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vian\"/>
    </mc:Choice>
  </mc:AlternateContent>
  <xr:revisionPtr revIDLastSave="0" documentId="13_ncr:1_{44C57004-5540-4E08-8627-37B6C4681BFB}" xr6:coauthVersionLast="36" xr6:coauthVersionMax="36" xr10:uidLastSave="{00000000-0000-0000-0000-000000000000}"/>
  <bookViews>
    <workbookView xWindow="0" yWindow="0" windowWidth="28800" windowHeight="12228" activeTab="2" xr2:uid="{705390CF-FC32-4C9B-ABF1-7644E5C5C3AB}"/>
  </bookViews>
  <sheets>
    <sheet name="Oasis" sheetId="1" r:id="rId1"/>
    <sheet name="OldVillages" sheetId="2" r:id="rId2"/>
    <sheet name="NewVill" sheetId="3" r:id="rId3"/>
    <sheet name="Feuil2" sheetId="4" r:id="rId4"/>
    <sheet name="AnimalsCalc" sheetId="5" r:id="rId5"/>
  </sheets>
  <definedNames>
    <definedName name="Animals">AnimalsCalc!$D$4:$H$13</definedName>
    <definedName name="ToRaid">OldVillages!$B$5:$E$216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1" i="3" l="1"/>
  <c r="Q18" i="3" s="1"/>
  <c r="Q12" i="3"/>
  <c r="Q19" i="3" s="1"/>
  <c r="Q13" i="3"/>
  <c r="Q20" i="3" s="1"/>
  <c r="Q14" i="3"/>
  <c r="Q21" i="3" s="1"/>
  <c r="Q10" i="3"/>
  <c r="Q17" i="3" s="1"/>
  <c r="L101" i="3"/>
  <c r="M101" i="3"/>
  <c r="S7" i="3"/>
  <c r="S6" i="3"/>
  <c r="V6" i="3" s="1"/>
  <c r="M3" i="3"/>
  <c r="S5" i="3" s="1"/>
  <c r="V5" i="3" s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L3" i="3"/>
  <c r="S4" i="3" s="1"/>
  <c r="V4" i="3" s="1"/>
  <c r="L4" i="3"/>
  <c r="S11" i="3" s="1"/>
  <c r="V11" i="3" s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Q24" i="3" l="1"/>
  <c r="S17" i="3"/>
  <c r="V17" i="3" s="1"/>
  <c r="S10" i="3"/>
  <c r="V10" i="3" s="1"/>
  <c r="S14" i="3"/>
  <c r="V14" i="3" s="1"/>
  <c r="S21" i="3"/>
  <c r="V21" i="3" s="1"/>
  <c r="Q28" i="3"/>
  <c r="S20" i="3"/>
  <c r="V20" i="3" s="1"/>
  <c r="Q27" i="3"/>
  <c r="S19" i="3"/>
  <c r="V19" i="3" s="1"/>
  <c r="Q26" i="3"/>
  <c r="Q25" i="3"/>
  <c r="S18" i="3"/>
  <c r="V18" i="3" s="1"/>
  <c r="S12" i="3"/>
  <c r="V12" i="3" s="1"/>
  <c r="S13" i="3"/>
  <c r="V13" i="3" s="1"/>
  <c r="E38" i="5"/>
  <c r="H37" i="5"/>
  <c r="H38" i="5" s="1"/>
  <c r="G37" i="5"/>
  <c r="G38" i="5" s="1"/>
  <c r="F37" i="5"/>
  <c r="F38" i="5" s="1"/>
  <c r="S24" i="3" l="1"/>
  <c r="V24" i="3" s="1"/>
  <c r="Q31" i="3"/>
  <c r="S27" i="3"/>
  <c r="V27" i="3" s="1"/>
  <c r="Q34" i="3"/>
  <c r="S26" i="3"/>
  <c r="V26" i="3" s="1"/>
  <c r="Q33" i="3"/>
  <c r="S28" i="3"/>
  <c r="V28" i="3" s="1"/>
  <c r="Q35" i="3"/>
  <c r="S25" i="3"/>
  <c r="V25" i="3" s="1"/>
  <c r="Q32" i="3"/>
  <c r="F64" i="2"/>
  <c r="F63" i="2"/>
  <c r="A62" i="2"/>
  <c r="S31" i="3" l="1"/>
  <c r="V31" i="3" s="1"/>
  <c r="Q38" i="3"/>
  <c r="S32" i="3"/>
  <c r="V32" i="3" s="1"/>
  <c r="Q39" i="3"/>
  <c r="S34" i="3"/>
  <c r="V34" i="3" s="1"/>
  <c r="Q41" i="3"/>
  <c r="Q42" i="3"/>
  <c r="S35" i="3"/>
  <c r="V35" i="3" s="1"/>
  <c r="S33" i="3"/>
  <c r="V33" i="3" s="1"/>
  <c r="Q40" i="3"/>
  <c r="G33" i="5"/>
  <c r="H32" i="5"/>
  <c r="G32" i="5"/>
  <c r="F32" i="5"/>
  <c r="H31" i="5"/>
  <c r="E34" i="5"/>
  <c r="E17" i="5"/>
  <c r="E18" i="5"/>
  <c r="E20" i="5"/>
  <c r="S38" i="3" l="1"/>
  <c r="V38" i="3" s="1"/>
  <c r="Q45" i="3"/>
  <c r="Q49" i="3"/>
  <c r="S42" i="3"/>
  <c r="V42" i="3" s="1"/>
  <c r="S41" i="3"/>
  <c r="V41" i="3" s="1"/>
  <c r="Q48" i="3"/>
  <c r="S39" i="3"/>
  <c r="V39" i="3" s="1"/>
  <c r="Q46" i="3"/>
  <c r="Q47" i="3"/>
  <c r="S40" i="3"/>
  <c r="V40" i="3" s="1"/>
  <c r="F30" i="5"/>
  <c r="G30" i="5"/>
  <c r="F33" i="5"/>
  <c r="G31" i="5"/>
  <c r="H33" i="5"/>
  <c r="H30" i="5"/>
  <c r="F31" i="5"/>
  <c r="E21" i="5"/>
  <c r="H17" i="5"/>
  <c r="H25" i="5"/>
  <c r="G25" i="5"/>
  <c r="F25" i="5"/>
  <c r="H24" i="5"/>
  <c r="G24" i="5"/>
  <c r="G26" i="5" s="1"/>
  <c r="F24" i="5"/>
  <c r="H23" i="5"/>
  <c r="G23" i="5"/>
  <c r="F23" i="5"/>
  <c r="H20" i="5"/>
  <c r="G20" i="5"/>
  <c r="F20" i="5"/>
  <c r="H19" i="5"/>
  <c r="G19" i="5"/>
  <c r="F19" i="5"/>
  <c r="H18" i="5"/>
  <c r="G18" i="5"/>
  <c r="F18" i="5"/>
  <c r="G17" i="5"/>
  <c r="F17" i="5"/>
  <c r="S45" i="3" l="1"/>
  <c r="V45" i="3" s="1"/>
  <c r="Q52" i="3"/>
  <c r="S47" i="3"/>
  <c r="V47" i="3" s="1"/>
  <c r="Q54" i="3"/>
  <c r="S48" i="3"/>
  <c r="V48" i="3" s="1"/>
  <c r="Q55" i="3"/>
  <c r="S46" i="3"/>
  <c r="V46" i="3" s="1"/>
  <c r="Q53" i="3"/>
  <c r="S49" i="3"/>
  <c r="V49" i="3" s="1"/>
  <c r="Q56" i="3"/>
  <c r="H34" i="5"/>
  <c r="G34" i="5"/>
  <c r="F34" i="5"/>
  <c r="G21" i="5"/>
  <c r="F21" i="5"/>
  <c r="H21" i="5"/>
  <c r="H26" i="5"/>
  <c r="F26" i="5"/>
  <c r="E26" i="5"/>
  <c r="S52" i="3" l="1"/>
  <c r="V52" i="3" s="1"/>
  <c r="Q59" i="3"/>
  <c r="S55" i="3"/>
  <c r="V55" i="3" s="1"/>
  <c r="Q62" i="3"/>
  <c r="Q63" i="3"/>
  <c r="S56" i="3"/>
  <c r="V56" i="3" s="1"/>
  <c r="S54" i="3"/>
  <c r="V54" i="3" s="1"/>
  <c r="Q61" i="3"/>
  <c r="S53" i="3"/>
  <c r="V53" i="3" s="1"/>
  <c r="Q60" i="3"/>
  <c r="S3" i="3"/>
  <c r="V3" i="3" s="1"/>
  <c r="V7" i="3"/>
  <c r="S59" i="3" l="1"/>
  <c r="V59" i="3" s="1"/>
  <c r="Q66" i="3"/>
  <c r="Q68" i="3"/>
  <c r="S61" i="3"/>
  <c r="V61" i="3" s="1"/>
  <c r="S63" i="3"/>
  <c r="V63" i="3" s="1"/>
  <c r="Q70" i="3"/>
  <c r="Q67" i="3"/>
  <c r="S60" i="3"/>
  <c r="V60" i="3" s="1"/>
  <c r="S62" i="3"/>
  <c r="V62" i="3" s="1"/>
  <c r="Q69" i="3"/>
  <c r="F62" i="2"/>
  <c r="F61" i="2"/>
  <c r="F60" i="2"/>
  <c r="F59" i="2"/>
  <c r="F58" i="2"/>
  <c r="F57" i="2"/>
  <c r="F56" i="2"/>
  <c r="F55" i="2"/>
  <c r="F54" i="2"/>
  <c r="S66" i="3" l="1"/>
  <c r="V66" i="3" s="1"/>
  <c r="Q73" i="3"/>
  <c r="S67" i="3"/>
  <c r="V67" i="3" s="1"/>
  <c r="Q74" i="3"/>
  <c r="S70" i="3"/>
  <c r="V70" i="3" s="1"/>
  <c r="Q77" i="3"/>
  <c r="S69" i="3"/>
  <c r="V69" i="3" s="1"/>
  <c r="Q76" i="3"/>
  <c r="S68" i="3"/>
  <c r="V68" i="3" s="1"/>
  <c r="Q75" i="3"/>
  <c r="L124" i="2"/>
  <c r="L125" i="2"/>
  <c r="L126" i="2"/>
  <c r="L127" i="2"/>
  <c r="T4" i="2"/>
  <c r="U4" i="2"/>
  <c r="S4" i="2"/>
  <c r="F32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1" i="2"/>
  <c r="A60" i="2"/>
  <c r="A59" i="2"/>
  <c r="A58" i="2"/>
  <c r="A57" i="2"/>
  <c r="A56" i="2"/>
  <c r="A55" i="2"/>
  <c r="A54" i="2"/>
  <c r="A53" i="2"/>
  <c r="F53" i="2"/>
  <c r="A52" i="2"/>
  <c r="F52" i="2"/>
  <c r="A51" i="2"/>
  <c r="F51" i="2"/>
  <c r="A50" i="2"/>
  <c r="F50" i="2"/>
  <c r="A49" i="2"/>
  <c r="F49" i="2"/>
  <c r="A48" i="2"/>
  <c r="F48" i="2"/>
  <c r="A47" i="2"/>
  <c r="F47" i="2"/>
  <c r="A46" i="2"/>
  <c r="F46" i="2"/>
  <c r="A45" i="2"/>
  <c r="F45" i="2"/>
  <c r="A44" i="2"/>
  <c r="F44" i="2"/>
  <c r="A43" i="2"/>
  <c r="F43" i="2"/>
  <c r="A42" i="2"/>
  <c r="F42" i="2"/>
  <c r="A41" i="2"/>
  <c r="F41" i="2"/>
  <c r="A40" i="2"/>
  <c r="F40" i="2"/>
  <c r="A39" i="2"/>
  <c r="F39" i="2"/>
  <c r="A38" i="2"/>
  <c r="F38" i="2"/>
  <c r="A37" i="2"/>
  <c r="F37" i="2"/>
  <c r="A36" i="2"/>
  <c r="F36" i="2"/>
  <c r="A35" i="2"/>
  <c r="F35" i="2"/>
  <c r="A34" i="2"/>
  <c r="F34" i="2"/>
  <c r="A33" i="2"/>
  <c r="F33" i="2"/>
  <c r="A32" i="2"/>
  <c r="F31" i="2"/>
  <c r="A31" i="2"/>
  <c r="F30" i="2"/>
  <c r="A30" i="2"/>
  <c r="F29" i="2"/>
  <c r="A29" i="2"/>
  <c r="F28" i="2"/>
  <c r="A28" i="2"/>
  <c r="F27" i="2"/>
  <c r="A27" i="2"/>
  <c r="F26" i="2"/>
  <c r="A26" i="2"/>
  <c r="F25" i="2"/>
  <c r="A25" i="2"/>
  <c r="L360" i="2"/>
  <c r="L359" i="2"/>
  <c r="L401" i="2"/>
  <c r="S73" i="3" l="1"/>
  <c r="V73" i="3" s="1"/>
  <c r="Q80" i="3"/>
  <c r="S76" i="3"/>
  <c r="V76" i="3" s="1"/>
  <c r="Q83" i="3"/>
  <c r="S77" i="3"/>
  <c r="V77" i="3" s="1"/>
  <c r="Q84" i="3"/>
  <c r="Q82" i="3"/>
  <c r="S75" i="3"/>
  <c r="V75" i="3" s="1"/>
  <c r="S74" i="3"/>
  <c r="V74" i="3" s="1"/>
  <c r="Q81" i="3"/>
  <c r="R4" i="2"/>
  <c r="L358" i="2"/>
  <c r="L361" i="2"/>
  <c r="Q87" i="3" l="1"/>
  <c r="S80" i="3"/>
  <c r="V80" i="3" s="1"/>
  <c r="S81" i="3"/>
  <c r="V81" i="3" s="1"/>
  <c r="Q88" i="3"/>
  <c r="S83" i="3"/>
  <c r="V83" i="3" s="1"/>
  <c r="Q90" i="3"/>
  <c r="S82" i="3"/>
  <c r="V82" i="3" s="1"/>
  <c r="Q89" i="3"/>
  <c r="Q91" i="3"/>
  <c r="S84" i="3"/>
  <c r="V84" i="3" s="1"/>
  <c r="I355" i="2"/>
  <c r="I361" i="2" s="1"/>
  <c r="I354" i="2"/>
  <c r="L354" i="2" s="1"/>
  <c r="O354" i="2" s="1"/>
  <c r="I353" i="2"/>
  <c r="I352" i="2"/>
  <c r="I228" i="2"/>
  <c r="I234" i="2" s="1"/>
  <c r="I227" i="2"/>
  <c r="I233" i="2" s="1"/>
  <c r="I226" i="2"/>
  <c r="L226" i="2" s="1"/>
  <c r="O226" i="2" s="1"/>
  <c r="I223" i="2"/>
  <c r="L223" i="2" s="1"/>
  <c r="O223" i="2" s="1"/>
  <c r="L222" i="2"/>
  <c r="O222" i="2" s="1"/>
  <c r="I222" i="2"/>
  <c r="L221" i="2"/>
  <c r="O221" i="2" s="1"/>
  <c r="I221" i="2"/>
  <c r="L220" i="2"/>
  <c r="O220" i="2" s="1"/>
  <c r="I220" i="2"/>
  <c r="F23" i="2"/>
  <c r="S87" i="3" l="1"/>
  <c r="V87" i="3" s="1"/>
  <c r="Q94" i="3"/>
  <c r="S88" i="3"/>
  <c r="V88" i="3" s="1"/>
  <c r="Q95" i="3"/>
  <c r="S89" i="3"/>
  <c r="V89" i="3" s="1"/>
  <c r="Q96" i="3"/>
  <c r="Q97" i="3"/>
  <c r="S90" i="3"/>
  <c r="V90" i="3" s="1"/>
  <c r="S91" i="3"/>
  <c r="V91" i="3" s="1"/>
  <c r="Q98" i="3"/>
  <c r="I358" i="2"/>
  <c r="L352" i="2"/>
  <c r="O352" i="2" s="1"/>
  <c r="I359" i="2"/>
  <c r="L353" i="2"/>
  <c r="O353" i="2" s="1"/>
  <c r="O361" i="2"/>
  <c r="I367" i="2"/>
  <c r="L355" i="2"/>
  <c r="O355" i="2" s="1"/>
  <c r="I360" i="2"/>
  <c r="L233" i="2"/>
  <c r="O233" i="2" s="1"/>
  <c r="I239" i="2"/>
  <c r="I240" i="2"/>
  <c r="L234" i="2"/>
  <c r="O234" i="2" s="1"/>
  <c r="L227" i="2"/>
  <c r="O227" i="2" s="1"/>
  <c r="I232" i="2"/>
  <c r="L228" i="2"/>
  <c r="O228" i="2" s="1"/>
  <c r="I229" i="2"/>
  <c r="F21" i="2"/>
  <c r="F20" i="2"/>
  <c r="F14" i="2"/>
  <c r="F16" i="2"/>
  <c r="F22" i="2"/>
  <c r="F17" i="2"/>
  <c r="F8" i="2"/>
  <c r="I130" i="2"/>
  <c r="I136" i="2" s="1"/>
  <c r="I124" i="2"/>
  <c r="I121" i="2"/>
  <c r="L121" i="2" s="1"/>
  <c r="I120" i="2"/>
  <c r="L120" i="2" s="1"/>
  <c r="I119" i="2"/>
  <c r="L119" i="2" s="1"/>
  <c r="I118" i="2"/>
  <c r="L118" i="2" s="1"/>
  <c r="S94" i="3" l="1"/>
  <c r="V94" i="3" s="1"/>
  <c r="Q101" i="3"/>
  <c r="S97" i="3"/>
  <c r="V97" i="3" s="1"/>
  <c r="Q104" i="3"/>
  <c r="S96" i="3"/>
  <c r="V96" i="3" s="1"/>
  <c r="Q103" i="3"/>
  <c r="Q105" i="3"/>
  <c r="S98" i="3"/>
  <c r="V98" i="3" s="1"/>
  <c r="Q102" i="3"/>
  <c r="S95" i="3"/>
  <c r="V95" i="3" s="1"/>
  <c r="I366" i="2"/>
  <c r="O360" i="2"/>
  <c r="I373" i="2"/>
  <c r="L367" i="2"/>
  <c r="O367" i="2" s="1"/>
  <c r="O359" i="2"/>
  <c r="I365" i="2"/>
  <c r="O358" i="2"/>
  <c r="I364" i="2"/>
  <c r="L229" i="2"/>
  <c r="O229" i="2" s="1"/>
  <c r="I235" i="2"/>
  <c r="I238" i="2"/>
  <c r="L232" i="2"/>
  <c r="O232" i="2" s="1"/>
  <c r="I246" i="2"/>
  <c r="L240" i="2"/>
  <c r="O240" i="2" s="1"/>
  <c r="I245" i="2"/>
  <c r="L239" i="2"/>
  <c r="O239" i="2" s="1"/>
  <c r="L136" i="2"/>
  <c r="I142" i="2"/>
  <c r="L130" i="2"/>
  <c r="I127" i="2"/>
  <c r="I125" i="2"/>
  <c r="I12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5" i="2"/>
  <c r="S101" i="3" l="1"/>
  <c r="V101" i="3" s="1"/>
  <c r="Q108" i="3"/>
  <c r="S105" i="3"/>
  <c r="V105" i="3" s="1"/>
  <c r="Q112" i="3"/>
  <c r="Q109" i="3"/>
  <c r="S102" i="3"/>
  <c r="V102" i="3" s="1"/>
  <c r="S103" i="3"/>
  <c r="V103" i="3" s="1"/>
  <c r="Q110" i="3"/>
  <c r="S104" i="3"/>
  <c r="V104" i="3" s="1"/>
  <c r="Q111" i="3"/>
  <c r="I371" i="2"/>
  <c r="L365" i="2"/>
  <c r="O365" i="2" s="1"/>
  <c r="I370" i="2"/>
  <c r="L364" i="2"/>
  <c r="O364" i="2" s="1"/>
  <c r="L373" i="2"/>
  <c r="O373" i="2" s="1"/>
  <c r="I379" i="2"/>
  <c r="L366" i="2"/>
  <c r="O366" i="2" s="1"/>
  <c r="I372" i="2"/>
  <c r="I252" i="2"/>
  <c r="L246" i="2"/>
  <c r="O246" i="2" s="1"/>
  <c r="L238" i="2"/>
  <c r="O238" i="2" s="1"/>
  <c r="I244" i="2"/>
  <c r="L245" i="2"/>
  <c r="O245" i="2" s="1"/>
  <c r="I251" i="2"/>
  <c r="I241" i="2"/>
  <c r="L235" i="2"/>
  <c r="O235" i="2" s="1"/>
  <c r="I132" i="2"/>
  <c r="I133" i="2"/>
  <c r="L142" i="2"/>
  <c r="I148" i="2"/>
  <c r="I131" i="2"/>
  <c r="L115" i="2"/>
  <c r="L114" i="2"/>
  <c r="L113" i="2"/>
  <c r="L112" i="2"/>
  <c r="F15" i="2"/>
  <c r="F24" i="2"/>
  <c r="F13" i="2"/>
  <c r="F12" i="2"/>
  <c r="F9" i="2"/>
  <c r="F6" i="2"/>
  <c r="F18" i="2"/>
  <c r="F11" i="2"/>
  <c r="F5" i="2"/>
  <c r="F7" i="2"/>
  <c r="F10" i="2"/>
  <c r="S108" i="3" l="1"/>
  <c r="V108" i="3" s="1"/>
  <c r="Q115" i="3"/>
  <c r="S110" i="3"/>
  <c r="V110" i="3" s="1"/>
  <c r="Q117" i="3"/>
  <c r="Q116" i="3"/>
  <c r="S109" i="3"/>
  <c r="V109" i="3" s="1"/>
  <c r="S111" i="3"/>
  <c r="V111" i="3" s="1"/>
  <c r="Q118" i="3"/>
  <c r="Q119" i="3"/>
  <c r="S112" i="3"/>
  <c r="V112" i="3" s="1"/>
  <c r="I378" i="2"/>
  <c r="L372" i="2"/>
  <c r="O372" i="2" s="1"/>
  <c r="I385" i="2"/>
  <c r="L379" i="2"/>
  <c r="O379" i="2" s="1"/>
  <c r="L370" i="2"/>
  <c r="O370" i="2" s="1"/>
  <c r="I376" i="2"/>
  <c r="L371" i="2"/>
  <c r="O371" i="2" s="1"/>
  <c r="I377" i="2"/>
  <c r="L241" i="2"/>
  <c r="O241" i="2" s="1"/>
  <c r="I247" i="2"/>
  <c r="I257" i="2"/>
  <c r="L251" i="2"/>
  <c r="O251" i="2" s="1"/>
  <c r="I250" i="2"/>
  <c r="L244" i="2"/>
  <c r="O244" i="2" s="1"/>
  <c r="I258" i="2"/>
  <c r="L252" i="2"/>
  <c r="O252" i="2" s="1"/>
  <c r="L131" i="2"/>
  <c r="I137" i="2"/>
  <c r="I139" i="2"/>
  <c r="L133" i="2"/>
  <c r="L132" i="2"/>
  <c r="I138" i="2"/>
  <c r="L148" i="2"/>
  <c r="I154" i="2"/>
  <c r="F19" i="2"/>
  <c r="L109" i="2"/>
  <c r="L108" i="2"/>
  <c r="L107" i="2"/>
  <c r="L106" i="2"/>
  <c r="L103" i="2"/>
  <c r="L102" i="2"/>
  <c r="L101" i="2"/>
  <c r="L100" i="2"/>
  <c r="L97" i="2"/>
  <c r="L96" i="2"/>
  <c r="L95" i="2"/>
  <c r="L94" i="2"/>
  <c r="L91" i="2"/>
  <c r="L90" i="2"/>
  <c r="L89" i="2"/>
  <c r="L88" i="2"/>
  <c r="L85" i="2"/>
  <c r="L84" i="2"/>
  <c r="L83" i="2"/>
  <c r="L82" i="2"/>
  <c r="L79" i="2"/>
  <c r="L78" i="2"/>
  <c r="L77" i="2"/>
  <c r="L76" i="2"/>
  <c r="Q122" i="3" l="1"/>
  <c r="S115" i="3"/>
  <c r="V115" i="3" s="1"/>
  <c r="Q125" i="3"/>
  <c r="S118" i="3"/>
  <c r="V118" i="3" s="1"/>
  <c r="S116" i="3"/>
  <c r="V116" i="3" s="1"/>
  <c r="Q123" i="3"/>
  <c r="Q124" i="3"/>
  <c r="S117" i="3"/>
  <c r="V117" i="3" s="1"/>
  <c r="Q126" i="3"/>
  <c r="S119" i="3"/>
  <c r="V119" i="3" s="1"/>
  <c r="I383" i="2"/>
  <c r="L377" i="2"/>
  <c r="O377" i="2" s="1"/>
  <c r="I382" i="2"/>
  <c r="L376" i="2"/>
  <c r="O376" i="2" s="1"/>
  <c r="L385" i="2"/>
  <c r="O385" i="2" s="1"/>
  <c r="I391" i="2"/>
  <c r="L378" i="2"/>
  <c r="O378" i="2" s="1"/>
  <c r="I384" i="2"/>
  <c r="L250" i="2"/>
  <c r="O250" i="2" s="1"/>
  <c r="I256" i="2"/>
  <c r="L257" i="2"/>
  <c r="O257" i="2" s="1"/>
  <c r="I263" i="2"/>
  <c r="I264" i="2"/>
  <c r="L258" i="2"/>
  <c r="O258" i="2" s="1"/>
  <c r="I253" i="2"/>
  <c r="L247" i="2"/>
  <c r="O247" i="2" s="1"/>
  <c r="L154" i="2"/>
  <c r="I160" i="2"/>
  <c r="L138" i="2"/>
  <c r="O138" i="2" s="1"/>
  <c r="I144" i="2"/>
  <c r="L139" i="2"/>
  <c r="O139" i="2" s="1"/>
  <c r="I145" i="2"/>
  <c r="L137" i="2"/>
  <c r="O137" i="2" s="1"/>
  <c r="I143" i="2"/>
  <c r="O154" i="2"/>
  <c r="O148" i="2"/>
  <c r="O142" i="2"/>
  <c r="O136" i="2"/>
  <c r="O133" i="2"/>
  <c r="O132" i="2"/>
  <c r="O131" i="2"/>
  <c r="O130" i="2"/>
  <c r="O127" i="2"/>
  <c r="O126" i="2"/>
  <c r="O125" i="2"/>
  <c r="O124" i="2"/>
  <c r="O121" i="2"/>
  <c r="O120" i="2"/>
  <c r="O119" i="2"/>
  <c r="O118" i="2"/>
  <c r="O115" i="2"/>
  <c r="O114" i="2"/>
  <c r="O113" i="2"/>
  <c r="O112" i="2"/>
  <c r="O109" i="2"/>
  <c r="O108" i="2"/>
  <c r="O107" i="2"/>
  <c r="O106" i="2"/>
  <c r="O103" i="2"/>
  <c r="O102" i="2"/>
  <c r="O101" i="2"/>
  <c r="O100" i="2"/>
  <c r="O97" i="2"/>
  <c r="O96" i="2"/>
  <c r="O95" i="2"/>
  <c r="O94" i="2"/>
  <c r="O91" i="2"/>
  <c r="O90" i="2"/>
  <c r="O89" i="2"/>
  <c r="O88" i="2"/>
  <c r="O85" i="2"/>
  <c r="O84" i="2"/>
  <c r="O83" i="2"/>
  <c r="O82" i="2"/>
  <c r="O79" i="2"/>
  <c r="O78" i="2"/>
  <c r="O77" i="2"/>
  <c r="O76" i="2"/>
  <c r="L73" i="2"/>
  <c r="O73" i="2" s="1"/>
  <c r="L72" i="2"/>
  <c r="O72" i="2" s="1"/>
  <c r="L71" i="2"/>
  <c r="O71" i="2" s="1"/>
  <c r="L70" i="2"/>
  <c r="O70" i="2" s="1"/>
  <c r="L67" i="2"/>
  <c r="O67" i="2" s="1"/>
  <c r="L66" i="2"/>
  <c r="O66" i="2" s="1"/>
  <c r="L65" i="2"/>
  <c r="O65" i="2" s="1"/>
  <c r="L64" i="2"/>
  <c r="O64" i="2" s="1"/>
  <c r="L61" i="2"/>
  <c r="O61" i="2" s="1"/>
  <c r="L60" i="2"/>
  <c r="O60" i="2" s="1"/>
  <c r="L59" i="2"/>
  <c r="O59" i="2" s="1"/>
  <c r="L58" i="2"/>
  <c r="O58" i="2" s="1"/>
  <c r="L55" i="2"/>
  <c r="O55" i="2" s="1"/>
  <c r="L54" i="2"/>
  <c r="O54" i="2" s="1"/>
  <c r="L53" i="2"/>
  <c r="O53" i="2" s="1"/>
  <c r="L52" i="2"/>
  <c r="O52" i="2" s="1"/>
  <c r="L49" i="2"/>
  <c r="O49" i="2" s="1"/>
  <c r="L48" i="2"/>
  <c r="O48" i="2" s="1"/>
  <c r="L47" i="2"/>
  <c r="O47" i="2" s="1"/>
  <c r="L46" i="2"/>
  <c r="O46" i="2" s="1"/>
  <c r="L43" i="2"/>
  <c r="O43" i="2" s="1"/>
  <c r="L42" i="2"/>
  <c r="O42" i="2" s="1"/>
  <c r="L41" i="2"/>
  <c r="O41" i="2" s="1"/>
  <c r="L40" i="2"/>
  <c r="O40" i="2" s="1"/>
  <c r="L37" i="2"/>
  <c r="O37" i="2" s="1"/>
  <c r="L36" i="2"/>
  <c r="O36" i="2" s="1"/>
  <c r="L35" i="2"/>
  <c r="O35" i="2" s="1"/>
  <c r="L34" i="2"/>
  <c r="O34" i="2" s="1"/>
  <c r="L31" i="2"/>
  <c r="O31" i="2" s="1"/>
  <c r="L30" i="2"/>
  <c r="O30" i="2" s="1"/>
  <c r="L29" i="2"/>
  <c r="O29" i="2" s="1"/>
  <c r="L28" i="2"/>
  <c r="O28" i="2" s="1"/>
  <c r="L25" i="2"/>
  <c r="O25" i="2" s="1"/>
  <c r="L24" i="2"/>
  <c r="O24" i="2" s="1"/>
  <c r="L23" i="2"/>
  <c r="O23" i="2" s="1"/>
  <c r="L22" i="2"/>
  <c r="O22" i="2" s="1"/>
  <c r="L19" i="2"/>
  <c r="O19" i="2" s="1"/>
  <c r="L18" i="2"/>
  <c r="O18" i="2" s="1"/>
  <c r="L17" i="2"/>
  <c r="O17" i="2" s="1"/>
  <c r="L16" i="2"/>
  <c r="O16" i="2" s="1"/>
  <c r="L13" i="2"/>
  <c r="O13" i="2" s="1"/>
  <c r="L12" i="2"/>
  <c r="O12" i="2" s="1"/>
  <c r="L11" i="2"/>
  <c r="O11" i="2" s="1"/>
  <c r="L10" i="2"/>
  <c r="O10" i="2" s="1"/>
  <c r="L5" i="2"/>
  <c r="O5" i="2" s="1"/>
  <c r="L6" i="2"/>
  <c r="O6" i="2" s="1"/>
  <c r="L7" i="2"/>
  <c r="O7" i="2" s="1"/>
  <c r="L4" i="2"/>
  <c r="O4" i="2" s="1"/>
  <c r="I109" i="2"/>
  <c r="I115" i="2" s="1"/>
  <c r="I108" i="2"/>
  <c r="I114" i="2" s="1"/>
  <c r="I107" i="2"/>
  <c r="I113" i="2" s="1"/>
  <c r="I106" i="2"/>
  <c r="I112" i="2" s="1"/>
  <c r="I103" i="2"/>
  <c r="I102" i="2"/>
  <c r="I101" i="2"/>
  <c r="I100" i="2"/>
  <c r="I79" i="2"/>
  <c r="I85" i="2" s="1"/>
  <c r="I91" i="2" s="1"/>
  <c r="I97" i="2" s="1"/>
  <c r="I78" i="2"/>
  <c r="I84" i="2" s="1"/>
  <c r="I90" i="2" s="1"/>
  <c r="I96" i="2" s="1"/>
  <c r="I77" i="2"/>
  <c r="I83" i="2" s="1"/>
  <c r="I89" i="2" s="1"/>
  <c r="I95" i="2" s="1"/>
  <c r="I76" i="2"/>
  <c r="I82" i="2" s="1"/>
  <c r="I88" i="2" s="1"/>
  <c r="I94" i="2" s="1"/>
  <c r="I73" i="2"/>
  <c r="I72" i="2"/>
  <c r="I71" i="2"/>
  <c r="I70" i="2"/>
  <c r="I49" i="2"/>
  <c r="I55" i="2" s="1"/>
  <c r="I61" i="2" s="1"/>
  <c r="I67" i="2" s="1"/>
  <c r="I48" i="2"/>
  <c r="I54" i="2" s="1"/>
  <c r="I60" i="2" s="1"/>
  <c r="I66" i="2" s="1"/>
  <c r="I47" i="2"/>
  <c r="I53" i="2" s="1"/>
  <c r="I59" i="2" s="1"/>
  <c r="I65" i="2" s="1"/>
  <c r="I46" i="2"/>
  <c r="I52" i="2" s="1"/>
  <c r="I58" i="2" s="1"/>
  <c r="I64" i="2" s="1"/>
  <c r="I43" i="2"/>
  <c r="I42" i="2"/>
  <c r="I41" i="2"/>
  <c r="I40" i="2"/>
  <c r="I37" i="2"/>
  <c r="I36" i="2"/>
  <c r="I35" i="2"/>
  <c r="I34" i="2"/>
  <c r="I31" i="2"/>
  <c r="I30" i="2"/>
  <c r="I29" i="2"/>
  <c r="I28" i="2"/>
  <c r="I25" i="2"/>
  <c r="I24" i="2"/>
  <c r="I23" i="2"/>
  <c r="I22" i="2"/>
  <c r="I19" i="2"/>
  <c r="I18" i="2"/>
  <c r="I17" i="2"/>
  <c r="I16" i="2"/>
  <c r="I13" i="2"/>
  <c r="I12" i="2"/>
  <c r="I11" i="2"/>
  <c r="I10" i="2"/>
  <c r="S122" i="3" l="1"/>
  <c r="V122" i="3" s="1"/>
  <c r="Q129" i="3"/>
  <c r="S125" i="3"/>
  <c r="V125" i="3" s="1"/>
  <c r="Q132" i="3"/>
  <c r="Q130" i="3"/>
  <c r="S123" i="3"/>
  <c r="V123" i="3" s="1"/>
  <c r="Q131" i="3"/>
  <c r="S124" i="3"/>
  <c r="V124" i="3" s="1"/>
  <c r="S126" i="3"/>
  <c r="V126" i="3" s="1"/>
  <c r="Q133" i="3"/>
  <c r="I397" i="2"/>
  <c r="L391" i="2"/>
  <c r="O391" i="2" s="1"/>
  <c r="I390" i="2"/>
  <c r="L384" i="2"/>
  <c r="O384" i="2" s="1"/>
  <c r="L382" i="2"/>
  <c r="O382" i="2" s="1"/>
  <c r="I388" i="2"/>
  <c r="I389" i="2"/>
  <c r="L383" i="2"/>
  <c r="O383" i="2" s="1"/>
  <c r="L253" i="2"/>
  <c r="O253" i="2" s="1"/>
  <c r="I259" i="2"/>
  <c r="I270" i="2"/>
  <c r="L264" i="2"/>
  <c r="O264" i="2" s="1"/>
  <c r="I269" i="2"/>
  <c r="L263" i="2"/>
  <c r="O263" i="2" s="1"/>
  <c r="L256" i="2"/>
  <c r="O256" i="2" s="1"/>
  <c r="I262" i="2"/>
  <c r="L143" i="2"/>
  <c r="O143" i="2" s="1"/>
  <c r="I149" i="2"/>
  <c r="I151" i="2"/>
  <c r="L145" i="2"/>
  <c r="O145" i="2" s="1"/>
  <c r="L144" i="2"/>
  <c r="O144" i="2" s="1"/>
  <c r="I150" i="2"/>
  <c r="L160" i="2"/>
  <c r="O160" i="2" s="1"/>
  <c r="I166" i="2"/>
  <c r="G161" i="1"/>
  <c r="G160" i="1"/>
  <c r="G156" i="1"/>
  <c r="G155" i="1"/>
  <c r="G151" i="1"/>
  <c r="G150" i="1"/>
  <c r="G146" i="1"/>
  <c r="G145" i="1"/>
  <c r="G141" i="1"/>
  <c r="G140" i="1"/>
  <c r="G136" i="1"/>
  <c r="G135" i="1"/>
  <c r="G131" i="1"/>
  <c r="G130" i="1"/>
  <c r="G126" i="1"/>
  <c r="G125" i="1"/>
  <c r="G121" i="1"/>
  <c r="G120" i="1"/>
  <c r="G116" i="1"/>
  <c r="G115" i="1"/>
  <c r="G111" i="1"/>
  <c r="G110" i="1"/>
  <c r="G106" i="1"/>
  <c r="G105" i="1"/>
  <c r="G101" i="1"/>
  <c r="G100" i="1"/>
  <c r="G96" i="1"/>
  <c r="G95" i="1"/>
  <c r="G91" i="1"/>
  <c r="G90" i="1"/>
  <c r="G86" i="1"/>
  <c r="G85" i="1"/>
  <c r="G81" i="1"/>
  <c r="G80" i="1"/>
  <c r="G76" i="1"/>
  <c r="G75" i="1"/>
  <c r="G71" i="1"/>
  <c r="G70" i="1"/>
  <c r="G66" i="1"/>
  <c r="G65" i="1"/>
  <c r="G61" i="1"/>
  <c r="G60" i="1"/>
  <c r="G56" i="1"/>
  <c r="G55" i="1"/>
  <c r="G51" i="1"/>
  <c r="G50" i="1"/>
  <c r="G46" i="1"/>
  <c r="G45" i="1"/>
  <c r="G41" i="1"/>
  <c r="G40" i="1"/>
  <c r="G36" i="1"/>
  <c r="G35" i="1"/>
  <c r="G31" i="1"/>
  <c r="G30" i="1"/>
  <c r="G26" i="1"/>
  <c r="G25" i="1"/>
  <c r="G24" i="1"/>
  <c r="G21" i="1"/>
  <c r="G20" i="1"/>
  <c r="G19" i="1"/>
  <c r="G16" i="1"/>
  <c r="G15" i="1"/>
  <c r="G14" i="1"/>
  <c r="G11" i="1"/>
  <c r="G10" i="1"/>
  <c r="G9" i="1"/>
  <c r="G4" i="1"/>
  <c r="G6" i="1"/>
  <c r="D34" i="1"/>
  <c r="G34" i="1" s="1"/>
  <c r="D29" i="1"/>
  <c r="G29" i="1" s="1"/>
  <c r="G5" i="1"/>
  <c r="S129" i="3" l="1"/>
  <c r="V129" i="3" s="1"/>
  <c r="Q136" i="3"/>
  <c r="S130" i="3"/>
  <c r="V130" i="3" s="1"/>
  <c r="Q137" i="3"/>
  <c r="S131" i="3"/>
  <c r="V131" i="3" s="1"/>
  <c r="Q138" i="3"/>
  <c r="S133" i="3"/>
  <c r="V133" i="3" s="1"/>
  <c r="Q140" i="3"/>
  <c r="S132" i="3"/>
  <c r="V132" i="3" s="1"/>
  <c r="Q139" i="3"/>
  <c r="I395" i="2"/>
  <c r="L389" i="2"/>
  <c r="O389" i="2" s="1"/>
  <c r="I394" i="2"/>
  <c r="L388" i="2"/>
  <c r="O388" i="2" s="1"/>
  <c r="L390" i="2"/>
  <c r="O390" i="2" s="1"/>
  <c r="I396" i="2"/>
  <c r="L397" i="2"/>
  <c r="O397" i="2" s="1"/>
  <c r="I403" i="2"/>
  <c r="L262" i="2"/>
  <c r="O262" i="2" s="1"/>
  <c r="I268" i="2"/>
  <c r="L269" i="2"/>
  <c r="O269" i="2" s="1"/>
  <c r="I275" i="2"/>
  <c r="I276" i="2"/>
  <c r="L270" i="2"/>
  <c r="O270" i="2" s="1"/>
  <c r="I265" i="2"/>
  <c r="L259" i="2"/>
  <c r="O259" i="2" s="1"/>
  <c r="L166" i="2"/>
  <c r="O166" i="2" s="1"/>
  <c r="I172" i="2"/>
  <c r="L150" i="2"/>
  <c r="O150" i="2" s="1"/>
  <c r="I156" i="2"/>
  <c r="L151" i="2"/>
  <c r="O151" i="2" s="1"/>
  <c r="I157" i="2"/>
  <c r="L149" i="2"/>
  <c r="O149" i="2" s="1"/>
  <c r="I155" i="2"/>
  <c r="D39" i="1"/>
  <c r="D44" i="1" s="1"/>
  <c r="D49" i="1" s="1"/>
  <c r="D54" i="1"/>
  <c r="G49" i="1"/>
  <c r="G39" i="1"/>
  <c r="G44" i="1"/>
  <c r="S136" i="3" l="1"/>
  <c r="V136" i="3" s="1"/>
  <c r="Q143" i="3"/>
  <c r="Q145" i="3"/>
  <c r="S138" i="3"/>
  <c r="V138" i="3" s="1"/>
  <c r="S139" i="3"/>
  <c r="V139" i="3" s="1"/>
  <c r="Q146" i="3"/>
  <c r="S137" i="3"/>
  <c r="V137" i="3" s="1"/>
  <c r="Q144" i="3"/>
  <c r="S140" i="3"/>
  <c r="V140" i="3" s="1"/>
  <c r="Q147" i="3"/>
  <c r="I409" i="2"/>
  <c r="L403" i="2"/>
  <c r="O403" i="2" s="1"/>
  <c r="I402" i="2"/>
  <c r="L396" i="2"/>
  <c r="O396" i="2" s="1"/>
  <c r="L394" i="2"/>
  <c r="O394" i="2" s="1"/>
  <c r="I400" i="2"/>
  <c r="I401" i="2"/>
  <c r="L395" i="2"/>
  <c r="O395" i="2" s="1"/>
  <c r="L265" i="2"/>
  <c r="O265" i="2" s="1"/>
  <c r="I271" i="2"/>
  <c r="I282" i="2"/>
  <c r="L276" i="2"/>
  <c r="O276" i="2" s="1"/>
  <c r="I281" i="2"/>
  <c r="L275" i="2"/>
  <c r="O275" i="2" s="1"/>
  <c r="L268" i="2"/>
  <c r="O268" i="2" s="1"/>
  <c r="I274" i="2"/>
  <c r="L155" i="2"/>
  <c r="O155" i="2" s="1"/>
  <c r="I161" i="2"/>
  <c r="L157" i="2"/>
  <c r="O157" i="2" s="1"/>
  <c r="I163" i="2"/>
  <c r="L156" i="2"/>
  <c r="O156" i="2" s="1"/>
  <c r="I162" i="2"/>
  <c r="L172" i="2"/>
  <c r="O172" i="2" s="1"/>
  <c r="I178" i="2"/>
  <c r="D59" i="1"/>
  <c r="G54" i="1"/>
  <c r="Q150" i="3" l="1"/>
  <c r="S143" i="3"/>
  <c r="V143" i="3" s="1"/>
  <c r="Q152" i="3"/>
  <c r="S145" i="3"/>
  <c r="V145" i="3" s="1"/>
  <c r="S144" i="3"/>
  <c r="V144" i="3" s="1"/>
  <c r="Q151" i="3"/>
  <c r="S146" i="3"/>
  <c r="V146" i="3" s="1"/>
  <c r="Q153" i="3"/>
  <c r="S147" i="3"/>
  <c r="V147" i="3" s="1"/>
  <c r="Q154" i="3"/>
  <c r="I407" i="2"/>
  <c r="O401" i="2"/>
  <c r="I406" i="2"/>
  <c r="L400" i="2"/>
  <c r="O400" i="2" s="1"/>
  <c r="L402" i="2"/>
  <c r="O402" i="2" s="1"/>
  <c r="I408" i="2"/>
  <c r="L409" i="2"/>
  <c r="O409" i="2" s="1"/>
  <c r="I415" i="2"/>
  <c r="L274" i="2"/>
  <c r="O274" i="2" s="1"/>
  <c r="I280" i="2"/>
  <c r="L281" i="2"/>
  <c r="O281" i="2" s="1"/>
  <c r="I287" i="2"/>
  <c r="I288" i="2"/>
  <c r="L282" i="2"/>
  <c r="O282" i="2" s="1"/>
  <c r="I277" i="2"/>
  <c r="L271" i="2"/>
  <c r="O271" i="2" s="1"/>
  <c r="L178" i="2"/>
  <c r="O178" i="2" s="1"/>
  <c r="I184" i="2"/>
  <c r="L162" i="2"/>
  <c r="O162" i="2" s="1"/>
  <c r="I168" i="2"/>
  <c r="L163" i="2"/>
  <c r="O163" i="2" s="1"/>
  <c r="I169" i="2"/>
  <c r="L161" i="2"/>
  <c r="O161" i="2" s="1"/>
  <c r="I167" i="2"/>
  <c r="D64" i="1"/>
  <c r="G59" i="1"/>
  <c r="S150" i="3" l="1"/>
  <c r="V150" i="3" s="1"/>
  <c r="Q157" i="3"/>
  <c r="S154" i="3"/>
  <c r="V154" i="3" s="1"/>
  <c r="Q161" i="3"/>
  <c r="S151" i="3"/>
  <c r="V151" i="3" s="1"/>
  <c r="Q158" i="3"/>
  <c r="Q160" i="3"/>
  <c r="S153" i="3"/>
  <c r="V153" i="3" s="1"/>
  <c r="S152" i="3"/>
  <c r="V152" i="3" s="1"/>
  <c r="Q159" i="3"/>
  <c r="I421" i="2"/>
  <c r="L415" i="2"/>
  <c r="O415" i="2" s="1"/>
  <c r="I414" i="2"/>
  <c r="L408" i="2"/>
  <c r="O408" i="2" s="1"/>
  <c r="L406" i="2"/>
  <c r="O406" i="2" s="1"/>
  <c r="I412" i="2"/>
  <c r="I413" i="2"/>
  <c r="L407" i="2"/>
  <c r="O407" i="2" s="1"/>
  <c r="L277" i="2"/>
  <c r="O277" i="2" s="1"/>
  <c r="I283" i="2"/>
  <c r="I294" i="2"/>
  <c r="L288" i="2"/>
  <c r="O288" i="2" s="1"/>
  <c r="I293" i="2"/>
  <c r="L287" i="2"/>
  <c r="O287" i="2" s="1"/>
  <c r="L280" i="2"/>
  <c r="O280" i="2" s="1"/>
  <c r="I286" i="2"/>
  <c r="L167" i="2"/>
  <c r="O167" i="2" s="1"/>
  <c r="I173" i="2"/>
  <c r="I175" i="2"/>
  <c r="L169" i="2"/>
  <c r="O169" i="2" s="1"/>
  <c r="L168" i="2"/>
  <c r="O168" i="2" s="1"/>
  <c r="I174" i="2"/>
  <c r="L184" i="2"/>
  <c r="O184" i="2" s="1"/>
  <c r="I190" i="2"/>
  <c r="G64" i="1"/>
  <c r="D69" i="1"/>
  <c r="Q164" i="3" l="1"/>
  <c r="S157" i="3"/>
  <c r="V157" i="3" s="1"/>
  <c r="Q167" i="3"/>
  <c r="S160" i="3"/>
  <c r="V160" i="3" s="1"/>
  <c r="S158" i="3"/>
  <c r="V158" i="3" s="1"/>
  <c r="Q165" i="3"/>
  <c r="S159" i="3"/>
  <c r="V159" i="3" s="1"/>
  <c r="Q166" i="3"/>
  <c r="Q168" i="3"/>
  <c r="S161" i="3"/>
  <c r="V161" i="3" s="1"/>
  <c r="I419" i="2"/>
  <c r="L413" i="2"/>
  <c r="O413" i="2" s="1"/>
  <c r="I418" i="2"/>
  <c r="L412" i="2"/>
  <c r="O412" i="2" s="1"/>
  <c r="L414" i="2"/>
  <c r="O414" i="2" s="1"/>
  <c r="I420" i="2"/>
  <c r="L421" i="2"/>
  <c r="O421" i="2" s="1"/>
  <c r="I427" i="2"/>
  <c r="L286" i="2"/>
  <c r="O286" i="2" s="1"/>
  <c r="I292" i="2"/>
  <c r="L293" i="2"/>
  <c r="O293" i="2" s="1"/>
  <c r="I299" i="2"/>
  <c r="I300" i="2"/>
  <c r="L294" i="2"/>
  <c r="O294" i="2" s="1"/>
  <c r="I289" i="2"/>
  <c r="L283" i="2"/>
  <c r="O283" i="2" s="1"/>
  <c r="L174" i="2"/>
  <c r="O174" i="2" s="1"/>
  <c r="I180" i="2"/>
  <c r="I181" i="2"/>
  <c r="L175" i="2"/>
  <c r="O175" i="2" s="1"/>
  <c r="L173" i="2"/>
  <c r="O173" i="2" s="1"/>
  <c r="I179" i="2"/>
  <c r="L190" i="2"/>
  <c r="O190" i="2" s="1"/>
  <c r="I196" i="2"/>
  <c r="D74" i="1"/>
  <c r="G69" i="1"/>
  <c r="Q171" i="3" l="1"/>
  <c r="S164" i="3"/>
  <c r="V164" i="3" s="1"/>
  <c r="Q172" i="3"/>
  <c r="S165" i="3"/>
  <c r="V165" i="3" s="1"/>
  <c r="Q175" i="3"/>
  <c r="S168" i="3"/>
  <c r="V168" i="3" s="1"/>
  <c r="S167" i="3"/>
  <c r="V167" i="3" s="1"/>
  <c r="Q174" i="3"/>
  <c r="S166" i="3"/>
  <c r="V166" i="3" s="1"/>
  <c r="Q173" i="3"/>
  <c r="I426" i="2"/>
  <c r="L420" i="2"/>
  <c r="O420" i="2" s="1"/>
  <c r="I433" i="2"/>
  <c r="L427" i="2"/>
  <c r="O427" i="2" s="1"/>
  <c r="L418" i="2"/>
  <c r="O418" i="2" s="1"/>
  <c r="I424" i="2"/>
  <c r="I425" i="2"/>
  <c r="L419" i="2"/>
  <c r="O419" i="2" s="1"/>
  <c r="L289" i="2"/>
  <c r="O289" i="2" s="1"/>
  <c r="I295" i="2"/>
  <c r="I306" i="2"/>
  <c r="L300" i="2"/>
  <c r="O300" i="2" s="1"/>
  <c r="I305" i="2"/>
  <c r="L299" i="2"/>
  <c r="O299" i="2" s="1"/>
  <c r="L292" i="2"/>
  <c r="O292" i="2" s="1"/>
  <c r="I298" i="2"/>
  <c r="L196" i="2"/>
  <c r="O196" i="2" s="1"/>
  <c r="I202" i="2"/>
  <c r="L179" i="2"/>
  <c r="O179" i="2" s="1"/>
  <c r="I185" i="2"/>
  <c r="I187" i="2"/>
  <c r="L181" i="2"/>
  <c r="O181" i="2" s="1"/>
  <c r="L180" i="2"/>
  <c r="O180" i="2" s="1"/>
  <c r="I186" i="2"/>
  <c r="D79" i="1"/>
  <c r="G74" i="1"/>
  <c r="S171" i="3" l="1"/>
  <c r="V171" i="3" s="1"/>
  <c r="Q178" i="3"/>
  <c r="Q181" i="3"/>
  <c r="S174" i="3"/>
  <c r="V174" i="3" s="1"/>
  <c r="Q182" i="3"/>
  <c r="S175" i="3"/>
  <c r="V175" i="3" s="1"/>
  <c r="S173" i="3"/>
  <c r="V173" i="3" s="1"/>
  <c r="Q180" i="3"/>
  <c r="Q179" i="3"/>
  <c r="S172" i="3"/>
  <c r="V172" i="3" s="1"/>
  <c r="I431" i="2"/>
  <c r="L425" i="2"/>
  <c r="O425" i="2" s="1"/>
  <c r="I430" i="2"/>
  <c r="L424" i="2"/>
  <c r="O424" i="2" s="1"/>
  <c r="L433" i="2"/>
  <c r="O433" i="2" s="1"/>
  <c r="I439" i="2"/>
  <c r="L426" i="2"/>
  <c r="O426" i="2" s="1"/>
  <c r="I432" i="2"/>
  <c r="L298" i="2"/>
  <c r="O298" i="2" s="1"/>
  <c r="I304" i="2"/>
  <c r="L305" i="2"/>
  <c r="O305" i="2" s="1"/>
  <c r="I311" i="2"/>
  <c r="I312" i="2"/>
  <c r="L306" i="2"/>
  <c r="O306" i="2" s="1"/>
  <c r="I301" i="2"/>
  <c r="L295" i="2"/>
  <c r="O295" i="2" s="1"/>
  <c r="L186" i="2"/>
  <c r="O186" i="2" s="1"/>
  <c r="I192" i="2"/>
  <c r="L185" i="2"/>
  <c r="O185" i="2" s="1"/>
  <c r="I191" i="2"/>
  <c r="L202" i="2"/>
  <c r="O202" i="2" s="1"/>
  <c r="I208" i="2"/>
  <c r="L187" i="2"/>
  <c r="O187" i="2" s="1"/>
  <c r="I193" i="2"/>
  <c r="D84" i="1"/>
  <c r="G79" i="1"/>
  <c r="S178" i="3" l="1"/>
  <c r="V178" i="3" s="1"/>
  <c r="Q185" i="3"/>
  <c r="Q189" i="3"/>
  <c r="S182" i="3"/>
  <c r="V182" i="3" s="1"/>
  <c r="Q187" i="3"/>
  <c r="S180" i="3"/>
  <c r="V180" i="3" s="1"/>
  <c r="S179" i="3"/>
  <c r="V179" i="3" s="1"/>
  <c r="Q186" i="3"/>
  <c r="S181" i="3"/>
  <c r="V181" i="3" s="1"/>
  <c r="Q188" i="3"/>
  <c r="I438" i="2"/>
  <c r="L432" i="2"/>
  <c r="O432" i="2" s="1"/>
  <c r="I445" i="2"/>
  <c r="L439" i="2"/>
  <c r="O439" i="2" s="1"/>
  <c r="L430" i="2"/>
  <c r="O430" i="2" s="1"/>
  <c r="I436" i="2"/>
  <c r="I437" i="2"/>
  <c r="L431" i="2"/>
  <c r="O431" i="2" s="1"/>
  <c r="I318" i="2"/>
  <c r="L312" i="2"/>
  <c r="O312" i="2" s="1"/>
  <c r="L301" i="2"/>
  <c r="O301" i="2" s="1"/>
  <c r="I307" i="2"/>
  <c r="I317" i="2"/>
  <c r="L311" i="2"/>
  <c r="O311" i="2" s="1"/>
  <c r="I310" i="2"/>
  <c r="L304" i="2"/>
  <c r="O304" i="2" s="1"/>
  <c r="L193" i="2"/>
  <c r="O193" i="2" s="1"/>
  <c r="I199" i="2"/>
  <c r="L208" i="2"/>
  <c r="O208" i="2" s="1"/>
  <c r="I214" i="2"/>
  <c r="L191" i="2"/>
  <c r="O191" i="2" s="1"/>
  <c r="I197" i="2"/>
  <c r="L192" i="2"/>
  <c r="O192" i="2" s="1"/>
  <c r="I198" i="2"/>
  <c r="G84" i="1"/>
  <c r="D89" i="1"/>
  <c r="Q192" i="3" l="1"/>
  <c r="S185" i="3"/>
  <c r="V185" i="3" s="1"/>
  <c r="Q194" i="3"/>
  <c r="S187" i="3"/>
  <c r="V187" i="3" s="1"/>
  <c r="S189" i="3"/>
  <c r="V189" i="3" s="1"/>
  <c r="Q196" i="3"/>
  <c r="S186" i="3"/>
  <c r="V186" i="3" s="1"/>
  <c r="Q193" i="3"/>
  <c r="S188" i="3"/>
  <c r="V188" i="3" s="1"/>
  <c r="Q195" i="3"/>
  <c r="I443" i="2"/>
  <c r="L437" i="2"/>
  <c r="O437" i="2" s="1"/>
  <c r="I442" i="2"/>
  <c r="L436" i="2"/>
  <c r="O436" i="2" s="1"/>
  <c r="L445" i="2"/>
  <c r="O445" i="2" s="1"/>
  <c r="I451" i="2"/>
  <c r="L438" i="2"/>
  <c r="O438" i="2" s="1"/>
  <c r="I444" i="2"/>
  <c r="L310" i="2"/>
  <c r="O310" i="2" s="1"/>
  <c r="I316" i="2"/>
  <c r="L317" i="2"/>
  <c r="O317" i="2" s="1"/>
  <c r="I323" i="2"/>
  <c r="L307" i="2"/>
  <c r="O307" i="2" s="1"/>
  <c r="I313" i="2"/>
  <c r="I324" i="2"/>
  <c r="L318" i="2"/>
  <c r="O318" i="2" s="1"/>
  <c r="L197" i="2"/>
  <c r="O197" i="2" s="1"/>
  <c r="I203" i="2"/>
  <c r="L214" i="2"/>
  <c r="O214" i="2" s="1"/>
  <c r="L199" i="2"/>
  <c r="O199" i="2" s="1"/>
  <c r="I205" i="2"/>
  <c r="L198" i="2"/>
  <c r="O198" i="2" s="1"/>
  <c r="I204" i="2"/>
  <c r="D94" i="1"/>
  <c r="G89" i="1"/>
  <c r="S192" i="3" l="1"/>
  <c r="V192" i="3" s="1"/>
  <c r="Q199" i="3"/>
  <c r="S193" i="3"/>
  <c r="V193" i="3" s="1"/>
  <c r="Q200" i="3"/>
  <c r="S196" i="3"/>
  <c r="V196" i="3" s="1"/>
  <c r="Q203" i="3"/>
  <c r="S195" i="3"/>
  <c r="V195" i="3" s="1"/>
  <c r="Q202" i="3"/>
  <c r="S194" i="3"/>
  <c r="V194" i="3" s="1"/>
  <c r="Q201" i="3"/>
  <c r="I457" i="2"/>
  <c r="L451" i="2"/>
  <c r="O451" i="2" s="1"/>
  <c r="I450" i="2"/>
  <c r="L444" i="2"/>
  <c r="O444" i="2" s="1"/>
  <c r="L442" i="2"/>
  <c r="O442" i="2" s="1"/>
  <c r="I448" i="2"/>
  <c r="I449" i="2"/>
  <c r="L443" i="2"/>
  <c r="O443" i="2" s="1"/>
  <c r="I330" i="2"/>
  <c r="L324" i="2"/>
  <c r="O324" i="2" s="1"/>
  <c r="L313" i="2"/>
  <c r="O313" i="2" s="1"/>
  <c r="I319" i="2"/>
  <c r="I329" i="2"/>
  <c r="L323" i="2"/>
  <c r="O323" i="2" s="1"/>
  <c r="L316" i="2"/>
  <c r="O316" i="2" s="1"/>
  <c r="I322" i="2"/>
  <c r="L203" i="2"/>
  <c r="O203" i="2" s="1"/>
  <c r="I209" i="2"/>
  <c r="L204" i="2"/>
  <c r="O204" i="2" s="1"/>
  <c r="I210" i="2"/>
  <c r="L205" i="2"/>
  <c r="O205" i="2" s="1"/>
  <c r="I211" i="2"/>
  <c r="D99" i="1"/>
  <c r="G94" i="1"/>
  <c r="S199" i="3" l="1"/>
  <c r="V199" i="3" s="1"/>
  <c r="Q206" i="3"/>
  <c r="S202" i="3"/>
  <c r="V202" i="3" s="1"/>
  <c r="Q209" i="3"/>
  <c r="Q210" i="3"/>
  <c r="S203" i="3"/>
  <c r="V203" i="3" s="1"/>
  <c r="S201" i="3"/>
  <c r="V201" i="3" s="1"/>
  <c r="Q208" i="3"/>
  <c r="Q207" i="3"/>
  <c r="S200" i="3"/>
  <c r="V200" i="3" s="1"/>
  <c r="I455" i="2"/>
  <c r="L449" i="2"/>
  <c r="O449" i="2" s="1"/>
  <c r="I454" i="2"/>
  <c r="L448" i="2"/>
  <c r="O448" i="2" s="1"/>
  <c r="L450" i="2"/>
  <c r="O450" i="2" s="1"/>
  <c r="I456" i="2"/>
  <c r="L457" i="2"/>
  <c r="O457" i="2" s="1"/>
  <c r="I463" i="2"/>
  <c r="L322" i="2"/>
  <c r="O322" i="2" s="1"/>
  <c r="I328" i="2"/>
  <c r="L329" i="2"/>
  <c r="O329" i="2" s="1"/>
  <c r="I335" i="2"/>
  <c r="I325" i="2"/>
  <c r="L319" i="2"/>
  <c r="O319" i="2" s="1"/>
  <c r="I336" i="2"/>
  <c r="L330" i="2"/>
  <c r="O330" i="2" s="1"/>
  <c r="I217" i="2"/>
  <c r="L211" i="2"/>
  <c r="O211" i="2" s="1"/>
  <c r="L210" i="2"/>
  <c r="O210" i="2" s="1"/>
  <c r="I216" i="2"/>
  <c r="L209" i="2"/>
  <c r="O209" i="2" s="1"/>
  <c r="I215" i="2"/>
  <c r="D104" i="1"/>
  <c r="G99" i="1"/>
  <c r="Q213" i="3" l="1"/>
  <c r="S206" i="3"/>
  <c r="V206" i="3" s="1"/>
  <c r="Q217" i="3"/>
  <c r="S210" i="3"/>
  <c r="V210" i="3" s="1"/>
  <c r="S207" i="3"/>
  <c r="V207" i="3" s="1"/>
  <c r="Q214" i="3"/>
  <c r="Q215" i="3"/>
  <c r="S208" i="3"/>
  <c r="V208" i="3" s="1"/>
  <c r="S209" i="3"/>
  <c r="V209" i="3" s="1"/>
  <c r="Q216" i="3"/>
  <c r="I469" i="2"/>
  <c r="L463" i="2"/>
  <c r="O463" i="2" s="1"/>
  <c r="I462" i="2"/>
  <c r="L456" i="2"/>
  <c r="O456" i="2" s="1"/>
  <c r="L454" i="2"/>
  <c r="O454" i="2" s="1"/>
  <c r="I460" i="2"/>
  <c r="I461" i="2"/>
  <c r="L455" i="2"/>
  <c r="O455" i="2" s="1"/>
  <c r="I342" i="2"/>
  <c r="L336" i="2"/>
  <c r="O336" i="2" s="1"/>
  <c r="L325" i="2"/>
  <c r="O325" i="2" s="1"/>
  <c r="I331" i="2"/>
  <c r="I341" i="2"/>
  <c r="L335" i="2"/>
  <c r="O335" i="2" s="1"/>
  <c r="I334" i="2"/>
  <c r="L328" i="2"/>
  <c r="O328" i="2" s="1"/>
  <c r="L215" i="2"/>
  <c r="O215" i="2" s="1"/>
  <c r="L216" i="2"/>
  <c r="O216" i="2" s="1"/>
  <c r="L217" i="2"/>
  <c r="O217" i="2" s="1"/>
  <c r="G104" i="1"/>
  <c r="D109" i="1"/>
  <c r="S213" i="3" l="1"/>
  <c r="V213" i="3" s="1"/>
  <c r="Q220" i="3"/>
  <c r="S215" i="3"/>
  <c r="V215" i="3" s="1"/>
  <c r="Q222" i="3"/>
  <c r="Q221" i="3"/>
  <c r="S214" i="3"/>
  <c r="V214" i="3" s="1"/>
  <c r="S216" i="3"/>
  <c r="V216" i="3" s="1"/>
  <c r="Q223" i="3"/>
  <c r="S217" i="3"/>
  <c r="V217" i="3" s="1"/>
  <c r="Q224" i="3"/>
  <c r="I466" i="2"/>
  <c r="L460" i="2"/>
  <c r="O460" i="2" s="1"/>
  <c r="I467" i="2"/>
  <c r="L461" i="2"/>
  <c r="O461" i="2" s="1"/>
  <c r="L462" i="2"/>
  <c r="O462" i="2" s="1"/>
  <c r="I468" i="2"/>
  <c r="L469" i="2"/>
  <c r="O469" i="2" s="1"/>
  <c r="I475" i="2"/>
  <c r="L334" i="2"/>
  <c r="O334" i="2" s="1"/>
  <c r="I340" i="2"/>
  <c r="I337" i="2"/>
  <c r="L331" i="2"/>
  <c r="O331" i="2" s="1"/>
  <c r="L341" i="2"/>
  <c r="O341" i="2" s="1"/>
  <c r="I347" i="2"/>
  <c r="L347" i="2" s="1"/>
  <c r="O347" i="2" s="1"/>
  <c r="I348" i="2"/>
  <c r="L348" i="2" s="1"/>
  <c r="O348" i="2" s="1"/>
  <c r="L342" i="2"/>
  <c r="O342" i="2" s="1"/>
  <c r="D114" i="1"/>
  <c r="G109" i="1"/>
  <c r="Q227" i="3" l="1"/>
  <c r="S220" i="3"/>
  <c r="V220" i="3" s="1"/>
  <c r="S223" i="3"/>
  <c r="V223" i="3" s="1"/>
  <c r="Q230" i="3"/>
  <c r="S221" i="3"/>
  <c r="V221" i="3" s="1"/>
  <c r="Q228" i="3"/>
  <c r="S224" i="3"/>
  <c r="V224" i="3" s="1"/>
  <c r="Q231" i="3"/>
  <c r="Q229" i="3"/>
  <c r="S222" i="3"/>
  <c r="V222" i="3" s="1"/>
  <c r="I474" i="2"/>
  <c r="L468" i="2"/>
  <c r="O468" i="2" s="1"/>
  <c r="I481" i="2"/>
  <c r="L481" i="2" s="1"/>
  <c r="O481" i="2" s="1"/>
  <c r="L475" i="2"/>
  <c r="O475" i="2" s="1"/>
  <c r="I473" i="2"/>
  <c r="L467" i="2"/>
  <c r="O467" i="2" s="1"/>
  <c r="L466" i="2"/>
  <c r="O466" i="2" s="1"/>
  <c r="I472" i="2"/>
  <c r="L337" i="2"/>
  <c r="O337" i="2" s="1"/>
  <c r="I343" i="2"/>
  <c r="L340" i="2"/>
  <c r="O340" i="2" s="1"/>
  <c r="I346" i="2"/>
  <c r="L346" i="2" s="1"/>
  <c r="O346" i="2" s="1"/>
  <c r="D119" i="1"/>
  <c r="G114" i="1"/>
  <c r="S227" i="3" l="1"/>
  <c r="V227" i="3" s="1"/>
  <c r="Q234" i="3"/>
  <c r="Q236" i="3"/>
  <c r="S229" i="3"/>
  <c r="V229" i="3" s="1"/>
  <c r="S231" i="3"/>
  <c r="V231" i="3" s="1"/>
  <c r="Q238" i="3"/>
  <c r="S228" i="3"/>
  <c r="V228" i="3" s="1"/>
  <c r="Q235" i="3"/>
  <c r="Q237" i="3"/>
  <c r="S230" i="3"/>
  <c r="V230" i="3" s="1"/>
  <c r="I478" i="2"/>
  <c r="L478" i="2" s="1"/>
  <c r="O478" i="2" s="1"/>
  <c r="L472" i="2"/>
  <c r="O472" i="2" s="1"/>
  <c r="I479" i="2"/>
  <c r="L479" i="2" s="1"/>
  <c r="O479" i="2" s="1"/>
  <c r="L473" i="2"/>
  <c r="O473" i="2" s="1"/>
  <c r="L474" i="2"/>
  <c r="O474" i="2" s="1"/>
  <c r="I480" i="2"/>
  <c r="L480" i="2" s="1"/>
  <c r="O480" i="2" s="1"/>
  <c r="I349" i="2"/>
  <c r="L349" i="2" s="1"/>
  <c r="O349" i="2" s="1"/>
  <c r="L343" i="2"/>
  <c r="O343" i="2" s="1"/>
  <c r="D124" i="1"/>
  <c r="G119" i="1"/>
  <c r="Q241" i="3" l="1"/>
  <c r="S234" i="3"/>
  <c r="V234" i="3" s="1"/>
  <c r="Q244" i="3"/>
  <c r="S237" i="3"/>
  <c r="V237" i="3" s="1"/>
  <c r="S235" i="3"/>
  <c r="V235" i="3" s="1"/>
  <c r="Q242" i="3"/>
  <c r="S238" i="3"/>
  <c r="V238" i="3" s="1"/>
  <c r="Q245" i="3"/>
  <c r="S236" i="3"/>
  <c r="V236" i="3" s="1"/>
  <c r="Q243" i="3"/>
  <c r="G124" i="1"/>
  <c r="D129" i="1"/>
  <c r="Q248" i="3" l="1"/>
  <c r="S241" i="3"/>
  <c r="V241" i="3" s="1"/>
  <c r="S245" i="3"/>
  <c r="V245" i="3" s="1"/>
  <c r="Q252" i="3"/>
  <c r="S242" i="3"/>
  <c r="V242" i="3" s="1"/>
  <c r="Q249" i="3"/>
  <c r="S243" i="3"/>
  <c r="V243" i="3" s="1"/>
  <c r="Q250" i="3"/>
  <c r="S244" i="3"/>
  <c r="V244" i="3" s="1"/>
  <c r="Q251" i="3"/>
  <c r="D134" i="1"/>
  <c r="G129" i="1"/>
  <c r="Q255" i="3" l="1"/>
  <c r="S248" i="3"/>
  <c r="V248" i="3" s="1"/>
  <c r="Q257" i="3"/>
  <c r="S250" i="3"/>
  <c r="V250" i="3" s="1"/>
  <c r="S249" i="3"/>
  <c r="V249" i="3" s="1"/>
  <c r="Q256" i="3"/>
  <c r="Q259" i="3"/>
  <c r="S252" i="3"/>
  <c r="V252" i="3" s="1"/>
  <c r="Q258" i="3"/>
  <c r="S251" i="3"/>
  <c r="V251" i="3" s="1"/>
  <c r="D139" i="1"/>
  <c r="G134" i="1"/>
  <c r="S255" i="3" l="1"/>
  <c r="V255" i="3" s="1"/>
  <c r="Q262" i="3"/>
  <c r="S258" i="3"/>
  <c r="V258" i="3" s="1"/>
  <c r="Q265" i="3"/>
  <c r="Q266" i="3"/>
  <c r="S259" i="3"/>
  <c r="V259" i="3" s="1"/>
  <c r="S256" i="3"/>
  <c r="V256" i="3" s="1"/>
  <c r="Q263" i="3"/>
  <c r="S257" i="3"/>
  <c r="V257" i="3" s="1"/>
  <c r="Q264" i="3"/>
  <c r="D144" i="1"/>
  <c r="G139" i="1"/>
  <c r="S262" i="3" l="1"/>
  <c r="V262" i="3" s="1"/>
  <c r="Q269" i="3"/>
  <c r="S263" i="3"/>
  <c r="V263" i="3" s="1"/>
  <c r="Q270" i="3"/>
  <c r="S266" i="3"/>
  <c r="V266" i="3" s="1"/>
  <c r="Q273" i="3"/>
  <c r="Q271" i="3"/>
  <c r="S264" i="3"/>
  <c r="V264" i="3" s="1"/>
  <c r="S265" i="3"/>
  <c r="V265" i="3" s="1"/>
  <c r="Q272" i="3"/>
  <c r="G144" i="1"/>
  <c r="D149" i="1"/>
  <c r="Q276" i="3" l="1"/>
  <c r="S269" i="3"/>
  <c r="V269" i="3" s="1"/>
  <c r="S273" i="3"/>
  <c r="V273" i="3" s="1"/>
  <c r="Q280" i="3"/>
  <c r="S270" i="3"/>
  <c r="V270" i="3" s="1"/>
  <c r="Q277" i="3"/>
  <c r="Q278" i="3"/>
  <c r="S271" i="3"/>
  <c r="V271" i="3" s="1"/>
  <c r="Q279" i="3"/>
  <c r="S272" i="3"/>
  <c r="V272" i="3" s="1"/>
  <c r="D154" i="1"/>
  <c r="G149" i="1"/>
  <c r="Q283" i="3" l="1"/>
  <c r="S276" i="3"/>
  <c r="V276" i="3" s="1"/>
  <c r="Q285" i="3"/>
  <c r="S278" i="3"/>
  <c r="V278" i="3" s="1"/>
  <c r="Q284" i="3"/>
  <c r="S277" i="3"/>
  <c r="V277" i="3" s="1"/>
  <c r="S279" i="3"/>
  <c r="V279" i="3" s="1"/>
  <c r="Q286" i="3"/>
  <c r="S280" i="3"/>
  <c r="V280" i="3" s="1"/>
  <c r="Q287" i="3"/>
  <c r="D159" i="1"/>
  <c r="G154" i="1"/>
  <c r="S283" i="3" l="1"/>
  <c r="V283" i="3" s="1"/>
  <c r="Q290" i="3"/>
  <c r="Q291" i="3"/>
  <c r="S284" i="3"/>
  <c r="V284" i="3" s="1"/>
  <c r="S286" i="3"/>
  <c r="V286" i="3" s="1"/>
  <c r="Q293" i="3"/>
  <c r="S287" i="3"/>
  <c r="V287" i="3" s="1"/>
  <c r="Q294" i="3"/>
  <c r="S285" i="3"/>
  <c r="V285" i="3" s="1"/>
  <c r="Q292" i="3"/>
  <c r="D164" i="1"/>
  <c r="D169" i="1" s="1"/>
  <c r="D174" i="1" s="1"/>
  <c r="D179" i="1" s="1"/>
  <c r="D184" i="1" s="1"/>
  <c r="G159" i="1"/>
  <c r="S290" i="3" l="1"/>
  <c r="V290" i="3" s="1"/>
  <c r="Q297" i="3"/>
  <c r="Q300" i="3"/>
  <c r="S293" i="3"/>
  <c r="V293" i="3" s="1"/>
  <c r="Q298" i="3"/>
  <c r="S291" i="3"/>
  <c r="V291" i="3" s="1"/>
  <c r="Q301" i="3"/>
  <c r="S294" i="3"/>
  <c r="V294" i="3" s="1"/>
  <c r="S292" i="3"/>
  <c r="V292" i="3" s="1"/>
  <c r="Q299" i="3"/>
  <c r="S297" i="3" l="1"/>
  <c r="V297" i="3" s="1"/>
  <c r="Q304" i="3"/>
  <c r="S301" i="3"/>
  <c r="V301" i="3" s="1"/>
  <c r="Q308" i="3"/>
  <c r="S298" i="3"/>
  <c r="V298" i="3" s="1"/>
  <c r="Q305" i="3"/>
  <c r="Q307" i="3"/>
  <c r="S300" i="3"/>
  <c r="V300" i="3" s="1"/>
  <c r="S299" i="3"/>
  <c r="V299" i="3" s="1"/>
  <c r="Q306" i="3"/>
  <c r="Q311" i="3" l="1"/>
  <c r="S304" i="3"/>
  <c r="V304" i="3" s="1"/>
  <c r="Q314" i="3"/>
  <c r="S307" i="3"/>
  <c r="V307" i="3" s="1"/>
  <c r="Q312" i="3"/>
  <c r="S305" i="3"/>
  <c r="V305" i="3" s="1"/>
  <c r="Q313" i="3"/>
  <c r="S306" i="3"/>
  <c r="V306" i="3" s="1"/>
  <c r="S308" i="3"/>
  <c r="V308" i="3" s="1"/>
  <c r="Q315" i="3"/>
  <c r="S311" i="3" l="1"/>
  <c r="V311" i="3" s="1"/>
  <c r="Q318" i="3"/>
  <c r="S313" i="3"/>
  <c r="V313" i="3" s="1"/>
  <c r="Q320" i="3"/>
  <c r="S312" i="3"/>
  <c r="V312" i="3" s="1"/>
  <c r="Q319" i="3"/>
  <c r="Q321" i="3"/>
  <c r="S314" i="3"/>
  <c r="V314" i="3" s="1"/>
  <c r="Q322" i="3"/>
  <c r="S315" i="3"/>
  <c r="V315" i="3" s="1"/>
  <c r="S318" i="3" l="1"/>
  <c r="V318" i="3" s="1"/>
  <c r="Q325" i="3"/>
  <c r="Q329" i="3"/>
  <c r="S322" i="3"/>
  <c r="V322" i="3" s="1"/>
  <c r="Q328" i="3"/>
  <c r="S321" i="3"/>
  <c r="V321" i="3" s="1"/>
  <c r="S319" i="3"/>
  <c r="V319" i="3" s="1"/>
  <c r="Q326" i="3"/>
  <c r="Q327" i="3"/>
  <c r="S320" i="3"/>
  <c r="V320" i="3" s="1"/>
  <c r="Q332" i="3" l="1"/>
  <c r="S325" i="3"/>
  <c r="V325" i="3" s="1"/>
  <c r="Q333" i="3"/>
  <c r="S326" i="3"/>
  <c r="V326" i="3" s="1"/>
  <c r="Q335" i="3"/>
  <c r="S328" i="3"/>
  <c r="V328" i="3" s="1"/>
  <c r="S327" i="3"/>
  <c r="V327" i="3" s="1"/>
  <c r="Q334" i="3"/>
  <c r="Q336" i="3"/>
  <c r="S329" i="3"/>
  <c r="V329" i="3" s="1"/>
  <c r="Q339" i="3" l="1"/>
  <c r="S332" i="3"/>
  <c r="V332" i="3" s="1"/>
  <c r="S335" i="3"/>
  <c r="V335" i="3" s="1"/>
  <c r="Q342" i="3"/>
  <c r="S334" i="3"/>
  <c r="V334" i="3" s="1"/>
  <c r="Q341" i="3"/>
  <c r="S336" i="3"/>
  <c r="V336" i="3" s="1"/>
  <c r="Q343" i="3"/>
  <c r="Q340" i="3"/>
  <c r="S333" i="3"/>
  <c r="V333" i="3" s="1"/>
  <c r="Q346" i="3" l="1"/>
  <c r="S339" i="3"/>
  <c r="V339" i="3" s="1"/>
  <c r="S341" i="3"/>
  <c r="V341" i="3" s="1"/>
  <c r="Q348" i="3"/>
  <c r="Q350" i="3"/>
  <c r="S343" i="3"/>
  <c r="V343" i="3" s="1"/>
  <c r="Q349" i="3"/>
  <c r="S342" i="3"/>
  <c r="V342" i="3" s="1"/>
  <c r="Q347" i="3"/>
  <c r="S340" i="3"/>
  <c r="V340" i="3" s="1"/>
  <c r="Q353" i="3" l="1"/>
  <c r="S346" i="3"/>
  <c r="V346" i="3" s="1"/>
  <c r="S349" i="3"/>
  <c r="V349" i="3" s="1"/>
  <c r="Q356" i="3"/>
  <c r="S350" i="3"/>
  <c r="V350" i="3" s="1"/>
  <c r="Q357" i="3"/>
  <c r="S348" i="3"/>
  <c r="V348" i="3" s="1"/>
  <c r="Q355" i="3"/>
  <c r="S347" i="3"/>
  <c r="V347" i="3" s="1"/>
  <c r="Q354" i="3"/>
  <c r="Q360" i="3" l="1"/>
  <c r="S353" i="3"/>
  <c r="V353" i="3" s="1"/>
  <c r="S355" i="3"/>
  <c r="V355" i="3" s="1"/>
  <c r="Q362" i="3"/>
  <c r="Q364" i="3"/>
  <c r="S357" i="3"/>
  <c r="V357" i="3" s="1"/>
  <c r="Q361" i="3"/>
  <c r="S354" i="3"/>
  <c r="V354" i="3" s="1"/>
  <c r="Q363" i="3"/>
  <c r="S356" i="3"/>
  <c r="V356" i="3" s="1"/>
  <c r="Q367" i="3" l="1"/>
  <c r="S360" i="3"/>
  <c r="V360" i="3" s="1"/>
  <c r="Q368" i="3"/>
  <c r="S361" i="3"/>
  <c r="V361" i="3" s="1"/>
  <c r="Q371" i="3"/>
  <c r="S364" i="3"/>
  <c r="V364" i="3" s="1"/>
  <c r="S363" i="3"/>
  <c r="V363" i="3" s="1"/>
  <c r="Q370" i="3"/>
  <c r="S362" i="3"/>
  <c r="V362" i="3" s="1"/>
  <c r="Q369" i="3"/>
  <c r="Q374" i="3" l="1"/>
  <c r="S367" i="3"/>
  <c r="V367" i="3" s="1"/>
  <c r="S371" i="3"/>
  <c r="V371" i="3" s="1"/>
  <c r="Q378" i="3"/>
  <c r="S368" i="3"/>
  <c r="V368" i="3" s="1"/>
  <c r="Q375" i="3"/>
  <c r="S370" i="3"/>
  <c r="V370" i="3" s="1"/>
  <c r="Q377" i="3"/>
  <c r="S369" i="3"/>
  <c r="V369" i="3" s="1"/>
  <c r="Q376" i="3"/>
  <c r="Q381" i="3" l="1"/>
  <c r="S374" i="3"/>
  <c r="V374" i="3" s="1"/>
  <c r="Q384" i="3"/>
  <c r="S377" i="3"/>
  <c r="V377" i="3" s="1"/>
  <c r="S375" i="3"/>
  <c r="V375" i="3" s="1"/>
  <c r="Q382" i="3"/>
  <c r="Q385" i="3"/>
  <c r="S378" i="3"/>
  <c r="V378" i="3" s="1"/>
  <c r="Q383" i="3"/>
  <c r="S376" i="3"/>
  <c r="V376" i="3" s="1"/>
  <c r="S381" i="3" l="1"/>
  <c r="V381" i="3" s="1"/>
  <c r="Q388" i="3"/>
  <c r="S383" i="3"/>
  <c r="V383" i="3" s="1"/>
  <c r="Q390" i="3"/>
  <c r="S385" i="3"/>
  <c r="V385" i="3" s="1"/>
  <c r="Q392" i="3"/>
  <c r="S382" i="3"/>
  <c r="V382" i="3" s="1"/>
  <c r="Q389" i="3"/>
  <c r="S384" i="3"/>
  <c r="V384" i="3" s="1"/>
  <c r="Q391" i="3"/>
  <c r="S388" i="3" l="1"/>
  <c r="V388" i="3" s="1"/>
  <c r="Q395" i="3"/>
  <c r="S391" i="3"/>
  <c r="V391" i="3" s="1"/>
  <c r="Q398" i="3"/>
  <c r="Q396" i="3"/>
  <c r="S389" i="3"/>
  <c r="V389" i="3" s="1"/>
  <c r="Q399" i="3"/>
  <c r="S392" i="3"/>
  <c r="V392" i="3" s="1"/>
  <c r="S390" i="3"/>
  <c r="V390" i="3" s="1"/>
  <c r="Q397" i="3"/>
  <c r="S395" i="3" l="1"/>
  <c r="V395" i="3" s="1"/>
  <c r="Q402" i="3"/>
  <c r="S399" i="3"/>
  <c r="V399" i="3" s="1"/>
  <c r="Q406" i="3"/>
  <c r="Q403" i="3"/>
  <c r="S396" i="3"/>
  <c r="V396" i="3" s="1"/>
  <c r="Q404" i="3"/>
  <c r="S397" i="3"/>
  <c r="V397" i="3" s="1"/>
  <c r="S398" i="3"/>
  <c r="V398" i="3" s="1"/>
  <c r="Q405" i="3"/>
  <c r="Q409" i="3" l="1"/>
  <c r="S402" i="3"/>
  <c r="V402" i="3" s="1"/>
  <c r="Q411" i="3"/>
  <c r="S404" i="3"/>
  <c r="V404" i="3" s="1"/>
  <c r="S403" i="3"/>
  <c r="V403" i="3" s="1"/>
  <c r="Q410" i="3"/>
  <c r="S406" i="3"/>
  <c r="V406" i="3" s="1"/>
  <c r="Q413" i="3"/>
  <c r="S405" i="3"/>
  <c r="V405" i="3" s="1"/>
  <c r="Q412" i="3"/>
  <c r="Q416" i="3" l="1"/>
  <c r="S409" i="3"/>
  <c r="V409" i="3" s="1"/>
  <c r="S413" i="3"/>
  <c r="V413" i="3" s="1"/>
  <c r="Q420" i="3"/>
  <c r="S410" i="3"/>
  <c r="V410" i="3" s="1"/>
  <c r="Q417" i="3"/>
  <c r="S412" i="3"/>
  <c r="V412" i="3" s="1"/>
  <c r="Q419" i="3"/>
  <c r="S411" i="3"/>
  <c r="V411" i="3" s="1"/>
  <c r="Q418" i="3"/>
  <c r="Q423" i="3" l="1"/>
  <c r="S416" i="3"/>
  <c r="V416" i="3" s="1"/>
  <c r="S419" i="3"/>
  <c r="V419" i="3" s="1"/>
  <c r="Q426" i="3"/>
  <c r="S417" i="3"/>
  <c r="V417" i="3" s="1"/>
  <c r="Q424" i="3"/>
  <c r="S420" i="3"/>
  <c r="V420" i="3" s="1"/>
  <c r="Q427" i="3"/>
  <c r="S418" i="3"/>
  <c r="V418" i="3" s="1"/>
  <c r="Q425" i="3"/>
  <c r="S423" i="3" l="1"/>
  <c r="V423" i="3" s="1"/>
  <c r="Q430" i="3"/>
  <c r="S425" i="3"/>
  <c r="V425" i="3" s="1"/>
  <c r="Q432" i="3"/>
  <c r="Q434" i="3"/>
  <c r="S427" i="3"/>
  <c r="V427" i="3" s="1"/>
  <c r="Q431" i="3"/>
  <c r="S424" i="3"/>
  <c r="V424" i="3" s="1"/>
  <c r="Q433" i="3"/>
  <c r="S426" i="3"/>
  <c r="V426" i="3" s="1"/>
  <c r="S430" i="3" l="1"/>
  <c r="V430" i="3" s="1"/>
  <c r="Q437" i="3"/>
  <c r="Q438" i="3"/>
  <c r="S431" i="3"/>
  <c r="V431" i="3" s="1"/>
  <c r="S434" i="3"/>
  <c r="V434" i="3" s="1"/>
  <c r="Q441" i="3"/>
  <c r="Q439" i="3"/>
  <c r="S432" i="3"/>
  <c r="V432" i="3" s="1"/>
  <c r="Q440" i="3"/>
  <c r="S433" i="3"/>
  <c r="V433" i="3" s="1"/>
  <c r="Q444" i="3" l="1"/>
  <c r="S437" i="3"/>
  <c r="V437" i="3" s="1"/>
  <c r="S439" i="3"/>
  <c r="V439" i="3" s="1"/>
  <c r="Q446" i="3"/>
  <c r="S440" i="3"/>
  <c r="V440" i="3" s="1"/>
  <c r="Q447" i="3"/>
  <c r="Q448" i="3"/>
  <c r="S441" i="3"/>
  <c r="V441" i="3" s="1"/>
  <c r="Q445" i="3"/>
  <c r="S438" i="3"/>
  <c r="V438" i="3" s="1"/>
  <c r="Q451" i="3" l="1"/>
  <c r="S444" i="3"/>
  <c r="V444" i="3" s="1"/>
  <c r="Q455" i="3"/>
  <c r="S448" i="3"/>
  <c r="V448" i="3" s="1"/>
  <c r="Q452" i="3"/>
  <c r="S445" i="3"/>
  <c r="V445" i="3" s="1"/>
  <c r="S447" i="3"/>
  <c r="V447" i="3" s="1"/>
  <c r="Q454" i="3"/>
  <c r="S446" i="3"/>
  <c r="V446" i="3" s="1"/>
  <c r="Q453" i="3"/>
  <c r="S451" i="3" l="1"/>
  <c r="V451" i="3" s="1"/>
  <c r="Q458" i="3"/>
  <c r="S452" i="3"/>
  <c r="V452" i="3" s="1"/>
  <c r="Q459" i="3"/>
  <c r="S454" i="3"/>
  <c r="V454" i="3" s="1"/>
  <c r="Q461" i="3"/>
  <c r="Q460" i="3"/>
  <c r="S453" i="3"/>
  <c r="V453" i="3" s="1"/>
  <c r="S455" i="3"/>
  <c r="V455" i="3" s="1"/>
  <c r="Q462" i="3"/>
  <c r="S458" i="3" l="1"/>
  <c r="V458" i="3" s="1"/>
  <c r="Q465" i="3"/>
  <c r="Q467" i="3"/>
  <c r="S460" i="3"/>
  <c r="V460" i="3" s="1"/>
  <c r="S461" i="3"/>
  <c r="V461" i="3" s="1"/>
  <c r="Q468" i="3"/>
  <c r="S462" i="3"/>
  <c r="V462" i="3" s="1"/>
  <c r="Q469" i="3"/>
  <c r="S459" i="3"/>
  <c r="V459" i="3" s="1"/>
  <c r="Q466" i="3"/>
  <c r="S465" i="3" l="1"/>
  <c r="V465" i="3" s="1"/>
  <c r="Q472" i="3"/>
  <c r="Q475" i="3"/>
  <c r="S468" i="3"/>
  <c r="V468" i="3" s="1"/>
  <c r="S469" i="3"/>
  <c r="V469" i="3" s="1"/>
  <c r="Q476" i="3"/>
  <c r="Q473" i="3"/>
  <c r="S466" i="3"/>
  <c r="V466" i="3" s="1"/>
  <c r="S467" i="3"/>
  <c r="V467" i="3" s="1"/>
  <c r="Q474" i="3"/>
  <c r="S472" i="3" l="1"/>
  <c r="V472" i="3" s="1"/>
  <c r="Q479" i="3"/>
  <c r="S473" i="3"/>
  <c r="V473" i="3" s="1"/>
  <c r="Q480" i="3"/>
  <c r="S476" i="3"/>
  <c r="V476" i="3" s="1"/>
  <c r="Q483" i="3"/>
  <c r="S475" i="3"/>
  <c r="V475" i="3" s="1"/>
  <c r="Q482" i="3"/>
  <c r="S474" i="3"/>
  <c r="V474" i="3" s="1"/>
  <c r="Q481" i="3"/>
  <c r="Q486" i="3" l="1"/>
  <c r="S479" i="3"/>
  <c r="V479" i="3" s="1"/>
  <c r="Q488" i="3"/>
  <c r="S481" i="3"/>
  <c r="V481" i="3" s="1"/>
  <c r="Q489" i="3"/>
  <c r="S482" i="3"/>
  <c r="V482" i="3" s="1"/>
  <c r="Q490" i="3"/>
  <c r="S483" i="3"/>
  <c r="V483" i="3" s="1"/>
  <c r="S480" i="3"/>
  <c r="V480" i="3" s="1"/>
  <c r="Q487" i="3"/>
  <c r="S486" i="3" l="1"/>
  <c r="V486" i="3" s="1"/>
  <c r="Q493" i="3"/>
  <c r="S490" i="3"/>
  <c r="V490" i="3" s="1"/>
  <c r="Q497" i="3"/>
  <c r="Q496" i="3"/>
  <c r="S489" i="3"/>
  <c r="V489" i="3" s="1"/>
  <c r="Q494" i="3"/>
  <c r="S487" i="3"/>
  <c r="V487" i="3" s="1"/>
  <c r="S488" i="3"/>
  <c r="V488" i="3" s="1"/>
  <c r="Q495" i="3"/>
  <c r="S493" i="3" l="1"/>
  <c r="V493" i="3" s="1"/>
  <c r="Q500" i="3"/>
  <c r="Q501" i="3"/>
  <c r="S494" i="3"/>
  <c r="V494" i="3" s="1"/>
  <c r="S496" i="3"/>
  <c r="V496" i="3" s="1"/>
  <c r="Q503" i="3"/>
  <c r="S497" i="3"/>
  <c r="V497" i="3" s="1"/>
  <c r="Q504" i="3"/>
  <c r="Q502" i="3"/>
  <c r="S495" i="3"/>
  <c r="V495" i="3" s="1"/>
  <c r="S500" i="3" l="1"/>
  <c r="V500" i="3" s="1"/>
  <c r="Q507" i="3"/>
  <c r="S502" i="3"/>
  <c r="V502" i="3" s="1"/>
  <c r="Q509" i="3"/>
  <c r="S501" i="3"/>
  <c r="V501" i="3" s="1"/>
  <c r="Q508" i="3"/>
  <c r="Q511" i="3"/>
  <c r="S504" i="3"/>
  <c r="V504" i="3" s="1"/>
  <c r="Q510" i="3"/>
  <c r="S503" i="3"/>
  <c r="V503" i="3" s="1"/>
  <c r="Q514" i="3" l="1"/>
  <c r="S507" i="3"/>
  <c r="V507" i="3" s="1"/>
  <c r="Q518" i="3"/>
  <c r="S511" i="3"/>
  <c r="V511" i="3" s="1"/>
  <c r="Q515" i="3"/>
  <c r="S508" i="3"/>
  <c r="V508" i="3" s="1"/>
  <c r="S509" i="3"/>
  <c r="V509" i="3" s="1"/>
  <c r="Q516" i="3"/>
  <c r="S510" i="3"/>
  <c r="V510" i="3" s="1"/>
  <c r="Q517" i="3"/>
  <c r="S514" i="3" l="1"/>
  <c r="V514" i="3" s="1"/>
  <c r="Q521" i="3"/>
  <c r="S517" i="3"/>
  <c r="V517" i="3" s="1"/>
  <c r="Q524" i="3"/>
  <c r="Q523" i="3"/>
  <c r="S516" i="3"/>
  <c r="V516" i="3" s="1"/>
  <c r="S515" i="3"/>
  <c r="V515" i="3" s="1"/>
  <c r="Q522" i="3"/>
  <c r="Q525" i="3"/>
  <c r="S518" i="3"/>
  <c r="V518" i="3" s="1"/>
  <c r="S521" i="3" l="1"/>
  <c r="V521" i="3" s="1"/>
  <c r="Q528" i="3"/>
  <c r="Q532" i="3"/>
  <c r="S525" i="3"/>
  <c r="V525" i="3" s="1"/>
  <c r="S522" i="3"/>
  <c r="V522" i="3" s="1"/>
  <c r="Q529" i="3"/>
  <c r="S523" i="3"/>
  <c r="V523" i="3" s="1"/>
  <c r="Q530" i="3"/>
  <c r="S524" i="3"/>
  <c r="V524" i="3" s="1"/>
  <c r="Q531" i="3"/>
  <c r="Q535" i="3" l="1"/>
  <c r="S528" i="3"/>
  <c r="V528" i="3" s="1"/>
  <c r="Q537" i="3"/>
  <c r="S530" i="3"/>
  <c r="V530" i="3" s="1"/>
  <c r="Q536" i="3"/>
  <c r="S529" i="3"/>
  <c r="V529" i="3" s="1"/>
  <c r="Q539" i="3"/>
  <c r="S532" i="3"/>
  <c r="V532" i="3" s="1"/>
  <c r="Q538" i="3"/>
  <c r="S531" i="3"/>
  <c r="V531" i="3" s="1"/>
  <c r="Q542" i="3" l="1"/>
  <c r="S535" i="3"/>
  <c r="V535" i="3" s="1"/>
  <c r="S539" i="3"/>
  <c r="V539" i="3" s="1"/>
  <c r="Q546" i="3"/>
  <c r="S536" i="3"/>
  <c r="V536" i="3" s="1"/>
  <c r="Q543" i="3"/>
  <c r="S537" i="3"/>
  <c r="V537" i="3" s="1"/>
  <c r="Q544" i="3"/>
  <c r="Q545" i="3"/>
  <c r="S538" i="3"/>
  <c r="V538" i="3" s="1"/>
  <c r="S542" i="3" l="1"/>
  <c r="V542" i="3" s="1"/>
  <c r="Q549" i="3"/>
  <c r="S545" i="3"/>
  <c r="V545" i="3" s="1"/>
  <c r="Q552" i="3"/>
  <c r="Q550" i="3"/>
  <c r="S543" i="3"/>
  <c r="V543" i="3" s="1"/>
  <c r="S544" i="3"/>
  <c r="V544" i="3" s="1"/>
  <c r="Q551" i="3"/>
  <c r="Q553" i="3"/>
  <c r="S546" i="3"/>
  <c r="V546" i="3" s="1"/>
  <c r="S549" i="3" l="1"/>
  <c r="V549" i="3" s="1"/>
  <c r="Q556" i="3"/>
  <c r="Q557" i="3"/>
  <c r="S550" i="3"/>
  <c r="V550" i="3" s="1"/>
  <c r="Q558" i="3"/>
  <c r="S551" i="3"/>
  <c r="V551" i="3" s="1"/>
  <c r="S552" i="3"/>
  <c r="V552" i="3" s="1"/>
  <c r="Q559" i="3"/>
  <c r="Q560" i="3"/>
  <c r="S553" i="3"/>
  <c r="V553" i="3" s="1"/>
  <c r="S556" i="3" l="1"/>
  <c r="V556" i="3" s="1"/>
  <c r="Q563" i="3"/>
  <c r="Q566" i="3"/>
  <c r="S559" i="3"/>
  <c r="V559" i="3" s="1"/>
  <c r="S558" i="3"/>
  <c r="V558" i="3" s="1"/>
  <c r="Q565" i="3"/>
  <c r="Q567" i="3"/>
  <c r="S560" i="3"/>
  <c r="V560" i="3" s="1"/>
  <c r="S557" i="3"/>
  <c r="V557" i="3" s="1"/>
  <c r="Q564" i="3"/>
  <c r="S563" i="3" l="1"/>
  <c r="V563" i="3" s="1"/>
  <c r="Q570" i="3"/>
  <c r="S567" i="3"/>
  <c r="V567" i="3" s="1"/>
  <c r="Q574" i="3"/>
  <c r="S564" i="3"/>
  <c r="V564" i="3" s="1"/>
  <c r="Q571" i="3"/>
  <c r="Q572" i="3"/>
  <c r="S565" i="3"/>
  <c r="V565" i="3" s="1"/>
  <c r="S566" i="3"/>
  <c r="V566" i="3" s="1"/>
  <c r="Q573" i="3"/>
  <c r="S570" i="3" l="1"/>
  <c r="V570" i="3" s="1"/>
  <c r="Q577" i="3"/>
  <c r="S572" i="3"/>
  <c r="V572" i="3" s="1"/>
  <c r="Q579" i="3"/>
  <c r="S571" i="3"/>
  <c r="V571" i="3" s="1"/>
  <c r="Q578" i="3"/>
  <c r="S573" i="3"/>
  <c r="V573" i="3" s="1"/>
  <c r="Q580" i="3"/>
  <c r="S574" i="3"/>
  <c r="V574" i="3" s="1"/>
  <c r="Q581" i="3"/>
  <c r="S577" i="3" l="1"/>
  <c r="V577" i="3" s="1"/>
  <c r="Q584" i="3"/>
  <c r="Q588" i="3"/>
  <c r="S581" i="3"/>
  <c r="V581" i="3" s="1"/>
  <c r="S580" i="3"/>
  <c r="V580" i="3" s="1"/>
  <c r="Q587" i="3"/>
  <c r="Q585" i="3"/>
  <c r="S578" i="3"/>
  <c r="V578" i="3" s="1"/>
  <c r="S579" i="3"/>
  <c r="V579" i="3" s="1"/>
  <c r="Q586" i="3"/>
  <c r="S584" i="3" l="1"/>
  <c r="V584" i="3" s="1"/>
  <c r="Q591" i="3"/>
  <c r="Q592" i="3"/>
  <c r="S585" i="3"/>
  <c r="V585" i="3" s="1"/>
  <c r="S587" i="3"/>
  <c r="V587" i="3" s="1"/>
  <c r="Q594" i="3"/>
  <c r="S588" i="3"/>
  <c r="V588" i="3" s="1"/>
  <c r="Q595" i="3"/>
  <c r="Q593" i="3"/>
  <c r="S586" i="3"/>
  <c r="V586" i="3" s="1"/>
  <c r="S591" i="3" l="1"/>
  <c r="V591" i="3" s="1"/>
  <c r="Q598" i="3"/>
  <c r="Q600" i="3"/>
  <c r="S593" i="3"/>
  <c r="V593" i="3" s="1"/>
  <c r="S595" i="3"/>
  <c r="V595" i="3" s="1"/>
  <c r="Q602" i="3"/>
  <c r="S594" i="3"/>
  <c r="V594" i="3" s="1"/>
  <c r="Q601" i="3"/>
  <c r="Q599" i="3"/>
  <c r="S592" i="3"/>
  <c r="V592" i="3" s="1"/>
  <c r="Q605" i="3" l="1"/>
  <c r="S598" i="3"/>
  <c r="V598" i="3" s="1"/>
  <c r="Q606" i="3"/>
  <c r="S599" i="3"/>
  <c r="V599" i="3" s="1"/>
  <c r="Q607" i="3"/>
  <c r="S600" i="3"/>
  <c r="V600" i="3" s="1"/>
  <c r="S601" i="3"/>
  <c r="V601" i="3" s="1"/>
  <c r="Q608" i="3"/>
  <c r="S602" i="3"/>
  <c r="V602" i="3" s="1"/>
  <c r="Q609" i="3"/>
  <c r="Q612" i="3" l="1"/>
  <c r="S605" i="3"/>
  <c r="V605" i="3" s="1"/>
  <c r="S609" i="3"/>
  <c r="V609" i="3" s="1"/>
  <c r="Q616" i="3"/>
  <c r="S607" i="3"/>
  <c r="V607" i="3" s="1"/>
  <c r="Q614" i="3"/>
  <c r="Q615" i="3"/>
  <c r="S608" i="3"/>
  <c r="V608" i="3" s="1"/>
  <c r="Q613" i="3"/>
  <c r="S606" i="3"/>
  <c r="V606" i="3" s="1"/>
  <c r="S612" i="3" l="1"/>
  <c r="V612" i="3" s="1"/>
  <c r="Q619" i="3"/>
  <c r="Q622" i="3"/>
  <c r="S615" i="3"/>
  <c r="V615" i="3" s="1"/>
  <c r="Q621" i="3"/>
  <c r="S614" i="3"/>
  <c r="V614" i="3" s="1"/>
  <c r="Q620" i="3"/>
  <c r="S613" i="3"/>
  <c r="V613" i="3" s="1"/>
  <c r="S616" i="3"/>
  <c r="V616" i="3" s="1"/>
  <c r="Q623" i="3"/>
  <c r="Q626" i="3" l="1"/>
  <c r="S619" i="3"/>
  <c r="V619" i="3" s="1"/>
  <c r="Q627" i="3"/>
  <c r="S620" i="3"/>
  <c r="V620" i="3" s="1"/>
  <c r="S621" i="3"/>
  <c r="V621" i="3" s="1"/>
  <c r="Q628" i="3"/>
  <c r="S622" i="3"/>
  <c r="V622" i="3" s="1"/>
  <c r="Q629" i="3"/>
  <c r="Q630" i="3"/>
  <c r="S623" i="3"/>
  <c r="V623" i="3" s="1"/>
  <c r="S626" i="3" l="1"/>
  <c r="V626" i="3" s="1"/>
  <c r="Q633" i="3"/>
  <c r="Q637" i="3"/>
  <c r="S630" i="3"/>
  <c r="V630" i="3" s="1"/>
  <c r="Q635" i="3"/>
  <c r="S628" i="3"/>
  <c r="V628" i="3" s="1"/>
  <c r="S629" i="3"/>
  <c r="V629" i="3" s="1"/>
  <c r="Q636" i="3"/>
  <c r="Q634" i="3"/>
  <c r="S627" i="3"/>
  <c r="V627" i="3" s="1"/>
  <c r="S633" i="3" l="1"/>
  <c r="V633" i="3" s="1"/>
  <c r="Q640" i="3"/>
  <c r="Q642" i="3"/>
  <c r="S635" i="3"/>
  <c r="V635" i="3" s="1"/>
  <c r="S636" i="3"/>
  <c r="V636" i="3" s="1"/>
  <c r="Q643" i="3"/>
  <c r="Q641" i="3"/>
  <c r="S634" i="3"/>
  <c r="V634" i="3" s="1"/>
  <c r="Q644" i="3"/>
  <c r="S637" i="3"/>
  <c r="V637" i="3" s="1"/>
  <c r="Q647" i="3" l="1"/>
  <c r="S640" i="3"/>
  <c r="V640" i="3" s="1"/>
  <c r="S641" i="3"/>
  <c r="V641" i="3" s="1"/>
  <c r="Q648" i="3"/>
  <c r="S643" i="3"/>
  <c r="V643" i="3" s="1"/>
  <c r="Q650" i="3"/>
  <c r="S644" i="3"/>
  <c r="V644" i="3" s="1"/>
  <c r="Q651" i="3"/>
  <c r="Q649" i="3"/>
  <c r="S642" i="3"/>
  <c r="V642" i="3" s="1"/>
  <c r="S647" i="3" l="1"/>
  <c r="V647" i="3" s="1"/>
  <c r="Q654" i="3"/>
  <c r="S649" i="3"/>
  <c r="V649" i="3" s="1"/>
  <c r="Q656" i="3"/>
  <c r="S651" i="3"/>
  <c r="V651" i="3" s="1"/>
  <c r="Q658" i="3"/>
  <c r="Q657" i="3"/>
  <c r="S650" i="3"/>
  <c r="V650" i="3" s="1"/>
  <c r="S648" i="3"/>
  <c r="V648" i="3" s="1"/>
  <c r="Q655" i="3"/>
  <c r="Q661" i="3" l="1"/>
  <c r="S654" i="3"/>
  <c r="V654" i="3" s="1"/>
  <c r="S657" i="3"/>
  <c r="V657" i="3" s="1"/>
  <c r="Q664" i="3"/>
  <c r="S658" i="3"/>
  <c r="V658" i="3" s="1"/>
  <c r="Q665" i="3"/>
  <c r="S655" i="3"/>
  <c r="V655" i="3" s="1"/>
  <c r="Q662" i="3"/>
  <c r="Q663" i="3"/>
  <c r="S656" i="3"/>
  <c r="V656" i="3" s="1"/>
  <c r="S661" i="3" l="1"/>
  <c r="V661" i="3" s="1"/>
  <c r="Q668" i="3"/>
  <c r="S662" i="3"/>
  <c r="V662" i="3" s="1"/>
  <c r="Q669" i="3"/>
  <c r="S665" i="3"/>
  <c r="V665" i="3" s="1"/>
  <c r="Q672" i="3"/>
  <c r="Q671" i="3"/>
  <c r="S664" i="3"/>
  <c r="V664" i="3" s="1"/>
  <c r="S663" i="3"/>
  <c r="V663" i="3" s="1"/>
  <c r="Q670" i="3"/>
  <c r="S668" i="3" l="1"/>
  <c r="V668" i="3" s="1"/>
  <c r="Q675" i="3"/>
  <c r="S671" i="3"/>
  <c r="V671" i="3" s="1"/>
  <c r="Q678" i="3"/>
  <c r="S672" i="3"/>
  <c r="V672" i="3" s="1"/>
  <c r="Q679" i="3"/>
  <c r="S670" i="3"/>
  <c r="V670" i="3" s="1"/>
  <c r="Q677" i="3"/>
  <c r="Q676" i="3"/>
  <c r="S669" i="3"/>
  <c r="V669" i="3" s="1"/>
  <c r="S675" i="3" l="1"/>
  <c r="V675" i="3" s="1"/>
  <c r="Q682" i="3"/>
  <c r="S677" i="3"/>
  <c r="V677" i="3" s="1"/>
  <c r="Q684" i="3"/>
  <c r="Q686" i="3"/>
  <c r="S679" i="3"/>
  <c r="V679" i="3" s="1"/>
  <c r="Q685" i="3"/>
  <c r="S678" i="3"/>
  <c r="V678" i="3" s="1"/>
  <c r="S676" i="3"/>
  <c r="V676" i="3" s="1"/>
  <c r="Q683" i="3"/>
  <c r="Q689" i="3" l="1"/>
  <c r="S682" i="3"/>
  <c r="V682" i="3" s="1"/>
  <c r="S685" i="3"/>
  <c r="V685" i="3" s="1"/>
  <c r="Q692" i="3"/>
  <c r="Q693" i="3"/>
  <c r="S686" i="3"/>
  <c r="V686" i="3" s="1"/>
  <c r="S684" i="3"/>
  <c r="V684" i="3" s="1"/>
  <c r="Q691" i="3"/>
  <c r="S683" i="3"/>
  <c r="V683" i="3" s="1"/>
  <c r="Q690" i="3"/>
  <c r="S689" i="3" l="1"/>
  <c r="V689" i="3" s="1"/>
  <c r="Q696" i="3"/>
  <c r="S696" i="3" s="1"/>
  <c r="V696" i="3" s="1"/>
  <c r="Q698" i="3"/>
  <c r="S698" i="3" s="1"/>
  <c r="V698" i="3" s="1"/>
  <c r="S691" i="3"/>
  <c r="V691" i="3" s="1"/>
  <c r="Q697" i="3"/>
  <c r="S697" i="3" s="1"/>
  <c r="V697" i="3" s="1"/>
  <c r="S690" i="3"/>
  <c r="V690" i="3" s="1"/>
  <c r="Q700" i="3"/>
  <c r="S700" i="3" s="1"/>
  <c r="V700" i="3" s="1"/>
  <c r="S693" i="3"/>
  <c r="V693" i="3" s="1"/>
  <c r="Q699" i="3"/>
  <c r="S699" i="3" s="1"/>
  <c r="V699" i="3" s="1"/>
  <c r="S692" i="3"/>
  <c r="V692" i="3" s="1"/>
</calcChain>
</file>

<file path=xl/sharedStrings.xml><?xml version="1.0" encoding="utf-8"?>
<sst xmlns="http://schemas.openxmlformats.org/spreadsheetml/2006/main" count="2242" uniqueCount="350">
  <si>
    <t>Oases</t>
  </si>
  <si>
    <t>{</t>
  </si>
  <si>
    <t>Id</t>
  </si>
  <si>
    <t>X</t>
  </si>
  <si>
    <t>Y</t>
  </si>
  <si>
    <t>},</t>
  </si>
  <si>
    <t>s</t>
  </si>
  <si>
    <t>Villages</t>
  </si>
  <si>
    <t>ID</t>
  </si>
  <si>
    <t>Distance</t>
  </si>
  <si>
    <t>CanRaid</t>
  </si>
  <si>
    <t>true</t>
  </si>
  <si>
    <t>false</t>
  </si>
  <si>
    <t>Points</t>
  </si>
  <si>
    <t>https://ts4.travian.com/position_details.php?x=</t>
  </si>
  <si>
    <t>actif</t>
  </si>
  <si>
    <t>banned</t>
  </si>
  <si>
    <t>semi actif</t>
  </si>
  <si>
    <t>actif - purge</t>
  </si>
  <si>
    <t>inactive ?</t>
  </si>
  <si>
    <t>(-32|-52)</t>
  </si>
  <si>
    <t>Stop raiding me fagg</t>
  </si>
  <si>
    <t>(-32|-50)</t>
  </si>
  <si>
    <t>Anixlia`s village</t>
  </si>
  <si>
    <t>(-32|-54)</t>
  </si>
  <si>
    <t>00.Borderlands</t>
  </si>
  <si>
    <t>(-30|-54)</t>
  </si>
  <si>
    <t>coussa</t>
  </si>
  <si>
    <t>(-35|-53)</t>
  </si>
  <si>
    <t>JavaScript</t>
  </si>
  <si>
    <t>(-30|-56)</t>
  </si>
  <si>
    <t>Natars -30|-56</t>
  </si>
  <si>
    <t>Natars</t>
  </si>
  <si>
    <t>(-33|-46)</t>
  </si>
  <si>
    <t>ruben666`s village</t>
  </si>
  <si>
    <t>(-26|-48)</t>
  </si>
  <si>
    <t>ken5503`s village</t>
  </si>
  <si>
    <t>(-36|-54)</t>
  </si>
  <si>
    <t>BiBi - Israeli king</t>
  </si>
  <si>
    <t>(-37|-50)</t>
  </si>
  <si>
    <t>Mdina</t>
  </si>
  <si>
    <t>(-26|-55)</t>
  </si>
  <si>
    <t>Natars -26|-55</t>
  </si>
  <si>
    <t>(-28|-45)</t>
  </si>
  <si>
    <t>KingLion`s village</t>
  </si>
  <si>
    <t>(-32|-58)</t>
  </si>
  <si>
    <t>nima`s village</t>
  </si>
  <si>
    <t>(-25|-46)</t>
  </si>
  <si>
    <t>Kosou`s village</t>
  </si>
  <si>
    <t>(-24|-55)</t>
  </si>
  <si>
    <t>wongsui`s village</t>
  </si>
  <si>
    <t>(-28|-59)</t>
  </si>
  <si>
    <t>Who`s village</t>
  </si>
  <si>
    <t>(-27|-43)</t>
  </si>
  <si>
    <t>Lebengt`s village</t>
  </si>
  <si>
    <t>(-30|-60)</t>
  </si>
  <si>
    <t>Ace</t>
  </si>
  <si>
    <t>(-28|-42)</t>
  </si>
  <si>
    <t>nassaji`s village</t>
  </si>
  <si>
    <t>(-41|-52)</t>
  </si>
  <si>
    <t>(-21|-52)</t>
  </si>
  <si>
    <t>(-21|-47)</t>
  </si>
  <si>
    <t>mohammadap`s village</t>
  </si>
  <si>
    <t>(-34|-62)</t>
  </si>
  <si>
    <t>OtacDante`s village</t>
  </si>
  <si>
    <t>(-22|-58)</t>
  </si>
  <si>
    <t>fpttan`s village</t>
  </si>
  <si>
    <t>(-38|-61)</t>
  </si>
  <si>
    <t>(-27|-39)</t>
  </si>
  <si>
    <t>Natars -27|-39</t>
  </si>
  <si>
    <t>(-39|-41)</t>
  </si>
  <si>
    <t>village</t>
  </si>
  <si>
    <t>(-44|-51)</t>
  </si>
  <si>
    <t>winterfell</t>
  </si>
  <si>
    <t>(-43|-46)</t>
  </si>
  <si>
    <t>(-38|-40)</t>
  </si>
  <si>
    <t>gagaga`s village</t>
  </si>
  <si>
    <t>(-37|-39)</t>
  </si>
  <si>
    <t>(-39|-62)</t>
  </si>
  <si>
    <t>Amityville</t>
  </si>
  <si>
    <t>(-24|-63)</t>
  </si>
  <si>
    <t>pudge`s village</t>
  </si>
  <si>
    <t>(-24|-39)</t>
  </si>
  <si>
    <t>Natars -24|-39</t>
  </si>
  <si>
    <t>(-17|-49)</t>
  </si>
  <si>
    <t>Borneo Village</t>
  </si>
  <si>
    <r>
      <t>kokwei2004</t>
    </r>
    <r>
      <rPr>
        <sz val="11"/>
        <color rgb="FF474747"/>
        <rFont val="Arial"/>
        <family val="2"/>
      </rPr>
      <t> </t>
    </r>
  </si>
  <si>
    <t>(-17|-53)</t>
  </si>
  <si>
    <t>paramon</t>
  </si>
  <si>
    <t>(-33|-37)</t>
  </si>
  <si>
    <t>Bloody sword`s village</t>
  </si>
  <si>
    <t>(-21|-40)</t>
  </si>
  <si>
    <t>(-19|-60)</t>
  </si>
  <si>
    <t>Birka</t>
  </si>
  <si>
    <r>
      <t>Taspats</t>
    </r>
    <r>
      <rPr>
        <sz val="11"/>
        <color rgb="FF474747"/>
        <rFont val="Arial"/>
        <family val="2"/>
      </rPr>
      <t> </t>
    </r>
  </si>
  <si>
    <t>(-37|-65)</t>
  </si>
  <si>
    <t>Madness</t>
  </si>
  <si>
    <r>
      <t>Madness</t>
    </r>
    <r>
      <rPr>
        <sz val="11"/>
        <color rgb="FF474747"/>
        <rFont val="Arial"/>
        <family val="2"/>
      </rPr>
      <t> </t>
    </r>
  </si>
  <si>
    <t>troops inside…</t>
  </si>
  <si>
    <t>DISTANCE</t>
  </si>
  <si>
    <t>VILLAGE</t>
  </si>
  <si>
    <t>PLAYER</t>
  </si>
  <si>
    <t>ALLIANCE</t>
  </si>
  <si>
    <t>(-36|-49)</t>
  </si>
  <si>
    <t>Alcohol</t>
  </si>
  <si>
    <t>(-33|-57)</t>
  </si>
  <si>
    <t>The Green Dragon</t>
  </si>
  <si>
    <t>(-40|-51)</t>
  </si>
  <si>
    <t>Natars -41|-52</t>
  </si>
  <si>
    <t>(-42|-56)</t>
  </si>
  <si>
    <t>.</t>
  </si>
  <si>
    <t>(-35|-39)</t>
  </si>
  <si>
    <t>The farm</t>
  </si>
  <si>
    <t>(-40|-60)</t>
  </si>
  <si>
    <t>02 Moderdonia</t>
  </si>
  <si>
    <t>Natars -43|-46</t>
  </si>
  <si>
    <t>Natars -21|-40</t>
  </si>
  <si>
    <t>(-23|-38)</t>
  </si>
  <si>
    <t>bbtong</t>
  </si>
  <si>
    <r>
      <t>FellVisage</t>
    </r>
    <r>
      <rPr>
        <sz val="11"/>
        <color rgb="FF474747"/>
        <rFont val="Arial"/>
        <family val="2"/>
      </rPr>
      <t> </t>
    </r>
  </si>
  <si>
    <t>(-35|-66)</t>
  </si>
  <si>
    <t>Natars -35|-66</t>
  </si>
  <si>
    <t>(-17|-44)</t>
  </si>
  <si>
    <r>
      <t>WcM</t>
    </r>
    <r>
      <rPr>
        <sz val="11"/>
        <color rgb="FF474747"/>
        <rFont val="Arial"/>
        <family val="2"/>
      </rPr>
      <t> </t>
    </r>
  </si>
  <si>
    <t>(-22|-64)</t>
  </si>
  <si>
    <t>Abdullah`s village</t>
  </si>
  <si>
    <r>
      <t>Abdullah</t>
    </r>
    <r>
      <rPr>
        <sz val="11"/>
        <color rgb="FF474747"/>
        <rFont val="Arial"/>
        <family val="2"/>
      </rPr>
      <t> </t>
    </r>
  </si>
  <si>
    <t>(-36|-36)</t>
  </si>
  <si>
    <t>ROME</t>
  </si>
  <si>
    <r>
      <t>linus</t>
    </r>
    <r>
      <rPr>
        <sz val="11"/>
        <color rgb="FF474747"/>
        <rFont val="Arial"/>
        <family val="2"/>
      </rPr>
      <t> </t>
    </r>
  </si>
  <si>
    <t>(-45|-59)</t>
  </si>
  <si>
    <t>Natars -45|-59</t>
  </si>
  <si>
    <t>(-46|-45)</t>
  </si>
  <si>
    <t>(-21|-38)</t>
  </si>
  <si>
    <t>blade`s village</t>
  </si>
  <si>
    <r>
      <t>blade</t>
    </r>
    <r>
      <rPr>
        <sz val="11"/>
        <color rgb="FF474747"/>
        <rFont val="Arial"/>
        <family val="2"/>
      </rPr>
      <t> </t>
    </r>
  </si>
  <si>
    <t>(-17|-60)</t>
  </si>
  <si>
    <t>Sperzie`s village</t>
  </si>
  <si>
    <r>
      <t>Sperzie</t>
    </r>
    <r>
      <rPr>
        <sz val="11"/>
        <color rgb="FF474747"/>
        <rFont val="Arial"/>
        <family val="2"/>
      </rPr>
      <t> </t>
    </r>
  </si>
  <si>
    <t>(-36|-67)</t>
  </si>
  <si>
    <t>Moew-kun</t>
  </si>
  <si>
    <r>
      <t>Alita</t>
    </r>
    <r>
      <rPr>
        <sz val="11"/>
        <color rgb="FF474747"/>
        <rFont val="Arial"/>
        <family val="2"/>
      </rPr>
      <t> </t>
    </r>
  </si>
  <si>
    <t>(-19|-63)</t>
  </si>
  <si>
    <t>1.☻Minas Morgulus☻</t>
  </si>
  <si>
    <r>
      <t>Ministeris</t>
    </r>
    <r>
      <rPr>
        <sz val="11"/>
        <color rgb="FF474747"/>
        <rFont val="Arial"/>
        <family val="2"/>
      </rPr>
      <t> </t>
    </r>
  </si>
  <si>
    <t>(-48|-51)</t>
  </si>
  <si>
    <r>
      <t>HUNTERS</t>
    </r>
    <r>
      <rPr>
        <sz val="11"/>
        <color rgb="FF474747"/>
        <rFont val="Arial"/>
        <family val="2"/>
      </rPr>
      <t> </t>
    </r>
  </si>
  <si>
    <t>(-16|-43)</t>
  </si>
  <si>
    <t>isovito`s village</t>
  </si>
  <si>
    <r>
      <t>isovito</t>
    </r>
    <r>
      <rPr>
        <sz val="11"/>
        <color rgb="FF474747"/>
        <rFont val="Arial"/>
        <family val="2"/>
      </rPr>
      <t> </t>
    </r>
  </si>
  <si>
    <t>(-42|-64)</t>
  </si>
  <si>
    <t>Züri West</t>
  </si>
  <si>
    <r>
      <t>Topple</t>
    </r>
    <r>
      <rPr>
        <sz val="11"/>
        <color rgb="FF474747"/>
        <rFont val="Arial"/>
        <family val="2"/>
      </rPr>
      <t> </t>
    </r>
  </si>
  <si>
    <t>(-20|-64)</t>
  </si>
  <si>
    <t>BLACK HOLE</t>
  </si>
  <si>
    <r>
      <t>PLAYER NO.7</t>
    </r>
    <r>
      <rPr>
        <sz val="11"/>
        <color rgb="FF474747"/>
        <rFont val="Arial"/>
        <family val="2"/>
      </rPr>
      <t> </t>
    </r>
  </si>
  <si>
    <t>(-15|-44)</t>
  </si>
  <si>
    <t>Dead Waste</t>
  </si>
  <si>
    <r>
      <t>Arthorious</t>
    </r>
    <r>
      <rPr>
        <sz val="11"/>
        <color rgb="FF474747"/>
        <rFont val="Arial"/>
        <family val="2"/>
      </rPr>
      <t> </t>
    </r>
  </si>
  <si>
    <t>(-22|-66)</t>
  </si>
  <si>
    <t>storm0</t>
  </si>
  <si>
    <r>
      <t>storm771</t>
    </r>
    <r>
      <rPr>
        <sz val="11"/>
        <color rgb="FF474747"/>
        <rFont val="Arial"/>
        <family val="2"/>
      </rPr>
      <t> </t>
    </r>
  </si>
  <si>
    <t>(-48|-46)</t>
  </si>
  <si>
    <t>G-0azZa</t>
  </si>
  <si>
    <r>
      <t>Sooner</t>
    </r>
    <r>
      <rPr>
        <sz val="11"/>
        <color rgb="FF474747"/>
        <rFont val="Arial"/>
        <family val="2"/>
      </rPr>
      <t> </t>
    </r>
  </si>
  <si>
    <t>(-47|-59)</t>
  </si>
  <si>
    <t>the Wall</t>
  </si>
  <si>
    <r>
      <t>Zurhkaf</t>
    </r>
    <r>
      <rPr>
        <sz val="11"/>
        <color rgb="FF474747"/>
        <rFont val="Arial"/>
        <family val="2"/>
      </rPr>
      <t> </t>
    </r>
  </si>
  <si>
    <t>(-23|-35)</t>
  </si>
  <si>
    <t>Killer</t>
  </si>
  <si>
    <r>
      <t>Killer</t>
    </r>
    <r>
      <rPr>
        <sz val="11"/>
        <color rgb="FF474747"/>
        <rFont val="Arial"/>
        <family val="2"/>
      </rPr>
      <t> </t>
    </r>
  </si>
  <si>
    <t>(-36|-33)</t>
  </si>
  <si>
    <t>#01 FRSTSTRK</t>
  </si>
  <si>
    <r>
      <t>TBR</t>
    </r>
    <r>
      <rPr>
        <sz val="11"/>
        <color rgb="FF474747"/>
        <rFont val="Arial"/>
        <family val="2"/>
      </rPr>
      <t> </t>
    </r>
  </si>
  <si>
    <t>(-41|-35)</t>
  </si>
  <si>
    <t>bigshaq`s village</t>
  </si>
  <si>
    <r>
      <t>bigshaq</t>
    </r>
    <r>
      <rPr>
        <sz val="11"/>
        <color rgb="FF474747"/>
        <rFont val="Arial"/>
        <family val="2"/>
      </rPr>
      <t> </t>
    </r>
  </si>
  <si>
    <t>(-50|-51)</t>
  </si>
  <si>
    <t>Zippo</t>
  </si>
  <si>
    <r>
      <t>Zip</t>
    </r>
    <r>
      <rPr>
        <sz val="11"/>
        <color rgb="FF474747"/>
        <rFont val="Arial"/>
        <family val="2"/>
      </rPr>
      <t> </t>
    </r>
  </si>
  <si>
    <t>(-17|-38)</t>
  </si>
  <si>
    <r>
      <t>sly</t>
    </r>
    <r>
      <rPr>
        <sz val="11"/>
        <color rgb="FF474747"/>
        <rFont val="Arial"/>
        <family val="2"/>
      </rPr>
      <t> </t>
    </r>
  </si>
  <si>
    <t>(-12|-49)</t>
  </si>
  <si>
    <t>twelve imam`s village</t>
  </si>
  <si>
    <r>
      <t>twelve imam</t>
    </r>
    <r>
      <rPr>
        <sz val="11"/>
        <color rgb="FF474747"/>
        <rFont val="Arial"/>
        <family val="2"/>
      </rPr>
      <t> </t>
    </r>
  </si>
  <si>
    <t>(-18|-37)</t>
  </si>
  <si>
    <t>shahi123`s village</t>
  </si>
  <si>
    <r>
      <t>shahi123</t>
    </r>
    <r>
      <rPr>
        <sz val="11"/>
        <color rgb="FF474747"/>
        <rFont val="Arial"/>
        <family val="2"/>
      </rPr>
      <t> </t>
    </r>
  </si>
  <si>
    <t>(-22|-68)</t>
  </si>
  <si>
    <t>Mehrad</t>
  </si>
  <si>
    <r>
      <t>Mehrad</t>
    </r>
    <r>
      <rPr>
        <sz val="11"/>
        <color rgb="FF474747"/>
        <rFont val="Arial"/>
        <family val="2"/>
      </rPr>
      <t> </t>
    </r>
  </si>
  <si>
    <t>(-34|-32)</t>
  </si>
  <si>
    <t>Tarekelzahy`s castle</t>
  </si>
  <si>
    <r>
      <t>Tarekelzahy</t>
    </r>
    <r>
      <rPr>
        <sz val="11"/>
        <color rgb="FF474747"/>
        <rFont val="Arial"/>
        <family val="2"/>
      </rPr>
      <t> </t>
    </r>
  </si>
  <si>
    <t>(-28|-70)</t>
  </si>
  <si>
    <t>Natars -28|-70</t>
  </si>
  <si>
    <t>(-27|-32)</t>
  </si>
  <si>
    <t>arcsas`s village</t>
  </si>
  <si>
    <r>
      <t>arcsas</t>
    </r>
    <r>
      <rPr>
        <sz val="11"/>
        <color rgb="FF474747"/>
        <rFont val="Arial"/>
        <family val="2"/>
      </rPr>
      <t> </t>
    </r>
  </si>
  <si>
    <t>(-12|-46)</t>
  </si>
  <si>
    <t>(-30|-31)</t>
  </si>
  <si>
    <t>sword`s village</t>
  </si>
  <si>
    <r>
      <t>sword</t>
    </r>
    <r>
      <rPr>
        <sz val="11"/>
        <color rgb="FF474747"/>
        <rFont val="Arial"/>
        <family val="2"/>
      </rPr>
      <t> </t>
    </r>
  </si>
  <si>
    <t>(-33|-71)</t>
  </si>
  <si>
    <t>05-Nov</t>
  </si>
  <si>
    <t>05-Oct</t>
  </si>
  <si>
    <t>05-Sep</t>
  </si>
  <si>
    <t>05-Aug</t>
  </si>
  <si>
    <t>05-Jul</t>
  </si>
  <si>
    <t>Coordonnées</t>
  </si>
  <si>
    <t>TroopToSendMultiplier</t>
  </si>
  <si>
    <t>Multiplier</t>
  </si>
  <si>
    <t>Description</t>
  </si>
  <si>
    <t>name</t>
  </si>
  <si>
    <t>ATT</t>
  </si>
  <si>
    <t>DEF SW</t>
  </si>
  <si>
    <t>DEF CAV</t>
  </si>
  <si>
    <t>SPEED</t>
  </si>
  <si>
    <t>Rat</t>
  </si>
  <si>
    <t>Spider</t>
  </si>
  <si>
    <t>Snake</t>
  </si>
  <si>
    <t>Bat</t>
  </si>
  <si>
    <t>Wild Boar</t>
  </si>
  <si>
    <t>Wolf</t>
  </si>
  <si>
    <t>Bear</t>
  </si>
  <si>
    <t>Crocodile</t>
  </si>
  <si>
    <t>Tiger</t>
  </si>
  <si>
    <t>Elephant</t>
  </si>
  <si>
    <t>QT</t>
  </si>
  <si>
    <r>
      <t>Anixlia</t>
    </r>
    <r>
      <rPr>
        <sz val="11"/>
        <color rgb="FF474747"/>
        <rFont val="Arial"/>
        <family val="2"/>
      </rPr>
      <t> </t>
    </r>
  </si>
  <si>
    <r>
      <t>vinsk</t>
    </r>
    <r>
      <rPr>
        <sz val="11"/>
        <color rgb="FF474747"/>
        <rFont val="Arial"/>
        <family val="2"/>
      </rPr>
      <t> </t>
    </r>
  </si>
  <si>
    <r>
      <t>Crixus</t>
    </r>
    <r>
      <rPr>
        <sz val="11"/>
        <color rgb="FF474747"/>
        <rFont val="Arial"/>
        <family val="2"/>
      </rPr>
      <t> </t>
    </r>
  </si>
  <si>
    <r>
      <t>coussa</t>
    </r>
    <r>
      <rPr>
        <sz val="11"/>
        <color rgb="FF474747"/>
        <rFont val="Arial"/>
        <family val="2"/>
      </rPr>
      <t> </t>
    </r>
  </si>
  <si>
    <t>(-34|-49)</t>
  </si>
  <si>
    <t>00. Hola</t>
  </si>
  <si>
    <r>
      <t>camino</t>
    </r>
    <r>
      <rPr>
        <sz val="11"/>
        <color rgb="FF474747"/>
        <rFont val="Arial"/>
        <family val="2"/>
      </rPr>
      <t> </t>
    </r>
  </si>
  <si>
    <r>
      <t>DevOps</t>
    </r>
    <r>
      <rPr>
        <sz val="11"/>
        <color rgb="FF474747"/>
        <rFont val="Arial"/>
        <family val="2"/>
      </rPr>
      <t> </t>
    </r>
  </si>
  <si>
    <r>
      <t>254 </t>
    </r>
    <r>
      <rPr>
        <sz val="9"/>
        <color rgb="FFFFFFFF"/>
        <rFont val="Arial"/>
        <family val="2"/>
      </rPr>
      <t>-3</t>
    </r>
  </si>
  <si>
    <r>
      <t>257 </t>
    </r>
    <r>
      <rPr>
        <sz val="9"/>
        <color rgb="FFFFFFFF"/>
        <rFont val="Arial"/>
        <family val="2"/>
      </rPr>
      <t>-7</t>
    </r>
  </si>
  <si>
    <r>
      <t>Brembo</t>
    </r>
    <r>
      <rPr>
        <sz val="11"/>
        <color rgb="FF474747"/>
        <rFont val="Arial"/>
        <family val="2"/>
      </rPr>
      <t> </t>
    </r>
  </si>
  <si>
    <r>
      <t>ruben666</t>
    </r>
    <r>
      <rPr>
        <sz val="11"/>
        <color rgb="FF474747"/>
        <rFont val="Arial"/>
        <family val="2"/>
      </rPr>
      <t> </t>
    </r>
  </si>
  <si>
    <r>
      <t>ken5503</t>
    </r>
    <r>
      <rPr>
        <sz val="11"/>
        <color rgb="FF474747"/>
        <rFont val="Arial"/>
        <family val="2"/>
      </rPr>
      <t> </t>
    </r>
  </si>
  <si>
    <r>
      <t>Yaniv Fargoon</t>
    </r>
    <r>
      <rPr>
        <sz val="11"/>
        <color rgb="FF474747"/>
        <rFont val="Arial"/>
        <family val="2"/>
      </rPr>
      <t> </t>
    </r>
  </si>
  <si>
    <r>
      <t>robos</t>
    </r>
    <r>
      <rPr>
        <sz val="11"/>
        <color rgb="FF474747"/>
        <rFont val="Arial"/>
        <family val="2"/>
      </rPr>
      <t> </t>
    </r>
  </si>
  <si>
    <r>
      <t>Porazka zyciowa</t>
    </r>
    <r>
      <rPr>
        <sz val="11"/>
        <color rgb="FF474747"/>
        <rFont val="Arial"/>
        <family val="2"/>
      </rPr>
      <t> </t>
    </r>
  </si>
  <si>
    <r>
      <t>KingLion</t>
    </r>
    <r>
      <rPr>
        <sz val="11"/>
        <color rgb="FF474747"/>
        <rFont val="Arial"/>
        <family val="2"/>
      </rPr>
      <t> </t>
    </r>
  </si>
  <si>
    <r>
      <t>nima</t>
    </r>
    <r>
      <rPr>
        <sz val="11"/>
        <color rgb="FF474747"/>
        <rFont val="Arial"/>
        <family val="2"/>
      </rPr>
      <t> </t>
    </r>
  </si>
  <si>
    <r>
      <t>Kosou</t>
    </r>
    <r>
      <rPr>
        <sz val="11"/>
        <color rgb="FF474747"/>
        <rFont val="Arial"/>
        <family val="2"/>
      </rPr>
      <t> </t>
    </r>
  </si>
  <si>
    <r>
      <t>wongsui</t>
    </r>
    <r>
      <rPr>
        <sz val="11"/>
        <color rgb="FF474747"/>
        <rFont val="Arial"/>
        <family val="2"/>
      </rPr>
      <t> </t>
    </r>
  </si>
  <si>
    <r>
      <t>Who</t>
    </r>
    <r>
      <rPr>
        <sz val="11"/>
        <color rgb="FF474747"/>
        <rFont val="Arial"/>
        <family val="2"/>
      </rPr>
      <t> </t>
    </r>
  </si>
  <si>
    <t>(-26|-58)</t>
  </si>
  <si>
    <t>Stormborn</t>
  </si>
  <si>
    <r>
      <t>209 </t>
    </r>
    <r>
      <rPr>
        <sz val="9"/>
        <color rgb="FFFFFFFF"/>
        <rFont val="Arial"/>
        <family val="2"/>
      </rPr>
      <t>+9</t>
    </r>
  </si>
  <si>
    <r>
      <t>200 </t>
    </r>
    <r>
      <rPr>
        <sz val="9"/>
        <color rgb="FFFFFFFF"/>
        <rFont val="Arial"/>
        <family val="2"/>
      </rPr>
      <t>+5</t>
    </r>
  </si>
  <si>
    <r>
      <t>195 </t>
    </r>
    <r>
      <rPr>
        <sz val="9"/>
        <color rgb="FFFFFFFF"/>
        <rFont val="Arial"/>
        <family val="2"/>
      </rPr>
      <t>+10</t>
    </r>
  </si>
  <si>
    <r>
      <t>DwarfLord8</t>
    </r>
    <r>
      <rPr>
        <sz val="11"/>
        <color rgb="FF474747"/>
        <rFont val="Arial"/>
        <family val="2"/>
      </rPr>
      <t> </t>
    </r>
  </si>
  <si>
    <r>
      <t>IR.COB 3</t>
    </r>
    <r>
      <rPr>
        <sz val="11"/>
        <color rgb="FF474747"/>
        <rFont val="Arial"/>
        <family val="2"/>
      </rPr>
      <t> </t>
    </r>
  </si>
  <si>
    <r>
      <t>Lebengt</t>
    </r>
    <r>
      <rPr>
        <sz val="11"/>
        <color rgb="FF474747"/>
        <rFont val="Arial"/>
        <family val="2"/>
      </rPr>
      <t> </t>
    </r>
  </si>
  <si>
    <t>Alpha</t>
  </si>
  <si>
    <r>
      <t>Cool</t>
    </r>
    <r>
      <rPr>
        <sz val="11"/>
        <color rgb="FF474747"/>
        <rFont val="Arial"/>
        <family val="2"/>
      </rPr>
      <t> </t>
    </r>
  </si>
  <si>
    <r>
      <t>ACES</t>
    </r>
    <r>
      <rPr>
        <sz val="11"/>
        <color rgb="FF474747"/>
        <rFont val="Arial"/>
        <family val="2"/>
      </rPr>
      <t> </t>
    </r>
  </si>
  <si>
    <r>
      <t>nassaji</t>
    </r>
    <r>
      <rPr>
        <sz val="11"/>
        <color rgb="FF474747"/>
        <rFont val="Arial"/>
        <family val="2"/>
      </rPr>
      <t> </t>
    </r>
  </si>
  <si>
    <r>
      <t>carpaciu</t>
    </r>
    <r>
      <rPr>
        <sz val="11"/>
        <color rgb="FF474747"/>
        <rFont val="Arial"/>
        <family val="2"/>
      </rPr>
      <t> </t>
    </r>
  </si>
  <si>
    <t>(-30|-41)</t>
  </si>
  <si>
    <t>Kugeline</t>
  </si>
  <si>
    <r>
      <t>302 </t>
    </r>
    <r>
      <rPr>
        <sz val="9"/>
        <color rgb="FFFFFFFF"/>
        <rFont val="Arial"/>
        <family val="2"/>
      </rPr>
      <t>-10</t>
    </r>
  </si>
  <si>
    <r>
      <t>Kugel</t>
    </r>
    <r>
      <rPr>
        <sz val="11"/>
        <color rgb="FF474747"/>
        <rFont val="Arial"/>
        <family val="2"/>
      </rPr>
      <t> </t>
    </r>
  </si>
  <si>
    <r>
      <t>SN</t>
    </r>
    <r>
      <rPr>
        <sz val="11"/>
        <color rgb="FF474747"/>
        <rFont val="Arial"/>
        <family val="2"/>
      </rPr>
      <t> </t>
    </r>
  </si>
  <si>
    <r>
      <t>mohammadap</t>
    </r>
    <r>
      <rPr>
        <sz val="11"/>
        <color rgb="FF474747"/>
        <rFont val="Arial"/>
        <family val="2"/>
      </rPr>
      <t> </t>
    </r>
  </si>
  <si>
    <r>
      <t>fpttan</t>
    </r>
    <r>
      <rPr>
        <sz val="11"/>
        <color rgb="FF474747"/>
        <rFont val="Arial"/>
        <family val="2"/>
      </rPr>
      <t> </t>
    </r>
  </si>
  <si>
    <r>
      <t>OtacDante</t>
    </r>
    <r>
      <rPr>
        <sz val="11"/>
        <color rgb="FF474747"/>
        <rFont val="Arial"/>
        <family val="2"/>
      </rPr>
      <t> </t>
    </r>
  </si>
  <si>
    <t>(-22|-43)</t>
  </si>
  <si>
    <t>01 Andorhal</t>
  </si>
  <si>
    <r>
      <t>kadaria</t>
    </r>
    <r>
      <rPr>
        <sz val="11"/>
        <color rgb="FF474747"/>
        <rFont val="Arial"/>
        <family val="2"/>
      </rPr>
      <t> </t>
    </r>
  </si>
  <si>
    <r>
      <t>Odenathus</t>
    </r>
    <r>
      <rPr>
        <sz val="11"/>
        <color rgb="FF474747"/>
        <rFont val="Arial"/>
        <family val="2"/>
      </rPr>
      <t> </t>
    </r>
  </si>
  <si>
    <r>
      <t>Desireaux</t>
    </r>
    <r>
      <rPr>
        <sz val="11"/>
        <color rgb="FF474747"/>
        <rFont val="Arial"/>
        <family val="2"/>
      </rPr>
      <t> </t>
    </r>
  </si>
  <si>
    <r>
      <t>Ned Stark</t>
    </r>
    <r>
      <rPr>
        <sz val="11"/>
        <color rgb="FF474747"/>
        <rFont val="Arial"/>
        <family val="2"/>
      </rPr>
      <t> </t>
    </r>
  </si>
  <si>
    <r>
      <t>Wepwawet</t>
    </r>
    <r>
      <rPr>
        <sz val="11"/>
        <color rgb="FF474747"/>
        <rFont val="Arial"/>
        <family val="2"/>
      </rPr>
      <t> </t>
    </r>
  </si>
  <si>
    <r>
      <t>Troll</t>
    </r>
    <r>
      <rPr>
        <sz val="11"/>
        <color rgb="FF474747"/>
        <rFont val="Arial"/>
        <family val="2"/>
      </rPr>
      <t> </t>
    </r>
  </si>
  <si>
    <r>
      <t>sepehrgp</t>
    </r>
    <r>
      <rPr>
        <sz val="11"/>
        <color rgb="FF474747"/>
        <rFont val="Arial"/>
        <family val="2"/>
      </rPr>
      <t> </t>
    </r>
  </si>
  <si>
    <r>
      <t>gagaga</t>
    </r>
    <r>
      <rPr>
        <sz val="11"/>
        <color rgb="FF474747"/>
        <rFont val="Arial"/>
        <family val="2"/>
      </rPr>
      <t> </t>
    </r>
  </si>
  <si>
    <r>
      <t>Hahaha</t>
    </r>
    <r>
      <rPr>
        <sz val="11"/>
        <color rgb="FF474747"/>
        <rFont val="Arial"/>
        <family val="2"/>
      </rPr>
      <t> </t>
    </r>
  </si>
  <si>
    <t>(-29|-64)</t>
  </si>
  <si>
    <t>Depot</t>
  </si>
  <si>
    <r>
      <t>neptuno</t>
    </r>
    <r>
      <rPr>
        <sz val="11"/>
        <color rgb="FF474747"/>
        <rFont val="Arial"/>
        <family val="2"/>
      </rPr>
      <t> </t>
    </r>
  </si>
  <si>
    <t>Natars -37|-39</t>
  </si>
  <si>
    <t>(-21|-42)</t>
  </si>
  <si>
    <t>Julia Wicker</t>
  </si>
  <si>
    <r>
      <t>136 </t>
    </r>
    <r>
      <rPr>
        <sz val="9"/>
        <color rgb="FFFFFFFF"/>
        <rFont val="Arial"/>
        <family val="2"/>
      </rPr>
      <t>+2</t>
    </r>
  </si>
  <si>
    <r>
      <t>CoCo</t>
    </r>
    <r>
      <rPr>
        <sz val="11"/>
        <color rgb="FF474747"/>
        <rFont val="Arial"/>
        <family val="2"/>
      </rPr>
      <t> </t>
    </r>
  </si>
  <si>
    <r>
      <t>IR.COB 2</t>
    </r>
    <r>
      <rPr>
        <sz val="11"/>
        <color rgb="FF474747"/>
        <rFont val="Arial"/>
        <family val="2"/>
      </rPr>
      <t> </t>
    </r>
  </si>
  <si>
    <t>(-21|-60)</t>
  </si>
  <si>
    <t>Vlain03</t>
  </si>
  <si>
    <r>
      <t>kath.imoet</t>
    </r>
    <r>
      <rPr>
        <sz val="11"/>
        <color rgb="FF474747"/>
        <rFont val="Arial"/>
        <family val="2"/>
      </rPr>
      <t> </t>
    </r>
  </si>
  <si>
    <r>
      <t>Runbaby</t>
    </r>
    <r>
      <rPr>
        <sz val="11"/>
        <color rgb="FF474747"/>
        <rFont val="Arial"/>
        <family val="2"/>
      </rPr>
      <t> </t>
    </r>
  </si>
  <si>
    <r>
      <t>pudge</t>
    </r>
    <r>
      <rPr>
        <sz val="11"/>
        <color rgb="FF474747"/>
        <rFont val="Arial"/>
        <family val="2"/>
      </rPr>
      <t> </t>
    </r>
  </si>
  <si>
    <r>
      <t>Bloody sword</t>
    </r>
    <r>
      <rPr>
        <sz val="11"/>
        <color rgb="FF474747"/>
        <rFont val="Arial"/>
        <family val="2"/>
      </rPr>
      <t> </t>
    </r>
  </si>
  <si>
    <t>(-45|-49)</t>
  </si>
  <si>
    <r>
      <t>180 </t>
    </r>
    <r>
      <rPr>
        <sz val="9"/>
        <color rgb="FFFFFFFF"/>
        <rFont val="Arial"/>
        <family val="2"/>
      </rPr>
      <t>+2</t>
    </r>
  </si>
  <si>
    <r>
      <t>178 </t>
    </r>
    <r>
      <rPr>
        <sz val="9"/>
        <color rgb="FFFFFFFF"/>
        <rFont val="Arial"/>
        <family val="2"/>
      </rPr>
      <t>+6</t>
    </r>
  </si>
  <si>
    <r>
      <t>172 </t>
    </r>
    <r>
      <rPr>
        <sz val="9"/>
        <color rgb="FFFFFFFF"/>
        <rFont val="Arial"/>
        <family val="2"/>
      </rPr>
      <t>+7</t>
    </r>
  </si>
  <si>
    <r>
      <t>165 </t>
    </r>
    <r>
      <rPr>
        <sz val="9"/>
        <color rgb="FFFFFFFF"/>
        <rFont val="Arial"/>
        <family val="2"/>
      </rPr>
      <t>+14</t>
    </r>
  </si>
  <si>
    <r>
      <t>Lucifer</t>
    </r>
    <r>
      <rPr>
        <sz val="11"/>
        <color rgb="FF474747"/>
        <rFont val="Arial"/>
        <family val="2"/>
      </rPr>
      <t> </t>
    </r>
  </si>
  <si>
    <r>
      <t>paramon</t>
    </r>
    <r>
      <rPr>
        <sz val="11"/>
        <color rgb="FF474747"/>
        <rFont val="Arial"/>
        <family val="2"/>
      </rPr>
      <t> </t>
    </r>
  </si>
  <si>
    <t>(-42|-61)</t>
  </si>
  <si>
    <r>
      <t>harlok</t>
    </r>
    <r>
      <rPr>
        <sz val="11"/>
        <color rgb="FF474747"/>
        <rFont val="Arial"/>
        <family val="2"/>
      </rPr>
      <t> </t>
    </r>
  </si>
  <si>
    <t>(-45|-57)</t>
  </si>
  <si>
    <t>B</t>
  </si>
  <si>
    <r>
      <t>Arf</t>
    </r>
    <r>
      <rPr>
        <sz val="11"/>
        <color rgb="FF474747"/>
        <rFont val="Arial"/>
        <family val="2"/>
      </rPr>
      <t> </t>
    </r>
  </si>
  <si>
    <t>(-21|-39)</t>
  </si>
  <si>
    <t>02 Brambleweed</t>
  </si>
  <si>
    <r>
      <t>136 </t>
    </r>
    <r>
      <rPr>
        <sz val="9"/>
        <color rgb="FFFFFFFF"/>
        <rFont val="Arial"/>
        <family val="2"/>
      </rPr>
      <t>-1</t>
    </r>
  </si>
  <si>
    <r>
      <t>195 </t>
    </r>
    <r>
      <rPr>
        <sz val="9"/>
        <color rgb="FFFFFFFF"/>
        <rFont val="Arial"/>
        <family val="2"/>
      </rPr>
      <t>-7</t>
    </r>
  </si>
  <si>
    <t>Natars -46|-45</t>
  </si>
  <si>
    <t>Natars -48|-51</t>
  </si>
  <si>
    <t>(-44|-62)</t>
  </si>
  <si>
    <t>VETERAN</t>
  </si>
  <si>
    <r>
      <t>VETERAN</t>
    </r>
    <r>
      <rPr>
        <sz val="11"/>
        <color rgb="FF474747"/>
        <rFont val="Arial"/>
        <family val="2"/>
      </rPr>
      <t> </t>
    </r>
  </si>
  <si>
    <t>(-29|-34)</t>
  </si>
  <si>
    <t>Quentin Coldwater</t>
  </si>
  <si>
    <r>
      <t>326 </t>
    </r>
    <r>
      <rPr>
        <sz val="9"/>
        <color rgb="FFFFFFFF"/>
        <rFont val="Arial"/>
        <family val="2"/>
      </rPr>
      <t>+1</t>
    </r>
  </si>
  <si>
    <t>(-23|-67)</t>
  </si>
  <si>
    <t>Estrela 2</t>
  </si>
  <si>
    <r>
      <t>salmon_rox</t>
    </r>
    <r>
      <rPr>
        <sz val="11"/>
        <color rgb="FF474747"/>
        <rFont val="Arial"/>
        <family val="2"/>
      </rPr>
      <t> </t>
    </r>
  </si>
  <si>
    <t>(-42|-66)</t>
  </si>
  <si>
    <t>GuessWhat</t>
  </si>
  <si>
    <r>
      <t>GuessWhat</t>
    </r>
    <r>
      <rPr>
        <sz val="11"/>
        <color rgb="FF474747"/>
        <rFont val="Arial"/>
        <family val="2"/>
      </rPr>
      <t> </t>
    </r>
  </si>
  <si>
    <t>(-14|-59)</t>
  </si>
  <si>
    <t>01. Hatchery</t>
  </si>
  <si>
    <r>
      <t>481 </t>
    </r>
    <r>
      <rPr>
        <sz val="9"/>
        <color rgb="FFFFFFFF"/>
        <rFont val="Arial"/>
        <family val="2"/>
      </rPr>
      <t>+2</t>
    </r>
  </si>
  <si>
    <r>
      <t>479 </t>
    </r>
    <r>
      <rPr>
        <sz val="9"/>
        <color rgb="FFFFFFFF"/>
        <rFont val="Arial"/>
        <family val="2"/>
      </rPr>
      <t>+6</t>
    </r>
  </si>
  <si>
    <r>
      <t>473 </t>
    </r>
    <r>
      <rPr>
        <sz val="9"/>
        <color rgb="FFFFFFFF"/>
        <rFont val="Arial"/>
        <family val="2"/>
      </rPr>
      <t>+14</t>
    </r>
  </si>
  <si>
    <r>
      <t>Carbine</t>
    </r>
    <r>
      <rPr>
        <sz val="11"/>
        <color rgb="FF474747"/>
        <rFont val="Arial"/>
        <family val="2"/>
      </rPr>
      <t> </t>
    </r>
  </si>
  <si>
    <t>(-30|-70)</t>
  </si>
  <si>
    <t>ARASH</t>
  </si>
  <si>
    <r>
      <t>ARASH</t>
    </r>
    <r>
      <rPr>
        <sz val="11"/>
        <color rgb="FF474747"/>
        <rFont val="Arial"/>
        <family val="2"/>
      </rPr>
      <t> </t>
    </r>
  </si>
  <si>
    <t>(-48|-42)</t>
  </si>
  <si>
    <t>Cigaro</t>
  </si>
  <si>
    <r>
      <t>Tasha</t>
    </r>
    <r>
      <rPr>
        <sz val="11"/>
        <color rgb="FF474747"/>
        <rFont val="Arial"/>
        <family val="2"/>
      </rPr>
      <t> </t>
    </r>
  </si>
  <si>
    <t>Natars -12|-46</t>
  </si>
  <si>
    <t>Natars -33|-71</t>
  </si>
  <si>
    <t>(-13|-60)</t>
  </si>
  <si>
    <t>Natars -13|-60</t>
  </si>
  <si>
    <t>(-51|-48)</t>
  </si>
  <si>
    <t>Natars -51|-48</t>
  </si>
  <si>
    <t>To scout</t>
  </si>
  <si>
    <t>Troops</t>
  </si>
  <si>
    <t>Does not exists</t>
  </si>
  <si>
    <t>Fucker</t>
  </si>
  <si>
    <t>Not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</si>
</sst>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.2"/>
      <color rgb="FF474747"/>
      <name val="Arial"/>
      <family val="2"/>
    </font>
    <font>
      <sz val="11"/>
      <color rgb="FF474747"/>
      <name val="Arial"/>
      <family val="2"/>
    </font>
    <font>
      <sz val="9"/>
      <color rgb="FF777777"/>
      <name val="Arial"/>
      <family val="2"/>
    </font>
    <font>
      <sz val="11"/>
      <color rgb="FFCA5A29"/>
      <name val="Arial"/>
      <family val="2"/>
    </font>
    <font>
      <sz val="9"/>
      <color rgb="FFFFFFFF"/>
      <name val="Arial"/>
      <family val="2"/>
    </font>
    <font>
      <sz val="13.2"/>
      <color rgb="FF474747"/>
      <name val="Calibri"/>
      <family val="2"/>
      <scheme val="minor"/>
    </font>
    <font>
      <b/>
      <sz val="11"/>
      <color rgb="FF888888"/>
      <name val="Calibri"/>
      <family val="2"/>
      <scheme val="minor"/>
    </font>
    <font>
      <sz val="11"/>
      <color rgb="FF000000"/>
      <name val="Segoe UI"/>
      <family val="2"/>
    </font>
    <font>
      <b/>
      <sz val="11"/>
      <color rgb="FF000000"/>
      <name val="Segoe UI"/>
      <family val="2"/>
    </font>
    <font>
      <b/>
      <sz val="11"/>
      <color rgb="FFCA5A29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rgb="FFCA5A2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3E5"/>
        <bgColor indexed="64"/>
      </patternFill>
    </fill>
    <fill>
      <patternFill patternType="solid">
        <fgColor rgb="FFFFFBD5"/>
        <bgColor indexed="64"/>
      </patternFill>
    </fill>
    <fill>
      <patternFill patternType="solid">
        <fgColor rgb="FFE8E1C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888888"/>
      </top>
      <bottom/>
      <diagonal/>
    </border>
    <border>
      <left/>
      <right/>
      <top/>
      <bottom style="thick">
        <color rgb="FF888888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4" borderId="1" xfId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4" borderId="1" xfId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2" fillId="5" borderId="1" xfId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16" fontId="9" fillId="0" borderId="2" xfId="0" applyNumberFormat="1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numFmt numFmtId="0" formatCode="General"/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numFmt numFmtId="0" formatCode="General"/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ill>
        <patternFill patternType="solid">
          <fgColor indexed="64"/>
          <bgColor rgb="FFFCFCFC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77777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rgb="FF888888"/>
        </bottom>
      </border>
    </dxf>
    <dxf>
      <font>
        <strike val="0"/>
        <outline val="0"/>
        <shadow val="0"/>
        <u val="none"/>
        <vertAlign val="baseline"/>
        <sz val="11"/>
        <color rgb="FF888888"/>
        <name val="Calibri"/>
        <family val="2"/>
        <scheme val="minor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2" name="Image 1" descr="offense">
          <a:extLst>
            <a:ext uri="{FF2B5EF4-FFF2-40B4-BE49-F238E27FC236}">
              <a16:creationId xmlns:a16="http://schemas.microsoft.com/office/drawing/2014/main" id="{46DEC6AF-665D-4903-B90F-C66B43039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3" name="Image 2" descr="Defense value against infantry">
          <a:extLst>
            <a:ext uri="{FF2B5EF4-FFF2-40B4-BE49-F238E27FC236}">
              <a16:creationId xmlns:a16="http://schemas.microsoft.com/office/drawing/2014/main" id="{A2F70384-4ADE-4E6F-A917-F5BF185A7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4" name="Image 3" descr="Defense value against cavalry">
          <a:extLst>
            <a:ext uri="{FF2B5EF4-FFF2-40B4-BE49-F238E27FC236}">
              <a16:creationId xmlns:a16="http://schemas.microsoft.com/office/drawing/2014/main" id="{20120C10-715D-4C8D-85F8-5545B8715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9525</xdr:colOff>
      <xdr:row>2</xdr:row>
      <xdr:rowOff>9525</xdr:rowOff>
    </xdr:to>
    <xdr:pic>
      <xdr:nvPicPr>
        <xdr:cNvPr id="5" name="Image 4" descr="Speed">
          <a:extLst>
            <a:ext uri="{FF2B5EF4-FFF2-40B4-BE49-F238E27FC236}">
              <a16:creationId xmlns:a16="http://schemas.microsoft.com/office/drawing/2014/main" id="{599B7209-F46F-4303-B405-E7D46CB3B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6" name="Image 5" descr="Capacity">
          <a:extLst>
            <a:ext uri="{FF2B5EF4-FFF2-40B4-BE49-F238E27FC236}">
              <a16:creationId xmlns:a16="http://schemas.microsoft.com/office/drawing/2014/main" id="{5A7B4A63-1B1D-4008-8D95-6DE8A12B9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7" name="Image 6" descr="Lumber">
          <a:extLst>
            <a:ext uri="{FF2B5EF4-FFF2-40B4-BE49-F238E27FC236}">
              <a16:creationId xmlns:a16="http://schemas.microsoft.com/office/drawing/2014/main" id="{EF01F4B5-23C6-4CF8-9EF9-798A01D6C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8" name="Image 7" descr="Clay">
          <a:extLst>
            <a:ext uri="{FF2B5EF4-FFF2-40B4-BE49-F238E27FC236}">
              <a16:creationId xmlns:a16="http://schemas.microsoft.com/office/drawing/2014/main" id="{E2933520-B186-4ED9-B63A-05FAE680E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9" name="Image 8" descr="Iron">
          <a:extLst>
            <a:ext uri="{FF2B5EF4-FFF2-40B4-BE49-F238E27FC236}">
              <a16:creationId xmlns:a16="http://schemas.microsoft.com/office/drawing/2014/main" id="{73D5BDC4-A91A-493B-9952-8EA0D3B68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0" name="Image 9" descr="Crop">
          <a:extLst>
            <a:ext uri="{FF2B5EF4-FFF2-40B4-BE49-F238E27FC236}">
              <a16:creationId xmlns:a16="http://schemas.microsoft.com/office/drawing/2014/main" id="{AC3D4F8F-EE1F-43DB-A4A9-F64756936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1" name="Image 10" descr="Total cost">
          <a:extLst>
            <a:ext uri="{FF2B5EF4-FFF2-40B4-BE49-F238E27FC236}">
              <a16:creationId xmlns:a16="http://schemas.microsoft.com/office/drawing/2014/main" id="{2BF2F029-AA6B-47E2-8B55-7664F4445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2" name="Image 11" descr="upkeep">
          <a:extLst>
            <a:ext uri="{FF2B5EF4-FFF2-40B4-BE49-F238E27FC236}">
              <a16:creationId xmlns:a16="http://schemas.microsoft.com/office/drawing/2014/main" id="{6588DF3C-7602-4468-B0EB-7D52E1BCF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3" name="Image 12" descr="Time">
          <a:extLst>
            <a:ext uri="{FF2B5EF4-FFF2-40B4-BE49-F238E27FC236}">
              <a16:creationId xmlns:a16="http://schemas.microsoft.com/office/drawing/2014/main" id="{1C72528A-3809-4C4E-8D7C-384103766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2</xdr:row>
      <xdr:rowOff>0</xdr:rowOff>
    </xdr:from>
    <xdr:ext cx="9525" cy="9525"/>
    <xdr:pic>
      <xdr:nvPicPr>
        <xdr:cNvPr id="14" name="Image 13" descr="offense">
          <a:extLst>
            <a:ext uri="{FF2B5EF4-FFF2-40B4-BE49-F238E27FC236}">
              <a16:creationId xmlns:a16="http://schemas.microsoft.com/office/drawing/2014/main" id="{C32E6378-C276-44B5-805B-8FC6DC23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id="15" name="Image 14" descr="offense">
          <a:extLst>
            <a:ext uri="{FF2B5EF4-FFF2-40B4-BE49-F238E27FC236}">
              <a16:creationId xmlns:a16="http://schemas.microsoft.com/office/drawing/2014/main" id="{16B76F7B-80A5-4322-960E-C13AB3F3C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id="16" name="Image 15" descr="offense">
          <a:extLst>
            <a:ext uri="{FF2B5EF4-FFF2-40B4-BE49-F238E27FC236}">
              <a16:creationId xmlns:a16="http://schemas.microsoft.com/office/drawing/2014/main" id="{4CEB3BEF-DCEB-4F7A-830B-A780FAA7C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15</xdr:row>
      <xdr:rowOff>0</xdr:rowOff>
    </xdr:from>
    <xdr:ext cx="9525" cy="9525"/>
    <xdr:pic>
      <xdr:nvPicPr>
        <xdr:cNvPr id="17" name="Image 16" descr="Defense value against infantry">
          <a:extLst>
            <a:ext uri="{FF2B5EF4-FFF2-40B4-BE49-F238E27FC236}">
              <a16:creationId xmlns:a16="http://schemas.microsoft.com/office/drawing/2014/main" id="{5B54C4C9-F644-4B2D-AA53-3E2A91311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18" name="Image 17" descr="Defense value against cavalry">
          <a:extLst>
            <a:ext uri="{FF2B5EF4-FFF2-40B4-BE49-F238E27FC236}">
              <a16:creationId xmlns:a16="http://schemas.microsoft.com/office/drawing/2014/main" id="{933E7326-EF40-40DF-AEAA-FAA4E1128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9525" cy="9525"/>
    <xdr:pic>
      <xdr:nvPicPr>
        <xdr:cNvPr id="19" name="Image 18" descr="offense">
          <a:extLst>
            <a:ext uri="{FF2B5EF4-FFF2-40B4-BE49-F238E27FC236}">
              <a16:creationId xmlns:a16="http://schemas.microsoft.com/office/drawing/2014/main" id="{DE9DE0EA-DE63-48F6-8E1C-75ACD1FD8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9525" cy="9525"/>
    <xdr:pic>
      <xdr:nvPicPr>
        <xdr:cNvPr id="20" name="Image 19" descr="offense">
          <a:extLst>
            <a:ext uri="{FF2B5EF4-FFF2-40B4-BE49-F238E27FC236}">
              <a16:creationId xmlns:a16="http://schemas.microsoft.com/office/drawing/2014/main" id="{82374088-3C20-4C4D-8E98-5B4501701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28</xdr:row>
      <xdr:rowOff>0</xdr:rowOff>
    </xdr:from>
    <xdr:ext cx="9525" cy="9525"/>
    <xdr:pic>
      <xdr:nvPicPr>
        <xdr:cNvPr id="21" name="Image 20" descr="Defense value against infantry">
          <a:extLst>
            <a:ext uri="{FF2B5EF4-FFF2-40B4-BE49-F238E27FC236}">
              <a16:creationId xmlns:a16="http://schemas.microsoft.com/office/drawing/2014/main" id="{9057935E-9ED3-4A77-8267-9E44A15A2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28</xdr:row>
      <xdr:rowOff>0</xdr:rowOff>
    </xdr:from>
    <xdr:ext cx="9525" cy="9525"/>
    <xdr:pic>
      <xdr:nvPicPr>
        <xdr:cNvPr id="22" name="Image 21" descr="Defense value against cavalry">
          <a:extLst>
            <a:ext uri="{FF2B5EF4-FFF2-40B4-BE49-F238E27FC236}">
              <a16:creationId xmlns:a16="http://schemas.microsoft.com/office/drawing/2014/main" id="{F07521A4-0C2A-4963-B087-07BB3D07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98737D-84E8-4AF2-9755-E371DDB732E0}" name="Villages" displayName="Villages" ref="B2:P101" totalsRowShown="0" headerRowDxfId="17" dataDxfId="15" headerRowBorderDxfId="16">
  <autoFilter ref="B2:P101" xr:uid="{E70DD6E8-3F17-4193-A463-6610E91B20F1}"/>
  <tableColumns count="15">
    <tableColumn id="1" xr3:uid="{AB7CF577-6E61-4CFC-983E-F11DF8A411DF}" name="DISTANCE" dataDxfId="14"/>
    <tableColumn id="2" xr3:uid="{67E804B9-B263-4B93-AAFC-1AF426B10D97}" name="Coordonnées" dataDxfId="13"/>
    <tableColumn id="3" xr3:uid="{4EB015F9-B075-46D8-A92C-E76B154F7036}" name="VILLAGE" dataDxfId="12"/>
    <tableColumn id="6" xr3:uid="{D1B93C3D-8B1C-41F4-A38D-86D9ACFF5212}" name="05-Nov" dataDxfId="11"/>
    <tableColumn id="7" xr3:uid="{D97E1C3B-E675-4299-AE6A-39DD65CACA91}" name="05-Oct" dataDxfId="10"/>
    <tableColumn id="8" xr3:uid="{FC5861E7-9881-4EBA-9B7F-D420A82E646D}" name="05-Sep" dataDxfId="9"/>
    <tableColumn id="9" xr3:uid="{B2988A59-B3DD-46C4-8E82-01290A037CC9}" name="05-Aug" dataDxfId="8"/>
    <tableColumn id="10" xr3:uid="{F2F77203-A5C1-4FFA-83D6-7D73C31B2F24}" name="05-Jul" dataDxfId="7"/>
    <tableColumn id="12" xr3:uid="{9CA2C2F1-C625-46F8-835F-9E3038A1CCE8}" name="PLAYER" dataDxfId="6"/>
    <tableColumn id="14" xr3:uid="{29675D41-1007-44D9-AD6B-9AE176573730}" name="CanRaid" dataDxfId="5"/>
    <tableColumn id="5" xr3:uid="{9879AD26-4DCD-4D1A-89B5-EA6E3A439D48}" name="X" dataDxfId="4">
      <calculatedColumnFormula>SUBSTITUTE(LEFT(Villages[[#This Row],[Coordonnées]],SEARCH("|",Villages[[#This Row],[Coordonnées]])-1),"(","")</calculatedColumnFormula>
    </tableColumn>
    <tableColumn id="4" xr3:uid="{AD18B436-2A9D-4DE3-A0A1-B7A32A4D2C71}" name="Y" dataDxfId="3">
      <calculatedColumnFormula>SUBSTITUTE(RIGHT(Villages[[#This Row],[Coordonnées]],SEARCH("|",Villages[[#This Row],[Coordonnées]])-1),")","")</calculatedColumnFormula>
    </tableColumn>
    <tableColumn id="15" xr3:uid="{0DDD18EB-CEB8-4230-ABBF-D8CBC0AAFB84}" name="TroopToSendMultiplier" dataDxfId="2"/>
    <tableColumn id="13" xr3:uid="{4BDF327F-65C5-4954-B61B-BF6CB7399E2A}" name="ALLIANCE" dataDxfId="1"/>
    <tableColumn id="17" xr3:uid="{E412D31A-3BF4-4F4E-8539-669B4D8A22EA}" name="Descriptio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s4.travian.com/position_details.php?x=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ts4.travian.com/allianz.php?aid=0" TargetMode="External"/><Relationship Id="rId21" Type="http://schemas.openxmlformats.org/officeDocument/2006/relationships/hyperlink" Target="http://ts4.travian.com/position_details.php?x=-28&amp;y=-59" TargetMode="External"/><Relationship Id="rId42" Type="http://schemas.openxmlformats.org/officeDocument/2006/relationships/hyperlink" Target="http://ts4.travian.com/position_details.php?x=-44&amp;y=-51" TargetMode="External"/><Relationship Id="rId63" Type="http://schemas.openxmlformats.org/officeDocument/2006/relationships/hyperlink" Target="http://ts4.travian.com/position_details.php?x=-37&amp;y=-65" TargetMode="External"/><Relationship Id="rId84" Type="http://schemas.openxmlformats.org/officeDocument/2006/relationships/hyperlink" Target="http://ts4.travian.com/position_details.php?x=-20&amp;y=-64" TargetMode="External"/><Relationship Id="rId138" Type="http://schemas.openxmlformats.org/officeDocument/2006/relationships/hyperlink" Target="http://ts4.travian.com/allianz.php?aid=0" TargetMode="External"/><Relationship Id="rId159" Type="http://schemas.openxmlformats.org/officeDocument/2006/relationships/hyperlink" Target="http://ts4.travian.com/allianz.php?aid=0" TargetMode="External"/><Relationship Id="rId170" Type="http://schemas.openxmlformats.org/officeDocument/2006/relationships/hyperlink" Target="http://ts4.travian.com/allianz.php?aid=0" TargetMode="External"/><Relationship Id="rId191" Type="http://schemas.openxmlformats.org/officeDocument/2006/relationships/hyperlink" Target="http://ts4.travian.com/allianz.php?aid=0" TargetMode="External"/><Relationship Id="rId196" Type="http://schemas.openxmlformats.org/officeDocument/2006/relationships/hyperlink" Target="http://ts4.travian.com/allianz.php?aid=0" TargetMode="External"/><Relationship Id="rId200" Type="http://schemas.openxmlformats.org/officeDocument/2006/relationships/hyperlink" Target="http://ts4.travian.com/allianz.php?aid=0" TargetMode="External"/><Relationship Id="rId16" Type="http://schemas.openxmlformats.org/officeDocument/2006/relationships/hyperlink" Target="http://ts4.travian.com/spieler.php?uid=1" TargetMode="External"/><Relationship Id="rId107" Type="http://schemas.openxmlformats.org/officeDocument/2006/relationships/hyperlink" Target="http://ts4.travian.com/position_details.php?x=-27&amp;y=-32" TargetMode="External"/><Relationship Id="rId11" Type="http://schemas.openxmlformats.org/officeDocument/2006/relationships/hyperlink" Target="http://ts4.travian.com/position_details.php?x=-26&amp;y=-48" TargetMode="External"/><Relationship Id="rId32" Type="http://schemas.openxmlformats.org/officeDocument/2006/relationships/hyperlink" Target="http://ts4.travian.com/position_details.php?x=-22&amp;y=-58" TargetMode="External"/><Relationship Id="rId37" Type="http://schemas.openxmlformats.org/officeDocument/2006/relationships/hyperlink" Target="http://ts4.travian.com/position_details.php?x=-27&amp;y=-39" TargetMode="External"/><Relationship Id="rId53" Type="http://schemas.openxmlformats.org/officeDocument/2006/relationships/hyperlink" Target="http://ts4.travian.com/spieler.php?uid=1" TargetMode="External"/><Relationship Id="rId58" Type="http://schemas.openxmlformats.org/officeDocument/2006/relationships/hyperlink" Target="http://ts4.travian.com/position_details.php?x=-17&amp;y=-49" TargetMode="External"/><Relationship Id="rId74" Type="http://schemas.openxmlformats.org/officeDocument/2006/relationships/hyperlink" Target="http://ts4.travian.com/position_details.php?x=-46&amp;y=-45" TargetMode="External"/><Relationship Id="rId79" Type="http://schemas.openxmlformats.org/officeDocument/2006/relationships/hyperlink" Target="http://ts4.travian.com/position_details.php?x=-19&amp;y=-63" TargetMode="External"/><Relationship Id="rId102" Type="http://schemas.openxmlformats.org/officeDocument/2006/relationships/hyperlink" Target="http://ts4.travian.com/position_details.php?x=-34&amp;y=-32" TargetMode="External"/><Relationship Id="rId123" Type="http://schemas.openxmlformats.org/officeDocument/2006/relationships/hyperlink" Target="http://ts4.travian.com/allianz.php?aid=0" TargetMode="External"/><Relationship Id="rId128" Type="http://schemas.openxmlformats.org/officeDocument/2006/relationships/hyperlink" Target="http://ts4.travian.com/allianz.php?aid=0" TargetMode="External"/><Relationship Id="rId144" Type="http://schemas.openxmlformats.org/officeDocument/2006/relationships/hyperlink" Target="http://ts4.travian.com/allianz.php?aid=0" TargetMode="External"/><Relationship Id="rId149" Type="http://schemas.openxmlformats.org/officeDocument/2006/relationships/hyperlink" Target="http://ts4.travian.com/allianz.php?aid=0" TargetMode="External"/><Relationship Id="rId5" Type="http://schemas.openxmlformats.org/officeDocument/2006/relationships/hyperlink" Target="http://ts4.travian.com/position_details.php?x=-34&amp;y=-49" TargetMode="External"/><Relationship Id="rId90" Type="http://schemas.openxmlformats.org/officeDocument/2006/relationships/hyperlink" Target="http://ts4.travian.com/position_details.php?x=-23&amp;y=-67" TargetMode="External"/><Relationship Id="rId95" Type="http://schemas.openxmlformats.org/officeDocument/2006/relationships/hyperlink" Target="http://ts4.travian.com/position_details.php?x=-14&amp;y=-59" TargetMode="External"/><Relationship Id="rId160" Type="http://schemas.openxmlformats.org/officeDocument/2006/relationships/hyperlink" Target="http://ts4.travian.com/allianz.php?aid=0" TargetMode="External"/><Relationship Id="rId165" Type="http://schemas.openxmlformats.org/officeDocument/2006/relationships/hyperlink" Target="http://ts4.travian.com/allianz.php?aid=0" TargetMode="External"/><Relationship Id="rId181" Type="http://schemas.openxmlformats.org/officeDocument/2006/relationships/hyperlink" Target="http://ts4.travian.com/allianz.php?aid=0" TargetMode="External"/><Relationship Id="rId186" Type="http://schemas.openxmlformats.org/officeDocument/2006/relationships/hyperlink" Target="http://ts4.travian.com/allianz.php?aid=0" TargetMode="External"/><Relationship Id="rId22" Type="http://schemas.openxmlformats.org/officeDocument/2006/relationships/hyperlink" Target="http://ts4.travian.com/position_details.php?x=-26&amp;y=-58" TargetMode="External"/><Relationship Id="rId27" Type="http://schemas.openxmlformats.org/officeDocument/2006/relationships/hyperlink" Target="http://ts4.travian.com/position_details.php?x=-21&amp;y=-52" TargetMode="External"/><Relationship Id="rId43" Type="http://schemas.openxmlformats.org/officeDocument/2006/relationships/hyperlink" Target="http://ts4.travian.com/position_details.php?x=-43&amp;y=-46" TargetMode="External"/><Relationship Id="rId48" Type="http://schemas.openxmlformats.org/officeDocument/2006/relationships/hyperlink" Target="http://ts4.travian.com/spieler.php?uid=1" TargetMode="External"/><Relationship Id="rId64" Type="http://schemas.openxmlformats.org/officeDocument/2006/relationships/hyperlink" Target="http://ts4.travian.com/position_details.php?x=-45&amp;y=-57" TargetMode="External"/><Relationship Id="rId69" Type="http://schemas.openxmlformats.org/officeDocument/2006/relationships/hyperlink" Target="http://ts4.travian.com/position_details.php?x=-17&amp;y=-44" TargetMode="External"/><Relationship Id="rId113" Type="http://schemas.openxmlformats.org/officeDocument/2006/relationships/hyperlink" Target="http://ts4.travian.com/position_details.php?x=-13&amp;y=-60" TargetMode="External"/><Relationship Id="rId118" Type="http://schemas.openxmlformats.org/officeDocument/2006/relationships/hyperlink" Target="http://ts4.travian.com/allianz.php?aid=0" TargetMode="External"/><Relationship Id="rId134" Type="http://schemas.openxmlformats.org/officeDocument/2006/relationships/hyperlink" Target="http://ts4.travian.com/allianz.php?aid=0" TargetMode="External"/><Relationship Id="rId139" Type="http://schemas.openxmlformats.org/officeDocument/2006/relationships/hyperlink" Target="http://ts4.travian.com/allianz.php?aid=0" TargetMode="External"/><Relationship Id="rId80" Type="http://schemas.openxmlformats.org/officeDocument/2006/relationships/hyperlink" Target="http://ts4.travian.com/position_details.php?x=-48&amp;y=-51" TargetMode="External"/><Relationship Id="rId85" Type="http://schemas.openxmlformats.org/officeDocument/2006/relationships/hyperlink" Target="http://ts4.travian.com/position_details.php?x=-42&amp;y=-64" TargetMode="External"/><Relationship Id="rId150" Type="http://schemas.openxmlformats.org/officeDocument/2006/relationships/hyperlink" Target="http://ts4.travian.com/allianz.php?aid=0" TargetMode="External"/><Relationship Id="rId155" Type="http://schemas.openxmlformats.org/officeDocument/2006/relationships/hyperlink" Target="http://ts4.travian.com/allianz.php?aid=0" TargetMode="External"/><Relationship Id="rId171" Type="http://schemas.openxmlformats.org/officeDocument/2006/relationships/hyperlink" Target="http://ts4.travian.com/allianz.php?aid=0" TargetMode="External"/><Relationship Id="rId176" Type="http://schemas.openxmlformats.org/officeDocument/2006/relationships/hyperlink" Target="http://ts4.travian.com/allianz.php?aid=0" TargetMode="External"/><Relationship Id="rId192" Type="http://schemas.openxmlformats.org/officeDocument/2006/relationships/hyperlink" Target="http://ts4.travian.com/allianz.php?aid=0" TargetMode="External"/><Relationship Id="rId197" Type="http://schemas.openxmlformats.org/officeDocument/2006/relationships/hyperlink" Target="http://ts4.travian.com/allianz.php?aid=0" TargetMode="External"/><Relationship Id="rId201" Type="http://schemas.openxmlformats.org/officeDocument/2006/relationships/hyperlink" Target="http://ts4.travian.com/allianz.php?aid=0" TargetMode="External"/><Relationship Id="rId12" Type="http://schemas.openxmlformats.org/officeDocument/2006/relationships/hyperlink" Target="http://ts4.travian.com/position_details.php?x=-36&amp;y=-54" TargetMode="External"/><Relationship Id="rId17" Type="http://schemas.openxmlformats.org/officeDocument/2006/relationships/hyperlink" Target="http://ts4.travian.com/position_details.php?x=-28&amp;y=-45" TargetMode="External"/><Relationship Id="rId33" Type="http://schemas.openxmlformats.org/officeDocument/2006/relationships/hyperlink" Target="http://ts4.travian.com/position_details.php?x=-34&amp;y=-62" TargetMode="External"/><Relationship Id="rId38" Type="http://schemas.openxmlformats.org/officeDocument/2006/relationships/hyperlink" Target="http://ts4.travian.com/spieler.php?uid=1" TargetMode="External"/><Relationship Id="rId59" Type="http://schemas.openxmlformats.org/officeDocument/2006/relationships/hyperlink" Target="http://ts4.travian.com/position_details.php?x=-42&amp;y=-61" TargetMode="External"/><Relationship Id="rId103" Type="http://schemas.openxmlformats.org/officeDocument/2006/relationships/hyperlink" Target="http://ts4.travian.com/position_details.php?x=-48&amp;y=-42" TargetMode="External"/><Relationship Id="rId108" Type="http://schemas.openxmlformats.org/officeDocument/2006/relationships/hyperlink" Target="http://ts4.travian.com/position_details.php?x=-12&amp;y=-46" TargetMode="External"/><Relationship Id="rId124" Type="http://schemas.openxmlformats.org/officeDocument/2006/relationships/hyperlink" Target="http://ts4.travian.com/allianz.php?aid=0" TargetMode="External"/><Relationship Id="rId129" Type="http://schemas.openxmlformats.org/officeDocument/2006/relationships/hyperlink" Target="http://ts4.travian.com/allianz.php?aid=0" TargetMode="External"/><Relationship Id="rId54" Type="http://schemas.openxmlformats.org/officeDocument/2006/relationships/hyperlink" Target="http://ts4.travian.com/position_details.php?x=-24&amp;y=-63" TargetMode="External"/><Relationship Id="rId70" Type="http://schemas.openxmlformats.org/officeDocument/2006/relationships/hyperlink" Target="http://ts4.travian.com/position_details.php?x=-36&amp;y=-36" TargetMode="External"/><Relationship Id="rId75" Type="http://schemas.openxmlformats.org/officeDocument/2006/relationships/hyperlink" Target="http://ts4.travian.com/spieler.php?uid=1" TargetMode="External"/><Relationship Id="rId91" Type="http://schemas.openxmlformats.org/officeDocument/2006/relationships/hyperlink" Target="http://ts4.travian.com/position_details.php?x=-47&amp;y=-59" TargetMode="External"/><Relationship Id="rId96" Type="http://schemas.openxmlformats.org/officeDocument/2006/relationships/hyperlink" Target="http://ts4.travian.com/position_details.php?x=-41&amp;y=-35" TargetMode="External"/><Relationship Id="rId140" Type="http://schemas.openxmlformats.org/officeDocument/2006/relationships/hyperlink" Target="http://ts4.travian.com/allianz.php?aid=0" TargetMode="External"/><Relationship Id="rId145" Type="http://schemas.openxmlformats.org/officeDocument/2006/relationships/hyperlink" Target="http://ts4.travian.com/allianz.php?aid=0" TargetMode="External"/><Relationship Id="rId161" Type="http://schemas.openxmlformats.org/officeDocument/2006/relationships/hyperlink" Target="http://ts4.travian.com/allianz.php?aid=0" TargetMode="External"/><Relationship Id="rId166" Type="http://schemas.openxmlformats.org/officeDocument/2006/relationships/hyperlink" Target="http://ts4.travian.com/allianz.php?aid=0" TargetMode="External"/><Relationship Id="rId182" Type="http://schemas.openxmlformats.org/officeDocument/2006/relationships/hyperlink" Target="http://ts4.travian.com/allianz.php?aid=0" TargetMode="External"/><Relationship Id="rId187" Type="http://schemas.openxmlformats.org/officeDocument/2006/relationships/hyperlink" Target="http://ts4.travian.com/allianz.php?aid=0" TargetMode="External"/><Relationship Id="rId1" Type="http://schemas.openxmlformats.org/officeDocument/2006/relationships/hyperlink" Target="http://ts4.travian.com/position_details.php?x=-32&amp;y=-50" TargetMode="External"/><Relationship Id="rId6" Type="http://schemas.openxmlformats.org/officeDocument/2006/relationships/hyperlink" Target="http://ts4.travian.com/position_details.php?x=-35&amp;y=-53" TargetMode="External"/><Relationship Id="rId23" Type="http://schemas.openxmlformats.org/officeDocument/2006/relationships/hyperlink" Target="http://ts4.travian.com/position_details.php?x=-27&amp;y=-43" TargetMode="External"/><Relationship Id="rId28" Type="http://schemas.openxmlformats.org/officeDocument/2006/relationships/hyperlink" Target="http://ts4.travian.com/position_details.php?x=-41&amp;y=-52" TargetMode="External"/><Relationship Id="rId49" Type="http://schemas.openxmlformats.org/officeDocument/2006/relationships/hyperlink" Target="http://ts4.travian.com/position_details.php?x=-21&amp;y=-42" TargetMode="External"/><Relationship Id="rId114" Type="http://schemas.openxmlformats.org/officeDocument/2006/relationships/hyperlink" Target="http://ts4.travian.com/spieler.php?uid=1" TargetMode="External"/><Relationship Id="rId119" Type="http://schemas.openxmlformats.org/officeDocument/2006/relationships/hyperlink" Target="http://ts4.travian.com/allianz.php?aid=0" TargetMode="External"/><Relationship Id="rId44" Type="http://schemas.openxmlformats.org/officeDocument/2006/relationships/hyperlink" Target="http://ts4.travian.com/spieler.php?uid=1" TargetMode="External"/><Relationship Id="rId60" Type="http://schemas.openxmlformats.org/officeDocument/2006/relationships/hyperlink" Target="http://ts4.travian.com/position_details.php?x=-21&amp;y=-40" TargetMode="External"/><Relationship Id="rId65" Type="http://schemas.openxmlformats.org/officeDocument/2006/relationships/hyperlink" Target="http://ts4.travian.com/position_details.php?x=-23&amp;y=-38" TargetMode="External"/><Relationship Id="rId81" Type="http://schemas.openxmlformats.org/officeDocument/2006/relationships/hyperlink" Target="http://ts4.travian.com/spieler.php?uid=1" TargetMode="External"/><Relationship Id="rId86" Type="http://schemas.openxmlformats.org/officeDocument/2006/relationships/hyperlink" Target="http://ts4.travian.com/position_details.php?x=-29&amp;y=-34" TargetMode="External"/><Relationship Id="rId130" Type="http://schemas.openxmlformats.org/officeDocument/2006/relationships/hyperlink" Target="http://ts4.travian.com/allianz.php?aid=0" TargetMode="External"/><Relationship Id="rId135" Type="http://schemas.openxmlformats.org/officeDocument/2006/relationships/hyperlink" Target="http://ts4.travian.com/allianz.php?aid=0" TargetMode="External"/><Relationship Id="rId151" Type="http://schemas.openxmlformats.org/officeDocument/2006/relationships/hyperlink" Target="http://ts4.travian.com/allianz.php?aid=0" TargetMode="External"/><Relationship Id="rId156" Type="http://schemas.openxmlformats.org/officeDocument/2006/relationships/hyperlink" Target="http://ts4.travian.com/allianz.php?aid=0" TargetMode="External"/><Relationship Id="rId177" Type="http://schemas.openxmlformats.org/officeDocument/2006/relationships/hyperlink" Target="http://ts4.travian.com/allianz.php?aid=0" TargetMode="External"/><Relationship Id="rId198" Type="http://schemas.openxmlformats.org/officeDocument/2006/relationships/hyperlink" Target="http://ts4.travian.com/allianz.php?aid=0" TargetMode="External"/><Relationship Id="rId172" Type="http://schemas.openxmlformats.org/officeDocument/2006/relationships/hyperlink" Target="http://ts4.travian.com/allianz.php?aid=0" TargetMode="External"/><Relationship Id="rId193" Type="http://schemas.openxmlformats.org/officeDocument/2006/relationships/hyperlink" Target="http://ts4.travian.com/allianz.php?aid=0" TargetMode="External"/><Relationship Id="rId202" Type="http://schemas.openxmlformats.org/officeDocument/2006/relationships/printerSettings" Target="../printerSettings/printerSettings3.bin"/><Relationship Id="rId13" Type="http://schemas.openxmlformats.org/officeDocument/2006/relationships/hyperlink" Target="http://ts4.travian.com/position_details.php?x=-37&amp;y=-50" TargetMode="External"/><Relationship Id="rId18" Type="http://schemas.openxmlformats.org/officeDocument/2006/relationships/hyperlink" Target="http://ts4.travian.com/position_details.php?x=-32&amp;y=-58" TargetMode="External"/><Relationship Id="rId39" Type="http://schemas.openxmlformats.org/officeDocument/2006/relationships/hyperlink" Target="http://ts4.travian.com/position_details.php?x=-35&amp;y=-39" TargetMode="External"/><Relationship Id="rId109" Type="http://schemas.openxmlformats.org/officeDocument/2006/relationships/hyperlink" Target="http://ts4.travian.com/spieler.php?uid=1" TargetMode="External"/><Relationship Id="rId34" Type="http://schemas.openxmlformats.org/officeDocument/2006/relationships/hyperlink" Target="http://ts4.travian.com/position_details.php?x=-22&amp;y=-43" TargetMode="External"/><Relationship Id="rId50" Type="http://schemas.openxmlformats.org/officeDocument/2006/relationships/hyperlink" Target="http://ts4.travian.com/position_details.php?x=-21&amp;y=-60" TargetMode="External"/><Relationship Id="rId55" Type="http://schemas.openxmlformats.org/officeDocument/2006/relationships/hyperlink" Target="http://ts4.travian.com/position_details.php?x=-33&amp;y=-37" TargetMode="External"/><Relationship Id="rId76" Type="http://schemas.openxmlformats.org/officeDocument/2006/relationships/hyperlink" Target="http://ts4.travian.com/position_details.php?x=-21&amp;y=-38" TargetMode="External"/><Relationship Id="rId97" Type="http://schemas.openxmlformats.org/officeDocument/2006/relationships/hyperlink" Target="http://ts4.travian.com/position_details.php?x=-50&amp;y=-51" TargetMode="External"/><Relationship Id="rId104" Type="http://schemas.openxmlformats.org/officeDocument/2006/relationships/hyperlink" Target="http://ts4.travian.com/position_details.php?x=-28&amp;y=-70" TargetMode="External"/><Relationship Id="rId120" Type="http://schemas.openxmlformats.org/officeDocument/2006/relationships/hyperlink" Target="http://ts4.travian.com/allianz.php?aid=0" TargetMode="External"/><Relationship Id="rId125" Type="http://schemas.openxmlformats.org/officeDocument/2006/relationships/hyperlink" Target="http://ts4.travian.com/allianz.php?aid=0" TargetMode="External"/><Relationship Id="rId141" Type="http://schemas.openxmlformats.org/officeDocument/2006/relationships/hyperlink" Target="http://ts4.travian.com/allianz.php?aid=0" TargetMode="External"/><Relationship Id="rId146" Type="http://schemas.openxmlformats.org/officeDocument/2006/relationships/hyperlink" Target="http://ts4.travian.com/allianz.php?aid=0" TargetMode="External"/><Relationship Id="rId167" Type="http://schemas.openxmlformats.org/officeDocument/2006/relationships/hyperlink" Target="http://ts4.travian.com/allianz.php?aid=0" TargetMode="External"/><Relationship Id="rId188" Type="http://schemas.openxmlformats.org/officeDocument/2006/relationships/hyperlink" Target="http://ts4.travian.com/allianz.php?aid=0" TargetMode="External"/><Relationship Id="rId7" Type="http://schemas.openxmlformats.org/officeDocument/2006/relationships/hyperlink" Target="http://ts4.travian.com/position_details.php?x=-30&amp;y=-56" TargetMode="External"/><Relationship Id="rId71" Type="http://schemas.openxmlformats.org/officeDocument/2006/relationships/hyperlink" Target="http://ts4.travian.com/position_details.php?x=-22&amp;y=-64" TargetMode="External"/><Relationship Id="rId92" Type="http://schemas.openxmlformats.org/officeDocument/2006/relationships/hyperlink" Target="http://ts4.travian.com/position_details.php?x=-23&amp;y=-35" TargetMode="External"/><Relationship Id="rId162" Type="http://schemas.openxmlformats.org/officeDocument/2006/relationships/hyperlink" Target="http://ts4.travian.com/allianz.php?aid=0" TargetMode="External"/><Relationship Id="rId183" Type="http://schemas.openxmlformats.org/officeDocument/2006/relationships/hyperlink" Target="http://ts4.travian.com/allianz.php?aid=0" TargetMode="External"/><Relationship Id="rId2" Type="http://schemas.openxmlformats.org/officeDocument/2006/relationships/hyperlink" Target="http://ts4.travian.com/position_details.php?x=-32&amp;y=-52" TargetMode="External"/><Relationship Id="rId29" Type="http://schemas.openxmlformats.org/officeDocument/2006/relationships/hyperlink" Target="http://ts4.travian.com/spieler.php?uid=1" TargetMode="External"/><Relationship Id="rId24" Type="http://schemas.openxmlformats.org/officeDocument/2006/relationships/hyperlink" Target="http://ts4.travian.com/position_details.php?x=-40&amp;y=-51" TargetMode="External"/><Relationship Id="rId40" Type="http://schemas.openxmlformats.org/officeDocument/2006/relationships/hyperlink" Target="http://ts4.travian.com/position_details.php?x=-40&amp;y=-60" TargetMode="External"/><Relationship Id="rId45" Type="http://schemas.openxmlformats.org/officeDocument/2006/relationships/hyperlink" Target="http://ts4.travian.com/position_details.php?x=-38&amp;y=-40" TargetMode="External"/><Relationship Id="rId66" Type="http://schemas.openxmlformats.org/officeDocument/2006/relationships/hyperlink" Target="http://ts4.travian.com/position_details.php?x=-35&amp;y=-66" TargetMode="External"/><Relationship Id="rId87" Type="http://schemas.openxmlformats.org/officeDocument/2006/relationships/hyperlink" Target="http://ts4.travian.com/position_details.php?x=-15&amp;y=-44" TargetMode="External"/><Relationship Id="rId110" Type="http://schemas.openxmlformats.org/officeDocument/2006/relationships/hyperlink" Target="http://ts4.travian.com/position_details.php?x=-30&amp;y=-31" TargetMode="External"/><Relationship Id="rId115" Type="http://schemas.openxmlformats.org/officeDocument/2006/relationships/hyperlink" Target="http://ts4.travian.com/position_details.php?x=-51&amp;y=-48" TargetMode="External"/><Relationship Id="rId131" Type="http://schemas.openxmlformats.org/officeDocument/2006/relationships/hyperlink" Target="http://ts4.travian.com/allianz.php?aid=0" TargetMode="External"/><Relationship Id="rId136" Type="http://schemas.openxmlformats.org/officeDocument/2006/relationships/hyperlink" Target="http://ts4.travian.com/allianz.php?aid=0" TargetMode="External"/><Relationship Id="rId157" Type="http://schemas.openxmlformats.org/officeDocument/2006/relationships/hyperlink" Target="http://ts4.travian.com/allianz.php?aid=0" TargetMode="External"/><Relationship Id="rId178" Type="http://schemas.openxmlformats.org/officeDocument/2006/relationships/hyperlink" Target="http://ts4.travian.com/allianz.php?aid=0" TargetMode="External"/><Relationship Id="rId61" Type="http://schemas.openxmlformats.org/officeDocument/2006/relationships/hyperlink" Target="http://ts4.travian.com/spieler.php?uid=1" TargetMode="External"/><Relationship Id="rId82" Type="http://schemas.openxmlformats.org/officeDocument/2006/relationships/hyperlink" Target="http://ts4.travian.com/position_details.php?x=-16&amp;y=-43" TargetMode="External"/><Relationship Id="rId152" Type="http://schemas.openxmlformats.org/officeDocument/2006/relationships/hyperlink" Target="http://ts4.travian.com/allianz.php?aid=0" TargetMode="External"/><Relationship Id="rId173" Type="http://schemas.openxmlformats.org/officeDocument/2006/relationships/hyperlink" Target="http://ts4.travian.com/allianz.php?aid=0" TargetMode="External"/><Relationship Id="rId194" Type="http://schemas.openxmlformats.org/officeDocument/2006/relationships/hyperlink" Target="http://ts4.travian.com/allianz.php?aid=0" TargetMode="External"/><Relationship Id="rId199" Type="http://schemas.openxmlformats.org/officeDocument/2006/relationships/hyperlink" Target="http://ts4.travian.com/allianz.php?aid=0" TargetMode="External"/><Relationship Id="rId203" Type="http://schemas.openxmlformats.org/officeDocument/2006/relationships/table" Target="../tables/table1.xml"/><Relationship Id="rId19" Type="http://schemas.openxmlformats.org/officeDocument/2006/relationships/hyperlink" Target="http://ts4.travian.com/position_details.php?x=-25&amp;y=-46" TargetMode="External"/><Relationship Id="rId14" Type="http://schemas.openxmlformats.org/officeDocument/2006/relationships/hyperlink" Target="http://ts4.travian.com/position_details.php?x=-33&amp;y=-57" TargetMode="External"/><Relationship Id="rId30" Type="http://schemas.openxmlformats.org/officeDocument/2006/relationships/hyperlink" Target="http://ts4.travian.com/position_details.php?x=-30&amp;y=-41" TargetMode="External"/><Relationship Id="rId35" Type="http://schemas.openxmlformats.org/officeDocument/2006/relationships/hyperlink" Target="http://ts4.travian.com/position_details.php?x=-42&amp;y=-56" TargetMode="External"/><Relationship Id="rId56" Type="http://schemas.openxmlformats.org/officeDocument/2006/relationships/hyperlink" Target="http://ts4.travian.com/position_details.php?x=-45&amp;y=-49" TargetMode="External"/><Relationship Id="rId77" Type="http://schemas.openxmlformats.org/officeDocument/2006/relationships/hyperlink" Target="http://ts4.travian.com/position_details.php?x=-17&amp;y=-60" TargetMode="External"/><Relationship Id="rId100" Type="http://schemas.openxmlformats.org/officeDocument/2006/relationships/hyperlink" Target="http://ts4.travian.com/position_details.php?x=-18&amp;y=-37" TargetMode="External"/><Relationship Id="rId105" Type="http://schemas.openxmlformats.org/officeDocument/2006/relationships/hyperlink" Target="http://ts4.travian.com/spieler.php?uid=1" TargetMode="External"/><Relationship Id="rId126" Type="http://schemas.openxmlformats.org/officeDocument/2006/relationships/hyperlink" Target="http://ts4.travian.com/allianz.php?aid=0" TargetMode="External"/><Relationship Id="rId147" Type="http://schemas.openxmlformats.org/officeDocument/2006/relationships/hyperlink" Target="http://ts4.travian.com/allianz.php?aid=0" TargetMode="External"/><Relationship Id="rId168" Type="http://schemas.openxmlformats.org/officeDocument/2006/relationships/hyperlink" Target="http://ts4.travian.com/allianz.php?aid=0" TargetMode="External"/><Relationship Id="rId8" Type="http://schemas.openxmlformats.org/officeDocument/2006/relationships/hyperlink" Target="http://ts4.travian.com/spieler.php?uid=1" TargetMode="External"/><Relationship Id="rId51" Type="http://schemas.openxmlformats.org/officeDocument/2006/relationships/hyperlink" Target="http://ts4.travian.com/position_details.php?x=-39&amp;y=-62" TargetMode="External"/><Relationship Id="rId72" Type="http://schemas.openxmlformats.org/officeDocument/2006/relationships/hyperlink" Target="http://ts4.travian.com/position_details.php?x=-45&amp;y=-59" TargetMode="External"/><Relationship Id="rId93" Type="http://schemas.openxmlformats.org/officeDocument/2006/relationships/hyperlink" Target="http://ts4.travian.com/position_details.php?x=-42&amp;y=-66" TargetMode="External"/><Relationship Id="rId98" Type="http://schemas.openxmlformats.org/officeDocument/2006/relationships/hyperlink" Target="http://ts4.travian.com/position_details.php?x=-30&amp;y=-70" TargetMode="External"/><Relationship Id="rId121" Type="http://schemas.openxmlformats.org/officeDocument/2006/relationships/hyperlink" Target="http://ts4.travian.com/allianz.php?aid=0" TargetMode="External"/><Relationship Id="rId142" Type="http://schemas.openxmlformats.org/officeDocument/2006/relationships/hyperlink" Target="http://ts4.travian.com/allianz.php?aid=0" TargetMode="External"/><Relationship Id="rId163" Type="http://schemas.openxmlformats.org/officeDocument/2006/relationships/hyperlink" Target="http://ts4.travian.com/allianz.php?aid=0" TargetMode="External"/><Relationship Id="rId184" Type="http://schemas.openxmlformats.org/officeDocument/2006/relationships/hyperlink" Target="http://ts4.travian.com/allianz.php?aid=0" TargetMode="External"/><Relationship Id="rId189" Type="http://schemas.openxmlformats.org/officeDocument/2006/relationships/hyperlink" Target="http://ts4.travian.com/allianz.php?aid=0" TargetMode="External"/><Relationship Id="rId3" Type="http://schemas.openxmlformats.org/officeDocument/2006/relationships/hyperlink" Target="http://ts4.travian.com/position_details.php?x=-32&amp;y=-54" TargetMode="External"/><Relationship Id="rId25" Type="http://schemas.openxmlformats.org/officeDocument/2006/relationships/hyperlink" Target="http://ts4.travian.com/position_details.php?x=-30&amp;y=-60" TargetMode="External"/><Relationship Id="rId46" Type="http://schemas.openxmlformats.org/officeDocument/2006/relationships/hyperlink" Target="http://ts4.travian.com/position_details.php?x=-29&amp;y=-64" TargetMode="External"/><Relationship Id="rId67" Type="http://schemas.openxmlformats.org/officeDocument/2006/relationships/hyperlink" Target="http://ts4.travian.com/spieler.php?uid=1" TargetMode="External"/><Relationship Id="rId116" Type="http://schemas.openxmlformats.org/officeDocument/2006/relationships/hyperlink" Target="http://ts4.travian.com/spieler.php?uid=1" TargetMode="External"/><Relationship Id="rId137" Type="http://schemas.openxmlformats.org/officeDocument/2006/relationships/hyperlink" Target="http://ts4.travian.com/allianz.php?aid=0" TargetMode="External"/><Relationship Id="rId158" Type="http://schemas.openxmlformats.org/officeDocument/2006/relationships/hyperlink" Target="http://ts4.travian.com/allianz.php?aid=0" TargetMode="External"/><Relationship Id="rId20" Type="http://schemas.openxmlformats.org/officeDocument/2006/relationships/hyperlink" Target="http://ts4.travian.com/position_details.php?x=-24&amp;y=-55" TargetMode="External"/><Relationship Id="rId41" Type="http://schemas.openxmlformats.org/officeDocument/2006/relationships/hyperlink" Target="http://ts4.travian.com/position_details.php?x=-39&amp;y=-41" TargetMode="External"/><Relationship Id="rId62" Type="http://schemas.openxmlformats.org/officeDocument/2006/relationships/hyperlink" Target="http://ts4.travian.com/position_details.php?x=-19&amp;y=-60" TargetMode="External"/><Relationship Id="rId83" Type="http://schemas.openxmlformats.org/officeDocument/2006/relationships/hyperlink" Target="http://ts4.travian.com/position_details.php?x=-44&amp;y=-62" TargetMode="External"/><Relationship Id="rId88" Type="http://schemas.openxmlformats.org/officeDocument/2006/relationships/hyperlink" Target="http://ts4.travian.com/position_details.php?x=-22&amp;y=-66" TargetMode="External"/><Relationship Id="rId111" Type="http://schemas.openxmlformats.org/officeDocument/2006/relationships/hyperlink" Target="http://ts4.travian.com/position_details.php?x=-33&amp;y=-71" TargetMode="External"/><Relationship Id="rId132" Type="http://schemas.openxmlformats.org/officeDocument/2006/relationships/hyperlink" Target="http://ts4.travian.com/allianz.php?aid=0" TargetMode="External"/><Relationship Id="rId153" Type="http://schemas.openxmlformats.org/officeDocument/2006/relationships/hyperlink" Target="http://ts4.travian.com/allianz.php?aid=0" TargetMode="External"/><Relationship Id="rId174" Type="http://schemas.openxmlformats.org/officeDocument/2006/relationships/hyperlink" Target="http://ts4.travian.com/allianz.php?aid=0" TargetMode="External"/><Relationship Id="rId179" Type="http://schemas.openxmlformats.org/officeDocument/2006/relationships/hyperlink" Target="http://ts4.travian.com/allianz.php?aid=0" TargetMode="External"/><Relationship Id="rId195" Type="http://schemas.openxmlformats.org/officeDocument/2006/relationships/hyperlink" Target="http://ts4.travian.com/allianz.php?aid=0" TargetMode="External"/><Relationship Id="rId190" Type="http://schemas.openxmlformats.org/officeDocument/2006/relationships/hyperlink" Target="http://ts4.travian.com/allianz.php?aid=0" TargetMode="External"/><Relationship Id="rId15" Type="http://schemas.openxmlformats.org/officeDocument/2006/relationships/hyperlink" Target="http://ts4.travian.com/position_details.php?x=-26&amp;y=-55" TargetMode="External"/><Relationship Id="rId36" Type="http://schemas.openxmlformats.org/officeDocument/2006/relationships/hyperlink" Target="http://ts4.travian.com/position_details.php?x=-38&amp;y=-61" TargetMode="External"/><Relationship Id="rId57" Type="http://schemas.openxmlformats.org/officeDocument/2006/relationships/hyperlink" Target="http://ts4.travian.com/position_details.php?x=-17&amp;y=-53" TargetMode="External"/><Relationship Id="rId106" Type="http://schemas.openxmlformats.org/officeDocument/2006/relationships/hyperlink" Target="http://ts4.travian.com/position_details.php?x=-22&amp;y=-68" TargetMode="External"/><Relationship Id="rId127" Type="http://schemas.openxmlformats.org/officeDocument/2006/relationships/hyperlink" Target="http://ts4.travian.com/allianz.php?aid=0" TargetMode="External"/><Relationship Id="rId10" Type="http://schemas.openxmlformats.org/officeDocument/2006/relationships/hyperlink" Target="http://ts4.travian.com/position_details.php?x=-33&amp;y=-46" TargetMode="External"/><Relationship Id="rId31" Type="http://schemas.openxmlformats.org/officeDocument/2006/relationships/hyperlink" Target="http://ts4.travian.com/position_details.php?x=-21&amp;y=-47" TargetMode="External"/><Relationship Id="rId52" Type="http://schemas.openxmlformats.org/officeDocument/2006/relationships/hyperlink" Target="http://ts4.travian.com/position_details.php?x=-24&amp;y=-39" TargetMode="External"/><Relationship Id="rId73" Type="http://schemas.openxmlformats.org/officeDocument/2006/relationships/hyperlink" Target="http://ts4.travian.com/spieler.php?uid=1" TargetMode="External"/><Relationship Id="rId78" Type="http://schemas.openxmlformats.org/officeDocument/2006/relationships/hyperlink" Target="http://ts4.travian.com/position_details.php?x=-36&amp;y=-67" TargetMode="External"/><Relationship Id="rId94" Type="http://schemas.openxmlformats.org/officeDocument/2006/relationships/hyperlink" Target="http://ts4.travian.com/position_details.php?x=-36&amp;y=-33" TargetMode="External"/><Relationship Id="rId99" Type="http://schemas.openxmlformats.org/officeDocument/2006/relationships/hyperlink" Target="http://ts4.travian.com/position_details.php?x=-17&amp;y=-38" TargetMode="External"/><Relationship Id="rId101" Type="http://schemas.openxmlformats.org/officeDocument/2006/relationships/hyperlink" Target="http://ts4.travian.com/position_details.php?x=-12&amp;y=-49" TargetMode="External"/><Relationship Id="rId122" Type="http://schemas.openxmlformats.org/officeDocument/2006/relationships/hyperlink" Target="http://ts4.travian.com/allianz.php?aid=0" TargetMode="External"/><Relationship Id="rId143" Type="http://schemas.openxmlformats.org/officeDocument/2006/relationships/hyperlink" Target="http://ts4.travian.com/allianz.php?aid=0" TargetMode="External"/><Relationship Id="rId148" Type="http://schemas.openxmlformats.org/officeDocument/2006/relationships/hyperlink" Target="http://ts4.travian.com/allianz.php?aid=0" TargetMode="External"/><Relationship Id="rId164" Type="http://schemas.openxmlformats.org/officeDocument/2006/relationships/hyperlink" Target="http://ts4.travian.com/allianz.php?aid=0" TargetMode="External"/><Relationship Id="rId169" Type="http://schemas.openxmlformats.org/officeDocument/2006/relationships/hyperlink" Target="http://ts4.travian.com/allianz.php?aid=0" TargetMode="External"/><Relationship Id="rId185" Type="http://schemas.openxmlformats.org/officeDocument/2006/relationships/hyperlink" Target="http://ts4.travian.com/allianz.php?aid=0" TargetMode="External"/><Relationship Id="rId4" Type="http://schemas.openxmlformats.org/officeDocument/2006/relationships/hyperlink" Target="http://ts4.travian.com/position_details.php?x=-30&amp;y=-54" TargetMode="External"/><Relationship Id="rId9" Type="http://schemas.openxmlformats.org/officeDocument/2006/relationships/hyperlink" Target="http://ts4.travian.com/position_details.php?x=-36&amp;y=-49" TargetMode="External"/><Relationship Id="rId180" Type="http://schemas.openxmlformats.org/officeDocument/2006/relationships/hyperlink" Target="http://ts4.travian.com/allianz.php?aid=0" TargetMode="External"/><Relationship Id="rId26" Type="http://schemas.openxmlformats.org/officeDocument/2006/relationships/hyperlink" Target="http://ts4.travian.com/position_details.php?x=-28&amp;y=-42" TargetMode="External"/><Relationship Id="rId47" Type="http://schemas.openxmlformats.org/officeDocument/2006/relationships/hyperlink" Target="http://ts4.travian.com/position_details.php?x=-37&amp;y=-39" TargetMode="External"/><Relationship Id="rId68" Type="http://schemas.openxmlformats.org/officeDocument/2006/relationships/hyperlink" Target="http://ts4.travian.com/position_details.php?x=-21&amp;y=-39" TargetMode="External"/><Relationship Id="rId89" Type="http://schemas.openxmlformats.org/officeDocument/2006/relationships/hyperlink" Target="http://ts4.travian.com/position_details.php?x=-48&amp;y=-46" TargetMode="External"/><Relationship Id="rId112" Type="http://schemas.openxmlformats.org/officeDocument/2006/relationships/hyperlink" Target="http://ts4.travian.com/spieler.php?uid=1" TargetMode="External"/><Relationship Id="rId133" Type="http://schemas.openxmlformats.org/officeDocument/2006/relationships/hyperlink" Target="http://ts4.travian.com/allianz.php?aid=0" TargetMode="External"/><Relationship Id="rId154" Type="http://schemas.openxmlformats.org/officeDocument/2006/relationships/hyperlink" Target="http://ts4.travian.com/allianz.php?aid=0" TargetMode="External"/><Relationship Id="rId175" Type="http://schemas.openxmlformats.org/officeDocument/2006/relationships/hyperlink" Target="http://ts4.travian.com/allianz.php?aid=0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ts4.travian.com/allianz.php?aid=0" TargetMode="External"/><Relationship Id="rId21" Type="http://schemas.openxmlformats.org/officeDocument/2006/relationships/hyperlink" Target="http://ts4.travian.com/position_details.php?x=-36&amp;y=-54" TargetMode="External"/><Relationship Id="rId42" Type="http://schemas.openxmlformats.org/officeDocument/2006/relationships/hyperlink" Target="http://ts4.travian.com/allianz.php?aid=0" TargetMode="External"/><Relationship Id="rId63" Type="http://schemas.openxmlformats.org/officeDocument/2006/relationships/hyperlink" Target="http://ts4.travian.com/position_details.php?x=-42&amp;y=-56" TargetMode="External"/><Relationship Id="rId84" Type="http://schemas.openxmlformats.org/officeDocument/2006/relationships/hyperlink" Target="http://ts4.travian.com/allianz.php?aid=0" TargetMode="External"/><Relationship Id="rId138" Type="http://schemas.openxmlformats.org/officeDocument/2006/relationships/hyperlink" Target="http://ts4.travian.com/position_details.php?x=-19&amp;y=-63" TargetMode="External"/><Relationship Id="rId159" Type="http://schemas.openxmlformats.org/officeDocument/2006/relationships/hyperlink" Target="http://ts4.travian.com/allianz.php?aid=0" TargetMode="External"/><Relationship Id="rId170" Type="http://schemas.openxmlformats.org/officeDocument/2006/relationships/hyperlink" Target="http://ts4.travian.com/allianz.php?aid=0" TargetMode="External"/><Relationship Id="rId191" Type="http://schemas.openxmlformats.org/officeDocument/2006/relationships/hyperlink" Target="http://ts4.travian.com/position_details.php?x=-12&amp;y=-46" TargetMode="External"/><Relationship Id="rId196" Type="http://schemas.openxmlformats.org/officeDocument/2006/relationships/hyperlink" Target="http://ts4.travian.com/position_details.php?x=-33&amp;y=-71" TargetMode="External"/><Relationship Id="rId200" Type="http://schemas.openxmlformats.org/officeDocument/2006/relationships/hyperlink" Target="http://ts4.travian.com/spieler.php?uid=1" TargetMode="External"/><Relationship Id="rId16" Type="http://schemas.openxmlformats.org/officeDocument/2006/relationships/hyperlink" Target="http://ts4.travian.com/allianz.php?aid=0" TargetMode="External"/><Relationship Id="rId107" Type="http://schemas.openxmlformats.org/officeDocument/2006/relationships/hyperlink" Target="http://ts4.travian.com/allianz.php?aid=0" TargetMode="External"/><Relationship Id="rId11" Type="http://schemas.openxmlformats.org/officeDocument/2006/relationships/hyperlink" Target="http://ts4.travian.com/allianz.php?aid=0" TargetMode="External"/><Relationship Id="rId32" Type="http://schemas.openxmlformats.org/officeDocument/2006/relationships/hyperlink" Target="http://ts4.travian.com/position_details.php?x=-32&amp;y=-58" TargetMode="External"/><Relationship Id="rId37" Type="http://schemas.openxmlformats.org/officeDocument/2006/relationships/hyperlink" Target="http://ts4.travian.com/allianz.php?aid=0" TargetMode="External"/><Relationship Id="rId53" Type="http://schemas.openxmlformats.org/officeDocument/2006/relationships/hyperlink" Target="http://ts4.travian.com/allianz.php?aid=0" TargetMode="External"/><Relationship Id="rId58" Type="http://schemas.openxmlformats.org/officeDocument/2006/relationships/hyperlink" Target="http://ts4.travian.com/allianz.php?aid=0" TargetMode="External"/><Relationship Id="rId74" Type="http://schemas.openxmlformats.org/officeDocument/2006/relationships/hyperlink" Target="http://ts4.travian.com/allianz.php?aid=0" TargetMode="External"/><Relationship Id="rId79" Type="http://schemas.openxmlformats.org/officeDocument/2006/relationships/hyperlink" Target="http://ts4.travian.com/allianz.php?aid=0" TargetMode="External"/><Relationship Id="rId102" Type="http://schemas.openxmlformats.org/officeDocument/2006/relationships/hyperlink" Target="http://ts4.travian.com/position_details.php?x=-45&amp;y=-49" TargetMode="External"/><Relationship Id="rId123" Type="http://schemas.openxmlformats.org/officeDocument/2006/relationships/hyperlink" Target="http://ts4.travian.com/allianz.php?aid=0" TargetMode="External"/><Relationship Id="rId128" Type="http://schemas.openxmlformats.org/officeDocument/2006/relationships/hyperlink" Target="http://ts4.travian.com/allianz.php?aid=0" TargetMode="External"/><Relationship Id="rId144" Type="http://schemas.openxmlformats.org/officeDocument/2006/relationships/hyperlink" Target="http://ts4.travian.com/allianz.php?aid=0" TargetMode="External"/><Relationship Id="rId149" Type="http://schemas.openxmlformats.org/officeDocument/2006/relationships/hyperlink" Target="http://ts4.travian.com/position_details.php?x=-42&amp;y=-64" TargetMode="External"/><Relationship Id="rId5" Type="http://schemas.openxmlformats.org/officeDocument/2006/relationships/hyperlink" Target="http://ts4.travian.com/position_details.php?x=-32&amp;y=-54" TargetMode="External"/><Relationship Id="rId90" Type="http://schemas.openxmlformats.org/officeDocument/2006/relationships/hyperlink" Target="http://ts4.travian.com/position_details.php?x=-24&amp;y=-39" TargetMode="External"/><Relationship Id="rId95" Type="http://schemas.openxmlformats.org/officeDocument/2006/relationships/hyperlink" Target="http://ts4.travian.com/position_details.php?x=-33&amp;y=-37" TargetMode="External"/><Relationship Id="rId160" Type="http://schemas.openxmlformats.org/officeDocument/2006/relationships/hyperlink" Target="http://ts4.travian.com/position_details.php?x=-47&amp;y=-59" TargetMode="External"/><Relationship Id="rId165" Type="http://schemas.openxmlformats.org/officeDocument/2006/relationships/hyperlink" Target="http://ts4.travian.com/allianz.php?aid=0" TargetMode="External"/><Relationship Id="rId181" Type="http://schemas.openxmlformats.org/officeDocument/2006/relationships/hyperlink" Target="http://ts4.travian.com/position_details.php?x=-34&amp;y=-32" TargetMode="External"/><Relationship Id="rId186" Type="http://schemas.openxmlformats.org/officeDocument/2006/relationships/hyperlink" Target="http://ts4.travian.com/allianz.php?aid=0" TargetMode="External"/><Relationship Id="rId22" Type="http://schemas.openxmlformats.org/officeDocument/2006/relationships/hyperlink" Target="http://ts4.travian.com/allianz.php?aid=0" TargetMode="External"/><Relationship Id="rId27" Type="http://schemas.openxmlformats.org/officeDocument/2006/relationships/hyperlink" Target="http://ts4.travian.com/position_details.php?x=-26&amp;y=-55" TargetMode="External"/><Relationship Id="rId43" Type="http://schemas.openxmlformats.org/officeDocument/2006/relationships/hyperlink" Target="http://ts4.travian.com/position_details.php?x=-40&amp;y=-51" TargetMode="External"/><Relationship Id="rId48" Type="http://schemas.openxmlformats.org/officeDocument/2006/relationships/hyperlink" Target="http://ts4.travian.com/allianz.php?aid=0" TargetMode="External"/><Relationship Id="rId64" Type="http://schemas.openxmlformats.org/officeDocument/2006/relationships/hyperlink" Target="http://ts4.travian.com/allianz.php?aid=0" TargetMode="External"/><Relationship Id="rId69" Type="http://schemas.openxmlformats.org/officeDocument/2006/relationships/hyperlink" Target="http://ts4.travian.com/allianz.php?aid=0" TargetMode="External"/><Relationship Id="rId113" Type="http://schemas.openxmlformats.org/officeDocument/2006/relationships/hyperlink" Target="http://ts4.travian.com/position_details.php?x=-23&amp;y=-38" TargetMode="External"/><Relationship Id="rId118" Type="http://schemas.openxmlformats.org/officeDocument/2006/relationships/hyperlink" Target="http://ts4.travian.com/position_details.php?x=-21&amp;y=-39" TargetMode="External"/><Relationship Id="rId134" Type="http://schemas.openxmlformats.org/officeDocument/2006/relationships/hyperlink" Target="http://ts4.travian.com/position_details.php?x=-17&amp;y=-60" TargetMode="External"/><Relationship Id="rId139" Type="http://schemas.openxmlformats.org/officeDocument/2006/relationships/hyperlink" Target="http://ts4.travian.com/allianz.php?aid=0" TargetMode="External"/><Relationship Id="rId80" Type="http://schemas.openxmlformats.org/officeDocument/2006/relationships/hyperlink" Target="http://ts4.travian.com/position_details.php?x=-38&amp;y=-40" TargetMode="External"/><Relationship Id="rId85" Type="http://schemas.openxmlformats.org/officeDocument/2006/relationships/hyperlink" Target="http://ts4.travian.com/position_details.php?x=-21&amp;y=-42" TargetMode="External"/><Relationship Id="rId150" Type="http://schemas.openxmlformats.org/officeDocument/2006/relationships/hyperlink" Target="http://ts4.travian.com/allianz.php?aid=0" TargetMode="External"/><Relationship Id="rId155" Type="http://schemas.openxmlformats.org/officeDocument/2006/relationships/hyperlink" Target="http://ts4.travian.com/allianz.php?aid=0" TargetMode="External"/><Relationship Id="rId171" Type="http://schemas.openxmlformats.org/officeDocument/2006/relationships/hyperlink" Target="http://ts4.travian.com/position_details.php?x=-50&amp;y=-51" TargetMode="External"/><Relationship Id="rId176" Type="http://schemas.openxmlformats.org/officeDocument/2006/relationships/hyperlink" Target="http://ts4.travian.com/allianz.php?aid=0" TargetMode="External"/><Relationship Id="rId192" Type="http://schemas.openxmlformats.org/officeDocument/2006/relationships/hyperlink" Target="http://ts4.travian.com/spieler.php?uid=1" TargetMode="External"/><Relationship Id="rId197" Type="http://schemas.openxmlformats.org/officeDocument/2006/relationships/hyperlink" Target="http://ts4.travian.com/spieler.php?uid=1" TargetMode="External"/><Relationship Id="rId201" Type="http://schemas.openxmlformats.org/officeDocument/2006/relationships/hyperlink" Target="http://ts4.travian.com/allianz.php?aid=0" TargetMode="External"/><Relationship Id="rId12" Type="http://schemas.openxmlformats.org/officeDocument/2006/relationships/hyperlink" Target="http://ts4.travian.com/position_details.php?x=-30&amp;y=-56" TargetMode="External"/><Relationship Id="rId17" Type="http://schemas.openxmlformats.org/officeDocument/2006/relationships/hyperlink" Target="http://ts4.travian.com/position_details.php?x=-33&amp;y=-46" TargetMode="External"/><Relationship Id="rId33" Type="http://schemas.openxmlformats.org/officeDocument/2006/relationships/hyperlink" Target="http://ts4.travian.com/allianz.php?aid=0" TargetMode="External"/><Relationship Id="rId38" Type="http://schemas.openxmlformats.org/officeDocument/2006/relationships/hyperlink" Target="http://ts4.travian.com/position_details.php?x=-28&amp;y=-59" TargetMode="External"/><Relationship Id="rId59" Type="http://schemas.openxmlformats.org/officeDocument/2006/relationships/hyperlink" Target="http://ts4.travian.com/position_details.php?x=-34&amp;y=-62" TargetMode="External"/><Relationship Id="rId103" Type="http://schemas.openxmlformats.org/officeDocument/2006/relationships/hyperlink" Target="http://ts4.travian.com/allianz.php?aid=0" TargetMode="External"/><Relationship Id="rId108" Type="http://schemas.openxmlformats.org/officeDocument/2006/relationships/hyperlink" Target="http://ts4.travian.com/position_details.php?x=-19&amp;y=-60" TargetMode="External"/><Relationship Id="rId124" Type="http://schemas.openxmlformats.org/officeDocument/2006/relationships/hyperlink" Target="http://ts4.travian.com/position_details.php?x=-22&amp;y=-64" TargetMode="External"/><Relationship Id="rId129" Type="http://schemas.openxmlformats.org/officeDocument/2006/relationships/hyperlink" Target="http://ts4.travian.com/position_details.php?x=-46&amp;y=-45" TargetMode="External"/><Relationship Id="rId54" Type="http://schemas.openxmlformats.org/officeDocument/2006/relationships/hyperlink" Target="http://ts4.travian.com/position_details.php?x=-30&amp;y=-41" TargetMode="External"/><Relationship Id="rId70" Type="http://schemas.openxmlformats.org/officeDocument/2006/relationships/hyperlink" Target="http://ts4.travian.com/position_details.php?x=-35&amp;y=-39" TargetMode="External"/><Relationship Id="rId75" Type="http://schemas.openxmlformats.org/officeDocument/2006/relationships/hyperlink" Target="http://ts4.travian.com/position_details.php?x=-44&amp;y=-51" TargetMode="External"/><Relationship Id="rId91" Type="http://schemas.openxmlformats.org/officeDocument/2006/relationships/hyperlink" Target="http://ts4.travian.com/spieler.php?uid=1" TargetMode="External"/><Relationship Id="rId96" Type="http://schemas.openxmlformats.org/officeDocument/2006/relationships/hyperlink" Target="http://ts4.travian.com/allianz.php?aid=0" TargetMode="External"/><Relationship Id="rId140" Type="http://schemas.openxmlformats.org/officeDocument/2006/relationships/hyperlink" Target="http://ts4.travian.com/position_details.php?x=-48&amp;y=-51" TargetMode="External"/><Relationship Id="rId145" Type="http://schemas.openxmlformats.org/officeDocument/2006/relationships/hyperlink" Target="http://ts4.travian.com/position_details.php?x=-44&amp;y=-62" TargetMode="External"/><Relationship Id="rId161" Type="http://schemas.openxmlformats.org/officeDocument/2006/relationships/hyperlink" Target="http://ts4.travian.com/allianz.php?aid=0" TargetMode="External"/><Relationship Id="rId166" Type="http://schemas.openxmlformats.org/officeDocument/2006/relationships/hyperlink" Target="http://ts4.travian.com/position_details.php?x=-36&amp;y=-33" TargetMode="External"/><Relationship Id="rId182" Type="http://schemas.openxmlformats.org/officeDocument/2006/relationships/hyperlink" Target="http://ts4.travian.com/allianz.php?aid=0" TargetMode="External"/><Relationship Id="rId187" Type="http://schemas.openxmlformats.org/officeDocument/2006/relationships/hyperlink" Target="http://ts4.travian.com/position_details.php?x=-22&amp;y=-68" TargetMode="External"/><Relationship Id="rId1" Type="http://schemas.openxmlformats.org/officeDocument/2006/relationships/hyperlink" Target="http://ts4.travian.com/position_details.php?x=-32&amp;y=-50" TargetMode="External"/><Relationship Id="rId6" Type="http://schemas.openxmlformats.org/officeDocument/2006/relationships/hyperlink" Target="http://ts4.travian.com/allianz.php?aid=0" TargetMode="External"/><Relationship Id="rId23" Type="http://schemas.openxmlformats.org/officeDocument/2006/relationships/hyperlink" Target="http://ts4.travian.com/position_details.php?x=-37&amp;y=-50" TargetMode="External"/><Relationship Id="rId28" Type="http://schemas.openxmlformats.org/officeDocument/2006/relationships/hyperlink" Target="http://ts4.travian.com/spieler.php?uid=1" TargetMode="External"/><Relationship Id="rId49" Type="http://schemas.openxmlformats.org/officeDocument/2006/relationships/hyperlink" Target="http://ts4.travian.com/position_details.php?x=-21&amp;y=-52" TargetMode="External"/><Relationship Id="rId114" Type="http://schemas.openxmlformats.org/officeDocument/2006/relationships/hyperlink" Target="http://ts4.travian.com/allianz.php?aid=0" TargetMode="External"/><Relationship Id="rId119" Type="http://schemas.openxmlformats.org/officeDocument/2006/relationships/hyperlink" Target="http://ts4.travian.com/allianz.php?aid=0" TargetMode="External"/><Relationship Id="rId44" Type="http://schemas.openxmlformats.org/officeDocument/2006/relationships/hyperlink" Target="http://ts4.travian.com/allianz.php?aid=0" TargetMode="External"/><Relationship Id="rId60" Type="http://schemas.openxmlformats.org/officeDocument/2006/relationships/hyperlink" Target="http://ts4.travian.com/allianz.php?aid=0" TargetMode="External"/><Relationship Id="rId65" Type="http://schemas.openxmlformats.org/officeDocument/2006/relationships/hyperlink" Target="http://ts4.travian.com/position_details.php?x=-38&amp;y=-61" TargetMode="External"/><Relationship Id="rId81" Type="http://schemas.openxmlformats.org/officeDocument/2006/relationships/hyperlink" Target="http://ts4.travian.com/position_details.php?x=-29&amp;y=-64" TargetMode="External"/><Relationship Id="rId86" Type="http://schemas.openxmlformats.org/officeDocument/2006/relationships/hyperlink" Target="http://ts4.travian.com/position_details.php?x=-21&amp;y=-60" TargetMode="External"/><Relationship Id="rId130" Type="http://schemas.openxmlformats.org/officeDocument/2006/relationships/hyperlink" Target="http://ts4.travian.com/spieler.php?uid=1" TargetMode="External"/><Relationship Id="rId135" Type="http://schemas.openxmlformats.org/officeDocument/2006/relationships/hyperlink" Target="http://ts4.travian.com/allianz.php?aid=0" TargetMode="External"/><Relationship Id="rId151" Type="http://schemas.openxmlformats.org/officeDocument/2006/relationships/hyperlink" Target="http://ts4.travian.com/position_details.php?x=-29&amp;y=-34" TargetMode="External"/><Relationship Id="rId156" Type="http://schemas.openxmlformats.org/officeDocument/2006/relationships/hyperlink" Target="http://ts4.travian.com/position_details.php?x=-48&amp;y=-46" TargetMode="External"/><Relationship Id="rId177" Type="http://schemas.openxmlformats.org/officeDocument/2006/relationships/hyperlink" Target="http://ts4.travian.com/position_details.php?x=-18&amp;y=-37" TargetMode="External"/><Relationship Id="rId198" Type="http://schemas.openxmlformats.org/officeDocument/2006/relationships/hyperlink" Target="http://ts4.travian.com/allianz.php?aid=0" TargetMode="External"/><Relationship Id="rId172" Type="http://schemas.openxmlformats.org/officeDocument/2006/relationships/hyperlink" Target="http://ts4.travian.com/allianz.php?aid=0" TargetMode="External"/><Relationship Id="rId193" Type="http://schemas.openxmlformats.org/officeDocument/2006/relationships/hyperlink" Target="http://ts4.travian.com/allianz.php?aid=0" TargetMode="External"/><Relationship Id="rId202" Type="http://schemas.openxmlformats.org/officeDocument/2006/relationships/hyperlink" Target="http://ts4.travian.com/position_details.php?x=-51&amp;y=-48" TargetMode="External"/><Relationship Id="rId13" Type="http://schemas.openxmlformats.org/officeDocument/2006/relationships/hyperlink" Target="http://ts4.travian.com/spieler.php?uid=1" TargetMode="External"/><Relationship Id="rId18" Type="http://schemas.openxmlformats.org/officeDocument/2006/relationships/hyperlink" Target="http://ts4.travian.com/allianz.php?aid=0" TargetMode="External"/><Relationship Id="rId39" Type="http://schemas.openxmlformats.org/officeDocument/2006/relationships/hyperlink" Target="http://ts4.travian.com/allianz.php?aid=0" TargetMode="External"/><Relationship Id="rId109" Type="http://schemas.openxmlformats.org/officeDocument/2006/relationships/hyperlink" Target="http://ts4.travian.com/allianz.php?aid=0" TargetMode="External"/><Relationship Id="rId34" Type="http://schemas.openxmlformats.org/officeDocument/2006/relationships/hyperlink" Target="http://ts4.travian.com/position_details.php?x=-25&amp;y=-46" TargetMode="External"/><Relationship Id="rId50" Type="http://schemas.openxmlformats.org/officeDocument/2006/relationships/hyperlink" Target="http://ts4.travian.com/allianz.php?aid=0" TargetMode="External"/><Relationship Id="rId55" Type="http://schemas.openxmlformats.org/officeDocument/2006/relationships/hyperlink" Target="http://ts4.travian.com/position_details.php?x=-21&amp;y=-47" TargetMode="External"/><Relationship Id="rId76" Type="http://schemas.openxmlformats.org/officeDocument/2006/relationships/hyperlink" Target="http://ts4.travian.com/allianz.php?aid=0" TargetMode="External"/><Relationship Id="rId97" Type="http://schemas.openxmlformats.org/officeDocument/2006/relationships/hyperlink" Target="http://ts4.travian.com/position_details.php?x=-45&amp;y=-49" TargetMode="External"/><Relationship Id="rId104" Type="http://schemas.openxmlformats.org/officeDocument/2006/relationships/hyperlink" Target="http://ts4.travian.com/position_details.php?x=-42&amp;y=-61" TargetMode="External"/><Relationship Id="rId120" Type="http://schemas.openxmlformats.org/officeDocument/2006/relationships/hyperlink" Target="http://ts4.travian.com/position_details.php?x=-17&amp;y=-44" TargetMode="External"/><Relationship Id="rId125" Type="http://schemas.openxmlformats.org/officeDocument/2006/relationships/hyperlink" Target="http://ts4.travian.com/allianz.php?aid=0" TargetMode="External"/><Relationship Id="rId141" Type="http://schemas.openxmlformats.org/officeDocument/2006/relationships/hyperlink" Target="http://ts4.travian.com/spieler.php?uid=1" TargetMode="External"/><Relationship Id="rId146" Type="http://schemas.openxmlformats.org/officeDocument/2006/relationships/hyperlink" Target="http://ts4.travian.com/allianz.php?aid=0" TargetMode="External"/><Relationship Id="rId167" Type="http://schemas.openxmlformats.org/officeDocument/2006/relationships/hyperlink" Target="http://ts4.travian.com/allianz.php?aid=0" TargetMode="External"/><Relationship Id="rId188" Type="http://schemas.openxmlformats.org/officeDocument/2006/relationships/hyperlink" Target="http://ts4.travian.com/allianz.php?aid=0" TargetMode="External"/><Relationship Id="rId7" Type="http://schemas.openxmlformats.org/officeDocument/2006/relationships/hyperlink" Target="http://ts4.travian.com/position_details.php?x=-30&amp;y=-54" TargetMode="External"/><Relationship Id="rId71" Type="http://schemas.openxmlformats.org/officeDocument/2006/relationships/hyperlink" Target="http://ts4.travian.com/allianz.php?aid=0" TargetMode="External"/><Relationship Id="rId92" Type="http://schemas.openxmlformats.org/officeDocument/2006/relationships/hyperlink" Target="http://ts4.travian.com/allianz.php?aid=0" TargetMode="External"/><Relationship Id="rId162" Type="http://schemas.openxmlformats.org/officeDocument/2006/relationships/hyperlink" Target="http://ts4.travian.com/position_details.php?x=-23&amp;y=-35" TargetMode="External"/><Relationship Id="rId183" Type="http://schemas.openxmlformats.org/officeDocument/2006/relationships/hyperlink" Target="http://ts4.travian.com/position_details.php?x=-48&amp;y=-42" TargetMode="External"/><Relationship Id="rId2" Type="http://schemas.openxmlformats.org/officeDocument/2006/relationships/hyperlink" Target="http://ts4.travian.com/allianz.php?aid=0" TargetMode="External"/><Relationship Id="rId29" Type="http://schemas.openxmlformats.org/officeDocument/2006/relationships/hyperlink" Target="http://ts4.travian.com/allianz.php?aid=0" TargetMode="External"/><Relationship Id="rId24" Type="http://schemas.openxmlformats.org/officeDocument/2006/relationships/hyperlink" Target="http://ts4.travian.com/allianz.php?aid=0" TargetMode="External"/><Relationship Id="rId40" Type="http://schemas.openxmlformats.org/officeDocument/2006/relationships/hyperlink" Target="http://ts4.travian.com/position_details.php?x=-26&amp;y=-58" TargetMode="External"/><Relationship Id="rId45" Type="http://schemas.openxmlformats.org/officeDocument/2006/relationships/hyperlink" Target="http://ts4.travian.com/position_details.php?x=-30&amp;y=-60" TargetMode="External"/><Relationship Id="rId66" Type="http://schemas.openxmlformats.org/officeDocument/2006/relationships/hyperlink" Target="http://ts4.travian.com/allianz.php?aid=0" TargetMode="External"/><Relationship Id="rId87" Type="http://schemas.openxmlformats.org/officeDocument/2006/relationships/hyperlink" Target="http://ts4.travian.com/allianz.php?aid=0" TargetMode="External"/><Relationship Id="rId110" Type="http://schemas.openxmlformats.org/officeDocument/2006/relationships/hyperlink" Target="http://ts4.travian.com/position_details.php?x=-37&amp;y=-65" TargetMode="External"/><Relationship Id="rId115" Type="http://schemas.openxmlformats.org/officeDocument/2006/relationships/hyperlink" Target="http://ts4.travian.com/position_details.php?x=-35&amp;y=-66" TargetMode="External"/><Relationship Id="rId131" Type="http://schemas.openxmlformats.org/officeDocument/2006/relationships/hyperlink" Target="http://ts4.travian.com/allianz.php?aid=0" TargetMode="External"/><Relationship Id="rId136" Type="http://schemas.openxmlformats.org/officeDocument/2006/relationships/hyperlink" Target="http://ts4.travian.com/position_details.php?x=-36&amp;y=-67" TargetMode="External"/><Relationship Id="rId157" Type="http://schemas.openxmlformats.org/officeDocument/2006/relationships/hyperlink" Target="http://ts4.travian.com/allianz.php?aid=0" TargetMode="External"/><Relationship Id="rId178" Type="http://schemas.openxmlformats.org/officeDocument/2006/relationships/hyperlink" Target="http://ts4.travian.com/allianz.php?aid=0" TargetMode="External"/><Relationship Id="rId61" Type="http://schemas.openxmlformats.org/officeDocument/2006/relationships/hyperlink" Target="http://ts4.travian.com/position_details.php?x=-22&amp;y=-43" TargetMode="External"/><Relationship Id="rId82" Type="http://schemas.openxmlformats.org/officeDocument/2006/relationships/hyperlink" Target="http://ts4.travian.com/position_details.php?x=-37&amp;y=-39" TargetMode="External"/><Relationship Id="rId152" Type="http://schemas.openxmlformats.org/officeDocument/2006/relationships/hyperlink" Target="http://ts4.travian.com/position_details.php?x=-15&amp;y=-44" TargetMode="External"/><Relationship Id="rId173" Type="http://schemas.openxmlformats.org/officeDocument/2006/relationships/hyperlink" Target="http://ts4.travian.com/position_details.php?x=-30&amp;y=-70" TargetMode="External"/><Relationship Id="rId194" Type="http://schemas.openxmlformats.org/officeDocument/2006/relationships/hyperlink" Target="http://ts4.travian.com/position_details.php?x=-30&amp;y=-31" TargetMode="External"/><Relationship Id="rId199" Type="http://schemas.openxmlformats.org/officeDocument/2006/relationships/hyperlink" Target="http://ts4.travian.com/position_details.php?x=-13&amp;y=-60" TargetMode="External"/><Relationship Id="rId203" Type="http://schemas.openxmlformats.org/officeDocument/2006/relationships/hyperlink" Target="http://ts4.travian.com/spieler.php?uid=1" TargetMode="External"/><Relationship Id="rId19" Type="http://schemas.openxmlformats.org/officeDocument/2006/relationships/hyperlink" Target="http://ts4.travian.com/position_details.php?x=-26&amp;y=-48" TargetMode="External"/><Relationship Id="rId14" Type="http://schemas.openxmlformats.org/officeDocument/2006/relationships/hyperlink" Target="http://ts4.travian.com/allianz.php?aid=0" TargetMode="External"/><Relationship Id="rId30" Type="http://schemas.openxmlformats.org/officeDocument/2006/relationships/hyperlink" Target="http://ts4.travian.com/position_details.php?x=-28&amp;y=-45" TargetMode="External"/><Relationship Id="rId35" Type="http://schemas.openxmlformats.org/officeDocument/2006/relationships/hyperlink" Target="http://ts4.travian.com/allianz.php?aid=0" TargetMode="External"/><Relationship Id="rId56" Type="http://schemas.openxmlformats.org/officeDocument/2006/relationships/hyperlink" Target="http://ts4.travian.com/allianz.php?aid=0" TargetMode="External"/><Relationship Id="rId77" Type="http://schemas.openxmlformats.org/officeDocument/2006/relationships/hyperlink" Target="http://ts4.travian.com/position_details.php?x=-43&amp;y=-46" TargetMode="External"/><Relationship Id="rId100" Type="http://schemas.openxmlformats.org/officeDocument/2006/relationships/hyperlink" Target="http://ts4.travian.com/position_details.php?x=-17&amp;y=-49" TargetMode="External"/><Relationship Id="rId105" Type="http://schemas.openxmlformats.org/officeDocument/2006/relationships/hyperlink" Target="http://ts4.travian.com/position_details.php?x=-21&amp;y=-40" TargetMode="External"/><Relationship Id="rId126" Type="http://schemas.openxmlformats.org/officeDocument/2006/relationships/hyperlink" Target="http://ts4.travian.com/position_details.php?x=-45&amp;y=-59" TargetMode="External"/><Relationship Id="rId147" Type="http://schemas.openxmlformats.org/officeDocument/2006/relationships/hyperlink" Target="http://ts4.travian.com/position_details.php?x=-20&amp;y=-64" TargetMode="External"/><Relationship Id="rId168" Type="http://schemas.openxmlformats.org/officeDocument/2006/relationships/hyperlink" Target="http://ts4.travian.com/position_details.php?x=-14&amp;y=-59" TargetMode="External"/><Relationship Id="rId8" Type="http://schemas.openxmlformats.org/officeDocument/2006/relationships/hyperlink" Target="http://ts4.travian.com/allianz.php?aid=0" TargetMode="External"/><Relationship Id="rId51" Type="http://schemas.openxmlformats.org/officeDocument/2006/relationships/hyperlink" Target="http://ts4.travian.com/position_details.php?x=-41&amp;y=-52" TargetMode="External"/><Relationship Id="rId72" Type="http://schemas.openxmlformats.org/officeDocument/2006/relationships/hyperlink" Target="http://ts4.travian.com/position_details.php?x=-40&amp;y=-60" TargetMode="External"/><Relationship Id="rId93" Type="http://schemas.openxmlformats.org/officeDocument/2006/relationships/hyperlink" Target="http://ts4.travian.com/position_details.php?x=-24&amp;y=-63" TargetMode="External"/><Relationship Id="rId98" Type="http://schemas.openxmlformats.org/officeDocument/2006/relationships/hyperlink" Target="http://ts4.travian.com/allianz.php?aid=0" TargetMode="External"/><Relationship Id="rId121" Type="http://schemas.openxmlformats.org/officeDocument/2006/relationships/hyperlink" Target="http://ts4.travian.com/allianz.php?aid=0" TargetMode="External"/><Relationship Id="rId142" Type="http://schemas.openxmlformats.org/officeDocument/2006/relationships/hyperlink" Target="http://ts4.travian.com/allianz.php?aid=0" TargetMode="External"/><Relationship Id="rId163" Type="http://schemas.openxmlformats.org/officeDocument/2006/relationships/hyperlink" Target="http://ts4.travian.com/allianz.php?aid=0" TargetMode="External"/><Relationship Id="rId184" Type="http://schemas.openxmlformats.org/officeDocument/2006/relationships/hyperlink" Target="http://ts4.travian.com/position_details.php?x=-28&amp;y=-70" TargetMode="External"/><Relationship Id="rId189" Type="http://schemas.openxmlformats.org/officeDocument/2006/relationships/hyperlink" Target="http://ts4.travian.com/position_details.php?x=-27&amp;y=-32" TargetMode="External"/><Relationship Id="rId3" Type="http://schemas.openxmlformats.org/officeDocument/2006/relationships/hyperlink" Target="http://ts4.travian.com/position_details.php?x=-32&amp;y=-52" TargetMode="External"/><Relationship Id="rId25" Type="http://schemas.openxmlformats.org/officeDocument/2006/relationships/hyperlink" Target="http://ts4.travian.com/position_details.php?x=-33&amp;y=-57" TargetMode="External"/><Relationship Id="rId46" Type="http://schemas.openxmlformats.org/officeDocument/2006/relationships/hyperlink" Target="http://ts4.travian.com/allianz.php?aid=0" TargetMode="External"/><Relationship Id="rId67" Type="http://schemas.openxmlformats.org/officeDocument/2006/relationships/hyperlink" Target="http://ts4.travian.com/position_details.php?x=-27&amp;y=-39" TargetMode="External"/><Relationship Id="rId116" Type="http://schemas.openxmlformats.org/officeDocument/2006/relationships/hyperlink" Target="http://ts4.travian.com/spieler.php?uid=1" TargetMode="External"/><Relationship Id="rId137" Type="http://schemas.openxmlformats.org/officeDocument/2006/relationships/hyperlink" Target="http://ts4.travian.com/allianz.php?aid=0" TargetMode="External"/><Relationship Id="rId158" Type="http://schemas.openxmlformats.org/officeDocument/2006/relationships/hyperlink" Target="http://ts4.travian.com/position_details.php?x=-23&amp;y=-67" TargetMode="External"/><Relationship Id="rId20" Type="http://schemas.openxmlformats.org/officeDocument/2006/relationships/hyperlink" Target="http://ts4.travian.com/allianz.php?aid=0" TargetMode="External"/><Relationship Id="rId41" Type="http://schemas.openxmlformats.org/officeDocument/2006/relationships/hyperlink" Target="http://ts4.travian.com/position_details.php?x=-27&amp;y=-43" TargetMode="External"/><Relationship Id="rId62" Type="http://schemas.openxmlformats.org/officeDocument/2006/relationships/hyperlink" Target="http://ts4.travian.com/allianz.php?aid=0" TargetMode="External"/><Relationship Id="rId83" Type="http://schemas.openxmlformats.org/officeDocument/2006/relationships/hyperlink" Target="http://ts4.travian.com/spieler.php?uid=1" TargetMode="External"/><Relationship Id="rId88" Type="http://schemas.openxmlformats.org/officeDocument/2006/relationships/hyperlink" Target="http://ts4.travian.com/position_details.php?x=-39&amp;y=-62" TargetMode="External"/><Relationship Id="rId111" Type="http://schemas.openxmlformats.org/officeDocument/2006/relationships/hyperlink" Target="http://ts4.travian.com/allianz.php?aid=0" TargetMode="External"/><Relationship Id="rId132" Type="http://schemas.openxmlformats.org/officeDocument/2006/relationships/hyperlink" Target="http://ts4.travian.com/position_details.php?x=-21&amp;y=-38" TargetMode="External"/><Relationship Id="rId153" Type="http://schemas.openxmlformats.org/officeDocument/2006/relationships/hyperlink" Target="http://ts4.travian.com/allianz.php?aid=0" TargetMode="External"/><Relationship Id="rId174" Type="http://schemas.openxmlformats.org/officeDocument/2006/relationships/hyperlink" Target="http://ts4.travian.com/allianz.php?aid=0" TargetMode="External"/><Relationship Id="rId179" Type="http://schemas.openxmlformats.org/officeDocument/2006/relationships/hyperlink" Target="http://ts4.travian.com/position_details.php?x=-12&amp;y=-49" TargetMode="External"/><Relationship Id="rId195" Type="http://schemas.openxmlformats.org/officeDocument/2006/relationships/hyperlink" Target="http://ts4.travian.com/allianz.php?aid=0" TargetMode="External"/><Relationship Id="rId190" Type="http://schemas.openxmlformats.org/officeDocument/2006/relationships/hyperlink" Target="http://ts4.travian.com/allianz.php?aid=0" TargetMode="External"/><Relationship Id="rId204" Type="http://schemas.openxmlformats.org/officeDocument/2006/relationships/printerSettings" Target="../printerSettings/printerSettings4.bin"/><Relationship Id="rId15" Type="http://schemas.openxmlformats.org/officeDocument/2006/relationships/hyperlink" Target="http://ts4.travian.com/position_details.php?x=-36&amp;y=-49" TargetMode="External"/><Relationship Id="rId36" Type="http://schemas.openxmlformats.org/officeDocument/2006/relationships/hyperlink" Target="http://ts4.travian.com/position_details.php?x=-24&amp;y=-55" TargetMode="External"/><Relationship Id="rId57" Type="http://schemas.openxmlformats.org/officeDocument/2006/relationships/hyperlink" Target="http://ts4.travian.com/position_details.php?x=-22&amp;y=-58" TargetMode="External"/><Relationship Id="rId106" Type="http://schemas.openxmlformats.org/officeDocument/2006/relationships/hyperlink" Target="http://ts4.travian.com/spieler.php?uid=1" TargetMode="External"/><Relationship Id="rId127" Type="http://schemas.openxmlformats.org/officeDocument/2006/relationships/hyperlink" Target="http://ts4.travian.com/spieler.php?uid=1" TargetMode="External"/><Relationship Id="rId10" Type="http://schemas.openxmlformats.org/officeDocument/2006/relationships/hyperlink" Target="http://ts4.travian.com/position_details.php?x=-35&amp;y=-53" TargetMode="External"/><Relationship Id="rId31" Type="http://schemas.openxmlformats.org/officeDocument/2006/relationships/hyperlink" Target="http://ts4.travian.com/allianz.php?aid=0" TargetMode="External"/><Relationship Id="rId52" Type="http://schemas.openxmlformats.org/officeDocument/2006/relationships/hyperlink" Target="http://ts4.travian.com/spieler.php?uid=1" TargetMode="External"/><Relationship Id="rId73" Type="http://schemas.openxmlformats.org/officeDocument/2006/relationships/hyperlink" Target="http://ts4.travian.com/position_details.php?x=-39&amp;y=-41" TargetMode="External"/><Relationship Id="rId78" Type="http://schemas.openxmlformats.org/officeDocument/2006/relationships/hyperlink" Target="http://ts4.travian.com/spieler.php?uid=1" TargetMode="External"/><Relationship Id="rId94" Type="http://schemas.openxmlformats.org/officeDocument/2006/relationships/hyperlink" Target="http://ts4.travian.com/allianz.php?aid=0" TargetMode="External"/><Relationship Id="rId99" Type="http://schemas.openxmlformats.org/officeDocument/2006/relationships/hyperlink" Target="http://ts4.travian.com/position_details.php?x=-17&amp;y=-53" TargetMode="External"/><Relationship Id="rId101" Type="http://schemas.openxmlformats.org/officeDocument/2006/relationships/hyperlink" Target="http://ts4.travian.com/allianz.php?aid=0" TargetMode="External"/><Relationship Id="rId122" Type="http://schemas.openxmlformats.org/officeDocument/2006/relationships/hyperlink" Target="http://ts4.travian.com/position_details.php?x=-36&amp;y=-36" TargetMode="External"/><Relationship Id="rId143" Type="http://schemas.openxmlformats.org/officeDocument/2006/relationships/hyperlink" Target="http://ts4.travian.com/position_details.php?x=-16&amp;y=-43" TargetMode="External"/><Relationship Id="rId148" Type="http://schemas.openxmlformats.org/officeDocument/2006/relationships/hyperlink" Target="http://ts4.travian.com/allianz.php?aid=0" TargetMode="External"/><Relationship Id="rId164" Type="http://schemas.openxmlformats.org/officeDocument/2006/relationships/hyperlink" Target="http://ts4.travian.com/position_details.php?x=-42&amp;y=-66" TargetMode="External"/><Relationship Id="rId169" Type="http://schemas.openxmlformats.org/officeDocument/2006/relationships/hyperlink" Target="http://ts4.travian.com/position_details.php?x=-41&amp;y=-35" TargetMode="External"/><Relationship Id="rId185" Type="http://schemas.openxmlformats.org/officeDocument/2006/relationships/hyperlink" Target="http://ts4.travian.com/spieler.php?uid=1" TargetMode="External"/><Relationship Id="rId4" Type="http://schemas.openxmlformats.org/officeDocument/2006/relationships/hyperlink" Target="http://ts4.travian.com/allianz.php?aid=0" TargetMode="External"/><Relationship Id="rId9" Type="http://schemas.openxmlformats.org/officeDocument/2006/relationships/hyperlink" Target="http://ts4.travian.com/position_details.php?x=-34&amp;y=-49" TargetMode="External"/><Relationship Id="rId180" Type="http://schemas.openxmlformats.org/officeDocument/2006/relationships/hyperlink" Target="http://ts4.travian.com/allianz.php?aid=0" TargetMode="External"/><Relationship Id="rId26" Type="http://schemas.openxmlformats.org/officeDocument/2006/relationships/hyperlink" Target="http://ts4.travian.com/allianz.php?aid=0" TargetMode="External"/><Relationship Id="rId47" Type="http://schemas.openxmlformats.org/officeDocument/2006/relationships/hyperlink" Target="http://ts4.travian.com/position_details.php?x=-28&amp;y=-42" TargetMode="External"/><Relationship Id="rId68" Type="http://schemas.openxmlformats.org/officeDocument/2006/relationships/hyperlink" Target="http://ts4.travian.com/spieler.php?uid=1" TargetMode="External"/><Relationship Id="rId89" Type="http://schemas.openxmlformats.org/officeDocument/2006/relationships/hyperlink" Target="http://ts4.travian.com/allianz.php?aid=0" TargetMode="External"/><Relationship Id="rId112" Type="http://schemas.openxmlformats.org/officeDocument/2006/relationships/hyperlink" Target="http://ts4.travian.com/position_details.php?x=-45&amp;y=-57" TargetMode="External"/><Relationship Id="rId133" Type="http://schemas.openxmlformats.org/officeDocument/2006/relationships/hyperlink" Target="http://ts4.travian.com/allianz.php?aid=0" TargetMode="External"/><Relationship Id="rId154" Type="http://schemas.openxmlformats.org/officeDocument/2006/relationships/hyperlink" Target="http://ts4.travian.com/position_details.php?x=-22&amp;y=-66" TargetMode="External"/><Relationship Id="rId175" Type="http://schemas.openxmlformats.org/officeDocument/2006/relationships/hyperlink" Target="http://ts4.travian.com/position_details.php?x=-17&amp;y=-3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A777-D8F2-4A42-944D-C6924262F82E}">
  <dimension ref="C2:G186"/>
  <sheetViews>
    <sheetView workbookViewId="0">
      <selection activeCell="L16" sqref="L16"/>
    </sheetView>
  </sheetViews>
  <sheetFormatPr defaultColWidth="11.5546875" defaultRowHeight="14.4" x14ac:dyDescent="0.3"/>
  <sheetData>
    <row r="2" spans="3:7" x14ac:dyDescent="0.3">
      <c r="C2" s="1" t="s">
        <v>0</v>
      </c>
    </row>
    <row r="3" spans="3:7" x14ac:dyDescent="0.3">
      <c r="G3" t="s">
        <v>1</v>
      </c>
    </row>
    <row r="4" spans="3:7" x14ac:dyDescent="0.3">
      <c r="C4" t="s">
        <v>2</v>
      </c>
      <c r="D4">
        <v>0</v>
      </c>
      <c r="G4" t="str">
        <f>CHAR(34)&amp;C4&amp;CHAR(34)&amp;": "&amp;D4&amp;","</f>
        <v>"Id": 0,</v>
      </c>
    </row>
    <row r="5" spans="3:7" x14ac:dyDescent="0.3">
      <c r="C5" t="s">
        <v>3</v>
      </c>
      <c r="D5">
        <v>-32</v>
      </c>
      <c r="G5" t="str">
        <f>CHAR(34)&amp;C5&amp;CHAR(34)&amp;": "&amp;D5&amp;","</f>
        <v>"X": -32,</v>
      </c>
    </row>
    <row r="6" spans="3:7" x14ac:dyDescent="0.3">
      <c r="C6" t="s">
        <v>4</v>
      </c>
      <c r="D6">
        <v>-51</v>
      </c>
      <c r="G6" t="str">
        <f>CHAR(34)&amp;C6&amp;CHAR(34)&amp;": "&amp;D6</f>
        <v>"Y": -51</v>
      </c>
    </row>
    <row r="7" spans="3:7" x14ac:dyDescent="0.3">
      <c r="G7" t="s">
        <v>5</v>
      </c>
    </row>
    <row r="8" spans="3:7" x14ac:dyDescent="0.3">
      <c r="G8" t="s">
        <v>1</v>
      </c>
    </row>
    <row r="9" spans="3:7" x14ac:dyDescent="0.3">
      <c r="C9" t="s">
        <v>2</v>
      </c>
      <c r="D9">
        <v>1</v>
      </c>
      <c r="G9" t="str">
        <f>CHAR(34)&amp;C9&amp;CHAR(34)&amp;": "&amp;D9&amp;","</f>
        <v>"Id": 1,</v>
      </c>
    </row>
    <row r="10" spans="3:7" x14ac:dyDescent="0.3">
      <c r="C10" t="s">
        <v>3</v>
      </c>
      <c r="D10">
        <v>-30</v>
      </c>
      <c r="G10" t="str">
        <f>CHAR(34)&amp;C10&amp;CHAR(34)&amp;": "&amp;D10&amp;","</f>
        <v>"X": -30,</v>
      </c>
    </row>
    <row r="11" spans="3:7" x14ac:dyDescent="0.3">
      <c r="C11" t="s">
        <v>4</v>
      </c>
      <c r="D11">
        <v>-51</v>
      </c>
      <c r="G11" t="str">
        <f>CHAR(34)&amp;C11&amp;CHAR(34)&amp;": "&amp;D11</f>
        <v>"Y": -51</v>
      </c>
    </row>
    <row r="12" spans="3:7" x14ac:dyDescent="0.3">
      <c r="G12" t="s">
        <v>5</v>
      </c>
    </row>
    <row r="13" spans="3:7" x14ac:dyDescent="0.3">
      <c r="G13" t="s">
        <v>1</v>
      </c>
    </row>
    <row r="14" spans="3:7" x14ac:dyDescent="0.3">
      <c r="C14" t="s">
        <v>2</v>
      </c>
      <c r="D14">
        <v>2</v>
      </c>
      <c r="G14" t="str">
        <f>CHAR(34)&amp;C14&amp;CHAR(34)&amp;": "&amp;D14&amp;","</f>
        <v>"Id": 2,</v>
      </c>
    </row>
    <row r="15" spans="3:7" x14ac:dyDescent="0.3">
      <c r="C15" t="s">
        <v>3</v>
      </c>
      <c r="D15">
        <v>-33</v>
      </c>
      <c r="G15" t="str">
        <f>CHAR(34)&amp;C15&amp;CHAR(34)&amp;": "&amp;D15&amp;","</f>
        <v>"X": -33,</v>
      </c>
    </row>
    <row r="16" spans="3:7" x14ac:dyDescent="0.3">
      <c r="C16" t="s">
        <v>4</v>
      </c>
      <c r="D16">
        <v>-49</v>
      </c>
      <c r="G16" t="str">
        <f>CHAR(34)&amp;C16&amp;CHAR(34)&amp;": "&amp;D16</f>
        <v>"Y": -49</v>
      </c>
    </row>
    <row r="17" spans="3:7" x14ac:dyDescent="0.3">
      <c r="G17" t="s">
        <v>5</v>
      </c>
    </row>
    <row r="18" spans="3:7" x14ac:dyDescent="0.3">
      <c r="G18" t="s">
        <v>1</v>
      </c>
    </row>
    <row r="19" spans="3:7" x14ac:dyDescent="0.3">
      <c r="C19" t="s">
        <v>2</v>
      </c>
      <c r="D19">
        <v>3</v>
      </c>
      <c r="G19" t="str">
        <f>CHAR(34)&amp;C19&amp;CHAR(34)&amp;": "&amp;D19&amp;","</f>
        <v>"Id": 3,</v>
      </c>
    </row>
    <row r="20" spans="3:7" x14ac:dyDescent="0.3">
      <c r="C20" t="s">
        <v>3</v>
      </c>
      <c r="D20">
        <v>-29</v>
      </c>
      <c r="G20" t="str">
        <f>CHAR(34)&amp;C20&amp;CHAR(34)&amp;": "&amp;D20&amp;","</f>
        <v>"X": -29,</v>
      </c>
    </row>
    <row r="21" spans="3:7" x14ac:dyDescent="0.3">
      <c r="C21" t="s">
        <v>4</v>
      </c>
      <c r="D21">
        <v>-49</v>
      </c>
      <c r="G21" t="str">
        <f>CHAR(34)&amp;C21&amp;CHAR(34)&amp;": "&amp;D21</f>
        <v>"Y": -49</v>
      </c>
    </row>
    <row r="22" spans="3:7" x14ac:dyDescent="0.3">
      <c r="G22" t="s">
        <v>5</v>
      </c>
    </row>
    <row r="23" spans="3:7" x14ac:dyDescent="0.3">
      <c r="G23" t="s">
        <v>1</v>
      </c>
    </row>
    <row r="24" spans="3:7" x14ac:dyDescent="0.3">
      <c r="C24" t="s">
        <v>2</v>
      </c>
      <c r="D24">
        <v>4</v>
      </c>
      <c r="G24" t="str">
        <f>CHAR(34)&amp;C24&amp;CHAR(34)&amp;": "&amp;D24&amp;","</f>
        <v>"Id": 4,</v>
      </c>
    </row>
    <row r="25" spans="3:7" x14ac:dyDescent="0.3">
      <c r="C25" t="s">
        <v>3</v>
      </c>
      <c r="D25">
        <v>-29</v>
      </c>
      <c r="G25" t="str">
        <f>CHAR(34)&amp;C25&amp;CHAR(34)&amp;": "&amp;D25&amp;","</f>
        <v>"X": -29,</v>
      </c>
    </row>
    <row r="26" spans="3:7" x14ac:dyDescent="0.3">
      <c r="C26" t="s">
        <v>4</v>
      </c>
      <c r="D26">
        <v>-52</v>
      </c>
      <c r="G26" t="str">
        <f>CHAR(34)&amp;C26&amp;CHAR(34)&amp;": "&amp;D26</f>
        <v>"Y": -52</v>
      </c>
    </row>
    <row r="27" spans="3:7" x14ac:dyDescent="0.3">
      <c r="G27" t="s">
        <v>5</v>
      </c>
    </row>
    <row r="28" spans="3:7" x14ac:dyDescent="0.3">
      <c r="G28" t="s">
        <v>1</v>
      </c>
    </row>
    <row r="29" spans="3:7" x14ac:dyDescent="0.3">
      <c r="C29" t="s">
        <v>2</v>
      </c>
      <c r="D29">
        <f>D24+1</f>
        <v>5</v>
      </c>
      <c r="G29" t="str">
        <f>CHAR(34)&amp;C29&amp;CHAR(34)&amp;": "&amp;D29&amp;","</f>
        <v>"Id": 5,</v>
      </c>
    </row>
    <row r="30" spans="3:7" x14ac:dyDescent="0.3">
      <c r="C30" t="s">
        <v>3</v>
      </c>
      <c r="D30">
        <v>-33</v>
      </c>
      <c r="G30" t="str">
        <f>CHAR(34)&amp;C30&amp;CHAR(34)&amp;": "&amp;D30&amp;","</f>
        <v>"X": -33,</v>
      </c>
    </row>
    <row r="31" spans="3:7" x14ac:dyDescent="0.3">
      <c r="C31" t="s">
        <v>4</v>
      </c>
      <c r="D31">
        <v>-54</v>
      </c>
      <c r="G31" t="str">
        <f>CHAR(34)&amp;C31&amp;CHAR(34)&amp;": "&amp;D31</f>
        <v>"Y": -54</v>
      </c>
    </row>
    <row r="32" spans="3:7" x14ac:dyDescent="0.3">
      <c r="G32" t="s">
        <v>5</v>
      </c>
    </row>
    <row r="33" spans="3:7" x14ac:dyDescent="0.3">
      <c r="G33" t="s">
        <v>1</v>
      </c>
    </row>
    <row r="34" spans="3:7" x14ac:dyDescent="0.3">
      <c r="C34" t="s">
        <v>2</v>
      </c>
      <c r="D34">
        <f>D29+1</f>
        <v>6</v>
      </c>
      <c r="G34" t="str">
        <f>CHAR(34)&amp;C34&amp;CHAR(34)&amp;": "&amp;D34&amp;","</f>
        <v>"Id": 6,</v>
      </c>
    </row>
    <row r="35" spans="3:7" x14ac:dyDescent="0.3">
      <c r="C35" t="s">
        <v>3</v>
      </c>
      <c r="D35">
        <v>-37</v>
      </c>
      <c r="G35" t="str">
        <f>CHAR(34)&amp;C35&amp;CHAR(34)&amp;": "&amp;D35&amp;","</f>
        <v>"X": -37,</v>
      </c>
    </row>
    <row r="36" spans="3:7" x14ac:dyDescent="0.3">
      <c r="C36" t="s">
        <v>4</v>
      </c>
      <c r="D36">
        <v>-53</v>
      </c>
      <c r="G36" t="str">
        <f>CHAR(34)&amp;C36&amp;CHAR(34)&amp;": "&amp;D36</f>
        <v>"Y": -53</v>
      </c>
    </row>
    <row r="37" spans="3:7" x14ac:dyDescent="0.3">
      <c r="G37" t="s">
        <v>5</v>
      </c>
    </row>
    <row r="38" spans="3:7" x14ac:dyDescent="0.3">
      <c r="G38" t="s">
        <v>1</v>
      </c>
    </row>
    <row r="39" spans="3:7" x14ac:dyDescent="0.3">
      <c r="C39" t="s">
        <v>2</v>
      </c>
      <c r="D39">
        <f>D34+1</f>
        <v>7</v>
      </c>
      <c r="G39" t="str">
        <f>CHAR(34)&amp;C39&amp;CHAR(34)&amp;": "&amp;D39&amp;","</f>
        <v>"Id": 7,</v>
      </c>
    </row>
    <row r="40" spans="3:7" x14ac:dyDescent="0.3">
      <c r="C40" t="s">
        <v>3</v>
      </c>
      <c r="D40">
        <v>-38</v>
      </c>
      <c r="G40" t="str">
        <f>CHAR(34)&amp;C40&amp;CHAR(34)&amp;": "&amp;D40&amp;","</f>
        <v>"X": -38,</v>
      </c>
    </row>
    <row r="41" spans="3:7" x14ac:dyDescent="0.3">
      <c r="C41" t="s">
        <v>4</v>
      </c>
      <c r="D41">
        <v>-53</v>
      </c>
      <c r="G41" t="str">
        <f>CHAR(34)&amp;C41&amp;CHAR(34)&amp;": "&amp;D41</f>
        <v>"Y": -53</v>
      </c>
    </row>
    <row r="42" spans="3:7" x14ac:dyDescent="0.3">
      <c r="G42" t="s">
        <v>5</v>
      </c>
    </row>
    <row r="43" spans="3:7" x14ac:dyDescent="0.3">
      <c r="G43" t="s">
        <v>1</v>
      </c>
    </row>
    <row r="44" spans="3:7" x14ac:dyDescent="0.3">
      <c r="C44" t="s">
        <v>2</v>
      </c>
      <c r="D44">
        <f>D39+1</f>
        <v>8</v>
      </c>
      <c r="G44" t="str">
        <f>CHAR(34)&amp;C44&amp;CHAR(34)&amp;": "&amp;D44&amp;","</f>
        <v>"Id": 8,</v>
      </c>
    </row>
    <row r="45" spans="3:7" x14ac:dyDescent="0.3">
      <c r="C45" t="s">
        <v>3</v>
      </c>
      <c r="D45">
        <v>-27</v>
      </c>
      <c r="G45" t="str">
        <f>CHAR(34)&amp;C45&amp;CHAR(34)&amp;": "&amp;D45&amp;","</f>
        <v>"X": -27,</v>
      </c>
    </row>
    <row r="46" spans="3:7" x14ac:dyDescent="0.3">
      <c r="C46" t="s">
        <v>4</v>
      </c>
      <c r="D46">
        <v>-56</v>
      </c>
      <c r="G46" t="str">
        <f>CHAR(34)&amp;C46&amp;CHAR(34)&amp;": "&amp;D46</f>
        <v>"Y": -56</v>
      </c>
    </row>
    <row r="47" spans="3:7" x14ac:dyDescent="0.3">
      <c r="G47" t="s">
        <v>5</v>
      </c>
    </row>
    <row r="48" spans="3:7" x14ac:dyDescent="0.3">
      <c r="G48" t="s">
        <v>1</v>
      </c>
    </row>
    <row r="49" spans="3:7" x14ac:dyDescent="0.3">
      <c r="C49" t="s">
        <v>2</v>
      </c>
      <c r="D49">
        <f>D44+1</f>
        <v>9</v>
      </c>
      <c r="G49" t="str">
        <f>CHAR(34)&amp;C49&amp;CHAR(34)&amp;": "&amp;D49&amp;","</f>
        <v>"Id": 9,</v>
      </c>
    </row>
    <row r="50" spans="3:7" x14ac:dyDescent="0.3">
      <c r="C50" t="s">
        <v>3</v>
      </c>
      <c r="D50">
        <v>-23</v>
      </c>
      <c r="G50" t="str">
        <f>CHAR(34)&amp;C50&amp;CHAR(34)&amp;": "&amp;D50&amp;","</f>
        <v>"X": -23,</v>
      </c>
    </row>
    <row r="51" spans="3:7" x14ac:dyDescent="0.3">
      <c r="C51" t="s">
        <v>4</v>
      </c>
      <c r="D51">
        <v>-44</v>
      </c>
      <c r="G51" t="str">
        <f>CHAR(34)&amp;C51&amp;CHAR(34)&amp;": "&amp;D51</f>
        <v>"Y": -44</v>
      </c>
    </row>
    <row r="52" spans="3:7" x14ac:dyDescent="0.3">
      <c r="G52" t="s">
        <v>5</v>
      </c>
    </row>
    <row r="53" spans="3:7" x14ac:dyDescent="0.3">
      <c r="G53" t="s">
        <v>1</v>
      </c>
    </row>
    <row r="54" spans="3:7" x14ac:dyDescent="0.3">
      <c r="C54" t="s">
        <v>2</v>
      </c>
      <c r="D54">
        <f>D49+1</f>
        <v>10</v>
      </c>
      <c r="G54" t="str">
        <f>CHAR(34)&amp;C54&amp;CHAR(34)&amp;": "&amp;D54&amp;","</f>
        <v>"Id": 10,</v>
      </c>
    </row>
    <row r="55" spans="3:7" x14ac:dyDescent="0.3">
      <c r="C55" t="s">
        <v>3</v>
      </c>
      <c r="D55">
        <v>-29</v>
      </c>
      <c r="G55" t="str">
        <f>CHAR(34)&amp;C55&amp;CHAR(34)&amp;": "&amp;D55&amp;","</f>
        <v>"X": -29,</v>
      </c>
    </row>
    <row r="56" spans="3:7" x14ac:dyDescent="0.3">
      <c r="C56" t="s">
        <v>4</v>
      </c>
      <c r="D56">
        <v>-47</v>
      </c>
      <c r="G56" t="str">
        <f>CHAR(34)&amp;C56&amp;CHAR(34)&amp;": "&amp;D56</f>
        <v>"Y": -47</v>
      </c>
    </row>
    <row r="57" spans="3:7" x14ac:dyDescent="0.3">
      <c r="G57" t="s">
        <v>5</v>
      </c>
    </row>
    <row r="58" spans="3:7" x14ac:dyDescent="0.3">
      <c r="G58" t="s">
        <v>1</v>
      </c>
    </row>
    <row r="59" spans="3:7" x14ac:dyDescent="0.3">
      <c r="C59" t="s">
        <v>2</v>
      </c>
      <c r="D59">
        <f>D54+1</f>
        <v>11</v>
      </c>
      <c r="G59" t="str">
        <f>CHAR(34)&amp;C59&amp;CHAR(34)&amp;": "&amp;D59&amp;","</f>
        <v>"Id": 11,</v>
      </c>
    </row>
    <row r="60" spans="3:7" x14ac:dyDescent="0.3">
      <c r="C60" t="s">
        <v>3</v>
      </c>
      <c r="D60">
        <v>-29</v>
      </c>
      <c r="G60" t="str">
        <f>CHAR(34)&amp;C60&amp;CHAR(34)&amp;": "&amp;D60&amp;","</f>
        <v>"X": -29,</v>
      </c>
    </row>
    <row r="61" spans="3:7" x14ac:dyDescent="0.3">
      <c r="C61" t="s">
        <v>4</v>
      </c>
      <c r="D61">
        <v>-48</v>
      </c>
      <c r="G61" t="str">
        <f>CHAR(34)&amp;C61&amp;CHAR(34)&amp;": "&amp;D61</f>
        <v>"Y": -48</v>
      </c>
    </row>
    <row r="62" spans="3:7" x14ac:dyDescent="0.3">
      <c r="G62" t="s">
        <v>5</v>
      </c>
    </row>
    <row r="63" spans="3:7" x14ac:dyDescent="0.3">
      <c r="G63" t="s">
        <v>1</v>
      </c>
    </row>
    <row r="64" spans="3:7" x14ac:dyDescent="0.3">
      <c r="C64" t="s">
        <v>2</v>
      </c>
      <c r="D64">
        <f>D59+1</f>
        <v>12</v>
      </c>
      <c r="G64" t="str">
        <f>CHAR(34)&amp;C64&amp;CHAR(34)&amp;": "&amp;D64&amp;","</f>
        <v>"Id": 12,</v>
      </c>
    </row>
    <row r="65" spans="3:7" x14ac:dyDescent="0.3">
      <c r="C65" t="s">
        <v>3</v>
      </c>
      <c r="D65">
        <v>-30</v>
      </c>
      <c r="G65" t="str">
        <f>CHAR(34)&amp;C65&amp;CHAR(34)&amp;": "&amp;D65&amp;","</f>
        <v>"X": -30,</v>
      </c>
    </row>
    <row r="66" spans="3:7" x14ac:dyDescent="0.3">
      <c r="C66" t="s">
        <v>4</v>
      </c>
      <c r="D66">
        <v>-47</v>
      </c>
      <c r="G66" t="str">
        <f>CHAR(34)&amp;C66&amp;CHAR(34)&amp;": "&amp;D66</f>
        <v>"Y": -47</v>
      </c>
    </row>
    <row r="67" spans="3:7" x14ac:dyDescent="0.3">
      <c r="G67" t="s">
        <v>5</v>
      </c>
    </row>
    <row r="68" spans="3:7" x14ac:dyDescent="0.3">
      <c r="G68" t="s">
        <v>1</v>
      </c>
    </row>
    <row r="69" spans="3:7" x14ac:dyDescent="0.3">
      <c r="C69" t="s">
        <v>2</v>
      </c>
      <c r="D69">
        <f>D64+1</f>
        <v>13</v>
      </c>
      <c r="G69" t="str">
        <f>CHAR(34)&amp;C69&amp;CHAR(34)&amp;": "&amp;D69&amp;","</f>
        <v>"Id": 13,</v>
      </c>
    </row>
    <row r="70" spans="3:7" x14ac:dyDescent="0.3">
      <c r="C70" t="s">
        <v>3</v>
      </c>
      <c r="D70">
        <v>-35</v>
      </c>
      <c r="G70" t="str">
        <f>CHAR(34)&amp;C70&amp;CHAR(34)&amp;": "&amp;D70&amp;","</f>
        <v>"X": -35,</v>
      </c>
    </row>
    <row r="71" spans="3:7" x14ac:dyDescent="0.3">
      <c r="C71" t="s">
        <v>4</v>
      </c>
      <c r="D71">
        <v>-44</v>
      </c>
      <c r="G71" t="str">
        <f>CHAR(34)&amp;C71&amp;CHAR(34)&amp;": "&amp;D71</f>
        <v>"Y": -44</v>
      </c>
    </row>
    <row r="72" spans="3:7" x14ac:dyDescent="0.3">
      <c r="G72" t="s">
        <v>5</v>
      </c>
    </row>
    <row r="73" spans="3:7" x14ac:dyDescent="0.3">
      <c r="G73" t="s">
        <v>1</v>
      </c>
    </row>
    <row r="74" spans="3:7" x14ac:dyDescent="0.3">
      <c r="C74" t="s">
        <v>2</v>
      </c>
      <c r="D74">
        <f>D69+1</f>
        <v>14</v>
      </c>
      <c r="G74" t="str">
        <f>CHAR(34)&amp;C74&amp;CHAR(34)&amp;": "&amp;D74&amp;","</f>
        <v>"Id": 14,</v>
      </c>
    </row>
    <row r="75" spans="3:7" x14ac:dyDescent="0.3">
      <c r="C75" t="s">
        <v>3</v>
      </c>
      <c r="D75">
        <v>-38</v>
      </c>
      <c r="G75" t="str">
        <f>CHAR(34)&amp;C75&amp;CHAR(34)&amp;": "&amp;D75&amp;","</f>
        <v>"X": -38,</v>
      </c>
    </row>
    <row r="76" spans="3:7" x14ac:dyDescent="0.3">
      <c r="C76" t="s">
        <v>4</v>
      </c>
      <c r="D76">
        <v>-44</v>
      </c>
      <c r="G76" t="str">
        <f>CHAR(34)&amp;C76&amp;CHAR(34)&amp;": "&amp;D76</f>
        <v>"Y": -44</v>
      </c>
    </row>
    <row r="77" spans="3:7" x14ac:dyDescent="0.3">
      <c r="G77" t="s">
        <v>5</v>
      </c>
    </row>
    <row r="78" spans="3:7" x14ac:dyDescent="0.3">
      <c r="G78" t="s">
        <v>1</v>
      </c>
    </row>
    <row r="79" spans="3:7" x14ac:dyDescent="0.3">
      <c r="C79" t="s">
        <v>2</v>
      </c>
      <c r="D79">
        <f>D74+1</f>
        <v>15</v>
      </c>
      <c r="G79" t="str">
        <f>CHAR(34)&amp;C79&amp;CHAR(34)&amp;": "&amp;D79&amp;","</f>
        <v>"Id": 15,</v>
      </c>
    </row>
    <row r="80" spans="3:7" x14ac:dyDescent="0.3">
      <c r="C80" t="s">
        <v>3</v>
      </c>
      <c r="D80">
        <v>-38</v>
      </c>
      <c r="G80" t="str">
        <f>CHAR(34)&amp;C80&amp;CHAR(34)&amp;": "&amp;D80&amp;","</f>
        <v>"X": -38,</v>
      </c>
    </row>
    <row r="81" spans="3:7" x14ac:dyDescent="0.3">
      <c r="C81" t="s">
        <v>4</v>
      </c>
      <c r="D81">
        <v>-45</v>
      </c>
      <c r="G81" t="str">
        <f>CHAR(34)&amp;C81&amp;CHAR(34)&amp;": "&amp;D81</f>
        <v>"Y": -45</v>
      </c>
    </row>
    <row r="82" spans="3:7" x14ac:dyDescent="0.3">
      <c r="D82" t="s">
        <v>6</v>
      </c>
      <c r="G82" t="s">
        <v>5</v>
      </c>
    </row>
    <row r="83" spans="3:7" x14ac:dyDescent="0.3">
      <c r="G83" t="s">
        <v>1</v>
      </c>
    </row>
    <row r="84" spans="3:7" x14ac:dyDescent="0.3">
      <c r="C84" t="s">
        <v>2</v>
      </c>
      <c r="D84">
        <f>D79+1</f>
        <v>16</v>
      </c>
      <c r="G84" t="str">
        <f>CHAR(34)&amp;C84&amp;CHAR(34)&amp;": "&amp;D84&amp;","</f>
        <v>"Id": 16,</v>
      </c>
    </row>
    <row r="85" spans="3:7" x14ac:dyDescent="0.3">
      <c r="C85" t="s">
        <v>3</v>
      </c>
      <c r="D85">
        <v>-20</v>
      </c>
      <c r="G85" t="str">
        <f>CHAR(34)&amp;C85&amp;CHAR(34)&amp;": "&amp;D85&amp;","</f>
        <v>"X": -20,</v>
      </c>
    </row>
    <row r="86" spans="3:7" x14ac:dyDescent="0.3">
      <c r="C86" t="s">
        <v>4</v>
      </c>
      <c r="D86">
        <v>-46</v>
      </c>
      <c r="G86" t="str">
        <f>CHAR(34)&amp;C86&amp;CHAR(34)&amp;": "&amp;D86</f>
        <v>"Y": -46</v>
      </c>
    </row>
    <row r="87" spans="3:7" x14ac:dyDescent="0.3">
      <c r="G87" t="s">
        <v>5</v>
      </c>
    </row>
    <row r="88" spans="3:7" x14ac:dyDescent="0.3">
      <c r="G88" t="s">
        <v>1</v>
      </c>
    </row>
    <row r="89" spans="3:7" x14ac:dyDescent="0.3">
      <c r="C89" t="s">
        <v>2</v>
      </c>
      <c r="D89">
        <f>D84+1</f>
        <v>17</v>
      </c>
      <c r="G89" t="str">
        <f>CHAR(34)&amp;C89&amp;CHAR(34)&amp;": "&amp;D89&amp;","</f>
        <v>"Id": 17,</v>
      </c>
    </row>
    <row r="90" spans="3:7" x14ac:dyDescent="0.3">
      <c r="C90" t="s">
        <v>3</v>
      </c>
      <c r="D90">
        <v>-19</v>
      </c>
      <c r="G90" t="str">
        <f>CHAR(34)&amp;C90&amp;CHAR(34)&amp;": "&amp;D90&amp;","</f>
        <v>"X": -19,</v>
      </c>
    </row>
    <row r="91" spans="3:7" x14ac:dyDescent="0.3">
      <c r="C91" t="s">
        <v>4</v>
      </c>
      <c r="D91">
        <v>-46</v>
      </c>
      <c r="G91" t="str">
        <f>CHAR(34)&amp;C91&amp;CHAR(34)&amp;": "&amp;D91</f>
        <v>"Y": -46</v>
      </c>
    </row>
    <row r="92" spans="3:7" x14ac:dyDescent="0.3">
      <c r="G92" t="s">
        <v>5</v>
      </c>
    </row>
    <row r="93" spans="3:7" x14ac:dyDescent="0.3">
      <c r="G93" t="s">
        <v>1</v>
      </c>
    </row>
    <row r="94" spans="3:7" x14ac:dyDescent="0.3">
      <c r="C94" t="s">
        <v>2</v>
      </c>
      <c r="D94">
        <f>D89+1</f>
        <v>18</v>
      </c>
      <c r="G94" t="str">
        <f>CHAR(34)&amp;C94&amp;CHAR(34)&amp;": "&amp;D94&amp;","</f>
        <v>"Id": 18,</v>
      </c>
    </row>
    <row r="95" spans="3:7" x14ac:dyDescent="0.3">
      <c r="C95" t="s">
        <v>3</v>
      </c>
      <c r="D95">
        <v>-20</v>
      </c>
      <c r="G95" t="str">
        <f>CHAR(34)&amp;C95&amp;CHAR(34)&amp;": "&amp;D95&amp;","</f>
        <v>"X": -20,</v>
      </c>
    </row>
    <row r="96" spans="3:7" x14ac:dyDescent="0.3">
      <c r="C96" t="s">
        <v>4</v>
      </c>
      <c r="D96">
        <v>-47</v>
      </c>
      <c r="G96" t="str">
        <f>CHAR(34)&amp;C96&amp;CHAR(34)&amp;": "&amp;D96</f>
        <v>"Y": -47</v>
      </c>
    </row>
    <row r="97" spans="3:7" x14ac:dyDescent="0.3">
      <c r="G97" t="s">
        <v>5</v>
      </c>
    </row>
    <row r="98" spans="3:7" x14ac:dyDescent="0.3">
      <c r="G98" t="s">
        <v>1</v>
      </c>
    </row>
    <row r="99" spans="3:7" x14ac:dyDescent="0.3">
      <c r="C99" t="s">
        <v>2</v>
      </c>
      <c r="D99">
        <f>D94+1</f>
        <v>19</v>
      </c>
      <c r="G99" t="str">
        <f>CHAR(34)&amp;C99&amp;CHAR(34)&amp;": "&amp;D99&amp;","</f>
        <v>"Id": 19,</v>
      </c>
    </row>
    <row r="100" spans="3:7" x14ac:dyDescent="0.3">
      <c r="C100" t="s">
        <v>3</v>
      </c>
      <c r="D100">
        <v>-19</v>
      </c>
      <c r="G100" t="str">
        <f>CHAR(34)&amp;C100&amp;CHAR(34)&amp;": "&amp;D100&amp;","</f>
        <v>"X": -19,</v>
      </c>
    </row>
    <row r="101" spans="3:7" x14ac:dyDescent="0.3">
      <c r="C101" t="s">
        <v>4</v>
      </c>
      <c r="D101">
        <v>-47</v>
      </c>
      <c r="G101" t="str">
        <f>CHAR(34)&amp;C101&amp;CHAR(34)&amp;": "&amp;D101</f>
        <v>"Y": -47</v>
      </c>
    </row>
    <row r="102" spans="3:7" x14ac:dyDescent="0.3">
      <c r="G102" t="s">
        <v>5</v>
      </c>
    </row>
    <row r="103" spans="3:7" x14ac:dyDescent="0.3">
      <c r="G103" t="s">
        <v>1</v>
      </c>
    </row>
    <row r="104" spans="3:7" x14ac:dyDescent="0.3">
      <c r="C104" t="s">
        <v>2</v>
      </c>
      <c r="D104">
        <f>D99+1</f>
        <v>20</v>
      </c>
      <c r="G104" t="str">
        <f>CHAR(34)&amp;C104&amp;CHAR(34)&amp;": "&amp;D104&amp;","</f>
        <v>"Id": 20,</v>
      </c>
    </row>
    <row r="105" spans="3:7" x14ac:dyDescent="0.3">
      <c r="C105" t="s">
        <v>3</v>
      </c>
      <c r="D105">
        <v>-18</v>
      </c>
      <c r="G105" t="str">
        <f>CHAR(34)&amp;C105&amp;CHAR(34)&amp;": "&amp;D105&amp;","</f>
        <v>"X": -18,</v>
      </c>
    </row>
    <row r="106" spans="3:7" x14ac:dyDescent="0.3">
      <c r="C106" t="s">
        <v>4</v>
      </c>
      <c r="D106">
        <v>-47</v>
      </c>
      <c r="G106" t="str">
        <f>CHAR(34)&amp;C106&amp;CHAR(34)&amp;": "&amp;D106</f>
        <v>"Y": -47</v>
      </c>
    </row>
    <row r="107" spans="3:7" x14ac:dyDescent="0.3">
      <c r="G107" t="s">
        <v>5</v>
      </c>
    </row>
    <row r="108" spans="3:7" x14ac:dyDescent="0.3">
      <c r="G108" t="s">
        <v>1</v>
      </c>
    </row>
    <row r="109" spans="3:7" x14ac:dyDescent="0.3">
      <c r="C109" t="s">
        <v>2</v>
      </c>
      <c r="D109">
        <f>D104+1</f>
        <v>21</v>
      </c>
      <c r="G109" t="str">
        <f>CHAR(34)&amp;C109&amp;CHAR(34)&amp;": "&amp;D109&amp;","</f>
        <v>"Id": 21,</v>
      </c>
    </row>
    <row r="110" spans="3:7" x14ac:dyDescent="0.3">
      <c r="C110" t="s">
        <v>3</v>
      </c>
      <c r="D110">
        <v>-19</v>
      </c>
      <c r="G110" t="str">
        <f>CHAR(34)&amp;C110&amp;CHAR(34)&amp;": "&amp;D110&amp;","</f>
        <v>"X": -19,</v>
      </c>
    </row>
    <row r="111" spans="3:7" x14ac:dyDescent="0.3">
      <c r="C111" t="s">
        <v>4</v>
      </c>
      <c r="D111">
        <v>-48</v>
      </c>
      <c r="G111" t="str">
        <f>CHAR(34)&amp;C111&amp;CHAR(34)&amp;": "&amp;D111</f>
        <v>"Y": -48</v>
      </c>
    </row>
    <row r="112" spans="3:7" x14ac:dyDescent="0.3">
      <c r="G112" t="s">
        <v>5</v>
      </c>
    </row>
    <row r="113" spans="3:7" x14ac:dyDescent="0.3">
      <c r="G113" t="s">
        <v>1</v>
      </c>
    </row>
    <row r="114" spans="3:7" x14ac:dyDescent="0.3">
      <c r="C114" t="s">
        <v>2</v>
      </c>
      <c r="D114">
        <f>D109+1</f>
        <v>22</v>
      </c>
      <c r="G114" t="str">
        <f>CHAR(34)&amp;C114&amp;CHAR(34)&amp;": "&amp;D114&amp;","</f>
        <v>"Id": 22,</v>
      </c>
    </row>
    <row r="115" spans="3:7" x14ac:dyDescent="0.3">
      <c r="C115" t="s">
        <v>3</v>
      </c>
      <c r="D115">
        <v>-18</v>
      </c>
      <c r="G115" t="str">
        <f>CHAR(34)&amp;C115&amp;CHAR(34)&amp;": "&amp;D115&amp;","</f>
        <v>"X": -18,</v>
      </c>
    </row>
    <row r="116" spans="3:7" x14ac:dyDescent="0.3">
      <c r="C116" t="s">
        <v>4</v>
      </c>
      <c r="D116">
        <v>-50</v>
      </c>
      <c r="G116" t="str">
        <f>CHAR(34)&amp;C116&amp;CHAR(34)&amp;": "&amp;D116</f>
        <v>"Y": -50</v>
      </c>
    </row>
    <row r="117" spans="3:7" x14ac:dyDescent="0.3">
      <c r="G117" t="s">
        <v>5</v>
      </c>
    </row>
    <row r="118" spans="3:7" x14ac:dyDescent="0.3">
      <c r="G118" t="s">
        <v>1</v>
      </c>
    </row>
    <row r="119" spans="3:7" x14ac:dyDescent="0.3">
      <c r="C119" t="s">
        <v>2</v>
      </c>
      <c r="D119">
        <f>D114+1</f>
        <v>23</v>
      </c>
      <c r="G119" t="str">
        <f>CHAR(34)&amp;C119&amp;CHAR(34)&amp;": "&amp;D119&amp;","</f>
        <v>"Id": 23,</v>
      </c>
    </row>
    <row r="120" spans="3:7" x14ac:dyDescent="0.3">
      <c r="C120" t="s">
        <v>3</v>
      </c>
      <c r="D120">
        <v>-17</v>
      </c>
      <c r="G120" t="str">
        <f>CHAR(34)&amp;C120&amp;CHAR(34)&amp;": "&amp;D120&amp;","</f>
        <v>"X": -17,</v>
      </c>
    </row>
    <row r="121" spans="3:7" x14ac:dyDescent="0.3">
      <c r="C121" t="s">
        <v>4</v>
      </c>
      <c r="D121">
        <v>-50</v>
      </c>
      <c r="G121" t="str">
        <f>CHAR(34)&amp;C121&amp;CHAR(34)&amp;": "&amp;D121</f>
        <v>"Y": -50</v>
      </c>
    </row>
    <row r="122" spans="3:7" x14ac:dyDescent="0.3">
      <c r="G122" t="s">
        <v>5</v>
      </c>
    </row>
    <row r="123" spans="3:7" x14ac:dyDescent="0.3">
      <c r="G123" t="s">
        <v>1</v>
      </c>
    </row>
    <row r="124" spans="3:7" x14ac:dyDescent="0.3">
      <c r="C124" t="s">
        <v>2</v>
      </c>
      <c r="D124">
        <f>D119+1</f>
        <v>24</v>
      </c>
      <c r="G124" t="str">
        <f>CHAR(34)&amp;C124&amp;CHAR(34)&amp;": "&amp;D124&amp;","</f>
        <v>"Id": 24,</v>
      </c>
    </row>
    <row r="125" spans="3:7" x14ac:dyDescent="0.3">
      <c r="C125" t="s">
        <v>3</v>
      </c>
      <c r="D125">
        <v>-18</v>
      </c>
      <c r="G125" t="str">
        <f>CHAR(34)&amp;C125&amp;CHAR(34)&amp;": "&amp;D125&amp;","</f>
        <v>"X": -18,</v>
      </c>
    </row>
    <row r="126" spans="3:7" x14ac:dyDescent="0.3">
      <c r="C126" t="s">
        <v>4</v>
      </c>
      <c r="D126">
        <v>-52</v>
      </c>
      <c r="G126" t="str">
        <f>CHAR(34)&amp;C126&amp;CHAR(34)&amp;": "&amp;D126</f>
        <v>"Y": -52</v>
      </c>
    </row>
    <row r="127" spans="3:7" x14ac:dyDescent="0.3">
      <c r="G127" t="s">
        <v>5</v>
      </c>
    </row>
    <row r="128" spans="3:7" x14ac:dyDescent="0.3">
      <c r="G128" t="s">
        <v>1</v>
      </c>
    </row>
    <row r="129" spans="3:7" x14ac:dyDescent="0.3">
      <c r="C129" t="s">
        <v>2</v>
      </c>
      <c r="D129">
        <f>D124+1</f>
        <v>25</v>
      </c>
      <c r="G129" t="str">
        <f>CHAR(34)&amp;C129&amp;CHAR(34)&amp;": "&amp;D129&amp;","</f>
        <v>"Id": 25,</v>
      </c>
    </row>
    <row r="130" spans="3:7" x14ac:dyDescent="0.3">
      <c r="C130" t="s">
        <v>3</v>
      </c>
      <c r="G130" t="str">
        <f>CHAR(34)&amp;C130&amp;CHAR(34)&amp;": "&amp;D130&amp;","</f>
        <v>"X": ,</v>
      </c>
    </row>
    <row r="131" spans="3:7" x14ac:dyDescent="0.3">
      <c r="C131" t="s">
        <v>4</v>
      </c>
      <c r="G131" t="str">
        <f>CHAR(34)&amp;C131&amp;CHAR(34)&amp;": "&amp;D131</f>
        <v xml:space="preserve">"Y": </v>
      </c>
    </row>
    <row r="132" spans="3:7" x14ac:dyDescent="0.3">
      <c r="G132" t="s">
        <v>5</v>
      </c>
    </row>
    <row r="133" spans="3:7" x14ac:dyDescent="0.3">
      <c r="G133" t="s">
        <v>1</v>
      </c>
    </row>
    <row r="134" spans="3:7" x14ac:dyDescent="0.3">
      <c r="C134" t="s">
        <v>2</v>
      </c>
      <c r="D134">
        <f>D129+1</f>
        <v>26</v>
      </c>
      <c r="G134" t="str">
        <f>CHAR(34)&amp;C134&amp;CHAR(34)&amp;": "&amp;D134&amp;","</f>
        <v>"Id": 26,</v>
      </c>
    </row>
    <row r="135" spans="3:7" x14ac:dyDescent="0.3">
      <c r="C135" t="s">
        <v>3</v>
      </c>
      <c r="G135" t="str">
        <f>CHAR(34)&amp;C135&amp;CHAR(34)&amp;": "&amp;D135&amp;","</f>
        <v>"X": ,</v>
      </c>
    </row>
    <row r="136" spans="3:7" x14ac:dyDescent="0.3">
      <c r="C136" t="s">
        <v>4</v>
      </c>
      <c r="G136" t="str">
        <f>CHAR(34)&amp;C136&amp;CHAR(34)&amp;": "&amp;D136</f>
        <v xml:space="preserve">"Y": </v>
      </c>
    </row>
    <row r="137" spans="3:7" x14ac:dyDescent="0.3">
      <c r="G137" t="s">
        <v>5</v>
      </c>
    </row>
    <row r="138" spans="3:7" x14ac:dyDescent="0.3">
      <c r="G138" t="s">
        <v>1</v>
      </c>
    </row>
    <row r="139" spans="3:7" x14ac:dyDescent="0.3">
      <c r="C139" t="s">
        <v>2</v>
      </c>
      <c r="D139">
        <f>D134+1</f>
        <v>27</v>
      </c>
      <c r="G139" t="str">
        <f>CHAR(34)&amp;C139&amp;CHAR(34)&amp;": "&amp;D139&amp;","</f>
        <v>"Id": 27,</v>
      </c>
    </row>
    <row r="140" spans="3:7" x14ac:dyDescent="0.3">
      <c r="C140" t="s">
        <v>3</v>
      </c>
      <c r="G140" t="str">
        <f>CHAR(34)&amp;C140&amp;CHAR(34)&amp;": "&amp;D140&amp;","</f>
        <v>"X": ,</v>
      </c>
    </row>
    <row r="141" spans="3:7" x14ac:dyDescent="0.3">
      <c r="C141" t="s">
        <v>4</v>
      </c>
      <c r="G141" t="str">
        <f>CHAR(34)&amp;C141&amp;CHAR(34)&amp;": "&amp;D141</f>
        <v xml:space="preserve">"Y": </v>
      </c>
    </row>
    <row r="142" spans="3:7" x14ac:dyDescent="0.3">
      <c r="G142" t="s">
        <v>5</v>
      </c>
    </row>
    <row r="143" spans="3:7" x14ac:dyDescent="0.3">
      <c r="G143" t="s">
        <v>1</v>
      </c>
    </row>
    <row r="144" spans="3:7" x14ac:dyDescent="0.3">
      <c r="C144" t="s">
        <v>2</v>
      </c>
      <c r="D144">
        <f>D139+1</f>
        <v>28</v>
      </c>
      <c r="G144" t="str">
        <f>CHAR(34)&amp;C144&amp;CHAR(34)&amp;": "&amp;D144&amp;","</f>
        <v>"Id": 28,</v>
      </c>
    </row>
    <row r="145" spans="3:7" x14ac:dyDescent="0.3">
      <c r="C145" t="s">
        <v>3</v>
      </c>
      <c r="G145" t="str">
        <f>CHAR(34)&amp;C145&amp;CHAR(34)&amp;": "&amp;D145&amp;","</f>
        <v>"X": ,</v>
      </c>
    </row>
    <row r="146" spans="3:7" x14ac:dyDescent="0.3">
      <c r="C146" t="s">
        <v>4</v>
      </c>
      <c r="G146" t="str">
        <f>CHAR(34)&amp;C146&amp;CHAR(34)&amp;": "&amp;D146</f>
        <v xml:space="preserve">"Y": </v>
      </c>
    </row>
    <row r="147" spans="3:7" x14ac:dyDescent="0.3">
      <c r="G147" t="s">
        <v>5</v>
      </c>
    </row>
    <row r="148" spans="3:7" x14ac:dyDescent="0.3">
      <c r="G148" t="s">
        <v>1</v>
      </c>
    </row>
    <row r="149" spans="3:7" x14ac:dyDescent="0.3">
      <c r="C149" t="s">
        <v>2</v>
      </c>
      <c r="D149">
        <f>D144+1</f>
        <v>29</v>
      </c>
      <c r="G149" t="str">
        <f>CHAR(34)&amp;C149&amp;CHAR(34)&amp;": "&amp;D149&amp;","</f>
        <v>"Id": 29,</v>
      </c>
    </row>
    <row r="150" spans="3:7" x14ac:dyDescent="0.3">
      <c r="C150" t="s">
        <v>3</v>
      </c>
      <c r="G150" t="str">
        <f>CHAR(34)&amp;C150&amp;CHAR(34)&amp;": "&amp;D150&amp;","</f>
        <v>"X": ,</v>
      </c>
    </row>
    <row r="151" spans="3:7" x14ac:dyDescent="0.3">
      <c r="C151" t="s">
        <v>4</v>
      </c>
      <c r="G151" t="str">
        <f>CHAR(34)&amp;C151&amp;CHAR(34)&amp;": "&amp;D151</f>
        <v xml:space="preserve">"Y": </v>
      </c>
    </row>
    <row r="152" spans="3:7" x14ac:dyDescent="0.3">
      <c r="G152" t="s">
        <v>5</v>
      </c>
    </row>
    <row r="153" spans="3:7" x14ac:dyDescent="0.3">
      <c r="G153" t="s">
        <v>1</v>
      </c>
    </row>
    <row r="154" spans="3:7" x14ac:dyDescent="0.3">
      <c r="C154" t="s">
        <v>2</v>
      </c>
      <c r="D154">
        <f>D149+1</f>
        <v>30</v>
      </c>
      <c r="G154" t="str">
        <f>CHAR(34)&amp;C154&amp;CHAR(34)&amp;": "&amp;D154&amp;","</f>
        <v>"Id": 30,</v>
      </c>
    </row>
    <row r="155" spans="3:7" x14ac:dyDescent="0.3">
      <c r="C155" t="s">
        <v>3</v>
      </c>
      <c r="G155" t="str">
        <f>CHAR(34)&amp;C155&amp;CHAR(34)&amp;": "&amp;D155&amp;","</f>
        <v>"X": ,</v>
      </c>
    </row>
    <row r="156" spans="3:7" x14ac:dyDescent="0.3">
      <c r="C156" t="s">
        <v>4</v>
      </c>
      <c r="G156" t="str">
        <f>CHAR(34)&amp;C156&amp;CHAR(34)&amp;": "&amp;D156</f>
        <v xml:space="preserve">"Y": </v>
      </c>
    </row>
    <row r="157" spans="3:7" x14ac:dyDescent="0.3">
      <c r="G157" t="s">
        <v>5</v>
      </c>
    </row>
    <row r="158" spans="3:7" x14ac:dyDescent="0.3">
      <c r="G158" t="s">
        <v>1</v>
      </c>
    </row>
    <row r="159" spans="3:7" x14ac:dyDescent="0.3">
      <c r="C159" t="s">
        <v>2</v>
      </c>
      <c r="D159">
        <f>D154+1</f>
        <v>31</v>
      </c>
      <c r="G159" t="str">
        <f>CHAR(34)&amp;C159&amp;CHAR(34)&amp;": "&amp;D159&amp;","</f>
        <v>"Id": 31,</v>
      </c>
    </row>
    <row r="160" spans="3:7" x14ac:dyDescent="0.3">
      <c r="C160" t="s">
        <v>3</v>
      </c>
      <c r="G160" t="str">
        <f>CHAR(34)&amp;C160&amp;CHAR(34)&amp;": "&amp;D160&amp;","</f>
        <v>"X": ,</v>
      </c>
    </row>
    <row r="161" spans="3:7" x14ac:dyDescent="0.3">
      <c r="C161" t="s">
        <v>4</v>
      </c>
      <c r="G161" t="str">
        <f>CHAR(34)&amp;C161&amp;CHAR(34)&amp;": "&amp;D161</f>
        <v xml:space="preserve">"Y": </v>
      </c>
    </row>
    <row r="162" spans="3:7" x14ac:dyDescent="0.3">
      <c r="G162" t="s">
        <v>5</v>
      </c>
    </row>
    <row r="164" spans="3:7" x14ac:dyDescent="0.3">
      <c r="C164" t="s">
        <v>2</v>
      </c>
      <c r="D164">
        <f>D159+1</f>
        <v>32</v>
      </c>
    </row>
    <row r="165" spans="3:7" x14ac:dyDescent="0.3">
      <c r="C165" t="s">
        <v>3</v>
      </c>
    </row>
    <row r="166" spans="3:7" x14ac:dyDescent="0.3">
      <c r="C166" t="s">
        <v>4</v>
      </c>
    </row>
    <row r="169" spans="3:7" x14ac:dyDescent="0.3">
      <c r="C169" t="s">
        <v>2</v>
      </c>
      <c r="D169">
        <f>D164+1</f>
        <v>33</v>
      </c>
    </row>
    <row r="170" spans="3:7" x14ac:dyDescent="0.3">
      <c r="C170" t="s">
        <v>3</v>
      </c>
    </row>
    <row r="171" spans="3:7" x14ac:dyDescent="0.3">
      <c r="C171" t="s">
        <v>4</v>
      </c>
    </row>
    <row r="174" spans="3:7" x14ac:dyDescent="0.3">
      <c r="C174" t="s">
        <v>2</v>
      </c>
      <c r="D174">
        <f>D169+1</f>
        <v>34</v>
      </c>
    </row>
    <row r="175" spans="3:7" x14ac:dyDescent="0.3">
      <c r="C175" t="s">
        <v>3</v>
      </c>
    </row>
    <row r="176" spans="3:7" x14ac:dyDescent="0.3">
      <c r="C176" t="s">
        <v>4</v>
      </c>
    </row>
    <row r="179" spans="3:4" x14ac:dyDescent="0.3">
      <c r="C179" t="s">
        <v>2</v>
      </c>
      <c r="D179">
        <f>D174+1</f>
        <v>35</v>
      </c>
    </row>
    <row r="180" spans="3:4" x14ac:dyDescent="0.3">
      <c r="C180" t="s">
        <v>3</v>
      </c>
    </row>
    <row r="181" spans="3:4" x14ac:dyDescent="0.3">
      <c r="C181" t="s">
        <v>4</v>
      </c>
    </row>
    <row r="184" spans="3:4" x14ac:dyDescent="0.3">
      <c r="C184" t="s">
        <v>2</v>
      </c>
      <c r="D184">
        <f>D179+1</f>
        <v>36</v>
      </c>
    </row>
    <row r="185" spans="3:4" x14ac:dyDescent="0.3">
      <c r="C185" t="s">
        <v>3</v>
      </c>
    </row>
    <row r="186" spans="3:4" x14ac:dyDescent="0.3">
      <c r="C18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261-BA65-422E-B26D-412D101A8365}">
  <dimension ref="A1:V481"/>
  <sheetViews>
    <sheetView workbookViewId="0">
      <selection activeCell="I348" sqref="I348"/>
    </sheetView>
  </sheetViews>
  <sheetFormatPr defaultColWidth="11.5546875" defaultRowHeight="14.4" x14ac:dyDescent="0.3"/>
  <cols>
    <col min="6" max="6" width="12.6640625" bestFit="1" customWidth="1"/>
  </cols>
  <sheetData>
    <row r="1" spans="1:22" x14ac:dyDescent="0.3">
      <c r="A1" s="4" t="s">
        <v>14</v>
      </c>
      <c r="C1">
        <v>-31</v>
      </c>
      <c r="D1">
        <v>-51</v>
      </c>
    </row>
    <row r="2" spans="1:22" x14ac:dyDescent="0.3">
      <c r="K2" s="1" t="s">
        <v>7</v>
      </c>
    </row>
    <row r="3" spans="1:22" x14ac:dyDescent="0.3">
      <c r="O3" t="s">
        <v>1</v>
      </c>
      <c r="T3">
        <v>1</v>
      </c>
      <c r="U3">
        <v>0</v>
      </c>
    </row>
    <row r="4" spans="1:22" x14ac:dyDescent="0.3">
      <c r="B4" s="3" t="s">
        <v>8</v>
      </c>
      <c r="C4" s="3" t="s">
        <v>3</v>
      </c>
      <c r="D4" s="3" t="s">
        <v>4</v>
      </c>
      <c r="E4" s="3" t="s">
        <v>10</v>
      </c>
      <c r="F4" s="3" t="s">
        <v>9</v>
      </c>
      <c r="G4" s="3" t="s">
        <v>13</v>
      </c>
      <c r="H4" s="3"/>
      <c r="I4">
        <v>1</v>
      </c>
      <c r="J4">
        <v>1</v>
      </c>
      <c r="K4" t="s">
        <v>2</v>
      </c>
      <c r="L4">
        <f>VLOOKUP(I4,ToRaid,J4,FALSE)</f>
        <v>1</v>
      </c>
      <c r="O4" t="str">
        <f>CHAR(34)&amp;K4&amp;CHAR(34)&amp;": "&amp;L4&amp;","</f>
        <v>"Id": 1,</v>
      </c>
      <c r="R4">
        <f>SUM(S4:U4)</f>
        <v>60000</v>
      </c>
      <c r="S4" s="2">
        <f>S3*60*60*1000</f>
        <v>0</v>
      </c>
      <c r="T4" s="2">
        <f>T3*60*1000</f>
        <v>60000</v>
      </c>
      <c r="U4" s="2">
        <f>U3*1000</f>
        <v>0</v>
      </c>
      <c r="V4" s="2"/>
    </row>
    <row r="5" spans="1:22" x14ac:dyDescent="0.3">
      <c r="A5" t="str">
        <f>$A$1&amp;C5&amp;"&amp;y="&amp;D5</f>
        <v>https://ts4.travian.com/position_details.php?x=-32&amp;y=-52</v>
      </c>
      <c r="B5" s="2">
        <v>1</v>
      </c>
      <c r="C5" s="2">
        <v>-32</v>
      </c>
      <c r="D5" s="2">
        <v>-52</v>
      </c>
      <c r="E5" s="2" t="s">
        <v>11</v>
      </c>
      <c r="F5">
        <f t="shared" ref="F5:F36" si="0">ROUND(SQRT((C5-$C$1)^2+(D5-$D$1)^2),2)</f>
        <v>1.41</v>
      </c>
      <c r="G5" s="2">
        <v>57</v>
      </c>
      <c r="H5" s="2"/>
      <c r="I5">
        <v>1</v>
      </c>
      <c r="J5">
        <v>2</v>
      </c>
      <c r="K5" t="s">
        <v>3</v>
      </c>
      <c r="L5">
        <f>VLOOKUP(I5,ToRaid,J5,FALSE)</f>
        <v>-32</v>
      </c>
      <c r="O5" t="str">
        <f>CHAR(34)&amp;K5&amp;CHAR(34)&amp;": "&amp;L5&amp;","</f>
        <v>"X": -32,</v>
      </c>
      <c r="S5" s="2"/>
      <c r="T5" s="2"/>
      <c r="U5" s="2"/>
      <c r="V5" s="2"/>
    </row>
    <row r="6" spans="1:22" x14ac:dyDescent="0.3">
      <c r="A6" t="str">
        <f t="shared" ref="A6:A24" si="1">$A$1&amp;C6&amp;"&amp;y="&amp;D6</f>
        <v>https://ts4.travian.com/position_details.php?x=-32&amp;y=-50</v>
      </c>
      <c r="B6" s="2">
        <v>2</v>
      </c>
      <c r="C6" s="2">
        <v>-32</v>
      </c>
      <c r="D6" s="2">
        <v>-50</v>
      </c>
      <c r="E6" s="2" t="s">
        <v>11</v>
      </c>
      <c r="F6">
        <f t="shared" si="0"/>
        <v>1.41</v>
      </c>
      <c r="G6" s="2">
        <v>10</v>
      </c>
      <c r="I6">
        <v>1</v>
      </c>
      <c r="J6">
        <v>3</v>
      </c>
      <c r="K6" t="s">
        <v>4</v>
      </c>
      <c r="L6">
        <f>VLOOKUP(I6,ToRaid,J6,FALSE)</f>
        <v>-52</v>
      </c>
      <c r="O6" t="str">
        <f>CHAR(34)&amp;K6&amp;CHAR(34)&amp;": "&amp;L6</f>
        <v>"Y": -52</v>
      </c>
      <c r="S6" s="2"/>
      <c r="T6" s="2"/>
      <c r="U6" s="2"/>
      <c r="V6" s="2"/>
    </row>
    <row r="7" spans="1:22" x14ac:dyDescent="0.3">
      <c r="A7" t="str">
        <f t="shared" si="1"/>
        <v>https://ts4.travian.com/position_details.php?x=-32&amp;y=-54</v>
      </c>
      <c r="B7" s="2">
        <v>3</v>
      </c>
      <c r="C7" s="2">
        <v>-32</v>
      </c>
      <c r="D7" s="2">
        <v>-54</v>
      </c>
      <c r="E7" s="2" t="s">
        <v>11</v>
      </c>
      <c r="F7">
        <f t="shared" si="0"/>
        <v>3.16</v>
      </c>
      <c r="G7" s="2">
        <v>20</v>
      </c>
      <c r="I7">
        <v>1</v>
      </c>
      <c r="J7">
        <v>4</v>
      </c>
      <c r="K7" t="s">
        <v>10</v>
      </c>
      <c r="L7" t="str">
        <f>VLOOKUP(I7,ToRaid,J7,FALSE)</f>
        <v>true</v>
      </c>
      <c r="O7" t="str">
        <f>CHAR(34)&amp;K7&amp;CHAR(34)&amp;": "&amp;CHAR(34)&amp;L7&amp;CHAR(34)</f>
        <v>"CanRaid": "true"</v>
      </c>
      <c r="S7" s="2"/>
      <c r="T7" s="2"/>
      <c r="U7" s="2"/>
      <c r="V7" s="2"/>
    </row>
    <row r="8" spans="1:22" x14ac:dyDescent="0.3">
      <c r="A8" t="str">
        <f t="shared" si="1"/>
        <v>https://ts4.travian.com/position_details.php?x=-30&amp;y=-54</v>
      </c>
      <c r="B8" s="2">
        <v>4</v>
      </c>
      <c r="C8" s="2">
        <v>-30</v>
      </c>
      <c r="D8" s="2">
        <v>-54</v>
      </c>
      <c r="E8" s="2" t="s">
        <v>11</v>
      </c>
      <c r="F8">
        <f t="shared" si="0"/>
        <v>3.16</v>
      </c>
      <c r="G8" s="2">
        <v>31</v>
      </c>
      <c r="O8" t="s">
        <v>5</v>
      </c>
      <c r="S8" s="2"/>
      <c r="T8" s="2"/>
      <c r="U8" s="2"/>
      <c r="V8" s="2"/>
    </row>
    <row r="9" spans="1:22" x14ac:dyDescent="0.3">
      <c r="A9" t="str">
        <f t="shared" si="1"/>
        <v>https://ts4.travian.com/position_details.php?x=-35&amp;y=-53</v>
      </c>
      <c r="B9" s="2">
        <v>5</v>
      </c>
      <c r="C9" s="2">
        <v>-35</v>
      </c>
      <c r="D9" s="2">
        <v>-53</v>
      </c>
      <c r="E9" s="2" t="s">
        <v>11</v>
      </c>
      <c r="F9">
        <f t="shared" si="0"/>
        <v>4.47</v>
      </c>
      <c r="G9" s="2">
        <v>21</v>
      </c>
      <c r="H9" s="2"/>
      <c r="O9" t="s">
        <v>1</v>
      </c>
      <c r="S9" s="2"/>
      <c r="T9" s="2"/>
      <c r="U9" s="2"/>
      <c r="V9" s="2"/>
    </row>
    <row r="10" spans="1:22" x14ac:dyDescent="0.3">
      <c r="A10" t="str">
        <f t="shared" si="1"/>
        <v>https://ts4.travian.com/position_details.php?x=-31&amp;y=-46</v>
      </c>
      <c r="B10" s="2">
        <v>6</v>
      </c>
      <c r="C10" s="2">
        <v>-31</v>
      </c>
      <c r="D10" s="2">
        <v>-46</v>
      </c>
      <c r="E10" s="2" t="s">
        <v>12</v>
      </c>
      <c r="F10">
        <f t="shared" si="0"/>
        <v>5</v>
      </c>
      <c r="G10" s="2">
        <v>196</v>
      </c>
      <c r="H10" s="2"/>
      <c r="I10">
        <f>I4+1</f>
        <v>2</v>
      </c>
      <c r="J10">
        <v>1</v>
      </c>
      <c r="K10" t="s">
        <v>2</v>
      </c>
      <c r="L10">
        <f>VLOOKUP(I10,ToRaid,J10,FALSE)</f>
        <v>2</v>
      </c>
      <c r="O10" t="str">
        <f>CHAR(34)&amp;K10&amp;CHAR(34)&amp;": "&amp;L10&amp;","</f>
        <v>"Id": 2,</v>
      </c>
      <c r="S10" s="2"/>
      <c r="T10" s="2"/>
      <c r="U10" s="2"/>
      <c r="V10" s="2"/>
    </row>
    <row r="11" spans="1:22" x14ac:dyDescent="0.3">
      <c r="A11" t="str">
        <f t="shared" si="1"/>
        <v>https://ts4.travian.com/position_details.php?x=-30&amp;y=-56</v>
      </c>
      <c r="B11" s="2">
        <v>7</v>
      </c>
      <c r="C11" s="2">
        <v>-30</v>
      </c>
      <c r="D11" s="2">
        <v>-56</v>
      </c>
      <c r="E11" s="2" t="s">
        <v>11</v>
      </c>
      <c r="F11">
        <f t="shared" si="0"/>
        <v>5.0999999999999996</v>
      </c>
      <c r="G11" s="2">
        <v>20</v>
      </c>
      <c r="I11">
        <f t="shared" ref="I11:I13" si="2">I5+1</f>
        <v>2</v>
      </c>
      <c r="J11">
        <v>2</v>
      </c>
      <c r="K11" t="s">
        <v>3</v>
      </c>
      <c r="L11">
        <f>VLOOKUP(I11,ToRaid,J11,FALSE)</f>
        <v>-32</v>
      </c>
      <c r="O11" t="str">
        <f>CHAR(34)&amp;K11&amp;CHAR(34)&amp;": "&amp;L11&amp;","</f>
        <v>"X": -32,</v>
      </c>
      <c r="S11" s="2"/>
      <c r="T11" s="2"/>
      <c r="U11" s="2"/>
      <c r="V11" s="2"/>
    </row>
    <row r="12" spans="1:22" x14ac:dyDescent="0.3">
      <c r="A12" t="str">
        <f t="shared" si="1"/>
        <v>https://ts4.travian.com/position_details.php?x=-33&amp;y=-46</v>
      </c>
      <c r="B12" s="2">
        <v>8</v>
      </c>
      <c r="C12" s="2">
        <v>-33</v>
      </c>
      <c r="D12" s="2">
        <v>-46</v>
      </c>
      <c r="E12" s="2" t="s">
        <v>11</v>
      </c>
      <c r="F12">
        <f t="shared" si="0"/>
        <v>5.39</v>
      </c>
      <c r="G12" s="2">
        <v>14</v>
      </c>
      <c r="H12" s="2"/>
      <c r="I12">
        <f t="shared" si="2"/>
        <v>2</v>
      </c>
      <c r="J12">
        <v>3</v>
      </c>
      <c r="K12" t="s">
        <v>4</v>
      </c>
      <c r="L12">
        <f>VLOOKUP(I12,ToRaid,J12,FALSE)</f>
        <v>-50</v>
      </c>
      <c r="O12" t="str">
        <f>CHAR(34)&amp;K12&amp;CHAR(34)&amp;": "&amp;L12</f>
        <v>"Y": -50</v>
      </c>
      <c r="S12" s="2"/>
      <c r="T12" s="2"/>
      <c r="U12" s="2"/>
      <c r="V12" s="2"/>
    </row>
    <row r="13" spans="1:22" x14ac:dyDescent="0.3">
      <c r="A13" t="str">
        <f t="shared" si="1"/>
        <v>https://ts4.travian.com/position_details.php?x=-36&amp;y=-54</v>
      </c>
      <c r="B13" s="2">
        <v>9</v>
      </c>
      <c r="C13" s="2">
        <v>-36</v>
      </c>
      <c r="D13" s="2">
        <v>-54</v>
      </c>
      <c r="E13" s="2" t="s">
        <v>11</v>
      </c>
      <c r="F13">
        <f t="shared" si="0"/>
        <v>5.83</v>
      </c>
      <c r="G13" s="2">
        <v>22</v>
      </c>
      <c r="I13">
        <f t="shared" si="2"/>
        <v>2</v>
      </c>
      <c r="J13">
        <v>4</v>
      </c>
      <c r="K13" t="s">
        <v>10</v>
      </c>
      <c r="L13" t="str">
        <f>VLOOKUP(I13,ToRaid,J13,FALSE)</f>
        <v>true</v>
      </c>
      <c r="O13" t="str">
        <f>CHAR(34)&amp;K13&amp;CHAR(34)&amp;": "&amp;CHAR(34)&amp;L13&amp;CHAR(34)</f>
        <v>"CanRaid": "true"</v>
      </c>
      <c r="S13" s="2"/>
      <c r="T13" s="2"/>
      <c r="U13" s="2"/>
      <c r="V13" s="2"/>
    </row>
    <row r="14" spans="1:22" x14ac:dyDescent="0.3">
      <c r="A14" t="str">
        <f t="shared" si="1"/>
        <v>https://ts4.travian.com/position_details.php?x=-26&amp;y=-48</v>
      </c>
      <c r="B14" s="2">
        <v>10</v>
      </c>
      <c r="C14" s="2">
        <v>-26</v>
      </c>
      <c r="D14" s="2">
        <v>-48</v>
      </c>
      <c r="E14" s="2" t="s">
        <v>11</v>
      </c>
      <c r="F14">
        <f t="shared" si="0"/>
        <v>5.83</v>
      </c>
      <c r="G14" s="2">
        <v>15</v>
      </c>
      <c r="O14" t="s">
        <v>5</v>
      </c>
      <c r="S14" s="2"/>
      <c r="T14" s="2"/>
      <c r="U14" s="2"/>
      <c r="V14" s="2"/>
    </row>
    <row r="15" spans="1:22" x14ac:dyDescent="0.3">
      <c r="A15" t="str">
        <f t="shared" si="1"/>
        <v>https://ts4.travian.com/position_details.php?x=-37&amp;y=-50</v>
      </c>
      <c r="B15" s="2">
        <v>11</v>
      </c>
      <c r="C15" s="2">
        <v>-37</v>
      </c>
      <c r="D15" s="2">
        <v>-50</v>
      </c>
      <c r="E15" s="2" t="s">
        <v>11</v>
      </c>
      <c r="F15">
        <f t="shared" si="0"/>
        <v>6.08</v>
      </c>
      <c r="G15" s="2">
        <v>45</v>
      </c>
      <c r="O15" t="s">
        <v>1</v>
      </c>
      <c r="S15" s="2"/>
      <c r="T15" s="2"/>
      <c r="U15" s="2"/>
      <c r="V15" s="2"/>
    </row>
    <row r="16" spans="1:22" x14ac:dyDescent="0.3">
      <c r="A16" t="str">
        <f t="shared" si="1"/>
        <v>https://ts4.travian.com/position_details.php?x=-26&amp;y=-55</v>
      </c>
      <c r="B16" s="2">
        <v>12</v>
      </c>
      <c r="C16" s="2">
        <v>-26</v>
      </c>
      <c r="D16" s="2">
        <v>-55</v>
      </c>
      <c r="E16" s="2" t="s">
        <v>11</v>
      </c>
      <c r="F16">
        <f t="shared" si="0"/>
        <v>6.4</v>
      </c>
      <c r="G16" s="2">
        <v>2</v>
      </c>
      <c r="H16" s="2"/>
      <c r="I16">
        <f>I10+1</f>
        <v>3</v>
      </c>
      <c r="J16">
        <v>1</v>
      </c>
      <c r="K16" t="s">
        <v>2</v>
      </c>
      <c r="L16">
        <f>VLOOKUP(I16,ToRaid,J16,FALSE)</f>
        <v>3</v>
      </c>
      <c r="O16" t="str">
        <f>CHAR(34)&amp;K16&amp;CHAR(34)&amp;": "&amp;L16&amp;","</f>
        <v>"Id": 3,</v>
      </c>
      <c r="S16" s="2"/>
      <c r="T16" s="2"/>
      <c r="U16" s="2"/>
      <c r="V16" s="2"/>
    </row>
    <row r="17" spans="1:22" x14ac:dyDescent="0.3">
      <c r="A17" t="str">
        <f t="shared" si="1"/>
        <v>https://ts4.travian.com/position_details.php?x=-28&amp;y=-45</v>
      </c>
      <c r="B17" s="2">
        <v>13</v>
      </c>
      <c r="C17" s="2">
        <v>-28</v>
      </c>
      <c r="D17" s="2">
        <v>-45</v>
      </c>
      <c r="E17" s="2" t="s">
        <v>11</v>
      </c>
      <c r="F17">
        <f t="shared" si="0"/>
        <v>6.71</v>
      </c>
      <c r="G17" s="2">
        <v>21</v>
      </c>
      <c r="I17">
        <f t="shared" ref="I17:I19" si="3">I11+1</f>
        <v>3</v>
      </c>
      <c r="J17">
        <v>2</v>
      </c>
      <c r="K17" t="s">
        <v>3</v>
      </c>
      <c r="L17">
        <f>VLOOKUP(I17,ToRaid,J17,FALSE)</f>
        <v>-32</v>
      </c>
      <c r="O17" t="str">
        <f>CHAR(34)&amp;K17&amp;CHAR(34)&amp;": "&amp;L17&amp;","</f>
        <v>"X": -32,</v>
      </c>
      <c r="S17" s="2"/>
      <c r="T17" s="2"/>
      <c r="U17" s="2"/>
      <c r="V17" s="2"/>
    </row>
    <row r="18" spans="1:22" x14ac:dyDescent="0.3">
      <c r="A18" t="str">
        <f t="shared" si="1"/>
        <v>https://ts4.travian.com/position_details.php?x=-32&amp;y=-58</v>
      </c>
      <c r="B18" s="2">
        <v>14</v>
      </c>
      <c r="C18" s="2">
        <v>-32</v>
      </c>
      <c r="D18" s="2">
        <v>-58</v>
      </c>
      <c r="E18" s="2" t="s">
        <v>11</v>
      </c>
      <c r="F18">
        <f t="shared" si="0"/>
        <v>7.07</v>
      </c>
      <c r="G18" s="2">
        <v>14</v>
      </c>
      <c r="H18" s="2"/>
      <c r="I18">
        <f t="shared" si="3"/>
        <v>3</v>
      </c>
      <c r="J18">
        <v>3</v>
      </c>
      <c r="K18" t="s">
        <v>4</v>
      </c>
      <c r="L18">
        <f>VLOOKUP(I18,ToRaid,J18,FALSE)</f>
        <v>-54</v>
      </c>
      <c r="O18" t="str">
        <f>CHAR(34)&amp;K18&amp;CHAR(34)&amp;": "&amp;L18</f>
        <v>"Y": -54</v>
      </c>
      <c r="S18" s="2"/>
      <c r="T18" s="2"/>
      <c r="U18" s="2"/>
      <c r="V18" s="2"/>
    </row>
    <row r="19" spans="1:22" x14ac:dyDescent="0.3">
      <c r="A19" t="str">
        <f t="shared" si="1"/>
        <v>https://ts4.travian.com/position_details.php?x=-35&amp;y=-45</v>
      </c>
      <c r="B19" s="2">
        <v>15</v>
      </c>
      <c r="C19" s="2">
        <v>-35</v>
      </c>
      <c r="D19" s="2">
        <v>-45</v>
      </c>
      <c r="E19" s="2" t="s">
        <v>12</v>
      </c>
      <c r="F19">
        <f t="shared" si="0"/>
        <v>7.21</v>
      </c>
      <c r="G19" s="2">
        <v>209</v>
      </c>
      <c r="H19" s="2" t="s">
        <v>19</v>
      </c>
      <c r="I19">
        <f t="shared" si="3"/>
        <v>3</v>
      </c>
      <c r="J19">
        <v>4</v>
      </c>
      <c r="K19" t="s">
        <v>10</v>
      </c>
      <c r="L19" t="str">
        <f>VLOOKUP(I19,ToRaid,J19,FALSE)</f>
        <v>true</v>
      </c>
      <c r="O19" t="str">
        <f>CHAR(34)&amp;K19&amp;CHAR(34)&amp;": "&amp;CHAR(34)&amp;L19&amp;CHAR(34)</f>
        <v>"CanRaid": "true"</v>
      </c>
      <c r="S19" s="2"/>
      <c r="T19" s="2"/>
      <c r="U19" s="2"/>
      <c r="V19" s="2"/>
    </row>
    <row r="20" spans="1:22" x14ac:dyDescent="0.3">
      <c r="A20" t="str">
        <f t="shared" si="1"/>
        <v>https://ts4.travian.com/position_details.php?x=-25&amp;y=-46</v>
      </c>
      <c r="B20" s="2">
        <v>16</v>
      </c>
      <c r="C20" s="2">
        <v>-25</v>
      </c>
      <c r="D20" s="2">
        <v>-46</v>
      </c>
      <c r="E20" s="2" t="s">
        <v>11</v>
      </c>
      <c r="F20">
        <f t="shared" si="0"/>
        <v>7.81</v>
      </c>
      <c r="G20" s="2">
        <v>11</v>
      </c>
      <c r="O20" t="s">
        <v>5</v>
      </c>
      <c r="S20" s="2"/>
      <c r="T20" s="2"/>
      <c r="U20" s="2"/>
      <c r="V20" s="2"/>
    </row>
    <row r="21" spans="1:22" x14ac:dyDescent="0.3">
      <c r="A21" t="str">
        <f t="shared" si="1"/>
        <v>https://ts4.travian.com/position_details.php?x=-24&amp;y=-55</v>
      </c>
      <c r="B21" s="2">
        <v>17</v>
      </c>
      <c r="C21" s="2">
        <v>-24</v>
      </c>
      <c r="D21" s="2">
        <v>-55</v>
      </c>
      <c r="E21" s="2" t="s">
        <v>11</v>
      </c>
      <c r="F21">
        <f t="shared" si="0"/>
        <v>8.06</v>
      </c>
      <c r="G21" s="2">
        <v>10</v>
      </c>
      <c r="O21" t="s">
        <v>1</v>
      </c>
      <c r="S21" s="2"/>
      <c r="T21" s="2"/>
      <c r="U21" s="2"/>
      <c r="V21" s="2"/>
    </row>
    <row r="22" spans="1:22" x14ac:dyDescent="0.3">
      <c r="A22" t="str">
        <f t="shared" si="1"/>
        <v>https://ts4.travian.com/position_details.php?x=-26&amp;y=-58</v>
      </c>
      <c r="B22" s="2">
        <v>18</v>
      </c>
      <c r="C22" s="2">
        <v>-26</v>
      </c>
      <c r="D22" s="2">
        <v>-58</v>
      </c>
      <c r="E22" s="2" t="s">
        <v>12</v>
      </c>
      <c r="F22">
        <f t="shared" si="0"/>
        <v>8.6</v>
      </c>
      <c r="G22" s="2">
        <v>88</v>
      </c>
      <c r="H22" s="2" t="s">
        <v>15</v>
      </c>
      <c r="I22">
        <f>I16+1</f>
        <v>4</v>
      </c>
      <c r="J22">
        <v>1</v>
      </c>
      <c r="K22" t="s">
        <v>2</v>
      </c>
      <c r="L22">
        <f>VLOOKUP(I22,ToRaid,J22,FALSE)</f>
        <v>4</v>
      </c>
      <c r="O22" t="str">
        <f>CHAR(34)&amp;K22&amp;CHAR(34)&amp;": "&amp;L22&amp;","</f>
        <v>"Id": 4,</v>
      </c>
      <c r="S22" s="2"/>
      <c r="T22" s="2"/>
      <c r="U22" s="2"/>
      <c r="V22" s="2"/>
    </row>
    <row r="23" spans="1:22" x14ac:dyDescent="0.3">
      <c r="A23" t="str">
        <f t="shared" si="1"/>
        <v>https://ts4.travian.com/position_details.php?x=-27&amp;y=-43</v>
      </c>
      <c r="B23" s="2">
        <v>19</v>
      </c>
      <c r="C23" s="2">
        <v>-27</v>
      </c>
      <c r="D23" s="2">
        <v>-43</v>
      </c>
      <c r="E23" s="2" t="s">
        <v>11</v>
      </c>
      <c r="F23">
        <f t="shared" si="0"/>
        <v>8.94</v>
      </c>
      <c r="G23" s="2">
        <v>30</v>
      </c>
      <c r="I23">
        <f t="shared" ref="I23:I25" si="4">I17+1</f>
        <v>4</v>
      </c>
      <c r="J23">
        <v>2</v>
      </c>
      <c r="K23" t="s">
        <v>3</v>
      </c>
      <c r="L23">
        <f>VLOOKUP(I23,ToRaid,J23,FALSE)</f>
        <v>-30</v>
      </c>
      <c r="O23" t="str">
        <f>CHAR(34)&amp;K23&amp;CHAR(34)&amp;": "&amp;L23&amp;","</f>
        <v>"X": -30,</v>
      </c>
      <c r="S23" s="2"/>
      <c r="T23" s="2"/>
      <c r="U23" s="2"/>
      <c r="V23" s="2"/>
    </row>
    <row r="24" spans="1:22" x14ac:dyDescent="0.3">
      <c r="A24" t="str">
        <f t="shared" si="1"/>
        <v>https://ts4.travian.com/position_details.php?x=-40&amp;y=-51</v>
      </c>
      <c r="B24" s="2">
        <v>20</v>
      </c>
      <c r="C24" s="2">
        <v>-40</v>
      </c>
      <c r="D24" s="2">
        <v>-51</v>
      </c>
      <c r="E24" s="2" t="s">
        <v>12</v>
      </c>
      <c r="F24">
        <f t="shared" si="0"/>
        <v>9</v>
      </c>
      <c r="G24" s="2">
        <v>190</v>
      </c>
      <c r="H24" t="s">
        <v>17</v>
      </c>
      <c r="I24">
        <f t="shared" si="4"/>
        <v>4</v>
      </c>
      <c r="J24">
        <v>3</v>
      </c>
      <c r="K24" t="s">
        <v>4</v>
      </c>
      <c r="L24">
        <f>VLOOKUP(I24,ToRaid,J24,FALSE)</f>
        <v>-54</v>
      </c>
      <c r="O24" t="str">
        <f>CHAR(34)&amp;K24&amp;CHAR(34)&amp;": "&amp;L24</f>
        <v>"Y": -54</v>
      </c>
      <c r="S24" s="2"/>
      <c r="T24" s="2"/>
      <c r="U24" s="2"/>
      <c r="V24" s="2"/>
    </row>
    <row r="25" spans="1:22" x14ac:dyDescent="0.3">
      <c r="A25" t="str">
        <f t="shared" ref="A25:A88" si="5">$A$1&amp;C25&amp;"&amp;y="&amp;D25</f>
        <v>https://ts4.travian.com/position_details.php?x=-40&amp;y=-54</v>
      </c>
      <c r="B25" s="2">
        <v>21</v>
      </c>
      <c r="C25" s="2">
        <v>-40</v>
      </c>
      <c r="D25" s="2">
        <v>-54</v>
      </c>
      <c r="E25" s="2" t="s">
        <v>12</v>
      </c>
      <c r="F25">
        <f t="shared" si="0"/>
        <v>9.49</v>
      </c>
      <c r="G25" s="2">
        <v>173</v>
      </c>
      <c r="H25" t="s">
        <v>15</v>
      </c>
      <c r="I25">
        <f t="shared" si="4"/>
        <v>4</v>
      </c>
      <c r="J25">
        <v>4</v>
      </c>
      <c r="K25" t="s">
        <v>10</v>
      </c>
      <c r="L25" t="str">
        <f>VLOOKUP(I25,ToRaid,J25,FALSE)</f>
        <v>true</v>
      </c>
      <c r="O25" t="str">
        <f>CHAR(34)&amp;K25&amp;CHAR(34)&amp;": "&amp;CHAR(34)&amp;L25&amp;CHAR(34)</f>
        <v>"CanRaid": "true"</v>
      </c>
      <c r="S25" s="2"/>
      <c r="T25" s="2"/>
      <c r="U25" s="2"/>
      <c r="V25" s="2"/>
    </row>
    <row r="26" spans="1:22" x14ac:dyDescent="0.3">
      <c r="A26" t="str">
        <f t="shared" si="5"/>
        <v>https://ts4.travian.com/position_details.php?x=-28&amp;y=-42</v>
      </c>
      <c r="B26" s="2">
        <v>22</v>
      </c>
      <c r="C26" s="2">
        <v>-28</v>
      </c>
      <c r="D26" s="2">
        <v>-42</v>
      </c>
      <c r="E26" s="2" t="s">
        <v>11</v>
      </c>
      <c r="F26">
        <f t="shared" si="0"/>
        <v>9.49</v>
      </c>
      <c r="G26" s="2">
        <v>11</v>
      </c>
      <c r="O26" t="s">
        <v>5</v>
      </c>
      <c r="S26" s="2"/>
      <c r="T26" s="2"/>
      <c r="U26" s="2"/>
      <c r="V26" s="2"/>
    </row>
    <row r="27" spans="1:22" x14ac:dyDescent="0.3">
      <c r="A27" t="str">
        <f t="shared" si="5"/>
        <v>https://ts4.travian.com/position_details.php?x=-41&amp;y=-52</v>
      </c>
      <c r="B27" s="2">
        <v>23</v>
      </c>
      <c r="C27" s="2">
        <v>-41</v>
      </c>
      <c r="D27" s="2">
        <v>-52</v>
      </c>
      <c r="E27" s="2" t="s">
        <v>11</v>
      </c>
      <c r="F27">
        <f t="shared" si="0"/>
        <v>10.050000000000001</v>
      </c>
      <c r="G27" s="2">
        <v>2</v>
      </c>
      <c r="O27" t="s">
        <v>1</v>
      </c>
      <c r="S27" s="2"/>
      <c r="T27" s="2"/>
      <c r="U27" s="2"/>
      <c r="V27" s="2"/>
    </row>
    <row r="28" spans="1:22" x14ac:dyDescent="0.3">
      <c r="A28" t="str">
        <f t="shared" si="5"/>
        <v>https://ts4.travian.com/position_details.php?x=-21&amp;y=-52</v>
      </c>
      <c r="B28" s="2">
        <v>24</v>
      </c>
      <c r="C28" s="2">
        <v>-21</v>
      </c>
      <c r="D28" s="2">
        <v>-52</v>
      </c>
      <c r="E28" s="2" t="s">
        <v>12</v>
      </c>
      <c r="F28">
        <f t="shared" si="0"/>
        <v>10.050000000000001</v>
      </c>
      <c r="G28" s="2">
        <v>70</v>
      </c>
      <c r="I28">
        <f>I22+1</f>
        <v>5</v>
      </c>
      <c r="J28">
        <v>1</v>
      </c>
      <c r="K28" t="s">
        <v>2</v>
      </c>
      <c r="L28">
        <f>VLOOKUP(I28,ToRaid,J28,FALSE)</f>
        <v>5</v>
      </c>
      <c r="O28" t="str">
        <f>CHAR(34)&amp;K28&amp;CHAR(34)&amp;": "&amp;L28&amp;","</f>
        <v>"Id": 5,</v>
      </c>
      <c r="S28" s="2"/>
      <c r="T28" s="2"/>
      <c r="U28" s="2"/>
      <c r="V28" s="2"/>
    </row>
    <row r="29" spans="1:22" x14ac:dyDescent="0.3">
      <c r="A29" t="str">
        <f t="shared" si="5"/>
        <v>https://ts4.travian.com/position_details.php?x=-21&amp;y=-47</v>
      </c>
      <c r="B29" s="2">
        <v>25</v>
      </c>
      <c r="C29" s="2">
        <v>-21</v>
      </c>
      <c r="D29" s="2">
        <v>-47</v>
      </c>
      <c r="E29" s="2" t="s">
        <v>11</v>
      </c>
      <c r="F29">
        <f t="shared" si="0"/>
        <v>10.77</v>
      </c>
      <c r="G29" s="2">
        <v>10</v>
      </c>
      <c r="I29">
        <f t="shared" ref="I29:I31" si="6">I23+1</f>
        <v>5</v>
      </c>
      <c r="J29">
        <v>2</v>
      </c>
      <c r="K29" t="s">
        <v>3</v>
      </c>
      <c r="L29">
        <f>VLOOKUP(I29,ToRaid,J29,FALSE)</f>
        <v>-35</v>
      </c>
      <c r="O29" t="str">
        <f>CHAR(34)&amp;K29&amp;CHAR(34)&amp;": "&amp;L29&amp;","</f>
        <v>"X": -35,</v>
      </c>
      <c r="S29" s="2"/>
      <c r="T29" s="2"/>
      <c r="U29" s="2"/>
      <c r="V29" s="2"/>
    </row>
    <row r="30" spans="1:22" x14ac:dyDescent="0.3">
      <c r="A30" t="str">
        <f t="shared" si="5"/>
        <v>https://ts4.travian.com/position_details.php?x=-42&amp;y=-54</v>
      </c>
      <c r="B30" s="2">
        <v>26</v>
      </c>
      <c r="C30" s="2">
        <v>-42</v>
      </c>
      <c r="D30" s="2">
        <v>-54</v>
      </c>
      <c r="E30" s="2" t="s">
        <v>11</v>
      </c>
      <c r="F30">
        <f t="shared" si="0"/>
        <v>11.4</v>
      </c>
      <c r="G30" s="2">
        <v>7</v>
      </c>
      <c r="I30">
        <f t="shared" si="6"/>
        <v>5</v>
      </c>
      <c r="J30">
        <v>3</v>
      </c>
      <c r="K30" t="s">
        <v>4</v>
      </c>
      <c r="L30">
        <f>VLOOKUP(I30,ToRaid,J30,FALSE)</f>
        <v>-53</v>
      </c>
      <c r="O30" t="str">
        <f>CHAR(34)&amp;K30&amp;CHAR(34)&amp;": "&amp;L30</f>
        <v>"Y": -53</v>
      </c>
      <c r="S30" s="2"/>
      <c r="T30" s="2"/>
      <c r="U30" s="2"/>
      <c r="V30" s="2"/>
    </row>
    <row r="31" spans="1:22" x14ac:dyDescent="0.3">
      <c r="A31" t="str">
        <f t="shared" si="5"/>
        <v>https://ts4.travian.com/position_details.php?x=-22&amp;y=-58</v>
      </c>
      <c r="B31" s="2">
        <v>27</v>
      </c>
      <c r="C31" s="2">
        <v>-22</v>
      </c>
      <c r="D31" s="2">
        <v>-58</v>
      </c>
      <c r="E31" s="2" t="s">
        <v>12</v>
      </c>
      <c r="F31">
        <f t="shared" si="0"/>
        <v>11.4</v>
      </c>
      <c r="G31" s="2">
        <v>16</v>
      </c>
      <c r="H31" t="s">
        <v>98</v>
      </c>
      <c r="I31">
        <f t="shared" si="6"/>
        <v>5</v>
      </c>
      <c r="J31">
        <v>4</v>
      </c>
      <c r="K31" t="s">
        <v>10</v>
      </c>
      <c r="L31" t="str">
        <f>VLOOKUP(I31,ToRaid,J31,FALSE)</f>
        <v>true</v>
      </c>
      <c r="O31" t="str">
        <f>CHAR(34)&amp;K31&amp;CHAR(34)&amp;": "&amp;CHAR(34)&amp;L31&amp;CHAR(34)</f>
        <v>"CanRaid": "true"</v>
      </c>
      <c r="S31" s="2"/>
      <c r="T31" s="2"/>
      <c r="U31" s="2"/>
      <c r="V31" s="2"/>
    </row>
    <row r="32" spans="1:22" x14ac:dyDescent="0.3">
      <c r="A32" t="str">
        <f t="shared" si="5"/>
        <v>https://ts4.travian.com/position_details.php?x=-31&amp;y=-63</v>
      </c>
      <c r="B32" s="2">
        <v>28</v>
      </c>
      <c r="C32" s="2">
        <v>-31</v>
      </c>
      <c r="D32" s="2">
        <v>-63</v>
      </c>
      <c r="E32" s="2" t="s">
        <v>12</v>
      </c>
      <c r="F32">
        <f t="shared" si="0"/>
        <v>12</v>
      </c>
      <c r="G32" s="2">
        <v>107</v>
      </c>
      <c r="O32" t="s">
        <v>5</v>
      </c>
      <c r="S32" s="2"/>
      <c r="T32" s="2"/>
      <c r="U32" s="2"/>
      <c r="V32" s="2"/>
    </row>
    <row r="33" spans="1:22" x14ac:dyDescent="0.3">
      <c r="A33" t="str">
        <f t="shared" si="5"/>
        <v>https://ts4.travian.com/position_details.php?x=-42&amp;y=-56</v>
      </c>
      <c r="B33" s="2">
        <v>29</v>
      </c>
      <c r="C33" s="2">
        <v>-42</v>
      </c>
      <c r="D33" s="2">
        <v>-56</v>
      </c>
      <c r="E33" s="2" t="s">
        <v>12</v>
      </c>
      <c r="F33">
        <f t="shared" si="0"/>
        <v>12.08</v>
      </c>
      <c r="G33" s="2">
        <v>199</v>
      </c>
      <c r="H33" t="s">
        <v>15</v>
      </c>
      <c r="O33" t="s">
        <v>1</v>
      </c>
      <c r="S33" s="2"/>
      <c r="T33" s="2"/>
      <c r="U33" s="2"/>
      <c r="V33" s="2"/>
    </row>
    <row r="34" spans="1:22" x14ac:dyDescent="0.3">
      <c r="A34" t="str">
        <f t="shared" si="5"/>
        <v>https://ts4.travian.com/position_details.php?x=-43&amp;y=-53</v>
      </c>
      <c r="B34" s="2">
        <v>30</v>
      </c>
      <c r="C34" s="2">
        <v>-43</v>
      </c>
      <c r="D34" s="2">
        <v>-53</v>
      </c>
      <c r="E34" s="2" t="s">
        <v>12</v>
      </c>
      <c r="F34">
        <f t="shared" si="0"/>
        <v>12.17</v>
      </c>
      <c r="G34" s="2">
        <v>210</v>
      </c>
      <c r="H34" t="s">
        <v>15</v>
      </c>
      <c r="I34">
        <f>I28+1</f>
        <v>6</v>
      </c>
      <c r="J34">
        <v>1</v>
      </c>
      <c r="K34" t="s">
        <v>2</v>
      </c>
      <c r="L34">
        <f>VLOOKUP(I34,ToRaid,J34,FALSE)</f>
        <v>6</v>
      </c>
      <c r="O34" t="str">
        <f>CHAR(34)&amp;K34&amp;CHAR(34)&amp;": "&amp;L34&amp;","</f>
        <v>"Id": 6,</v>
      </c>
      <c r="S34" s="2"/>
      <c r="T34" s="2"/>
      <c r="U34" s="2"/>
      <c r="V34" s="2"/>
    </row>
    <row r="35" spans="1:22" x14ac:dyDescent="0.3">
      <c r="A35" t="str">
        <f t="shared" si="5"/>
        <v>https://ts4.travian.com/position_details.php?x=-43&amp;y=-55</v>
      </c>
      <c r="B35" s="2">
        <v>31</v>
      </c>
      <c r="C35" s="2">
        <v>-43</v>
      </c>
      <c r="D35" s="2">
        <v>-55</v>
      </c>
      <c r="E35" s="2" t="s">
        <v>12</v>
      </c>
      <c r="F35">
        <f t="shared" si="0"/>
        <v>12.65</v>
      </c>
      <c r="G35" s="2">
        <v>192</v>
      </c>
      <c r="H35" t="s">
        <v>18</v>
      </c>
      <c r="I35">
        <f t="shared" ref="I35:I37" si="7">I29+1</f>
        <v>6</v>
      </c>
      <c r="J35">
        <v>2</v>
      </c>
      <c r="K35" t="s">
        <v>3</v>
      </c>
      <c r="L35">
        <f>VLOOKUP(I35,ToRaid,J35,FALSE)</f>
        <v>-31</v>
      </c>
      <c r="O35" t="str">
        <f>CHAR(34)&amp;K35&amp;CHAR(34)&amp;": "&amp;L35&amp;","</f>
        <v>"X": -31,</v>
      </c>
      <c r="S35" s="2"/>
      <c r="T35" s="2"/>
      <c r="U35" s="2"/>
      <c r="V35" s="2"/>
    </row>
    <row r="36" spans="1:22" x14ac:dyDescent="0.3">
      <c r="A36" t="str">
        <f t="shared" si="5"/>
        <v>https://ts4.travian.com/position_details.php?x=-35&amp;y=-39</v>
      </c>
      <c r="B36" s="2">
        <v>32</v>
      </c>
      <c r="C36" s="2">
        <v>-35</v>
      </c>
      <c r="D36" s="2">
        <v>-39</v>
      </c>
      <c r="E36" s="2" t="s">
        <v>12</v>
      </c>
      <c r="F36">
        <f t="shared" si="0"/>
        <v>12.65</v>
      </c>
      <c r="G36" s="2">
        <v>127</v>
      </c>
      <c r="I36">
        <f t="shared" si="7"/>
        <v>6</v>
      </c>
      <c r="J36">
        <v>3</v>
      </c>
      <c r="K36" t="s">
        <v>4</v>
      </c>
      <c r="L36">
        <f>VLOOKUP(I36,ToRaid,J36,FALSE)</f>
        <v>-46</v>
      </c>
      <c r="O36" t="str">
        <f>CHAR(34)&amp;K36&amp;CHAR(34)&amp;": "&amp;L36</f>
        <v>"Y": -46</v>
      </c>
      <c r="S36" s="2"/>
      <c r="T36" s="2"/>
      <c r="U36" s="2"/>
      <c r="V36" s="2"/>
    </row>
    <row r="37" spans="1:22" x14ac:dyDescent="0.3">
      <c r="A37" t="str">
        <f t="shared" si="5"/>
        <v>https://ts4.travian.com/position_details.php?x=-27&amp;y=-39</v>
      </c>
      <c r="B37" s="2">
        <v>33</v>
      </c>
      <c r="C37" s="2">
        <v>-27</v>
      </c>
      <c r="D37" s="2">
        <v>-39</v>
      </c>
      <c r="E37" s="2" t="s">
        <v>11</v>
      </c>
      <c r="F37">
        <f t="shared" ref="F37:F53" si="8">ROUND(SQRT((C37-$C$1)^2+(D37-$D$1)^2),2)</f>
        <v>12.65</v>
      </c>
      <c r="G37" s="2">
        <v>63</v>
      </c>
      <c r="I37">
        <f t="shared" si="7"/>
        <v>6</v>
      </c>
      <c r="J37">
        <v>4</v>
      </c>
      <c r="K37" t="s">
        <v>10</v>
      </c>
      <c r="L37" t="str">
        <f>VLOOKUP(I37,ToRaid,J37,FALSE)</f>
        <v>false</v>
      </c>
      <c r="O37" t="str">
        <f>CHAR(34)&amp;K37&amp;CHAR(34)&amp;": "&amp;CHAR(34)&amp;L37&amp;CHAR(34)</f>
        <v>"CanRaid": "false"</v>
      </c>
    </row>
    <row r="38" spans="1:22" x14ac:dyDescent="0.3">
      <c r="A38" t="str">
        <f t="shared" si="5"/>
        <v>https://ts4.travian.com/position_details.php?x=-39&amp;y=-41</v>
      </c>
      <c r="B38" s="2">
        <v>34</v>
      </c>
      <c r="C38" s="2">
        <v>-39</v>
      </c>
      <c r="D38" s="2">
        <v>-41</v>
      </c>
      <c r="E38" s="2" t="s">
        <v>11</v>
      </c>
      <c r="F38">
        <f t="shared" si="8"/>
        <v>12.81</v>
      </c>
      <c r="G38" s="2">
        <v>50</v>
      </c>
      <c r="O38" t="s">
        <v>5</v>
      </c>
    </row>
    <row r="39" spans="1:22" x14ac:dyDescent="0.3">
      <c r="A39" t="str">
        <f t="shared" si="5"/>
        <v>https://ts4.travian.com/position_details.php?x=-44&amp;y=-51</v>
      </c>
      <c r="B39" s="2">
        <v>35</v>
      </c>
      <c r="C39" s="2">
        <v>-44</v>
      </c>
      <c r="D39" s="2">
        <v>-51</v>
      </c>
      <c r="E39" s="2" t="s">
        <v>12</v>
      </c>
      <c r="F39">
        <f t="shared" si="8"/>
        <v>13</v>
      </c>
      <c r="G39" s="2">
        <v>114</v>
      </c>
      <c r="O39" t="s">
        <v>1</v>
      </c>
    </row>
    <row r="40" spans="1:22" x14ac:dyDescent="0.3">
      <c r="A40" t="str">
        <f t="shared" si="5"/>
        <v>https://ts4.travian.com/position_details.php?x=-43&amp;y=-46</v>
      </c>
      <c r="B40" s="2">
        <v>36</v>
      </c>
      <c r="C40" s="2">
        <v>-43</v>
      </c>
      <c r="D40" s="2">
        <v>-46</v>
      </c>
      <c r="E40" s="2" t="s">
        <v>11</v>
      </c>
      <c r="F40">
        <f t="shared" si="8"/>
        <v>13</v>
      </c>
      <c r="G40" s="2">
        <v>2</v>
      </c>
      <c r="I40">
        <f>I34+1</f>
        <v>7</v>
      </c>
      <c r="J40">
        <v>1</v>
      </c>
      <c r="K40" t="s">
        <v>2</v>
      </c>
      <c r="L40">
        <f>VLOOKUP(I40,ToRaid,J40,FALSE)</f>
        <v>7</v>
      </c>
      <c r="O40" t="str">
        <f>CHAR(34)&amp;K40&amp;CHAR(34)&amp;": "&amp;L40&amp;","</f>
        <v>"Id": 7,</v>
      </c>
    </row>
    <row r="41" spans="1:22" x14ac:dyDescent="0.3">
      <c r="A41" t="str">
        <f t="shared" si="5"/>
        <v>https://ts4.travian.com/position_details.php?x=-38&amp;y=-40</v>
      </c>
      <c r="B41" s="2">
        <v>37</v>
      </c>
      <c r="C41" s="2">
        <v>-38</v>
      </c>
      <c r="D41" s="2">
        <v>-40</v>
      </c>
      <c r="E41" s="2" t="s">
        <v>11</v>
      </c>
      <c r="F41">
        <f t="shared" si="8"/>
        <v>13.04</v>
      </c>
      <c r="G41" s="2">
        <v>15</v>
      </c>
      <c r="I41">
        <f t="shared" ref="I41:I43" si="9">I35+1</f>
        <v>7</v>
      </c>
      <c r="J41">
        <v>2</v>
      </c>
      <c r="K41" t="s">
        <v>3</v>
      </c>
      <c r="L41">
        <f>VLOOKUP(I41,ToRaid,J41,FALSE)</f>
        <v>-30</v>
      </c>
      <c r="O41" t="str">
        <f>CHAR(34)&amp;K41&amp;CHAR(34)&amp;": "&amp;L41&amp;","</f>
        <v>"X": -30,</v>
      </c>
    </row>
    <row r="42" spans="1:22" x14ac:dyDescent="0.3">
      <c r="A42" t="str">
        <f t="shared" si="5"/>
        <v>https://ts4.travian.com/position_details.php?x=-44&amp;y=-48</v>
      </c>
      <c r="B42" s="2">
        <v>38</v>
      </c>
      <c r="C42" s="2">
        <v>-44</v>
      </c>
      <c r="D42" s="2">
        <v>-48</v>
      </c>
      <c r="E42" s="2" t="s">
        <v>12</v>
      </c>
      <c r="F42">
        <f t="shared" si="8"/>
        <v>13.34</v>
      </c>
      <c r="G42" s="2">
        <v>200</v>
      </c>
      <c r="H42" t="s">
        <v>15</v>
      </c>
      <c r="I42">
        <f t="shared" si="9"/>
        <v>7</v>
      </c>
      <c r="J42">
        <v>3</v>
      </c>
      <c r="K42" t="s">
        <v>4</v>
      </c>
      <c r="L42">
        <f>VLOOKUP(I42,ToRaid,J42,FALSE)</f>
        <v>-56</v>
      </c>
      <c r="O42" t="str">
        <f>CHAR(34)&amp;K42&amp;CHAR(34)&amp;": "&amp;L42</f>
        <v>"Y": -56</v>
      </c>
    </row>
    <row r="43" spans="1:22" x14ac:dyDescent="0.3">
      <c r="A43" t="str">
        <f t="shared" si="5"/>
        <v>https://ts4.travian.com/position_details.php?x=-37&amp;y=-39</v>
      </c>
      <c r="B43" s="2">
        <v>39</v>
      </c>
      <c r="C43" s="2">
        <v>-37</v>
      </c>
      <c r="D43" s="2">
        <v>-39</v>
      </c>
      <c r="E43" s="2" t="s">
        <v>11</v>
      </c>
      <c r="F43">
        <f t="shared" si="8"/>
        <v>13.42</v>
      </c>
      <c r="G43" s="2">
        <v>8</v>
      </c>
      <c r="I43">
        <f t="shared" si="9"/>
        <v>7</v>
      </c>
      <c r="J43">
        <v>4</v>
      </c>
      <c r="K43" t="s">
        <v>10</v>
      </c>
      <c r="L43" t="str">
        <f>VLOOKUP(I43,ToRaid,J43,FALSE)</f>
        <v>true</v>
      </c>
      <c r="O43" t="str">
        <f>CHAR(34)&amp;K43&amp;CHAR(34)&amp;": "&amp;CHAR(34)&amp;L43&amp;CHAR(34)</f>
        <v>"CanRaid": "true"</v>
      </c>
    </row>
    <row r="44" spans="1:22" x14ac:dyDescent="0.3">
      <c r="A44" t="str">
        <f t="shared" si="5"/>
        <v>https://ts4.travian.com/position_details.php?x=-43&amp;y=-44</v>
      </c>
      <c r="B44" s="2">
        <v>40</v>
      </c>
      <c r="C44" s="2">
        <v>-43</v>
      </c>
      <c r="D44" s="2">
        <v>-44</v>
      </c>
      <c r="E44" s="2" t="s">
        <v>11</v>
      </c>
      <c r="F44">
        <f t="shared" si="8"/>
        <v>13.89</v>
      </c>
      <c r="G44" s="2">
        <v>2</v>
      </c>
      <c r="O44" t="s">
        <v>5</v>
      </c>
    </row>
    <row r="45" spans="1:22" x14ac:dyDescent="0.3">
      <c r="A45" t="str">
        <f t="shared" si="5"/>
        <v>https://ts4.travian.com/position_details.php?x=-24&amp;y=-39</v>
      </c>
      <c r="B45" s="2">
        <v>41</v>
      </c>
      <c r="C45" s="2">
        <v>-24</v>
      </c>
      <c r="D45" s="2">
        <v>-39</v>
      </c>
      <c r="E45" s="2" t="s">
        <v>11</v>
      </c>
      <c r="F45">
        <f t="shared" si="8"/>
        <v>13.89</v>
      </c>
      <c r="G45" s="2">
        <v>23</v>
      </c>
      <c r="O45" t="s">
        <v>1</v>
      </c>
    </row>
    <row r="46" spans="1:22" x14ac:dyDescent="0.3">
      <c r="A46" t="str">
        <f t="shared" si="5"/>
        <v>https://ts4.travian.com/position_details.php?x=-43&amp;y=-44</v>
      </c>
      <c r="B46" s="2">
        <v>42</v>
      </c>
      <c r="C46" s="2">
        <v>-43</v>
      </c>
      <c r="D46" s="2">
        <v>-44</v>
      </c>
      <c r="E46" s="2" t="s">
        <v>11</v>
      </c>
      <c r="F46">
        <f t="shared" si="8"/>
        <v>13.89</v>
      </c>
      <c r="G46" s="2">
        <v>2</v>
      </c>
      <c r="I46">
        <f>I40+1</f>
        <v>8</v>
      </c>
      <c r="J46">
        <v>1</v>
      </c>
      <c r="K46" t="s">
        <v>2</v>
      </c>
      <c r="L46">
        <f>VLOOKUP(I46,ToRaid,J46,FALSE)</f>
        <v>8</v>
      </c>
      <c r="O46" t="str">
        <f>CHAR(34)&amp;K46&amp;CHAR(34)&amp;": "&amp;L46&amp;","</f>
        <v>"Id": 8,</v>
      </c>
    </row>
    <row r="47" spans="1:22" x14ac:dyDescent="0.3">
      <c r="A47" t="str">
        <f t="shared" si="5"/>
        <v>https://ts4.travian.com/position_details.php?x=-17&amp;y=-53</v>
      </c>
      <c r="B47" s="2">
        <v>43</v>
      </c>
      <c r="C47" s="2">
        <v>-17</v>
      </c>
      <c r="D47" s="2">
        <v>-53</v>
      </c>
      <c r="E47" s="2" t="s">
        <v>11</v>
      </c>
      <c r="F47">
        <f t="shared" si="8"/>
        <v>14.14</v>
      </c>
      <c r="G47" s="2">
        <v>10</v>
      </c>
      <c r="I47">
        <f t="shared" ref="I47:I49" si="10">I41+1</f>
        <v>8</v>
      </c>
      <c r="J47">
        <v>2</v>
      </c>
      <c r="K47" t="s">
        <v>3</v>
      </c>
      <c r="L47">
        <f>VLOOKUP(I47,ToRaid,J47,FALSE)</f>
        <v>-33</v>
      </c>
      <c r="O47" t="str">
        <f>CHAR(34)&amp;K47&amp;CHAR(34)&amp;": "&amp;L47&amp;","</f>
        <v>"X": -33,</v>
      </c>
    </row>
    <row r="48" spans="1:22" x14ac:dyDescent="0.3">
      <c r="A48" t="str">
        <f t="shared" si="5"/>
        <v>https://ts4.travian.com/position_details.php?x=-17&amp;y=-49</v>
      </c>
      <c r="B48" s="2">
        <v>44</v>
      </c>
      <c r="C48" s="2">
        <v>-17</v>
      </c>
      <c r="D48" s="2">
        <v>-49</v>
      </c>
      <c r="E48" s="2" t="s">
        <v>11</v>
      </c>
      <c r="F48">
        <f t="shared" si="8"/>
        <v>14.14</v>
      </c>
      <c r="G48" s="2">
        <v>34</v>
      </c>
      <c r="I48">
        <f t="shared" si="10"/>
        <v>8</v>
      </c>
      <c r="J48">
        <v>3</v>
      </c>
      <c r="K48" t="s">
        <v>4</v>
      </c>
      <c r="L48">
        <f>VLOOKUP(I48,ToRaid,J48,FALSE)</f>
        <v>-46</v>
      </c>
      <c r="O48" t="str">
        <f>CHAR(34)&amp;K48&amp;CHAR(34)&amp;": "&amp;L48</f>
        <v>"Y": -46</v>
      </c>
    </row>
    <row r="49" spans="1:15" x14ac:dyDescent="0.3">
      <c r="A49" t="str">
        <f t="shared" si="5"/>
        <v>https://ts4.travian.com/position_details.php?x=-33&amp;y=-37</v>
      </c>
      <c r="B49" s="2">
        <v>45</v>
      </c>
      <c r="C49" s="2">
        <v>-33</v>
      </c>
      <c r="D49" s="2">
        <v>-37</v>
      </c>
      <c r="E49" s="2" t="s">
        <v>12</v>
      </c>
      <c r="F49">
        <f t="shared" si="8"/>
        <v>14.14</v>
      </c>
      <c r="G49" s="2">
        <v>14</v>
      </c>
      <c r="I49">
        <f t="shared" si="10"/>
        <v>8</v>
      </c>
      <c r="J49">
        <v>4</v>
      </c>
      <c r="K49" t="s">
        <v>10</v>
      </c>
      <c r="L49" t="str">
        <f>VLOOKUP(I49,ToRaid,J49,FALSE)</f>
        <v>true</v>
      </c>
      <c r="O49" t="str">
        <f>CHAR(34)&amp;K49&amp;CHAR(34)&amp;": "&amp;CHAR(34)&amp;L49&amp;CHAR(34)</f>
        <v>"CanRaid": "true"</v>
      </c>
    </row>
    <row r="50" spans="1:15" x14ac:dyDescent="0.3">
      <c r="A50" t="str">
        <f t="shared" si="5"/>
        <v>https://ts4.travian.com/position_details.php?x=-21&amp;y=-40</v>
      </c>
      <c r="B50" s="2">
        <v>46</v>
      </c>
      <c r="C50" s="2">
        <v>-21</v>
      </c>
      <c r="D50" s="2">
        <v>-40</v>
      </c>
      <c r="E50" s="2" t="s">
        <v>12</v>
      </c>
      <c r="F50">
        <f t="shared" si="8"/>
        <v>14.87</v>
      </c>
      <c r="G50" s="2">
        <v>41</v>
      </c>
      <c r="H50" t="s">
        <v>16</v>
      </c>
      <c r="O50" t="s">
        <v>5</v>
      </c>
    </row>
    <row r="51" spans="1:15" x14ac:dyDescent="0.3">
      <c r="A51" t="str">
        <f t="shared" si="5"/>
        <v>https://ts4.travian.com/position_details.php?x=-45&amp;y=-57</v>
      </c>
      <c r="B51" s="2">
        <v>47</v>
      </c>
      <c r="C51" s="2">
        <v>-45</v>
      </c>
      <c r="D51" s="2">
        <v>-57</v>
      </c>
      <c r="E51" s="2" t="s">
        <v>12</v>
      </c>
      <c r="F51">
        <f t="shared" si="8"/>
        <v>15.23</v>
      </c>
      <c r="G51" s="2">
        <v>181</v>
      </c>
      <c r="O51" t="s">
        <v>1</v>
      </c>
    </row>
    <row r="52" spans="1:15" x14ac:dyDescent="0.3">
      <c r="A52" t="str">
        <f t="shared" si="5"/>
        <v>https://ts4.travian.com/position_details.php?x=-25&amp;y=-37</v>
      </c>
      <c r="B52" s="2">
        <v>48</v>
      </c>
      <c r="C52" s="2">
        <v>-25</v>
      </c>
      <c r="D52" s="2">
        <v>-37</v>
      </c>
      <c r="E52" s="2" t="s">
        <v>11</v>
      </c>
      <c r="F52">
        <f t="shared" si="8"/>
        <v>15.23</v>
      </c>
      <c r="G52" s="2">
        <v>6</v>
      </c>
      <c r="I52">
        <f>I46+1</f>
        <v>9</v>
      </c>
      <c r="J52">
        <v>1</v>
      </c>
      <c r="K52" t="s">
        <v>2</v>
      </c>
      <c r="L52">
        <f>VLOOKUP(I52,ToRaid,J52,FALSE)</f>
        <v>9</v>
      </c>
      <c r="O52" t="str">
        <f>CHAR(34)&amp;K52&amp;CHAR(34)&amp;": "&amp;L52&amp;","</f>
        <v>"Id": 9,</v>
      </c>
    </row>
    <row r="53" spans="1:15" x14ac:dyDescent="0.3">
      <c r="A53" t="str">
        <f t="shared" si="5"/>
        <v>https://ts4.travian.com/position_details.php?x=-23&amp;y=-38</v>
      </c>
      <c r="B53" s="2">
        <v>49</v>
      </c>
      <c r="C53" s="2">
        <v>-23</v>
      </c>
      <c r="D53" s="2">
        <v>-38</v>
      </c>
      <c r="E53" s="2" t="s">
        <v>11</v>
      </c>
      <c r="F53">
        <f t="shared" si="8"/>
        <v>15.26</v>
      </c>
      <c r="G53" s="2">
        <v>82</v>
      </c>
      <c r="I53">
        <f t="shared" ref="I53:I55" si="11">I47+1</f>
        <v>9</v>
      </c>
      <c r="J53">
        <v>2</v>
      </c>
      <c r="K53" t="s">
        <v>3</v>
      </c>
      <c r="L53">
        <f>VLOOKUP(I53,ToRaid,J53,FALSE)</f>
        <v>-36</v>
      </c>
      <c r="O53" t="str">
        <f>CHAR(34)&amp;K53&amp;CHAR(34)&amp;": "&amp;L53&amp;","</f>
        <v>"X": -36,</v>
      </c>
    </row>
    <row r="54" spans="1:15" x14ac:dyDescent="0.3">
      <c r="A54" t="str">
        <f t="shared" si="5"/>
        <v>https://ts4.travian.com/position_details.php?x=-17&amp;y=-44</v>
      </c>
      <c r="B54" s="2">
        <v>50</v>
      </c>
      <c r="C54" s="2">
        <v>-17</v>
      </c>
      <c r="D54" s="2">
        <v>-44</v>
      </c>
      <c r="E54" s="2" t="s">
        <v>11</v>
      </c>
      <c r="F54">
        <f t="shared" ref="F54:F64" si="12">ROUND(SQRT((C54-$C$1)^2+(D54-$D$1)^2),2)</f>
        <v>15.65</v>
      </c>
      <c r="G54" s="2">
        <v>24</v>
      </c>
      <c r="I54">
        <f t="shared" si="11"/>
        <v>9</v>
      </c>
      <c r="J54">
        <v>3</v>
      </c>
      <c r="K54" t="s">
        <v>4</v>
      </c>
      <c r="L54">
        <f>VLOOKUP(I54,ToRaid,J54,FALSE)</f>
        <v>-54</v>
      </c>
      <c r="O54" t="str">
        <f>CHAR(34)&amp;K54&amp;CHAR(34)&amp;": "&amp;L54</f>
        <v>"Y": -54</v>
      </c>
    </row>
    <row r="55" spans="1:15" x14ac:dyDescent="0.3">
      <c r="A55" t="str">
        <f t="shared" si="5"/>
        <v>https://ts4.travian.com/position_details.php?x=-16&amp;y=-46</v>
      </c>
      <c r="B55" s="2">
        <v>51</v>
      </c>
      <c r="C55" s="2">
        <v>-16</v>
      </c>
      <c r="D55" s="2">
        <v>-46</v>
      </c>
      <c r="E55" s="2" t="s">
        <v>11</v>
      </c>
      <c r="F55">
        <f t="shared" si="12"/>
        <v>15.81</v>
      </c>
      <c r="G55" s="2">
        <v>7</v>
      </c>
      <c r="I55">
        <f t="shared" si="11"/>
        <v>9</v>
      </c>
      <c r="J55">
        <v>4</v>
      </c>
      <c r="K55" t="s">
        <v>10</v>
      </c>
      <c r="L55" t="str">
        <f>VLOOKUP(I55,ToRaid,J55,FALSE)</f>
        <v>true</v>
      </c>
      <c r="O55" t="str">
        <f>CHAR(34)&amp;K55&amp;CHAR(34)&amp;": "&amp;CHAR(34)&amp;L55&amp;CHAR(34)</f>
        <v>"CanRaid": "true"</v>
      </c>
    </row>
    <row r="56" spans="1:15" x14ac:dyDescent="0.3">
      <c r="A56" t="str">
        <f t="shared" si="5"/>
        <v>https://ts4.travian.com/position_details.php?x=-46&amp;y=-45</v>
      </c>
      <c r="B56" s="2">
        <v>52</v>
      </c>
      <c r="C56" s="2">
        <v>-46</v>
      </c>
      <c r="D56" s="2">
        <v>-45</v>
      </c>
      <c r="E56" s="2" t="s">
        <v>11</v>
      </c>
      <c r="F56">
        <f t="shared" si="12"/>
        <v>16.16</v>
      </c>
      <c r="G56" s="2">
        <v>4</v>
      </c>
      <c r="O56" t="s">
        <v>5</v>
      </c>
    </row>
    <row r="57" spans="1:15" x14ac:dyDescent="0.3">
      <c r="A57" t="str">
        <f t="shared" si="5"/>
        <v>https://ts4.travian.com/position_details.php?x=-21&amp;y=-38</v>
      </c>
      <c r="B57" s="2">
        <v>53</v>
      </c>
      <c r="C57" s="2">
        <v>-21</v>
      </c>
      <c r="D57" s="2">
        <v>-38</v>
      </c>
      <c r="E57" s="2" t="s">
        <v>11</v>
      </c>
      <c r="F57">
        <f t="shared" si="12"/>
        <v>16.399999999999999</v>
      </c>
      <c r="G57" s="2">
        <v>32</v>
      </c>
      <c r="O57" t="s">
        <v>1</v>
      </c>
    </row>
    <row r="58" spans="1:15" x14ac:dyDescent="0.3">
      <c r="A58" t="str">
        <f t="shared" si="5"/>
        <v>https://ts4.travian.com/position_details.php?x=-46&amp;y=-43</v>
      </c>
      <c r="B58" s="2">
        <v>54</v>
      </c>
      <c r="C58" s="2">
        <v>-46</v>
      </c>
      <c r="D58" s="2">
        <v>-43</v>
      </c>
      <c r="E58" s="2" t="s">
        <v>11</v>
      </c>
      <c r="F58">
        <f t="shared" si="12"/>
        <v>17</v>
      </c>
      <c r="G58" s="2">
        <v>7</v>
      </c>
      <c r="I58">
        <f>I52+1</f>
        <v>10</v>
      </c>
      <c r="J58">
        <v>1</v>
      </c>
      <c r="K58" t="s">
        <v>2</v>
      </c>
      <c r="L58">
        <f>VLOOKUP(I58,ToRaid,J58,FALSE)</f>
        <v>10</v>
      </c>
      <c r="O58" t="str">
        <f>CHAR(34)&amp;K58&amp;CHAR(34)&amp;": "&amp;L58&amp;","</f>
        <v>"Id": 10,</v>
      </c>
    </row>
    <row r="59" spans="1:15" x14ac:dyDescent="0.3">
      <c r="A59" t="str">
        <f t="shared" si="5"/>
        <v>https://ts4.travian.com/position_details.php?x=-16&amp;y=-43</v>
      </c>
      <c r="B59" s="2">
        <v>55</v>
      </c>
      <c r="C59" s="2">
        <v>-16</v>
      </c>
      <c r="D59" s="2">
        <v>-43</v>
      </c>
      <c r="E59" s="2" t="s">
        <v>11</v>
      </c>
      <c r="F59">
        <f t="shared" si="12"/>
        <v>17</v>
      </c>
      <c r="G59" s="2">
        <v>15</v>
      </c>
      <c r="I59">
        <f t="shared" ref="I59:I61" si="13">I53+1</f>
        <v>10</v>
      </c>
      <c r="J59">
        <v>2</v>
      </c>
      <c r="K59" t="s">
        <v>3</v>
      </c>
      <c r="L59">
        <f>VLOOKUP(I59,ToRaid,J59,FALSE)</f>
        <v>-26</v>
      </c>
      <c r="O59" t="str">
        <f>CHAR(34)&amp;K59&amp;CHAR(34)&amp;": "&amp;L59&amp;","</f>
        <v>"X": -26,</v>
      </c>
    </row>
    <row r="60" spans="1:15" x14ac:dyDescent="0.3">
      <c r="A60" t="str">
        <f t="shared" si="5"/>
        <v>https://ts4.travian.com/position_details.php?x=-18&amp;y=-37</v>
      </c>
      <c r="B60" s="2">
        <v>56</v>
      </c>
      <c r="C60" s="2">
        <v>-18</v>
      </c>
      <c r="D60" s="2">
        <v>-37</v>
      </c>
      <c r="E60" s="2" t="s">
        <v>11</v>
      </c>
      <c r="F60">
        <f t="shared" si="12"/>
        <v>19.100000000000001</v>
      </c>
      <c r="G60" s="2">
        <v>14</v>
      </c>
      <c r="I60">
        <f t="shared" si="13"/>
        <v>10</v>
      </c>
      <c r="J60">
        <v>3</v>
      </c>
      <c r="K60" t="s">
        <v>4</v>
      </c>
      <c r="L60">
        <f>VLOOKUP(I60,ToRaid,J60,FALSE)</f>
        <v>-48</v>
      </c>
      <c r="O60" t="str">
        <f>CHAR(34)&amp;K60&amp;CHAR(34)&amp;": "&amp;L60</f>
        <v>"Y": -48</v>
      </c>
    </row>
    <row r="61" spans="1:15" x14ac:dyDescent="0.3">
      <c r="A61" t="str">
        <f t="shared" si="5"/>
        <v>https://ts4.travian.com/position_details.php?x=-17&amp;y=-38</v>
      </c>
      <c r="B61" s="2">
        <v>57</v>
      </c>
      <c r="C61" s="2">
        <v>-17</v>
      </c>
      <c r="D61" s="2">
        <v>-38</v>
      </c>
      <c r="E61" s="2" t="s">
        <v>11</v>
      </c>
      <c r="F61">
        <f t="shared" si="12"/>
        <v>19.100000000000001</v>
      </c>
      <c r="G61" s="2">
        <v>26</v>
      </c>
      <c r="I61">
        <f t="shared" si="13"/>
        <v>10</v>
      </c>
      <c r="J61">
        <v>4</v>
      </c>
      <c r="K61" t="s">
        <v>10</v>
      </c>
      <c r="L61" t="str">
        <f>VLOOKUP(I61,ToRaid,J61,FALSE)</f>
        <v>true</v>
      </c>
      <c r="O61" t="str">
        <f>CHAR(34)&amp;K61&amp;CHAR(34)&amp;": "&amp;CHAR(34)&amp;L61&amp;CHAR(34)</f>
        <v>"CanRaid": "true"</v>
      </c>
    </row>
    <row r="62" spans="1:15" x14ac:dyDescent="0.3">
      <c r="A62" t="str">
        <f>$A$1&amp;C62&amp;"&amp;y="&amp;D62</f>
        <v>https://ts4.travian.com/position_details.php?x=-46&amp;y=-38</v>
      </c>
      <c r="B62" s="2">
        <v>58</v>
      </c>
      <c r="C62" s="2">
        <v>-46</v>
      </c>
      <c r="D62" s="2">
        <v>-38</v>
      </c>
      <c r="E62" s="2" t="s">
        <v>12</v>
      </c>
      <c r="F62">
        <f t="shared" si="12"/>
        <v>19.850000000000001</v>
      </c>
      <c r="G62" s="2">
        <v>129</v>
      </c>
      <c r="H62" t="s">
        <v>15</v>
      </c>
      <c r="O62" t="s">
        <v>5</v>
      </c>
    </row>
    <row r="63" spans="1:15" x14ac:dyDescent="0.3">
      <c r="A63" t="str">
        <f t="shared" si="5"/>
        <v>https://ts4.travian.com/position_details.php?x=-30&amp;y=-60</v>
      </c>
      <c r="B63" s="2">
        <v>59</v>
      </c>
      <c r="C63" s="2">
        <v>-30</v>
      </c>
      <c r="D63" s="2">
        <v>-60</v>
      </c>
      <c r="E63" s="2" t="s">
        <v>11</v>
      </c>
      <c r="F63">
        <f t="shared" si="12"/>
        <v>9.06</v>
      </c>
      <c r="G63" s="2">
        <v>25</v>
      </c>
      <c r="O63" t="s">
        <v>1</v>
      </c>
    </row>
    <row r="64" spans="1:15" x14ac:dyDescent="0.3">
      <c r="A64" t="str">
        <f t="shared" si="5"/>
        <v>https://ts4.travian.com/position_details.php?x=-36&amp;y=-62</v>
      </c>
      <c r="B64" s="2">
        <v>60</v>
      </c>
      <c r="C64" s="2">
        <v>-36</v>
      </c>
      <c r="D64" s="2">
        <v>-62</v>
      </c>
      <c r="E64" s="2" t="s">
        <v>11</v>
      </c>
      <c r="F64">
        <f t="shared" si="12"/>
        <v>12.08</v>
      </c>
      <c r="I64">
        <f>I58+1</f>
        <v>11</v>
      </c>
      <c r="J64">
        <v>1</v>
      </c>
      <c r="K64" t="s">
        <v>2</v>
      </c>
      <c r="L64">
        <f>VLOOKUP(I64,ToRaid,J64,FALSE)</f>
        <v>11</v>
      </c>
      <c r="O64" t="str">
        <f>CHAR(34)&amp;K64&amp;CHAR(34)&amp;": "&amp;L64&amp;","</f>
        <v>"Id": 11,</v>
      </c>
    </row>
    <row r="65" spans="1:15" x14ac:dyDescent="0.3">
      <c r="A65" t="str">
        <f t="shared" si="5"/>
        <v>https://ts4.travian.com/position_details.php?x=&amp;y=</v>
      </c>
      <c r="B65" s="2">
        <v>61</v>
      </c>
      <c r="I65">
        <f t="shared" ref="I65:I67" si="14">I59+1</f>
        <v>11</v>
      </c>
      <c r="J65">
        <v>2</v>
      </c>
      <c r="K65" t="s">
        <v>3</v>
      </c>
      <c r="L65">
        <f>VLOOKUP(I65,ToRaid,J65,FALSE)</f>
        <v>-37</v>
      </c>
      <c r="O65" t="str">
        <f>CHAR(34)&amp;K65&amp;CHAR(34)&amp;": "&amp;L65&amp;","</f>
        <v>"X": -37,</v>
      </c>
    </row>
    <row r="66" spans="1:15" x14ac:dyDescent="0.3">
      <c r="A66" t="str">
        <f t="shared" si="5"/>
        <v>https://ts4.travian.com/position_details.php?x=&amp;y=</v>
      </c>
      <c r="B66" s="2">
        <v>62</v>
      </c>
      <c r="I66">
        <f t="shared" si="14"/>
        <v>11</v>
      </c>
      <c r="J66">
        <v>3</v>
      </c>
      <c r="K66" t="s">
        <v>4</v>
      </c>
      <c r="L66">
        <f>VLOOKUP(I66,ToRaid,J66,FALSE)</f>
        <v>-50</v>
      </c>
      <c r="O66" t="str">
        <f>CHAR(34)&amp;K66&amp;CHAR(34)&amp;": "&amp;L66</f>
        <v>"Y": -50</v>
      </c>
    </row>
    <row r="67" spans="1:15" x14ac:dyDescent="0.3">
      <c r="A67" t="str">
        <f t="shared" si="5"/>
        <v>https://ts4.travian.com/position_details.php?x=&amp;y=</v>
      </c>
      <c r="B67" s="2">
        <v>63</v>
      </c>
      <c r="I67">
        <f t="shared" si="14"/>
        <v>11</v>
      </c>
      <c r="J67">
        <v>4</v>
      </c>
      <c r="K67" t="s">
        <v>10</v>
      </c>
      <c r="L67" t="str">
        <f>VLOOKUP(I67,ToRaid,J67,FALSE)</f>
        <v>true</v>
      </c>
      <c r="O67" t="str">
        <f>CHAR(34)&amp;K67&amp;CHAR(34)&amp;": "&amp;CHAR(34)&amp;L67&amp;CHAR(34)</f>
        <v>"CanRaid": "true"</v>
      </c>
    </row>
    <row r="68" spans="1:15" x14ac:dyDescent="0.3">
      <c r="A68" t="str">
        <f t="shared" si="5"/>
        <v>https://ts4.travian.com/position_details.php?x=&amp;y=</v>
      </c>
      <c r="B68" s="2">
        <v>64</v>
      </c>
      <c r="O68" t="s">
        <v>5</v>
      </c>
    </row>
    <row r="69" spans="1:15" x14ac:dyDescent="0.3">
      <c r="A69" t="str">
        <f t="shared" si="5"/>
        <v>https://ts4.travian.com/position_details.php?x=&amp;y=</v>
      </c>
      <c r="B69" s="2">
        <v>65</v>
      </c>
      <c r="O69" t="s">
        <v>1</v>
      </c>
    </row>
    <row r="70" spans="1:15" x14ac:dyDescent="0.3">
      <c r="A70" t="str">
        <f t="shared" si="5"/>
        <v>https://ts4.travian.com/position_details.php?x=&amp;y=</v>
      </c>
      <c r="B70" s="2">
        <v>66</v>
      </c>
      <c r="I70">
        <f>I64+1</f>
        <v>12</v>
      </c>
      <c r="J70">
        <v>1</v>
      </c>
      <c r="K70" t="s">
        <v>2</v>
      </c>
      <c r="L70">
        <f>VLOOKUP(I70,ToRaid,J70,FALSE)</f>
        <v>12</v>
      </c>
      <c r="O70" t="str">
        <f>CHAR(34)&amp;K70&amp;CHAR(34)&amp;": "&amp;L70&amp;","</f>
        <v>"Id": 12,</v>
      </c>
    </row>
    <row r="71" spans="1:15" x14ac:dyDescent="0.3">
      <c r="A71" t="str">
        <f t="shared" si="5"/>
        <v>https://ts4.travian.com/position_details.php?x=&amp;y=</v>
      </c>
      <c r="B71" s="2">
        <v>67</v>
      </c>
      <c r="I71">
        <f t="shared" ref="I71:I73" si="15">I65+1</f>
        <v>12</v>
      </c>
      <c r="J71">
        <v>2</v>
      </c>
      <c r="K71" t="s">
        <v>3</v>
      </c>
      <c r="L71">
        <f>VLOOKUP(I71,ToRaid,J71,FALSE)</f>
        <v>-26</v>
      </c>
      <c r="O71" t="str">
        <f>CHAR(34)&amp;K71&amp;CHAR(34)&amp;": "&amp;L71&amp;","</f>
        <v>"X": -26,</v>
      </c>
    </row>
    <row r="72" spans="1:15" x14ac:dyDescent="0.3">
      <c r="A72" t="str">
        <f t="shared" si="5"/>
        <v>https://ts4.travian.com/position_details.php?x=&amp;y=</v>
      </c>
      <c r="B72" s="2">
        <v>68</v>
      </c>
      <c r="I72">
        <f t="shared" si="15"/>
        <v>12</v>
      </c>
      <c r="J72">
        <v>3</v>
      </c>
      <c r="K72" t="s">
        <v>4</v>
      </c>
      <c r="L72">
        <f>VLOOKUP(I72,ToRaid,J72,FALSE)</f>
        <v>-55</v>
      </c>
      <c r="O72" t="str">
        <f>CHAR(34)&amp;K72&amp;CHAR(34)&amp;": "&amp;L72</f>
        <v>"Y": -55</v>
      </c>
    </row>
    <row r="73" spans="1:15" x14ac:dyDescent="0.3">
      <c r="A73" t="str">
        <f t="shared" si="5"/>
        <v>https://ts4.travian.com/position_details.php?x=&amp;y=</v>
      </c>
      <c r="B73" s="2">
        <v>69</v>
      </c>
      <c r="I73">
        <f t="shared" si="15"/>
        <v>12</v>
      </c>
      <c r="J73">
        <v>4</v>
      </c>
      <c r="K73" t="s">
        <v>10</v>
      </c>
      <c r="L73" t="str">
        <f>VLOOKUP(I73,ToRaid,J73,FALSE)</f>
        <v>true</v>
      </c>
      <c r="O73" t="str">
        <f>CHAR(34)&amp;K73&amp;CHAR(34)&amp;": "&amp;CHAR(34)&amp;L73&amp;CHAR(34)</f>
        <v>"CanRaid": "true"</v>
      </c>
    </row>
    <row r="74" spans="1:15" x14ac:dyDescent="0.3">
      <c r="A74" t="str">
        <f t="shared" si="5"/>
        <v>https://ts4.travian.com/position_details.php?x=&amp;y=</v>
      </c>
      <c r="B74" s="2">
        <v>70</v>
      </c>
      <c r="O74" t="s">
        <v>5</v>
      </c>
    </row>
    <row r="75" spans="1:15" x14ac:dyDescent="0.3">
      <c r="A75" t="str">
        <f t="shared" si="5"/>
        <v>https://ts4.travian.com/position_details.php?x=&amp;y=</v>
      </c>
      <c r="B75" s="2">
        <v>71</v>
      </c>
      <c r="O75" t="s">
        <v>1</v>
      </c>
    </row>
    <row r="76" spans="1:15" x14ac:dyDescent="0.3">
      <c r="A76" t="str">
        <f t="shared" si="5"/>
        <v>https://ts4.travian.com/position_details.php?x=&amp;y=</v>
      </c>
      <c r="B76" s="2">
        <v>72</v>
      </c>
      <c r="I76">
        <f>I70+1</f>
        <v>13</v>
      </c>
      <c r="J76">
        <v>1</v>
      </c>
      <c r="K76" t="s">
        <v>2</v>
      </c>
      <c r="L76">
        <f>VLOOKUP(I76,ToRaid,J76,FALSE)</f>
        <v>13</v>
      </c>
      <c r="O76" t="str">
        <f>CHAR(34)&amp;K76&amp;CHAR(34)&amp;": "&amp;L76&amp;","</f>
        <v>"Id": 13,</v>
      </c>
    </row>
    <row r="77" spans="1:15" x14ac:dyDescent="0.3">
      <c r="A77" t="str">
        <f t="shared" si="5"/>
        <v>https://ts4.travian.com/position_details.php?x=&amp;y=</v>
      </c>
      <c r="B77" s="2">
        <v>73</v>
      </c>
      <c r="I77">
        <f t="shared" ref="I77:I79" si="16">I71+1</f>
        <v>13</v>
      </c>
      <c r="J77">
        <v>2</v>
      </c>
      <c r="K77" t="s">
        <v>3</v>
      </c>
      <c r="L77">
        <f>VLOOKUP(I77,ToRaid,J77,FALSE)</f>
        <v>-28</v>
      </c>
      <c r="O77" t="str">
        <f>CHAR(34)&amp;K77&amp;CHAR(34)&amp;": "&amp;L77&amp;","</f>
        <v>"X": -28,</v>
      </c>
    </row>
    <row r="78" spans="1:15" x14ac:dyDescent="0.3">
      <c r="A78" t="str">
        <f t="shared" si="5"/>
        <v>https://ts4.travian.com/position_details.php?x=&amp;y=</v>
      </c>
      <c r="B78" s="2">
        <v>74</v>
      </c>
      <c r="I78">
        <f t="shared" si="16"/>
        <v>13</v>
      </c>
      <c r="J78">
        <v>3</v>
      </c>
      <c r="K78" t="s">
        <v>4</v>
      </c>
      <c r="L78">
        <f>VLOOKUP(I78,ToRaid,J78,FALSE)</f>
        <v>-45</v>
      </c>
      <c r="O78" t="str">
        <f>CHAR(34)&amp;K78&amp;CHAR(34)&amp;": "&amp;L78</f>
        <v>"Y": -45</v>
      </c>
    </row>
    <row r="79" spans="1:15" x14ac:dyDescent="0.3">
      <c r="A79" t="str">
        <f t="shared" si="5"/>
        <v>https://ts4.travian.com/position_details.php?x=&amp;y=</v>
      </c>
      <c r="B79" s="2">
        <v>75</v>
      </c>
      <c r="I79">
        <f t="shared" si="16"/>
        <v>13</v>
      </c>
      <c r="J79">
        <v>4</v>
      </c>
      <c r="K79" t="s">
        <v>10</v>
      </c>
      <c r="L79" t="str">
        <f>VLOOKUP(I79,ToRaid,J79,FALSE)</f>
        <v>true</v>
      </c>
      <c r="O79" t="str">
        <f>CHAR(34)&amp;K79&amp;CHAR(34)&amp;": "&amp;CHAR(34)&amp;L79&amp;CHAR(34)</f>
        <v>"CanRaid": "true"</v>
      </c>
    </row>
    <row r="80" spans="1:15" x14ac:dyDescent="0.3">
      <c r="A80" t="str">
        <f t="shared" si="5"/>
        <v>https://ts4.travian.com/position_details.php?x=&amp;y=</v>
      </c>
      <c r="B80" s="2">
        <v>76</v>
      </c>
      <c r="O80" t="s">
        <v>5</v>
      </c>
    </row>
    <row r="81" spans="1:15" x14ac:dyDescent="0.3">
      <c r="A81" t="str">
        <f t="shared" si="5"/>
        <v>https://ts4.travian.com/position_details.php?x=&amp;y=</v>
      </c>
      <c r="B81" s="2">
        <v>77</v>
      </c>
      <c r="O81" t="s">
        <v>1</v>
      </c>
    </row>
    <row r="82" spans="1:15" x14ac:dyDescent="0.3">
      <c r="A82" t="str">
        <f t="shared" si="5"/>
        <v>https://ts4.travian.com/position_details.php?x=&amp;y=</v>
      </c>
      <c r="B82" s="2">
        <v>78</v>
      </c>
      <c r="I82">
        <f>I76+1</f>
        <v>14</v>
      </c>
      <c r="J82">
        <v>1</v>
      </c>
      <c r="K82" t="s">
        <v>2</v>
      </c>
      <c r="L82">
        <f>VLOOKUP(I82,ToRaid,J82,FALSE)</f>
        <v>14</v>
      </c>
      <c r="O82" t="str">
        <f>CHAR(34)&amp;K82&amp;CHAR(34)&amp;": "&amp;L82&amp;","</f>
        <v>"Id": 14,</v>
      </c>
    </row>
    <row r="83" spans="1:15" x14ac:dyDescent="0.3">
      <c r="A83" t="str">
        <f t="shared" si="5"/>
        <v>https://ts4.travian.com/position_details.php?x=&amp;y=</v>
      </c>
      <c r="B83" s="2">
        <v>79</v>
      </c>
      <c r="I83">
        <f t="shared" ref="I83:I85" si="17">I77+1</f>
        <v>14</v>
      </c>
      <c r="J83">
        <v>2</v>
      </c>
      <c r="K83" t="s">
        <v>3</v>
      </c>
      <c r="L83">
        <f>VLOOKUP(I83,ToRaid,J83,FALSE)</f>
        <v>-32</v>
      </c>
      <c r="O83" t="str">
        <f>CHAR(34)&amp;K83&amp;CHAR(34)&amp;": "&amp;L83&amp;","</f>
        <v>"X": -32,</v>
      </c>
    </row>
    <row r="84" spans="1:15" x14ac:dyDescent="0.3">
      <c r="A84" t="str">
        <f t="shared" si="5"/>
        <v>https://ts4.travian.com/position_details.php?x=&amp;y=</v>
      </c>
      <c r="B84" s="2">
        <v>80</v>
      </c>
      <c r="I84">
        <f t="shared" si="17"/>
        <v>14</v>
      </c>
      <c r="J84">
        <v>3</v>
      </c>
      <c r="K84" t="s">
        <v>4</v>
      </c>
      <c r="L84">
        <f>VLOOKUP(I84,ToRaid,J84,FALSE)</f>
        <v>-58</v>
      </c>
      <c r="O84" t="str">
        <f>CHAR(34)&amp;K84&amp;CHAR(34)&amp;": "&amp;L84</f>
        <v>"Y": -58</v>
      </c>
    </row>
    <row r="85" spans="1:15" x14ac:dyDescent="0.3">
      <c r="A85" t="str">
        <f t="shared" si="5"/>
        <v>https://ts4.travian.com/position_details.php?x=&amp;y=</v>
      </c>
      <c r="B85" s="2">
        <v>81</v>
      </c>
      <c r="I85">
        <f t="shared" si="17"/>
        <v>14</v>
      </c>
      <c r="J85">
        <v>4</v>
      </c>
      <c r="K85" t="s">
        <v>10</v>
      </c>
      <c r="L85" t="str">
        <f>VLOOKUP(I85,ToRaid,J85,FALSE)</f>
        <v>true</v>
      </c>
      <c r="O85" t="str">
        <f>CHAR(34)&amp;K85&amp;CHAR(34)&amp;": "&amp;CHAR(34)&amp;L85&amp;CHAR(34)</f>
        <v>"CanRaid": "true"</v>
      </c>
    </row>
    <row r="86" spans="1:15" x14ac:dyDescent="0.3">
      <c r="A86" t="str">
        <f t="shared" si="5"/>
        <v>https://ts4.travian.com/position_details.php?x=&amp;y=</v>
      </c>
      <c r="B86" s="2">
        <v>82</v>
      </c>
      <c r="O86" t="s">
        <v>5</v>
      </c>
    </row>
    <row r="87" spans="1:15" x14ac:dyDescent="0.3">
      <c r="A87" t="str">
        <f t="shared" si="5"/>
        <v>https://ts4.travian.com/position_details.php?x=&amp;y=</v>
      </c>
      <c r="B87" s="2">
        <v>83</v>
      </c>
      <c r="O87" t="s">
        <v>1</v>
      </c>
    </row>
    <row r="88" spans="1:15" x14ac:dyDescent="0.3">
      <c r="A88" t="str">
        <f t="shared" si="5"/>
        <v>https://ts4.travian.com/position_details.php?x=&amp;y=</v>
      </c>
      <c r="B88" s="2">
        <v>84</v>
      </c>
      <c r="I88">
        <f>I82+1</f>
        <v>15</v>
      </c>
      <c r="J88">
        <v>1</v>
      </c>
      <c r="K88" t="s">
        <v>2</v>
      </c>
      <c r="L88">
        <f>VLOOKUP(I88,ToRaid,J88,FALSE)</f>
        <v>15</v>
      </c>
      <c r="O88" t="str">
        <f>CHAR(34)&amp;K88&amp;CHAR(34)&amp;": "&amp;L88&amp;","</f>
        <v>"Id": 15,</v>
      </c>
    </row>
    <row r="89" spans="1:15" x14ac:dyDescent="0.3">
      <c r="A89" t="str">
        <f t="shared" ref="A89:A94" si="18">$A$1&amp;C89&amp;"&amp;y="&amp;D89</f>
        <v>https://ts4.travian.com/position_details.php?x=&amp;y=</v>
      </c>
      <c r="B89" s="2">
        <v>85</v>
      </c>
      <c r="I89">
        <f t="shared" ref="I89:I91" si="19">I83+1</f>
        <v>15</v>
      </c>
      <c r="J89">
        <v>2</v>
      </c>
      <c r="K89" t="s">
        <v>3</v>
      </c>
      <c r="L89">
        <f>VLOOKUP(I89,ToRaid,J89,FALSE)</f>
        <v>-35</v>
      </c>
      <c r="O89" t="str">
        <f>CHAR(34)&amp;K89&amp;CHAR(34)&amp;": "&amp;L89&amp;","</f>
        <v>"X": -35,</v>
      </c>
    </row>
    <row r="90" spans="1:15" x14ac:dyDescent="0.3">
      <c r="A90" t="str">
        <f t="shared" si="18"/>
        <v>https://ts4.travian.com/position_details.php?x=&amp;y=</v>
      </c>
      <c r="B90" s="2">
        <v>86</v>
      </c>
      <c r="I90">
        <f t="shared" si="19"/>
        <v>15</v>
      </c>
      <c r="J90">
        <v>3</v>
      </c>
      <c r="K90" t="s">
        <v>4</v>
      </c>
      <c r="L90">
        <f>VLOOKUP(I90,ToRaid,J90,FALSE)</f>
        <v>-45</v>
      </c>
      <c r="O90" t="str">
        <f>CHAR(34)&amp;K90&amp;CHAR(34)&amp;": "&amp;L90</f>
        <v>"Y": -45</v>
      </c>
    </row>
    <row r="91" spans="1:15" x14ac:dyDescent="0.3">
      <c r="A91" t="str">
        <f t="shared" si="18"/>
        <v>https://ts4.travian.com/position_details.php?x=&amp;y=</v>
      </c>
      <c r="B91" s="2">
        <v>87</v>
      </c>
      <c r="I91">
        <f t="shared" si="19"/>
        <v>15</v>
      </c>
      <c r="J91">
        <v>4</v>
      </c>
      <c r="K91" t="s">
        <v>10</v>
      </c>
      <c r="L91" t="str">
        <f>VLOOKUP(I91,ToRaid,J91,FALSE)</f>
        <v>false</v>
      </c>
      <c r="O91" t="str">
        <f>CHAR(34)&amp;K91&amp;CHAR(34)&amp;": "&amp;CHAR(34)&amp;L91&amp;CHAR(34)</f>
        <v>"CanRaid": "false"</v>
      </c>
    </row>
    <row r="92" spans="1:15" x14ac:dyDescent="0.3">
      <c r="A92" t="str">
        <f t="shared" si="18"/>
        <v>https://ts4.travian.com/position_details.php?x=&amp;y=</v>
      </c>
      <c r="B92" s="2">
        <v>88</v>
      </c>
      <c r="O92" t="s">
        <v>5</v>
      </c>
    </row>
    <row r="93" spans="1:15" x14ac:dyDescent="0.3">
      <c r="A93" t="str">
        <f t="shared" si="18"/>
        <v>https://ts4.travian.com/position_details.php?x=&amp;y=</v>
      </c>
      <c r="B93" s="2">
        <v>89</v>
      </c>
      <c r="O93" t="s">
        <v>1</v>
      </c>
    </row>
    <row r="94" spans="1:15" x14ac:dyDescent="0.3">
      <c r="A94" t="str">
        <f t="shared" si="18"/>
        <v>https://ts4.travian.com/position_details.php?x=&amp;y=</v>
      </c>
      <c r="B94" s="2">
        <v>90</v>
      </c>
      <c r="I94">
        <f>I88+1</f>
        <v>16</v>
      </c>
      <c r="J94">
        <v>1</v>
      </c>
      <c r="K94" t="s">
        <v>2</v>
      </c>
      <c r="L94">
        <f>VLOOKUP(I94,ToRaid,J94,FALSE)</f>
        <v>16</v>
      </c>
      <c r="O94" t="str">
        <f>CHAR(34)&amp;K94&amp;CHAR(34)&amp;": "&amp;L94&amp;","</f>
        <v>"Id": 16,</v>
      </c>
    </row>
    <row r="95" spans="1:15" x14ac:dyDescent="0.3">
      <c r="B95" s="2"/>
      <c r="I95">
        <f t="shared" ref="I95:I97" si="20">I89+1</f>
        <v>16</v>
      </c>
      <c r="J95">
        <v>2</v>
      </c>
      <c r="K95" t="s">
        <v>3</v>
      </c>
      <c r="L95">
        <f>VLOOKUP(I95,ToRaid,J95,FALSE)</f>
        <v>-25</v>
      </c>
      <c r="O95" t="str">
        <f>CHAR(34)&amp;K95&amp;CHAR(34)&amp;": "&amp;L95&amp;","</f>
        <v>"X": -25,</v>
      </c>
    </row>
    <row r="96" spans="1:15" x14ac:dyDescent="0.3">
      <c r="I96">
        <f t="shared" si="20"/>
        <v>16</v>
      </c>
      <c r="J96">
        <v>3</v>
      </c>
      <c r="K96" t="s">
        <v>4</v>
      </c>
      <c r="L96">
        <f>VLOOKUP(I96,ToRaid,J96,FALSE)</f>
        <v>-46</v>
      </c>
      <c r="O96" t="str">
        <f>CHAR(34)&amp;K96&amp;CHAR(34)&amp;": "&amp;L96</f>
        <v>"Y": -46</v>
      </c>
    </row>
    <row r="97" spans="9:15" x14ac:dyDescent="0.3">
      <c r="I97">
        <f t="shared" si="20"/>
        <v>16</v>
      </c>
      <c r="J97">
        <v>4</v>
      </c>
      <c r="K97" t="s">
        <v>10</v>
      </c>
      <c r="L97" t="str">
        <f>VLOOKUP(I97,ToRaid,J97,FALSE)</f>
        <v>true</v>
      </c>
      <c r="O97" t="str">
        <f>CHAR(34)&amp;K97&amp;CHAR(34)&amp;": "&amp;CHAR(34)&amp;L97&amp;CHAR(34)</f>
        <v>"CanRaid": "true"</v>
      </c>
    </row>
    <row r="98" spans="9:15" x14ac:dyDescent="0.3">
      <c r="O98" t="s">
        <v>5</v>
      </c>
    </row>
    <row r="99" spans="9:15" x14ac:dyDescent="0.3">
      <c r="O99" t="s">
        <v>1</v>
      </c>
    </row>
    <row r="100" spans="9:15" x14ac:dyDescent="0.3">
      <c r="I100">
        <f>I94+1</f>
        <v>17</v>
      </c>
      <c r="J100">
        <v>1</v>
      </c>
      <c r="K100" t="s">
        <v>2</v>
      </c>
      <c r="L100">
        <f>VLOOKUP(I100,ToRaid,J100,FALSE)</f>
        <v>17</v>
      </c>
      <c r="O100" t="str">
        <f>CHAR(34)&amp;K100&amp;CHAR(34)&amp;": "&amp;L100&amp;","</f>
        <v>"Id": 17,</v>
      </c>
    </row>
    <row r="101" spans="9:15" x14ac:dyDescent="0.3">
      <c r="I101">
        <f t="shared" ref="I101:I103" si="21">I95+1</f>
        <v>17</v>
      </c>
      <c r="J101">
        <v>2</v>
      </c>
      <c r="K101" t="s">
        <v>3</v>
      </c>
      <c r="L101">
        <f>VLOOKUP(I101,ToRaid,J101,FALSE)</f>
        <v>-24</v>
      </c>
      <c r="O101" t="str">
        <f>CHAR(34)&amp;K101&amp;CHAR(34)&amp;": "&amp;L101&amp;","</f>
        <v>"X": -24,</v>
      </c>
    </row>
    <row r="102" spans="9:15" x14ac:dyDescent="0.3">
      <c r="I102">
        <f t="shared" si="21"/>
        <v>17</v>
      </c>
      <c r="J102">
        <v>3</v>
      </c>
      <c r="K102" t="s">
        <v>4</v>
      </c>
      <c r="L102">
        <f>VLOOKUP(I102,ToRaid,J102,FALSE)</f>
        <v>-55</v>
      </c>
      <c r="O102" t="str">
        <f>CHAR(34)&amp;K102&amp;CHAR(34)&amp;": "&amp;L102</f>
        <v>"Y": -55</v>
      </c>
    </row>
    <row r="103" spans="9:15" x14ac:dyDescent="0.3">
      <c r="I103">
        <f t="shared" si="21"/>
        <v>17</v>
      </c>
      <c r="J103">
        <v>4</v>
      </c>
      <c r="K103" t="s">
        <v>10</v>
      </c>
      <c r="L103" t="str">
        <f>VLOOKUP(I103,ToRaid,J103,FALSE)</f>
        <v>true</v>
      </c>
      <c r="O103" t="str">
        <f>CHAR(34)&amp;K103&amp;CHAR(34)&amp;": "&amp;CHAR(34)&amp;L103&amp;CHAR(34)</f>
        <v>"CanRaid": "true"</v>
      </c>
    </row>
    <row r="104" spans="9:15" x14ac:dyDescent="0.3">
      <c r="O104" t="s">
        <v>5</v>
      </c>
    </row>
    <row r="105" spans="9:15" x14ac:dyDescent="0.3">
      <c r="O105" t="s">
        <v>1</v>
      </c>
    </row>
    <row r="106" spans="9:15" x14ac:dyDescent="0.3">
      <c r="I106">
        <f>I100+1</f>
        <v>18</v>
      </c>
      <c r="J106">
        <v>1</v>
      </c>
      <c r="K106" t="s">
        <v>2</v>
      </c>
      <c r="L106">
        <f>VLOOKUP(I106,ToRaid,J106,FALSE)</f>
        <v>18</v>
      </c>
      <c r="O106" t="str">
        <f>CHAR(34)&amp;K106&amp;CHAR(34)&amp;": "&amp;L106&amp;","</f>
        <v>"Id": 18,</v>
      </c>
    </row>
    <row r="107" spans="9:15" x14ac:dyDescent="0.3">
      <c r="I107">
        <f t="shared" ref="I107:I109" si="22">I101+1</f>
        <v>18</v>
      </c>
      <c r="J107">
        <v>2</v>
      </c>
      <c r="K107" t="s">
        <v>3</v>
      </c>
      <c r="L107">
        <f>VLOOKUP(I107,ToRaid,J107,FALSE)</f>
        <v>-26</v>
      </c>
      <c r="O107" t="str">
        <f>CHAR(34)&amp;K107&amp;CHAR(34)&amp;": "&amp;L107&amp;","</f>
        <v>"X": -26,</v>
      </c>
    </row>
    <row r="108" spans="9:15" x14ac:dyDescent="0.3">
      <c r="I108">
        <f t="shared" si="22"/>
        <v>18</v>
      </c>
      <c r="J108">
        <v>3</v>
      </c>
      <c r="K108" t="s">
        <v>4</v>
      </c>
      <c r="L108">
        <f>VLOOKUP(I108,ToRaid,J108,FALSE)</f>
        <v>-58</v>
      </c>
      <c r="O108" t="str">
        <f>CHAR(34)&amp;K108&amp;CHAR(34)&amp;": "&amp;L108</f>
        <v>"Y": -58</v>
      </c>
    </row>
    <row r="109" spans="9:15" x14ac:dyDescent="0.3">
      <c r="I109">
        <f t="shared" si="22"/>
        <v>18</v>
      </c>
      <c r="J109">
        <v>4</v>
      </c>
      <c r="K109" t="s">
        <v>10</v>
      </c>
      <c r="L109" t="str">
        <f>VLOOKUP(I109,ToRaid,J109,FALSE)</f>
        <v>false</v>
      </c>
      <c r="O109" t="str">
        <f>CHAR(34)&amp;K109&amp;CHAR(34)&amp;": "&amp;CHAR(34)&amp;L109&amp;CHAR(34)</f>
        <v>"CanRaid": "false"</v>
      </c>
    </row>
    <row r="110" spans="9:15" x14ac:dyDescent="0.3">
      <c r="O110" t="s">
        <v>5</v>
      </c>
    </row>
    <row r="111" spans="9:15" x14ac:dyDescent="0.3">
      <c r="O111" t="s">
        <v>1</v>
      </c>
    </row>
    <row r="112" spans="9:15" x14ac:dyDescent="0.3">
      <c r="I112">
        <f>I106+1</f>
        <v>19</v>
      </c>
      <c r="J112">
        <v>1</v>
      </c>
      <c r="K112" t="s">
        <v>2</v>
      </c>
      <c r="L112">
        <f>VLOOKUP(I112,ToRaid,J112,FALSE)</f>
        <v>19</v>
      </c>
      <c r="O112" t="str">
        <f>CHAR(34)&amp;K112&amp;CHAR(34)&amp;": "&amp;L112&amp;","</f>
        <v>"Id": 19,</v>
      </c>
    </row>
    <row r="113" spans="9:15" x14ac:dyDescent="0.3">
      <c r="I113">
        <f t="shared" ref="I113:I115" si="23">I107+1</f>
        <v>19</v>
      </c>
      <c r="J113">
        <v>2</v>
      </c>
      <c r="K113" t="s">
        <v>3</v>
      </c>
      <c r="L113">
        <f>VLOOKUP(I113,ToRaid,J113,FALSE)</f>
        <v>-27</v>
      </c>
      <c r="O113" t="str">
        <f>CHAR(34)&amp;K113&amp;CHAR(34)&amp;": "&amp;L113&amp;","</f>
        <v>"X": -27,</v>
      </c>
    </row>
    <row r="114" spans="9:15" x14ac:dyDescent="0.3">
      <c r="I114">
        <f t="shared" si="23"/>
        <v>19</v>
      </c>
      <c r="J114">
        <v>3</v>
      </c>
      <c r="K114" t="s">
        <v>4</v>
      </c>
      <c r="L114">
        <f>VLOOKUP(I114,ToRaid,J114,FALSE)</f>
        <v>-43</v>
      </c>
      <c r="O114" t="str">
        <f>CHAR(34)&amp;K114&amp;CHAR(34)&amp;": "&amp;L114</f>
        <v>"Y": -43</v>
      </c>
    </row>
    <row r="115" spans="9:15" x14ac:dyDescent="0.3">
      <c r="I115">
        <f t="shared" si="23"/>
        <v>19</v>
      </c>
      <c r="J115">
        <v>4</v>
      </c>
      <c r="K115" t="s">
        <v>10</v>
      </c>
      <c r="L115" t="str">
        <f>VLOOKUP(I115,ToRaid,J115,FALSE)</f>
        <v>true</v>
      </c>
      <c r="O115" t="str">
        <f>CHAR(34)&amp;K115&amp;CHAR(34)&amp;": "&amp;CHAR(34)&amp;L115&amp;CHAR(34)</f>
        <v>"CanRaid": "true"</v>
      </c>
    </row>
    <row r="116" spans="9:15" x14ac:dyDescent="0.3">
      <c r="O116" t="s">
        <v>5</v>
      </c>
    </row>
    <row r="117" spans="9:15" x14ac:dyDescent="0.3">
      <c r="O117" t="s">
        <v>1</v>
      </c>
    </row>
    <row r="118" spans="9:15" x14ac:dyDescent="0.3">
      <c r="I118">
        <f>I112+1</f>
        <v>20</v>
      </c>
      <c r="J118">
        <v>1</v>
      </c>
      <c r="K118" t="s">
        <v>2</v>
      </c>
      <c r="L118">
        <f>VLOOKUP(I118,ToRaid,J118,FALSE)</f>
        <v>20</v>
      </c>
      <c r="O118" t="str">
        <f>CHAR(34)&amp;K118&amp;CHAR(34)&amp;": "&amp;L118&amp;","</f>
        <v>"Id": 20,</v>
      </c>
    </row>
    <row r="119" spans="9:15" x14ac:dyDescent="0.3">
      <c r="I119">
        <f t="shared" ref="I119:I121" si="24">I113+1</f>
        <v>20</v>
      </c>
      <c r="J119">
        <v>2</v>
      </c>
      <c r="K119" t="s">
        <v>3</v>
      </c>
      <c r="L119">
        <f>VLOOKUP(I119,ToRaid,J119,FALSE)</f>
        <v>-40</v>
      </c>
      <c r="O119" t="str">
        <f>CHAR(34)&amp;K119&amp;CHAR(34)&amp;": "&amp;L119&amp;","</f>
        <v>"X": -40,</v>
      </c>
    </row>
    <row r="120" spans="9:15" x14ac:dyDescent="0.3">
      <c r="I120">
        <f t="shared" si="24"/>
        <v>20</v>
      </c>
      <c r="J120">
        <v>3</v>
      </c>
      <c r="K120" t="s">
        <v>4</v>
      </c>
      <c r="L120">
        <f>VLOOKUP(I120,ToRaid,J120,FALSE)</f>
        <v>-51</v>
      </c>
      <c r="O120" t="str">
        <f>CHAR(34)&amp;K120&amp;CHAR(34)&amp;": "&amp;L120</f>
        <v>"Y": -51</v>
      </c>
    </row>
    <row r="121" spans="9:15" x14ac:dyDescent="0.3">
      <c r="I121">
        <f t="shared" si="24"/>
        <v>20</v>
      </c>
      <c r="J121">
        <v>4</v>
      </c>
      <c r="K121" t="s">
        <v>10</v>
      </c>
      <c r="L121" t="str">
        <f>VLOOKUP(I121,ToRaid,J121,FALSE)</f>
        <v>false</v>
      </c>
      <c r="O121" t="str">
        <f>CHAR(34)&amp;K121&amp;CHAR(34)&amp;": "&amp;CHAR(34)&amp;L121&amp;CHAR(34)</f>
        <v>"CanRaid": "false"</v>
      </c>
    </row>
    <row r="122" spans="9:15" x14ac:dyDescent="0.3">
      <c r="O122" t="s">
        <v>5</v>
      </c>
    </row>
    <row r="123" spans="9:15" x14ac:dyDescent="0.3">
      <c r="O123" t="s">
        <v>1</v>
      </c>
    </row>
    <row r="124" spans="9:15" x14ac:dyDescent="0.3">
      <c r="I124">
        <f>I118+1</f>
        <v>21</v>
      </c>
      <c r="J124">
        <v>1</v>
      </c>
      <c r="K124" t="s">
        <v>2</v>
      </c>
      <c r="L124">
        <f>VLOOKUP(I124,ToRaid,J124,FALSE)</f>
        <v>21</v>
      </c>
      <c r="O124" t="str">
        <f>CHAR(34)&amp;K124&amp;CHAR(34)&amp;": "&amp;L124&amp;","</f>
        <v>"Id": 21,</v>
      </c>
    </row>
    <row r="125" spans="9:15" x14ac:dyDescent="0.3">
      <c r="I125">
        <f t="shared" ref="I125:I127" si="25">I119+1</f>
        <v>21</v>
      </c>
      <c r="J125">
        <v>2</v>
      </c>
      <c r="K125" t="s">
        <v>3</v>
      </c>
      <c r="L125">
        <f>VLOOKUP(I125,ToRaid,J125,FALSE)</f>
        <v>-40</v>
      </c>
      <c r="O125" t="str">
        <f>CHAR(34)&amp;K125&amp;CHAR(34)&amp;": "&amp;L125&amp;","</f>
        <v>"X": -40,</v>
      </c>
    </row>
    <row r="126" spans="9:15" x14ac:dyDescent="0.3">
      <c r="I126">
        <f t="shared" si="25"/>
        <v>21</v>
      </c>
      <c r="J126">
        <v>3</v>
      </c>
      <c r="K126" t="s">
        <v>4</v>
      </c>
      <c r="L126">
        <f>VLOOKUP(I126,ToRaid,J126,FALSE)</f>
        <v>-54</v>
      </c>
      <c r="O126" t="str">
        <f>CHAR(34)&amp;K126&amp;CHAR(34)&amp;": "&amp;L126</f>
        <v>"Y": -54</v>
      </c>
    </row>
    <row r="127" spans="9:15" x14ac:dyDescent="0.3">
      <c r="I127">
        <f t="shared" si="25"/>
        <v>21</v>
      </c>
      <c r="J127">
        <v>4</v>
      </c>
      <c r="K127" t="s">
        <v>10</v>
      </c>
      <c r="L127" t="str">
        <f>VLOOKUP(I127,ToRaid,J127,FALSE)</f>
        <v>false</v>
      </c>
      <c r="O127" t="str">
        <f>CHAR(34)&amp;K127&amp;CHAR(34)&amp;": "&amp;CHAR(34)&amp;L127&amp;CHAR(34)</f>
        <v>"CanRaid": "false"</v>
      </c>
    </row>
    <row r="128" spans="9:15" x14ac:dyDescent="0.3">
      <c r="O128" t="s">
        <v>5</v>
      </c>
    </row>
    <row r="129" spans="9:15" x14ac:dyDescent="0.3">
      <c r="O129" t="s">
        <v>1</v>
      </c>
    </row>
    <row r="130" spans="9:15" x14ac:dyDescent="0.3">
      <c r="I130">
        <f>I124+1</f>
        <v>22</v>
      </c>
      <c r="J130">
        <v>1</v>
      </c>
      <c r="K130" t="s">
        <v>2</v>
      </c>
      <c r="L130">
        <f>VLOOKUP(I130,ToRaid,J130,FALSE)</f>
        <v>22</v>
      </c>
      <c r="O130" t="str">
        <f>CHAR(34)&amp;K130&amp;CHAR(34)&amp;": "&amp;L130&amp;","</f>
        <v>"Id": 22,</v>
      </c>
    </row>
    <row r="131" spans="9:15" x14ac:dyDescent="0.3">
      <c r="I131">
        <f t="shared" ref="I131:I133" si="26">I125+1</f>
        <v>22</v>
      </c>
      <c r="J131">
        <v>2</v>
      </c>
      <c r="K131" t="s">
        <v>3</v>
      </c>
      <c r="L131">
        <f>VLOOKUP(I131,ToRaid,J131,FALSE)</f>
        <v>-28</v>
      </c>
      <c r="O131" t="str">
        <f>CHAR(34)&amp;K131&amp;CHAR(34)&amp;": "&amp;L131&amp;","</f>
        <v>"X": -28,</v>
      </c>
    </row>
    <row r="132" spans="9:15" x14ac:dyDescent="0.3">
      <c r="I132">
        <f t="shared" si="26"/>
        <v>22</v>
      </c>
      <c r="J132">
        <v>3</v>
      </c>
      <c r="K132" t="s">
        <v>4</v>
      </c>
      <c r="L132">
        <f>VLOOKUP(I132,ToRaid,J132,FALSE)</f>
        <v>-42</v>
      </c>
      <c r="O132" t="str">
        <f>CHAR(34)&amp;K132&amp;CHAR(34)&amp;": "&amp;L132</f>
        <v>"Y": -42</v>
      </c>
    </row>
    <row r="133" spans="9:15" x14ac:dyDescent="0.3">
      <c r="I133">
        <f t="shared" si="26"/>
        <v>22</v>
      </c>
      <c r="J133">
        <v>4</v>
      </c>
      <c r="K133" t="s">
        <v>10</v>
      </c>
      <c r="L133" t="str">
        <f>VLOOKUP(I133,ToRaid,J133,FALSE)</f>
        <v>true</v>
      </c>
      <c r="O133" t="str">
        <f>CHAR(34)&amp;K133&amp;CHAR(34)&amp;": "&amp;CHAR(34)&amp;L133&amp;CHAR(34)</f>
        <v>"CanRaid": "true"</v>
      </c>
    </row>
    <row r="134" spans="9:15" x14ac:dyDescent="0.3">
      <c r="O134" t="s">
        <v>5</v>
      </c>
    </row>
    <row r="135" spans="9:15" x14ac:dyDescent="0.3">
      <c r="O135" t="s">
        <v>1</v>
      </c>
    </row>
    <row r="136" spans="9:15" x14ac:dyDescent="0.3">
      <c r="I136">
        <f>I130+1</f>
        <v>23</v>
      </c>
      <c r="J136">
        <v>1</v>
      </c>
      <c r="K136" t="s">
        <v>2</v>
      </c>
      <c r="L136">
        <f>VLOOKUP(I136,ToRaid,J136,FALSE)</f>
        <v>23</v>
      </c>
      <c r="O136" t="str">
        <f>CHAR(34)&amp;K136&amp;CHAR(34)&amp;": "&amp;L136&amp;","</f>
        <v>"Id": 23,</v>
      </c>
    </row>
    <row r="137" spans="9:15" x14ac:dyDescent="0.3">
      <c r="I137">
        <f t="shared" ref="I137:I139" si="27">I131+1</f>
        <v>23</v>
      </c>
      <c r="J137">
        <v>2</v>
      </c>
      <c r="K137" t="s">
        <v>3</v>
      </c>
      <c r="L137">
        <f>VLOOKUP(I137,ToRaid,J137,FALSE)</f>
        <v>-41</v>
      </c>
      <c r="O137" t="str">
        <f>CHAR(34)&amp;K137&amp;CHAR(34)&amp;": "&amp;L137&amp;","</f>
        <v>"X": -41,</v>
      </c>
    </row>
    <row r="138" spans="9:15" x14ac:dyDescent="0.3">
      <c r="I138">
        <f t="shared" si="27"/>
        <v>23</v>
      </c>
      <c r="J138">
        <v>3</v>
      </c>
      <c r="K138" t="s">
        <v>4</v>
      </c>
      <c r="L138">
        <f>VLOOKUP(I138,ToRaid,J138,FALSE)</f>
        <v>-52</v>
      </c>
      <c r="O138" t="str">
        <f>CHAR(34)&amp;K138&amp;CHAR(34)&amp;": "&amp;L138</f>
        <v>"Y": -52</v>
      </c>
    </row>
    <row r="139" spans="9:15" x14ac:dyDescent="0.3">
      <c r="I139">
        <f t="shared" si="27"/>
        <v>23</v>
      </c>
      <c r="J139">
        <v>4</v>
      </c>
      <c r="K139" t="s">
        <v>10</v>
      </c>
      <c r="L139" t="str">
        <f>VLOOKUP(I139,ToRaid,J139,FALSE)</f>
        <v>true</v>
      </c>
      <c r="O139" t="str">
        <f>CHAR(34)&amp;K139&amp;CHAR(34)&amp;": "&amp;CHAR(34)&amp;L139&amp;CHAR(34)</f>
        <v>"CanRaid": "true"</v>
      </c>
    </row>
    <row r="140" spans="9:15" x14ac:dyDescent="0.3">
      <c r="O140" t="s">
        <v>5</v>
      </c>
    </row>
    <row r="141" spans="9:15" x14ac:dyDescent="0.3">
      <c r="O141" t="s">
        <v>1</v>
      </c>
    </row>
    <row r="142" spans="9:15" x14ac:dyDescent="0.3">
      <c r="I142">
        <f>I136+1</f>
        <v>24</v>
      </c>
      <c r="J142">
        <v>1</v>
      </c>
      <c r="K142" t="s">
        <v>2</v>
      </c>
      <c r="L142">
        <f>VLOOKUP(I142,ToRaid,J142,FALSE)</f>
        <v>24</v>
      </c>
      <c r="O142" t="str">
        <f>CHAR(34)&amp;K142&amp;CHAR(34)&amp;": "&amp;L142&amp;","</f>
        <v>"Id": 24,</v>
      </c>
    </row>
    <row r="143" spans="9:15" x14ac:dyDescent="0.3">
      <c r="I143">
        <f t="shared" ref="I143:I145" si="28">I137+1</f>
        <v>24</v>
      </c>
      <c r="J143">
        <v>2</v>
      </c>
      <c r="K143" t="s">
        <v>3</v>
      </c>
      <c r="L143">
        <f>VLOOKUP(I143,ToRaid,J143,FALSE)</f>
        <v>-21</v>
      </c>
      <c r="O143" t="str">
        <f>CHAR(34)&amp;K143&amp;CHAR(34)&amp;": "&amp;L143&amp;","</f>
        <v>"X": -21,</v>
      </c>
    </row>
    <row r="144" spans="9:15" x14ac:dyDescent="0.3">
      <c r="I144">
        <f t="shared" si="28"/>
        <v>24</v>
      </c>
      <c r="J144">
        <v>3</v>
      </c>
      <c r="K144" t="s">
        <v>4</v>
      </c>
      <c r="L144">
        <f>VLOOKUP(I144,ToRaid,J144,FALSE)</f>
        <v>-52</v>
      </c>
      <c r="O144" t="str">
        <f>CHAR(34)&amp;K144&amp;CHAR(34)&amp;": "&amp;L144</f>
        <v>"Y": -52</v>
      </c>
    </row>
    <row r="145" spans="9:15" x14ac:dyDescent="0.3">
      <c r="I145">
        <f t="shared" si="28"/>
        <v>24</v>
      </c>
      <c r="J145">
        <v>4</v>
      </c>
      <c r="K145" t="s">
        <v>10</v>
      </c>
      <c r="L145" t="str">
        <f>VLOOKUP(I145,ToRaid,J145,FALSE)</f>
        <v>false</v>
      </c>
      <c r="O145" t="str">
        <f>CHAR(34)&amp;K145&amp;CHAR(34)&amp;": "&amp;CHAR(34)&amp;L145&amp;CHAR(34)</f>
        <v>"CanRaid": "false"</v>
      </c>
    </row>
    <row r="146" spans="9:15" x14ac:dyDescent="0.3">
      <c r="O146" t="s">
        <v>5</v>
      </c>
    </row>
    <row r="147" spans="9:15" x14ac:dyDescent="0.3">
      <c r="O147" t="s">
        <v>1</v>
      </c>
    </row>
    <row r="148" spans="9:15" x14ac:dyDescent="0.3">
      <c r="I148">
        <f>I142+1</f>
        <v>25</v>
      </c>
      <c r="J148">
        <v>1</v>
      </c>
      <c r="K148" t="s">
        <v>2</v>
      </c>
      <c r="L148">
        <f>VLOOKUP(I148,ToRaid,J148,FALSE)</f>
        <v>25</v>
      </c>
      <c r="O148" t="str">
        <f>CHAR(34)&amp;K148&amp;CHAR(34)&amp;": "&amp;L148&amp;","</f>
        <v>"Id": 25,</v>
      </c>
    </row>
    <row r="149" spans="9:15" x14ac:dyDescent="0.3">
      <c r="I149">
        <f t="shared" ref="I149:I151" si="29">I143+1</f>
        <v>25</v>
      </c>
      <c r="J149">
        <v>2</v>
      </c>
      <c r="K149" t="s">
        <v>3</v>
      </c>
      <c r="L149">
        <f>VLOOKUP(I149,ToRaid,J149,FALSE)</f>
        <v>-21</v>
      </c>
      <c r="O149" t="str">
        <f>CHAR(34)&amp;K149&amp;CHAR(34)&amp;": "&amp;L149&amp;","</f>
        <v>"X": -21,</v>
      </c>
    </row>
    <row r="150" spans="9:15" x14ac:dyDescent="0.3">
      <c r="I150">
        <f t="shared" si="29"/>
        <v>25</v>
      </c>
      <c r="J150">
        <v>3</v>
      </c>
      <c r="K150" t="s">
        <v>4</v>
      </c>
      <c r="L150">
        <f>VLOOKUP(I150,ToRaid,J150,FALSE)</f>
        <v>-47</v>
      </c>
      <c r="O150" t="str">
        <f>CHAR(34)&amp;K150&amp;CHAR(34)&amp;": "&amp;L150</f>
        <v>"Y": -47</v>
      </c>
    </row>
    <row r="151" spans="9:15" x14ac:dyDescent="0.3">
      <c r="I151">
        <f t="shared" si="29"/>
        <v>25</v>
      </c>
      <c r="J151">
        <v>4</v>
      </c>
      <c r="K151" t="s">
        <v>10</v>
      </c>
      <c r="L151" t="str">
        <f>VLOOKUP(I151,ToRaid,J151,FALSE)</f>
        <v>true</v>
      </c>
      <c r="O151" t="str">
        <f>CHAR(34)&amp;K151&amp;CHAR(34)&amp;": "&amp;CHAR(34)&amp;L151&amp;CHAR(34)</f>
        <v>"CanRaid": "true"</v>
      </c>
    </row>
    <row r="152" spans="9:15" x14ac:dyDescent="0.3">
      <c r="O152" t="s">
        <v>5</v>
      </c>
    </row>
    <row r="153" spans="9:15" x14ac:dyDescent="0.3">
      <c r="O153" t="s">
        <v>1</v>
      </c>
    </row>
    <row r="154" spans="9:15" x14ac:dyDescent="0.3">
      <c r="I154">
        <f>I148+1</f>
        <v>26</v>
      </c>
      <c r="J154">
        <v>1</v>
      </c>
      <c r="K154" t="s">
        <v>2</v>
      </c>
      <c r="L154">
        <f>VLOOKUP(I154,ToRaid,J154,FALSE)</f>
        <v>26</v>
      </c>
      <c r="O154" t="str">
        <f>CHAR(34)&amp;K154&amp;CHAR(34)&amp;": "&amp;L154&amp;","</f>
        <v>"Id": 26,</v>
      </c>
    </row>
    <row r="155" spans="9:15" x14ac:dyDescent="0.3">
      <c r="I155">
        <f t="shared" ref="I155:I157" si="30">I149+1</f>
        <v>26</v>
      </c>
      <c r="J155">
        <v>2</v>
      </c>
      <c r="K155" t="s">
        <v>3</v>
      </c>
      <c r="L155">
        <f>VLOOKUP(I155,ToRaid,J155,FALSE)</f>
        <v>-42</v>
      </c>
      <c r="O155" t="str">
        <f>CHAR(34)&amp;K155&amp;CHAR(34)&amp;": "&amp;L155&amp;","</f>
        <v>"X": -42,</v>
      </c>
    </row>
    <row r="156" spans="9:15" x14ac:dyDescent="0.3">
      <c r="I156">
        <f t="shared" si="30"/>
        <v>26</v>
      </c>
      <c r="J156">
        <v>3</v>
      </c>
      <c r="K156" t="s">
        <v>4</v>
      </c>
      <c r="L156">
        <f>VLOOKUP(I156,ToRaid,J156,FALSE)</f>
        <v>-54</v>
      </c>
      <c r="O156" t="str">
        <f>CHAR(34)&amp;K156&amp;CHAR(34)&amp;": "&amp;L156</f>
        <v>"Y": -54</v>
      </c>
    </row>
    <row r="157" spans="9:15" x14ac:dyDescent="0.3">
      <c r="I157">
        <f t="shared" si="30"/>
        <v>26</v>
      </c>
      <c r="J157">
        <v>4</v>
      </c>
      <c r="K157" t="s">
        <v>10</v>
      </c>
      <c r="L157" t="str">
        <f>VLOOKUP(I157,ToRaid,J157,FALSE)</f>
        <v>true</v>
      </c>
      <c r="O157" t="str">
        <f>CHAR(34)&amp;K157&amp;CHAR(34)&amp;": "&amp;CHAR(34)&amp;L157&amp;CHAR(34)</f>
        <v>"CanRaid": "true"</v>
      </c>
    </row>
    <row r="158" spans="9:15" x14ac:dyDescent="0.3">
      <c r="O158" t="s">
        <v>5</v>
      </c>
    </row>
    <row r="159" spans="9:15" x14ac:dyDescent="0.3">
      <c r="O159" t="s">
        <v>1</v>
      </c>
    </row>
    <row r="160" spans="9:15" x14ac:dyDescent="0.3">
      <c r="I160">
        <f>I154+1</f>
        <v>27</v>
      </c>
      <c r="J160">
        <v>1</v>
      </c>
      <c r="K160" t="s">
        <v>2</v>
      </c>
      <c r="L160">
        <f>VLOOKUP(I160,ToRaid,J160,FALSE)</f>
        <v>27</v>
      </c>
      <c r="O160" t="str">
        <f>CHAR(34)&amp;K160&amp;CHAR(34)&amp;": "&amp;L160&amp;","</f>
        <v>"Id": 27,</v>
      </c>
    </row>
    <row r="161" spans="9:15" x14ac:dyDescent="0.3">
      <c r="I161">
        <f t="shared" ref="I161:I163" si="31">I155+1</f>
        <v>27</v>
      </c>
      <c r="J161">
        <v>2</v>
      </c>
      <c r="K161" t="s">
        <v>3</v>
      </c>
      <c r="L161">
        <f>VLOOKUP(I161,ToRaid,J161,FALSE)</f>
        <v>-22</v>
      </c>
      <c r="O161" t="str">
        <f>CHAR(34)&amp;K161&amp;CHAR(34)&amp;": "&amp;L161&amp;","</f>
        <v>"X": -22,</v>
      </c>
    </row>
    <row r="162" spans="9:15" x14ac:dyDescent="0.3">
      <c r="I162">
        <f t="shared" si="31"/>
        <v>27</v>
      </c>
      <c r="J162">
        <v>3</v>
      </c>
      <c r="K162" t="s">
        <v>4</v>
      </c>
      <c r="L162">
        <f>VLOOKUP(I162,ToRaid,J162,FALSE)</f>
        <v>-58</v>
      </c>
      <c r="O162" t="str">
        <f>CHAR(34)&amp;K162&amp;CHAR(34)&amp;": "&amp;L162</f>
        <v>"Y": -58</v>
      </c>
    </row>
    <row r="163" spans="9:15" x14ac:dyDescent="0.3">
      <c r="I163">
        <f t="shared" si="31"/>
        <v>27</v>
      </c>
      <c r="J163">
        <v>4</v>
      </c>
      <c r="K163" t="s">
        <v>10</v>
      </c>
      <c r="L163" t="str">
        <f>VLOOKUP(I163,ToRaid,J163,FALSE)</f>
        <v>false</v>
      </c>
      <c r="O163" t="str">
        <f>CHAR(34)&amp;K163&amp;CHAR(34)&amp;": "&amp;CHAR(34)&amp;L163&amp;CHAR(34)</f>
        <v>"CanRaid": "false"</v>
      </c>
    </row>
    <row r="164" spans="9:15" x14ac:dyDescent="0.3">
      <c r="O164" t="s">
        <v>5</v>
      </c>
    </row>
    <row r="165" spans="9:15" x14ac:dyDescent="0.3">
      <c r="O165" t="s">
        <v>1</v>
      </c>
    </row>
    <row r="166" spans="9:15" x14ac:dyDescent="0.3">
      <c r="I166">
        <f>I160+1</f>
        <v>28</v>
      </c>
      <c r="J166">
        <v>1</v>
      </c>
      <c r="K166" t="s">
        <v>2</v>
      </c>
      <c r="L166">
        <f>VLOOKUP(I166,ToRaid,J166,FALSE)</f>
        <v>28</v>
      </c>
      <c r="O166" t="str">
        <f t="shared" ref="O166:O167" si="32">CHAR(34)&amp;K166&amp;CHAR(34)&amp;": "&amp;L166&amp;","</f>
        <v>"Id": 28,</v>
      </c>
    </row>
    <row r="167" spans="9:15" x14ac:dyDescent="0.3">
      <c r="I167">
        <f t="shared" ref="I167:I169" si="33">I161+1</f>
        <v>28</v>
      </c>
      <c r="J167">
        <v>2</v>
      </c>
      <c r="K167" t="s">
        <v>3</v>
      </c>
      <c r="L167">
        <f>VLOOKUP(I167,ToRaid,J167,FALSE)</f>
        <v>-31</v>
      </c>
      <c r="O167" t="str">
        <f t="shared" si="32"/>
        <v>"X": -31,</v>
      </c>
    </row>
    <row r="168" spans="9:15" x14ac:dyDescent="0.3">
      <c r="I168">
        <f t="shared" si="33"/>
        <v>28</v>
      </c>
      <c r="J168">
        <v>3</v>
      </c>
      <c r="K168" t="s">
        <v>4</v>
      </c>
      <c r="L168">
        <f>VLOOKUP(I168,ToRaid,J168,FALSE)</f>
        <v>-63</v>
      </c>
      <c r="O168" t="str">
        <f t="shared" ref="O168" si="34">CHAR(34)&amp;K168&amp;CHAR(34)&amp;": "&amp;L168</f>
        <v>"Y": -63</v>
      </c>
    </row>
    <row r="169" spans="9:15" x14ac:dyDescent="0.3">
      <c r="I169">
        <f t="shared" si="33"/>
        <v>28</v>
      </c>
      <c r="J169">
        <v>4</v>
      </c>
      <c r="K169" t="s">
        <v>10</v>
      </c>
      <c r="L169" t="str">
        <f>VLOOKUP(I169,ToRaid,J169,FALSE)</f>
        <v>false</v>
      </c>
      <c r="O169" t="str">
        <f t="shared" ref="O169" si="35">CHAR(34)&amp;K169&amp;CHAR(34)&amp;": "&amp;CHAR(34)&amp;L169&amp;CHAR(34)</f>
        <v>"CanRaid": "false"</v>
      </c>
    </row>
    <row r="170" spans="9:15" x14ac:dyDescent="0.3">
      <c r="O170" t="s">
        <v>5</v>
      </c>
    </row>
    <row r="171" spans="9:15" x14ac:dyDescent="0.3">
      <c r="O171" t="s">
        <v>1</v>
      </c>
    </row>
    <row r="172" spans="9:15" x14ac:dyDescent="0.3">
      <c r="I172">
        <f>I166+1</f>
        <v>29</v>
      </c>
      <c r="J172">
        <v>1</v>
      </c>
      <c r="K172" t="s">
        <v>2</v>
      </c>
      <c r="L172">
        <f>VLOOKUP(I172,ToRaid,J172,FALSE)</f>
        <v>29</v>
      </c>
      <c r="O172" t="str">
        <f t="shared" ref="O172:O173" si="36">CHAR(34)&amp;K172&amp;CHAR(34)&amp;": "&amp;L172&amp;","</f>
        <v>"Id": 29,</v>
      </c>
    </row>
    <row r="173" spans="9:15" x14ac:dyDescent="0.3">
      <c r="I173">
        <f t="shared" ref="I173:I175" si="37">I167+1</f>
        <v>29</v>
      </c>
      <c r="J173">
        <v>2</v>
      </c>
      <c r="K173" t="s">
        <v>3</v>
      </c>
      <c r="L173">
        <f>VLOOKUP(I173,ToRaid,J173,FALSE)</f>
        <v>-42</v>
      </c>
      <c r="O173" t="str">
        <f t="shared" si="36"/>
        <v>"X": -42,</v>
      </c>
    </row>
    <row r="174" spans="9:15" x14ac:dyDescent="0.3">
      <c r="I174">
        <f t="shared" si="37"/>
        <v>29</v>
      </c>
      <c r="J174">
        <v>3</v>
      </c>
      <c r="K174" t="s">
        <v>4</v>
      </c>
      <c r="L174">
        <f>VLOOKUP(I174,ToRaid,J174,FALSE)</f>
        <v>-56</v>
      </c>
      <c r="O174" t="str">
        <f t="shared" ref="O174" si="38">CHAR(34)&amp;K174&amp;CHAR(34)&amp;": "&amp;L174</f>
        <v>"Y": -56</v>
      </c>
    </row>
    <row r="175" spans="9:15" x14ac:dyDescent="0.3">
      <c r="I175">
        <f t="shared" si="37"/>
        <v>29</v>
      </c>
      <c r="J175">
        <v>4</v>
      </c>
      <c r="K175" t="s">
        <v>10</v>
      </c>
      <c r="L175" t="str">
        <f>VLOOKUP(I175,ToRaid,J175,FALSE)</f>
        <v>false</v>
      </c>
      <c r="O175" t="str">
        <f t="shared" ref="O175" si="39">CHAR(34)&amp;K175&amp;CHAR(34)&amp;": "&amp;CHAR(34)&amp;L175&amp;CHAR(34)</f>
        <v>"CanRaid": "false"</v>
      </c>
    </row>
    <row r="176" spans="9:15" x14ac:dyDescent="0.3">
      <c r="O176" t="s">
        <v>5</v>
      </c>
    </row>
    <row r="177" spans="9:15" x14ac:dyDescent="0.3">
      <c r="O177" t="s">
        <v>1</v>
      </c>
    </row>
    <row r="178" spans="9:15" x14ac:dyDescent="0.3">
      <c r="I178">
        <f>I172+1</f>
        <v>30</v>
      </c>
      <c r="J178">
        <v>1</v>
      </c>
      <c r="K178" t="s">
        <v>2</v>
      </c>
      <c r="L178">
        <f>VLOOKUP(I178,ToRaid,J178,FALSE)</f>
        <v>30</v>
      </c>
      <c r="O178" t="str">
        <f t="shared" ref="O178:O179" si="40">CHAR(34)&amp;K178&amp;CHAR(34)&amp;": "&amp;L178&amp;","</f>
        <v>"Id": 30,</v>
      </c>
    </row>
    <row r="179" spans="9:15" x14ac:dyDescent="0.3">
      <c r="I179">
        <f t="shared" ref="I179:I181" si="41">I173+1</f>
        <v>30</v>
      </c>
      <c r="J179">
        <v>2</v>
      </c>
      <c r="K179" t="s">
        <v>3</v>
      </c>
      <c r="L179">
        <f>VLOOKUP(I179,ToRaid,J179,FALSE)</f>
        <v>-43</v>
      </c>
      <c r="O179" t="str">
        <f t="shared" si="40"/>
        <v>"X": -43,</v>
      </c>
    </row>
    <row r="180" spans="9:15" x14ac:dyDescent="0.3">
      <c r="I180">
        <f t="shared" si="41"/>
        <v>30</v>
      </c>
      <c r="J180">
        <v>3</v>
      </c>
      <c r="K180" t="s">
        <v>4</v>
      </c>
      <c r="L180">
        <f>VLOOKUP(I180,ToRaid,J180,FALSE)</f>
        <v>-53</v>
      </c>
      <c r="O180" t="str">
        <f t="shared" ref="O180" si="42">CHAR(34)&amp;K180&amp;CHAR(34)&amp;": "&amp;L180</f>
        <v>"Y": -53</v>
      </c>
    </row>
    <row r="181" spans="9:15" x14ac:dyDescent="0.3">
      <c r="I181">
        <f t="shared" si="41"/>
        <v>30</v>
      </c>
      <c r="J181">
        <v>4</v>
      </c>
      <c r="K181" t="s">
        <v>10</v>
      </c>
      <c r="L181" t="str">
        <f>VLOOKUP(I181,ToRaid,J181,FALSE)</f>
        <v>false</v>
      </c>
      <c r="O181" t="str">
        <f t="shared" ref="O181" si="43">CHAR(34)&amp;K181&amp;CHAR(34)&amp;": "&amp;CHAR(34)&amp;L181&amp;CHAR(34)</f>
        <v>"CanRaid": "false"</v>
      </c>
    </row>
    <row r="182" spans="9:15" x14ac:dyDescent="0.3">
      <c r="O182" t="s">
        <v>5</v>
      </c>
    </row>
    <row r="183" spans="9:15" x14ac:dyDescent="0.3">
      <c r="O183" t="s">
        <v>1</v>
      </c>
    </row>
    <row r="184" spans="9:15" x14ac:dyDescent="0.3">
      <c r="I184">
        <f>I178+1</f>
        <v>31</v>
      </c>
      <c r="J184">
        <v>1</v>
      </c>
      <c r="K184" t="s">
        <v>2</v>
      </c>
      <c r="L184">
        <f>VLOOKUP(I184,ToRaid,J184,FALSE)</f>
        <v>31</v>
      </c>
      <c r="O184" t="str">
        <f t="shared" ref="O184:O185" si="44">CHAR(34)&amp;K184&amp;CHAR(34)&amp;": "&amp;L184&amp;","</f>
        <v>"Id": 31,</v>
      </c>
    </row>
    <row r="185" spans="9:15" x14ac:dyDescent="0.3">
      <c r="I185">
        <f t="shared" ref="I185:I187" si="45">I179+1</f>
        <v>31</v>
      </c>
      <c r="J185">
        <v>2</v>
      </c>
      <c r="K185" t="s">
        <v>3</v>
      </c>
      <c r="L185">
        <f>VLOOKUP(I185,ToRaid,J185,FALSE)</f>
        <v>-43</v>
      </c>
      <c r="O185" t="str">
        <f t="shared" si="44"/>
        <v>"X": -43,</v>
      </c>
    </row>
    <row r="186" spans="9:15" x14ac:dyDescent="0.3">
      <c r="I186">
        <f t="shared" si="45"/>
        <v>31</v>
      </c>
      <c r="J186">
        <v>3</v>
      </c>
      <c r="K186" t="s">
        <v>4</v>
      </c>
      <c r="L186">
        <f>VLOOKUP(I186,ToRaid,J186,FALSE)</f>
        <v>-55</v>
      </c>
      <c r="O186" t="str">
        <f t="shared" ref="O186" si="46">CHAR(34)&amp;K186&amp;CHAR(34)&amp;": "&amp;L186</f>
        <v>"Y": -55</v>
      </c>
    </row>
    <row r="187" spans="9:15" x14ac:dyDescent="0.3">
      <c r="I187">
        <f t="shared" si="45"/>
        <v>31</v>
      </c>
      <c r="J187">
        <v>4</v>
      </c>
      <c r="K187" t="s">
        <v>10</v>
      </c>
      <c r="L187" t="str">
        <f>VLOOKUP(I187,ToRaid,J187,FALSE)</f>
        <v>false</v>
      </c>
      <c r="O187" t="str">
        <f t="shared" ref="O187" si="47">CHAR(34)&amp;K187&amp;CHAR(34)&amp;": "&amp;CHAR(34)&amp;L187&amp;CHAR(34)</f>
        <v>"CanRaid": "false"</v>
      </c>
    </row>
    <row r="188" spans="9:15" x14ac:dyDescent="0.3">
      <c r="O188" t="s">
        <v>5</v>
      </c>
    </row>
    <row r="189" spans="9:15" x14ac:dyDescent="0.3">
      <c r="O189" t="s">
        <v>1</v>
      </c>
    </row>
    <row r="190" spans="9:15" x14ac:dyDescent="0.3">
      <c r="I190">
        <f>I184+1</f>
        <v>32</v>
      </c>
      <c r="J190">
        <v>1</v>
      </c>
      <c r="K190" t="s">
        <v>2</v>
      </c>
      <c r="L190">
        <f>VLOOKUP(I190,ToRaid,J190,FALSE)</f>
        <v>32</v>
      </c>
      <c r="O190" t="str">
        <f t="shared" ref="O190:O191" si="48">CHAR(34)&amp;K190&amp;CHAR(34)&amp;": "&amp;L190&amp;","</f>
        <v>"Id": 32,</v>
      </c>
    </row>
    <row r="191" spans="9:15" x14ac:dyDescent="0.3">
      <c r="I191">
        <f t="shared" ref="I191:I193" si="49">I185+1</f>
        <v>32</v>
      </c>
      <c r="J191">
        <v>2</v>
      </c>
      <c r="K191" t="s">
        <v>3</v>
      </c>
      <c r="L191">
        <f>VLOOKUP(I191,ToRaid,J191,FALSE)</f>
        <v>-35</v>
      </c>
      <c r="O191" t="str">
        <f t="shared" si="48"/>
        <v>"X": -35,</v>
      </c>
    </row>
    <row r="192" spans="9:15" x14ac:dyDescent="0.3">
      <c r="I192">
        <f t="shared" si="49"/>
        <v>32</v>
      </c>
      <c r="J192">
        <v>3</v>
      </c>
      <c r="K192" t="s">
        <v>4</v>
      </c>
      <c r="L192">
        <f>VLOOKUP(I192,ToRaid,J192,FALSE)</f>
        <v>-39</v>
      </c>
      <c r="O192" t="str">
        <f t="shared" ref="O192" si="50">CHAR(34)&amp;K192&amp;CHAR(34)&amp;": "&amp;L192</f>
        <v>"Y": -39</v>
      </c>
    </row>
    <row r="193" spans="9:15" x14ac:dyDescent="0.3">
      <c r="I193">
        <f t="shared" si="49"/>
        <v>32</v>
      </c>
      <c r="J193">
        <v>4</v>
      </c>
      <c r="K193" t="s">
        <v>10</v>
      </c>
      <c r="L193" t="str">
        <f>VLOOKUP(I193,ToRaid,J193,FALSE)</f>
        <v>false</v>
      </c>
      <c r="O193" t="str">
        <f t="shared" ref="O193" si="51">CHAR(34)&amp;K193&amp;CHAR(34)&amp;": "&amp;CHAR(34)&amp;L193&amp;CHAR(34)</f>
        <v>"CanRaid": "false"</v>
      </c>
    </row>
    <row r="194" spans="9:15" x14ac:dyDescent="0.3">
      <c r="O194" t="s">
        <v>5</v>
      </c>
    </row>
    <row r="195" spans="9:15" x14ac:dyDescent="0.3">
      <c r="O195" t="s">
        <v>1</v>
      </c>
    </row>
    <row r="196" spans="9:15" x14ac:dyDescent="0.3">
      <c r="I196">
        <f>I190+1</f>
        <v>33</v>
      </c>
      <c r="J196">
        <v>1</v>
      </c>
      <c r="K196" t="s">
        <v>2</v>
      </c>
      <c r="L196">
        <f>VLOOKUP(I196,ToRaid,J196,FALSE)</f>
        <v>33</v>
      </c>
      <c r="O196" t="str">
        <f t="shared" ref="O196:O197" si="52">CHAR(34)&amp;K196&amp;CHAR(34)&amp;": "&amp;L196&amp;","</f>
        <v>"Id": 33,</v>
      </c>
    </row>
    <row r="197" spans="9:15" x14ac:dyDescent="0.3">
      <c r="I197">
        <f t="shared" ref="I197:I199" si="53">I191+1</f>
        <v>33</v>
      </c>
      <c r="J197">
        <v>2</v>
      </c>
      <c r="K197" t="s">
        <v>3</v>
      </c>
      <c r="L197">
        <f>VLOOKUP(I197,ToRaid,J197,FALSE)</f>
        <v>-27</v>
      </c>
      <c r="O197" t="str">
        <f t="shared" si="52"/>
        <v>"X": -27,</v>
      </c>
    </row>
    <row r="198" spans="9:15" x14ac:dyDescent="0.3">
      <c r="I198">
        <f t="shared" si="53"/>
        <v>33</v>
      </c>
      <c r="J198">
        <v>3</v>
      </c>
      <c r="K198" t="s">
        <v>4</v>
      </c>
      <c r="L198">
        <f>VLOOKUP(I198,ToRaid,J198,FALSE)</f>
        <v>-39</v>
      </c>
      <c r="O198" t="str">
        <f t="shared" ref="O198" si="54">CHAR(34)&amp;K198&amp;CHAR(34)&amp;": "&amp;L198</f>
        <v>"Y": -39</v>
      </c>
    </row>
    <row r="199" spans="9:15" x14ac:dyDescent="0.3">
      <c r="I199">
        <f t="shared" si="53"/>
        <v>33</v>
      </c>
      <c r="J199">
        <v>4</v>
      </c>
      <c r="K199" t="s">
        <v>10</v>
      </c>
      <c r="L199" t="str">
        <f>VLOOKUP(I199,ToRaid,J199,FALSE)</f>
        <v>true</v>
      </c>
      <c r="O199" t="str">
        <f t="shared" ref="O199" si="55">CHAR(34)&amp;K199&amp;CHAR(34)&amp;": "&amp;CHAR(34)&amp;L199&amp;CHAR(34)</f>
        <v>"CanRaid": "true"</v>
      </c>
    </row>
    <row r="200" spans="9:15" x14ac:dyDescent="0.3">
      <c r="O200" t="s">
        <v>5</v>
      </c>
    </row>
    <row r="201" spans="9:15" x14ac:dyDescent="0.3">
      <c r="O201" t="s">
        <v>1</v>
      </c>
    </row>
    <row r="202" spans="9:15" x14ac:dyDescent="0.3">
      <c r="I202">
        <f>I196+1</f>
        <v>34</v>
      </c>
      <c r="J202">
        <v>1</v>
      </c>
      <c r="K202" t="s">
        <v>2</v>
      </c>
      <c r="L202">
        <f>VLOOKUP(I202,ToRaid,J202,FALSE)</f>
        <v>34</v>
      </c>
      <c r="O202" t="str">
        <f t="shared" ref="O202:O203" si="56">CHAR(34)&amp;K202&amp;CHAR(34)&amp;": "&amp;L202&amp;","</f>
        <v>"Id": 34,</v>
      </c>
    </row>
    <row r="203" spans="9:15" x14ac:dyDescent="0.3">
      <c r="I203">
        <f t="shared" ref="I203:I205" si="57">I197+1</f>
        <v>34</v>
      </c>
      <c r="J203">
        <v>2</v>
      </c>
      <c r="K203" t="s">
        <v>3</v>
      </c>
      <c r="L203">
        <f>VLOOKUP(I203,ToRaid,J203,FALSE)</f>
        <v>-39</v>
      </c>
      <c r="O203" t="str">
        <f t="shared" si="56"/>
        <v>"X": -39,</v>
      </c>
    </row>
    <row r="204" spans="9:15" x14ac:dyDescent="0.3">
      <c r="I204">
        <f t="shared" si="57"/>
        <v>34</v>
      </c>
      <c r="J204">
        <v>3</v>
      </c>
      <c r="K204" t="s">
        <v>4</v>
      </c>
      <c r="L204">
        <f>VLOOKUP(I204,ToRaid,J204,FALSE)</f>
        <v>-41</v>
      </c>
      <c r="O204" t="str">
        <f t="shared" ref="O204" si="58">CHAR(34)&amp;K204&amp;CHAR(34)&amp;": "&amp;L204</f>
        <v>"Y": -41</v>
      </c>
    </row>
    <row r="205" spans="9:15" x14ac:dyDescent="0.3">
      <c r="I205">
        <f t="shared" si="57"/>
        <v>34</v>
      </c>
      <c r="J205">
        <v>4</v>
      </c>
      <c r="K205" t="s">
        <v>10</v>
      </c>
      <c r="L205" t="str">
        <f>VLOOKUP(I205,ToRaid,J205,FALSE)</f>
        <v>true</v>
      </c>
      <c r="O205" t="str">
        <f t="shared" ref="O205" si="59">CHAR(34)&amp;K205&amp;CHAR(34)&amp;": "&amp;CHAR(34)&amp;L205&amp;CHAR(34)</f>
        <v>"CanRaid": "true"</v>
      </c>
    </row>
    <row r="206" spans="9:15" x14ac:dyDescent="0.3">
      <c r="O206" t="s">
        <v>5</v>
      </c>
    </row>
    <row r="207" spans="9:15" x14ac:dyDescent="0.3">
      <c r="O207" t="s">
        <v>1</v>
      </c>
    </row>
    <row r="208" spans="9:15" x14ac:dyDescent="0.3">
      <c r="I208">
        <f>I202+1</f>
        <v>35</v>
      </c>
      <c r="J208">
        <v>1</v>
      </c>
      <c r="K208" t="s">
        <v>2</v>
      </c>
      <c r="L208">
        <f>VLOOKUP(I208,ToRaid,J208,FALSE)</f>
        <v>35</v>
      </c>
      <c r="O208" t="str">
        <f t="shared" ref="O208:O209" si="60">CHAR(34)&amp;K208&amp;CHAR(34)&amp;": "&amp;L208&amp;","</f>
        <v>"Id": 35,</v>
      </c>
    </row>
    <row r="209" spans="9:15" x14ac:dyDescent="0.3">
      <c r="I209">
        <f t="shared" ref="I209:I211" si="61">I203+1</f>
        <v>35</v>
      </c>
      <c r="J209">
        <v>2</v>
      </c>
      <c r="K209" t="s">
        <v>3</v>
      </c>
      <c r="L209">
        <f>VLOOKUP(I209,ToRaid,J209,FALSE)</f>
        <v>-44</v>
      </c>
      <c r="O209" t="str">
        <f t="shared" si="60"/>
        <v>"X": -44,</v>
      </c>
    </row>
    <row r="210" spans="9:15" x14ac:dyDescent="0.3">
      <c r="I210">
        <f t="shared" si="61"/>
        <v>35</v>
      </c>
      <c r="J210">
        <v>3</v>
      </c>
      <c r="K210" t="s">
        <v>4</v>
      </c>
      <c r="L210">
        <f>VLOOKUP(I210,ToRaid,J210,FALSE)</f>
        <v>-51</v>
      </c>
      <c r="O210" t="str">
        <f t="shared" ref="O210" si="62">CHAR(34)&amp;K210&amp;CHAR(34)&amp;": "&amp;L210</f>
        <v>"Y": -51</v>
      </c>
    </row>
    <row r="211" spans="9:15" x14ac:dyDescent="0.3">
      <c r="I211">
        <f t="shared" si="61"/>
        <v>35</v>
      </c>
      <c r="J211">
        <v>4</v>
      </c>
      <c r="K211" t="s">
        <v>10</v>
      </c>
      <c r="L211" t="str">
        <f>VLOOKUP(I211,ToRaid,J211,FALSE)</f>
        <v>false</v>
      </c>
      <c r="O211" t="str">
        <f t="shared" ref="O211" si="63">CHAR(34)&amp;K211&amp;CHAR(34)&amp;": "&amp;CHAR(34)&amp;L211&amp;CHAR(34)</f>
        <v>"CanRaid": "false"</v>
      </c>
    </row>
    <row r="212" spans="9:15" x14ac:dyDescent="0.3">
      <c r="O212" t="s">
        <v>5</v>
      </c>
    </row>
    <row r="213" spans="9:15" x14ac:dyDescent="0.3">
      <c r="O213" t="s">
        <v>1</v>
      </c>
    </row>
    <row r="214" spans="9:15" x14ac:dyDescent="0.3">
      <c r="I214">
        <f>I208+1</f>
        <v>36</v>
      </c>
      <c r="J214">
        <v>1</v>
      </c>
      <c r="K214" t="s">
        <v>2</v>
      </c>
      <c r="L214">
        <f>VLOOKUP(I214,ToRaid,J214,FALSE)</f>
        <v>36</v>
      </c>
      <c r="O214" t="str">
        <f t="shared" ref="O214:O215" si="64">CHAR(34)&amp;K214&amp;CHAR(34)&amp;": "&amp;L214&amp;","</f>
        <v>"Id": 36,</v>
      </c>
    </row>
    <row r="215" spans="9:15" x14ac:dyDescent="0.3">
      <c r="I215">
        <f t="shared" ref="I215:I217" si="65">I209+1</f>
        <v>36</v>
      </c>
      <c r="J215">
        <v>2</v>
      </c>
      <c r="K215" t="s">
        <v>3</v>
      </c>
      <c r="L215">
        <f>VLOOKUP(I215,ToRaid,J215,FALSE)</f>
        <v>-43</v>
      </c>
      <c r="O215" t="str">
        <f t="shared" si="64"/>
        <v>"X": -43,</v>
      </c>
    </row>
    <row r="216" spans="9:15" x14ac:dyDescent="0.3">
      <c r="I216">
        <f t="shared" si="65"/>
        <v>36</v>
      </c>
      <c r="J216">
        <v>3</v>
      </c>
      <c r="K216" t="s">
        <v>4</v>
      </c>
      <c r="L216">
        <f>VLOOKUP(I216,ToRaid,J216,FALSE)</f>
        <v>-46</v>
      </c>
      <c r="O216" t="str">
        <f t="shared" ref="O216" si="66">CHAR(34)&amp;K216&amp;CHAR(34)&amp;": "&amp;L216</f>
        <v>"Y": -46</v>
      </c>
    </row>
    <row r="217" spans="9:15" x14ac:dyDescent="0.3">
      <c r="I217">
        <f t="shared" si="65"/>
        <v>36</v>
      </c>
      <c r="J217">
        <v>4</v>
      </c>
      <c r="K217" t="s">
        <v>10</v>
      </c>
      <c r="L217" t="str">
        <f>VLOOKUP(I217,ToRaid,J217,FALSE)</f>
        <v>true</v>
      </c>
      <c r="O217" t="str">
        <f t="shared" ref="O217" si="67">CHAR(34)&amp;K217&amp;CHAR(34)&amp;": "&amp;CHAR(34)&amp;L217&amp;CHAR(34)</f>
        <v>"CanRaid": "true"</v>
      </c>
    </row>
    <row r="218" spans="9:15" x14ac:dyDescent="0.3">
      <c r="O218" t="s">
        <v>5</v>
      </c>
    </row>
    <row r="219" spans="9:15" x14ac:dyDescent="0.3">
      <c r="O219" t="s">
        <v>1</v>
      </c>
    </row>
    <row r="220" spans="9:15" x14ac:dyDescent="0.3">
      <c r="I220">
        <f>I214+1</f>
        <v>37</v>
      </c>
      <c r="J220">
        <v>1</v>
      </c>
      <c r="K220" t="s">
        <v>2</v>
      </c>
      <c r="L220">
        <f>VLOOKUP(I220,ToRaid,J220,FALSE)</f>
        <v>37</v>
      </c>
      <c r="O220" t="str">
        <f>CHAR(34)&amp;K220&amp;CHAR(34)&amp;": "&amp;L220&amp;","</f>
        <v>"Id": 37,</v>
      </c>
    </row>
    <row r="221" spans="9:15" x14ac:dyDescent="0.3">
      <c r="I221">
        <f t="shared" ref="I221:I223" si="68">I215+1</f>
        <v>37</v>
      </c>
      <c r="J221">
        <v>2</v>
      </c>
      <c r="K221" t="s">
        <v>3</v>
      </c>
      <c r="L221">
        <f>VLOOKUP(I221,ToRaid,J221,FALSE)</f>
        <v>-38</v>
      </c>
      <c r="O221" t="str">
        <f>CHAR(34)&amp;K221&amp;CHAR(34)&amp;": "&amp;L221&amp;","</f>
        <v>"X": -38,</v>
      </c>
    </row>
    <row r="222" spans="9:15" x14ac:dyDescent="0.3">
      <c r="I222">
        <f t="shared" si="68"/>
        <v>37</v>
      </c>
      <c r="J222">
        <v>3</v>
      </c>
      <c r="K222" t="s">
        <v>4</v>
      </c>
      <c r="L222">
        <f>VLOOKUP(I222,ToRaid,J222,FALSE)</f>
        <v>-40</v>
      </c>
      <c r="O222" t="str">
        <f>CHAR(34)&amp;K222&amp;CHAR(34)&amp;": "&amp;L222</f>
        <v>"Y": -40</v>
      </c>
    </row>
    <row r="223" spans="9:15" x14ac:dyDescent="0.3">
      <c r="I223">
        <f t="shared" si="68"/>
        <v>37</v>
      </c>
      <c r="J223">
        <v>4</v>
      </c>
      <c r="K223" t="s">
        <v>10</v>
      </c>
      <c r="L223" t="str">
        <f>VLOOKUP(I223,ToRaid,J223,FALSE)</f>
        <v>true</v>
      </c>
      <c r="O223" t="str">
        <f>CHAR(34)&amp;K223&amp;CHAR(34)&amp;": "&amp;CHAR(34)&amp;L223&amp;CHAR(34)</f>
        <v>"CanRaid": "true"</v>
      </c>
    </row>
    <row r="224" spans="9:15" x14ac:dyDescent="0.3">
      <c r="O224" t="s">
        <v>5</v>
      </c>
    </row>
    <row r="225" spans="9:15" x14ac:dyDescent="0.3">
      <c r="O225" t="s">
        <v>1</v>
      </c>
    </row>
    <row r="226" spans="9:15" x14ac:dyDescent="0.3">
      <c r="I226">
        <f>I220+1</f>
        <v>38</v>
      </c>
      <c r="J226">
        <v>1</v>
      </c>
      <c r="K226" t="s">
        <v>2</v>
      </c>
      <c r="L226">
        <f>VLOOKUP(I226,ToRaid,J226,FALSE)</f>
        <v>38</v>
      </c>
      <c r="O226" t="str">
        <f>CHAR(34)&amp;K226&amp;CHAR(34)&amp;": "&amp;L226&amp;","</f>
        <v>"Id": 38,</v>
      </c>
    </row>
    <row r="227" spans="9:15" x14ac:dyDescent="0.3">
      <c r="I227">
        <f t="shared" ref="I227:I229" si="69">I221+1</f>
        <v>38</v>
      </c>
      <c r="J227">
        <v>2</v>
      </c>
      <c r="K227" t="s">
        <v>3</v>
      </c>
      <c r="L227">
        <f>VLOOKUP(I227,ToRaid,J227,FALSE)</f>
        <v>-44</v>
      </c>
      <c r="O227" t="str">
        <f>CHAR(34)&amp;K227&amp;CHAR(34)&amp;": "&amp;L227&amp;","</f>
        <v>"X": -44,</v>
      </c>
    </row>
    <row r="228" spans="9:15" x14ac:dyDescent="0.3">
      <c r="I228">
        <f t="shared" si="69"/>
        <v>38</v>
      </c>
      <c r="J228">
        <v>3</v>
      </c>
      <c r="K228" t="s">
        <v>4</v>
      </c>
      <c r="L228">
        <f>VLOOKUP(I228,ToRaid,J228,FALSE)</f>
        <v>-48</v>
      </c>
      <c r="O228" t="str">
        <f>CHAR(34)&amp;K228&amp;CHAR(34)&amp;": "&amp;L228</f>
        <v>"Y": -48</v>
      </c>
    </row>
    <row r="229" spans="9:15" x14ac:dyDescent="0.3">
      <c r="I229">
        <f t="shared" si="69"/>
        <v>38</v>
      </c>
      <c r="J229">
        <v>4</v>
      </c>
      <c r="K229" t="s">
        <v>10</v>
      </c>
      <c r="L229" t="str">
        <f>VLOOKUP(I229,ToRaid,J229,FALSE)</f>
        <v>false</v>
      </c>
      <c r="O229" t="str">
        <f>CHAR(34)&amp;K229&amp;CHAR(34)&amp;": "&amp;CHAR(34)&amp;L229&amp;CHAR(34)</f>
        <v>"CanRaid": "false"</v>
      </c>
    </row>
    <row r="230" spans="9:15" x14ac:dyDescent="0.3">
      <c r="O230" t="s">
        <v>5</v>
      </c>
    </row>
    <row r="231" spans="9:15" x14ac:dyDescent="0.3">
      <c r="O231" t="s">
        <v>1</v>
      </c>
    </row>
    <row r="232" spans="9:15" x14ac:dyDescent="0.3">
      <c r="I232">
        <f>I226+1</f>
        <v>39</v>
      </c>
      <c r="J232">
        <v>1</v>
      </c>
      <c r="K232" t="s">
        <v>2</v>
      </c>
      <c r="L232">
        <f>VLOOKUP(I232,ToRaid,J232,FALSE)</f>
        <v>39</v>
      </c>
      <c r="O232" t="str">
        <f>CHAR(34)&amp;K232&amp;CHAR(34)&amp;": "&amp;L232&amp;","</f>
        <v>"Id": 39,</v>
      </c>
    </row>
    <row r="233" spans="9:15" x14ac:dyDescent="0.3">
      <c r="I233">
        <f t="shared" ref="I233:I235" si="70">I227+1</f>
        <v>39</v>
      </c>
      <c r="J233">
        <v>2</v>
      </c>
      <c r="K233" t="s">
        <v>3</v>
      </c>
      <c r="L233">
        <f>VLOOKUP(I233,ToRaid,J233,FALSE)</f>
        <v>-37</v>
      </c>
      <c r="O233" t="str">
        <f>CHAR(34)&amp;K233&amp;CHAR(34)&amp;": "&amp;L233&amp;","</f>
        <v>"X": -37,</v>
      </c>
    </row>
    <row r="234" spans="9:15" x14ac:dyDescent="0.3">
      <c r="I234">
        <f t="shared" si="70"/>
        <v>39</v>
      </c>
      <c r="J234">
        <v>3</v>
      </c>
      <c r="K234" t="s">
        <v>4</v>
      </c>
      <c r="L234">
        <f>VLOOKUP(I234,ToRaid,J234,FALSE)</f>
        <v>-39</v>
      </c>
      <c r="O234" t="str">
        <f>CHAR(34)&amp;K234&amp;CHAR(34)&amp;": "&amp;L234</f>
        <v>"Y": -39</v>
      </c>
    </row>
    <row r="235" spans="9:15" x14ac:dyDescent="0.3">
      <c r="I235">
        <f t="shared" si="70"/>
        <v>39</v>
      </c>
      <c r="J235">
        <v>4</v>
      </c>
      <c r="K235" t="s">
        <v>10</v>
      </c>
      <c r="L235" t="str">
        <f>VLOOKUP(I235,ToRaid,J235,FALSE)</f>
        <v>true</v>
      </c>
      <c r="O235" t="str">
        <f>CHAR(34)&amp;K235&amp;CHAR(34)&amp;": "&amp;CHAR(34)&amp;L235&amp;CHAR(34)</f>
        <v>"CanRaid": "true"</v>
      </c>
    </row>
    <row r="236" spans="9:15" x14ac:dyDescent="0.3">
      <c r="O236" t="s">
        <v>5</v>
      </c>
    </row>
    <row r="237" spans="9:15" x14ac:dyDescent="0.3">
      <c r="O237" t="s">
        <v>1</v>
      </c>
    </row>
    <row r="238" spans="9:15" x14ac:dyDescent="0.3">
      <c r="I238">
        <f>I232+1</f>
        <v>40</v>
      </c>
      <c r="J238">
        <v>1</v>
      </c>
      <c r="K238" t="s">
        <v>2</v>
      </c>
      <c r="L238">
        <f>VLOOKUP(I238,ToRaid,J238,FALSE)</f>
        <v>40</v>
      </c>
      <c r="O238" t="str">
        <f>CHAR(34)&amp;K238&amp;CHAR(34)&amp;": "&amp;L238&amp;","</f>
        <v>"Id": 40,</v>
      </c>
    </row>
    <row r="239" spans="9:15" x14ac:dyDescent="0.3">
      <c r="I239">
        <f t="shared" ref="I239:I241" si="71">I233+1</f>
        <v>40</v>
      </c>
      <c r="J239">
        <v>2</v>
      </c>
      <c r="K239" t="s">
        <v>3</v>
      </c>
      <c r="L239">
        <f>VLOOKUP(I239,ToRaid,J239,FALSE)</f>
        <v>-43</v>
      </c>
      <c r="O239" t="str">
        <f>CHAR(34)&amp;K239&amp;CHAR(34)&amp;": "&amp;L239&amp;","</f>
        <v>"X": -43,</v>
      </c>
    </row>
    <row r="240" spans="9:15" x14ac:dyDescent="0.3">
      <c r="I240">
        <f t="shared" si="71"/>
        <v>40</v>
      </c>
      <c r="J240">
        <v>3</v>
      </c>
      <c r="K240" t="s">
        <v>4</v>
      </c>
      <c r="L240">
        <f>VLOOKUP(I240,ToRaid,J240,FALSE)</f>
        <v>-44</v>
      </c>
      <c r="O240" t="str">
        <f>CHAR(34)&amp;K240&amp;CHAR(34)&amp;": "&amp;L240</f>
        <v>"Y": -44</v>
      </c>
    </row>
    <row r="241" spans="9:15" x14ac:dyDescent="0.3">
      <c r="I241">
        <f t="shared" si="71"/>
        <v>40</v>
      </c>
      <c r="J241">
        <v>4</v>
      </c>
      <c r="K241" t="s">
        <v>10</v>
      </c>
      <c r="L241" t="str">
        <f>VLOOKUP(I241,ToRaid,J241,FALSE)</f>
        <v>true</v>
      </c>
      <c r="O241" t="str">
        <f>CHAR(34)&amp;K241&amp;CHAR(34)&amp;": "&amp;CHAR(34)&amp;L241&amp;CHAR(34)</f>
        <v>"CanRaid": "true"</v>
      </c>
    </row>
    <row r="242" spans="9:15" x14ac:dyDescent="0.3">
      <c r="O242" t="s">
        <v>5</v>
      </c>
    </row>
    <row r="243" spans="9:15" x14ac:dyDescent="0.3">
      <c r="O243" t="s">
        <v>1</v>
      </c>
    </row>
    <row r="244" spans="9:15" x14ac:dyDescent="0.3">
      <c r="I244">
        <f>I238+1</f>
        <v>41</v>
      </c>
      <c r="J244">
        <v>1</v>
      </c>
      <c r="K244" t="s">
        <v>2</v>
      </c>
      <c r="L244">
        <f>VLOOKUP(I244,ToRaid,J244,FALSE)</f>
        <v>41</v>
      </c>
      <c r="O244" t="str">
        <f>CHAR(34)&amp;K244&amp;CHAR(34)&amp;": "&amp;L244&amp;","</f>
        <v>"Id": 41,</v>
      </c>
    </row>
    <row r="245" spans="9:15" x14ac:dyDescent="0.3">
      <c r="I245">
        <f t="shared" ref="I245:I247" si="72">I239+1</f>
        <v>41</v>
      </c>
      <c r="J245">
        <v>2</v>
      </c>
      <c r="K245" t="s">
        <v>3</v>
      </c>
      <c r="L245">
        <f>VLOOKUP(I245,ToRaid,J245,FALSE)</f>
        <v>-24</v>
      </c>
      <c r="O245" t="str">
        <f>CHAR(34)&amp;K245&amp;CHAR(34)&amp;": "&amp;L245&amp;","</f>
        <v>"X": -24,</v>
      </c>
    </row>
    <row r="246" spans="9:15" x14ac:dyDescent="0.3">
      <c r="I246">
        <f t="shared" si="72"/>
        <v>41</v>
      </c>
      <c r="J246">
        <v>3</v>
      </c>
      <c r="K246" t="s">
        <v>4</v>
      </c>
      <c r="L246">
        <f>VLOOKUP(I246,ToRaid,J246,FALSE)</f>
        <v>-39</v>
      </c>
      <c r="O246" t="str">
        <f>CHAR(34)&amp;K246&amp;CHAR(34)&amp;": "&amp;L246</f>
        <v>"Y": -39</v>
      </c>
    </row>
    <row r="247" spans="9:15" x14ac:dyDescent="0.3">
      <c r="I247">
        <f t="shared" si="72"/>
        <v>41</v>
      </c>
      <c r="J247">
        <v>4</v>
      </c>
      <c r="K247" t="s">
        <v>10</v>
      </c>
      <c r="L247" t="str">
        <f>VLOOKUP(I247,ToRaid,J247,FALSE)</f>
        <v>true</v>
      </c>
      <c r="O247" t="str">
        <f>CHAR(34)&amp;K247&amp;CHAR(34)&amp;": "&amp;CHAR(34)&amp;L247&amp;CHAR(34)</f>
        <v>"CanRaid": "true"</v>
      </c>
    </row>
    <row r="248" spans="9:15" x14ac:dyDescent="0.3">
      <c r="O248" t="s">
        <v>5</v>
      </c>
    </row>
    <row r="249" spans="9:15" x14ac:dyDescent="0.3">
      <c r="O249" t="s">
        <v>1</v>
      </c>
    </row>
    <row r="250" spans="9:15" x14ac:dyDescent="0.3">
      <c r="I250">
        <f>I244+1</f>
        <v>42</v>
      </c>
      <c r="J250">
        <v>1</v>
      </c>
      <c r="K250" t="s">
        <v>2</v>
      </c>
      <c r="L250">
        <f>VLOOKUP(I250,ToRaid,J250,FALSE)</f>
        <v>42</v>
      </c>
      <c r="O250" t="str">
        <f>CHAR(34)&amp;K250&amp;CHAR(34)&amp;": "&amp;L250&amp;","</f>
        <v>"Id": 42,</v>
      </c>
    </row>
    <row r="251" spans="9:15" x14ac:dyDescent="0.3">
      <c r="I251">
        <f t="shared" ref="I251:I253" si="73">I245+1</f>
        <v>42</v>
      </c>
      <c r="J251">
        <v>2</v>
      </c>
      <c r="K251" t="s">
        <v>3</v>
      </c>
      <c r="L251">
        <f>VLOOKUP(I251,ToRaid,J251,FALSE)</f>
        <v>-43</v>
      </c>
      <c r="O251" t="str">
        <f>CHAR(34)&amp;K251&amp;CHAR(34)&amp;": "&amp;L251&amp;","</f>
        <v>"X": -43,</v>
      </c>
    </row>
    <row r="252" spans="9:15" x14ac:dyDescent="0.3">
      <c r="I252">
        <f t="shared" si="73"/>
        <v>42</v>
      </c>
      <c r="J252">
        <v>3</v>
      </c>
      <c r="K252" t="s">
        <v>4</v>
      </c>
      <c r="L252">
        <f>VLOOKUP(I252,ToRaid,J252,FALSE)</f>
        <v>-44</v>
      </c>
      <c r="O252" t="str">
        <f>CHAR(34)&amp;K252&amp;CHAR(34)&amp;": "&amp;L252</f>
        <v>"Y": -44</v>
      </c>
    </row>
    <row r="253" spans="9:15" x14ac:dyDescent="0.3">
      <c r="I253">
        <f t="shared" si="73"/>
        <v>42</v>
      </c>
      <c r="J253">
        <v>4</v>
      </c>
      <c r="K253" t="s">
        <v>10</v>
      </c>
      <c r="L253" t="str">
        <f>VLOOKUP(I253,ToRaid,J253,FALSE)</f>
        <v>true</v>
      </c>
      <c r="O253" t="str">
        <f>CHAR(34)&amp;K253&amp;CHAR(34)&amp;": "&amp;CHAR(34)&amp;L253&amp;CHAR(34)</f>
        <v>"CanRaid": "true"</v>
      </c>
    </row>
    <row r="254" spans="9:15" x14ac:dyDescent="0.3">
      <c r="O254" t="s">
        <v>5</v>
      </c>
    </row>
    <row r="255" spans="9:15" x14ac:dyDescent="0.3">
      <c r="O255" t="s">
        <v>1</v>
      </c>
    </row>
    <row r="256" spans="9:15" x14ac:dyDescent="0.3">
      <c r="I256">
        <f>I250+1</f>
        <v>43</v>
      </c>
      <c r="J256">
        <v>1</v>
      </c>
      <c r="K256" t="s">
        <v>2</v>
      </c>
      <c r="L256">
        <f>VLOOKUP(I256,ToRaid,J256,FALSE)</f>
        <v>43</v>
      </c>
      <c r="O256" t="str">
        <f>CHAR(34)&amp;K256&amp;CHAR(34)&amp;": "&amp;L256&amp;","</f>
        <v>"Id": 43,</v>
      </c>
    </row>
    <row r="257" spans="9:15" x14ac:dyDescent="0.3">
      <c r="I257">
        <f t="shared" ref="I257:I259" si="74">I251+1</f>
        <v>43</v>
      </c>
      <c r="J257">
        <v>2</v>
      </c>
      <c r="K257" t="s">
        <v>3</v>
      </c>
      <c r="L257">
        <f>VLOOKUP(I257,ToRaid,J257,FALSE)</f>
        <v>-17</v>
      </c>
      <c r="O257" t="str">
        <f>CHAR(34)&amp;K257&amp;CHAR(34)&amp;": "&amp;L257&amp;","</f>
        <v>"X": -17,</v>
      </c>
    </row>
    <row r="258" spans="9:15" x14ac:dyDescent="0.3">
      <c r="I258">
        <f t="shared" si="74"/>
        <v>43</v>
      </c>
      <c r="J258">
        <v>3</v>
      </c>
      <c r="K258" t="s">
        <v>4</v>
      </c>
      <c r="L258">
        <f>VLOOKUP(I258,ToRaid,J258,FALSE)</f>
        <v>-53</v>
      </c>
      <c r="O258" t="str">
        <f>CHAR(34)&amp;K258&amp;CHAR(34)&amp;": "&amp;L258</f>
        <v>"Y": -53</v>
      </c>
    </row>
    <row r="259" spans="9:15" x14ac:dyDescent="0.3">
      <c r="I259">
        <f t="shared" si="74"/>
        <v>43</v>
      </c>
      <c r="J259">
        <v>4</v>
      </c>
      <c r="K259" t="s">
        <v>10</v>
      </c>
      <c r="L259" t="str">
        <f>VLOOKUP(I259,ToRaid,J259,FALSE)</f>
        <v>true</v>
      </c>
      <c r="O259" t="str">
        <f>CHAR(34)&amp;K259&amp;CHAR(34)&amp;": "&amp;CHAR(34)&amp;L259&amp;CHAR(34)</f>
        <v>"CanRaid": "true"</v>
      </c>
    </row>
    <row r="260" spans="9:15" x14ac:dyDescent="0.3">
      <c r="O260" t="s">
        <v>5</v>
      </c>
    </row>
    <row r="261" spans="9:15" x14ac:dyDescent="0.3">
      <c r="O261" t="s">
        <v>1</v>
      </c>
    </row>
    <row r="262" spans="9:15" x14ac:dyDescent="0.3">
      <c r="I262">
        <f>I256+1</f>
        <v>44</v>
      </c>
      <c r="J262">
        <v>1</v>
      </c>
      <c r="K262" t="s">
        <v>2</v>
      </c>
      <c r="L262">
        <f>VLOOKUP(I262,ToRaid,J262,FALSE)</f>
        <v>44</v>
      </c>
      <c r="O262" t="str">
        <f>CHAR(34)&amp;K262&amp;CHAR(34)&amp;": "&amp;L262&amp;","</f>
        <v>"Id": 44,</v>
      </c>
    </row>
    <row r="263" spans="9:15" x14ac:dyDescent="0.3">
      <c r="I263">
        <f t="shared" ref="I263:I265" si="75">I257+1</f>
        <v>44</v>
      </c>
      <c r="J263">
        <v>2</v>
      </c>
      <c r="K263" t="s">
        <v>3</v>
      </c>
      <c r="L263">
        <f>VLOOKUP(I263,ToRaid,J263,FALSE)</f>
        <v>-17</v>
      </c>
      <c r="O263" t="str">
        <f>CHAR(34)&amp;K263&amp;CHAR(34)&amp;": "&amp;L263&amp;","</f>
        <v>"X": -17,</v>
      </c>
    </row>
    <row r="264" spans="9:15" x14ac:dyDescent="0.3">
      <c r="I264">
        <f t="shared" si="75"/>
        <v>44</v>
      </c>
      <c r="J264">
        <v>3</v>
      </c>
      <c r="K264" t="s">
        <v>4</v>
      </c>
      <c r="L264">
        <f>VLOOKUP(I264,ToRaid,J264,FALSE)</f>
        <v>-49</v>
      </c>
      <c r="O264" t="str">
        <f>CHAR(34)&amp;K264&amp;CHAR(34)&amp;": "&amp;L264</f>
        <v>"Y": -49</v>
      </c>
    </row>
    <row r="265" spans="9:15" x14ac:dyDescent="0.3">
      <c r="I265">
        <f t="shared" si="75"/>
        <v>44</v>
      </c>
      <c r="J265">
        <v>4</v>
      </c>
      <c r="K265" t="s">
        <v>10</v>
      </c>
      <c r="L265" t="str">
        <f>VLOOKUP(I265,ToRaid,J265,FALSE)</f>
        <v>true</v>
      </c>
      <c r="O265" t="str">
        <f>CHAR(34)&amp;K265&amp;CHAR(34)&amp;": "&amp;CHAR(34)&amp;L265&amp;CHAR(34)</f>
        <v>"CanRaid": "true"</v>
      </c>
    </row>
    <row r="266" spans="9:15" x14ac:dyDescent="0.3">
      <c r="O266" t="s">
        <v>5</v>
      </c>
    </row>
    <row r="267" spans="9:15" x14ac:dyDescent="0.3">
      <c r="O267" t="s">
        <v>1</v>
      </c>
    </row>
    <row r="268" spans="9:15" x14ac:dyDescent="0.3">
      <c r="I268">
        <f>I262+1</f>
        <v>45</v>
      </c>
      <c r="J268">
        <v>1</v>
      </c>
      <c r="K268" t="s">
        <v>2</v>
      </c>
      <c r="L268">
        <f>VLOOKUP(I268,ToRaid,J268,FALSE)</f>
        <v>45</v>
      </c>
      <c r="O268" t="str">
        <f>CHAR(34)&amp;K268&amp;CHAR(34)&amp;": "&amp;L268&amp;","</f>
        <v>"Id": 45,</v>
      </c>
    </row>
    <row r="269" spans="9:15" x14ac:dyDescent="0.3">
      <c r="I269">
        <f t="shared" ref="I269:I271" si="76">I263+1</f>
        <v>45</v>
      </c>
      <c r="J269">
        <v>2</v>
      </c>
      <c r="K269" t="s">
        <v>3</v>
      </c>
      <c r="L269">
        <f>VLOOKUP(I269,ToRaid,J269,FALSE)</f>
        <v>-33</v>
      </c>
      <c r="O269" t="str">
        <f>CHAR(34)&amp;K269&amp;CHAR(34)&amp;": "&amp;L269&amp;","</f>
        <v>"X": -33,</v>
      </c>
    </row>
    <row r="270" spans="9:15" x14ac:dyDescent="0.3">
      <c r="I270">
        <f t="shared" si="76"/>
        <v>45</v>
      </c>
      <c r="J270">
        <v>3</v>
      </c>
      <c r="K270" t="s">
        <v>4</v>
      </c>
      <c r="L270">
        <f>VLOOKUP(I270,ToRaid,J270,FALSE)</f>
        <v>-37</v>
      </c>
      <c r="O270" t="str">
        <f>CHAR(34)&amp;K270&amp;CHAR(34)&amp;": "&amp;L270</f>
        <v>"Y": -37</v>
      </c>
    </row>
    <row r="271" spans="9:15" x14ac:dyDescent="0.3">
      <c r="I271">
        <f t="shared" si="76"/>
        <v>45</v>
      </c>
      <c r="J271">
        <v>4</v>
      </c>
      <c r="K271" t="s">
        <v>10</v>
      </c>
      <c r="L271" t="str">
        <f>VLOOKUP(I271,ToRaid,J271,FALSE)</f>
        <v>false</v>
      </c>
      <c r="O271" t="str">
        <f>CHAR(34)&amp;K271&amp;CHAR(34)&amp;": "&amp;CHAR(34)&amp;L271&amp;CHAR(34)</f>
        <v>"CanRaid": "false"</v>
      </c>
    </row>
    <row r="272" spans="9:15" x14ac:dyDescent="0.3">
      <c r="O272" t="s">
        <v>5</v>
      </c>
    </row>
    <row r="273" spans="9:15" x14ac:dyDescent="0.3">
      <c r="O273" t="s">
        <v>1</v>
      </c>
    </row>
    <row r="274" spans="9:15" x14ac:dyDescent="0.3">
      <c r="I274">
        <f>I268+1</f>
        <v>46</v>
      </c>
      <c r="J274">
        <v>1</v>
      </c>
      <c r="K274" t="s">
        <v>2</v>
      </c>
      <c r="L274">
        <f>VLOOKUP(I274,ToRaid,J274,FALSE)</f>
        <v>46</v>
      </c>
      <c r="O274" t="str">
        <f>CHAR(34)&amp;K274&amp;CHAR(34)&amp;": "&amp;L274&amp;","</f>
        <v>"Id": 46,</v>
      </c>
    </row>
    <row r="275" spans="9:15" x14ac:dyDescent="0.3">
      <c r="I275">
        <f t="shared" ref="I275:I277" si="77">I269+1</f>
        <v>46</v>
      </c>
      <c r="J275">
        <v>2</v>
      </c>
      <c r="K275" t="s">
        <v>3</v>
      </c>
      <c r="L275">
        <f>VLOOKUP(I275,ToRaid,J275,FALSE)</f>
        <v>-21</v>
      </c>
      <c r="O275" t="str">
        <f>CHAR(34)&amp;K275&amp;CHAR(34)&amp;": "&amp;L275&amp;","</f>
        <v>"X": -21,</v>
      </c>
    </row>
    <row r="276" spans="9:15" x14ac:dyDescent="0.3">
      <c r="I276">
        <f t="shared" si="77"/>
        <v>46</v>
      </c>
      <c r="J276">
        <v>3</v>
      </c>
      <c r="K276" t="s">
        <v>4</v>
      </c>
      <c r="L276">
        <f>VLOOKUP(I276,ToRaid,J276,FALSE)</f>
        <v>-40</v>
      </c>
      <c r="O276" t="str">
        <f>CHAR(34)&amp;K276&amp;CHAR(34)&amp;": "&amp;L276</f>
        <v>"Y": -40</v>
      </c>
    </row>
    <row r="277" spans="9:15" x14ac:dyDescent="0.3">
      <c r="I277">
        <f t="shared" si="77"/>
        <v>46</v>
      </c>
      <c r="J277">
        <v>4</v>
      </c>
      <c r="K277" t="s">
        <v>10</v>
      </c>
      <c r="L277" t="str">
        <f>VLOOKUP(I277,ToRaid,J277,FALSE)</f>
        <v>false</v>
      </c>
      <c r="O277" t="str">
        <f>CHAR(34)&amp;K277&amp;CHAR(34)&amp;": "&amp;CHAR(34)&amp;L277&amp;CHAR(34)</f>
        <v>"CanRaid": "false"</v>
      </c>
    </row>
    <row r="278" spans="9:15" x14ac:dyDescent="0.3">
      <c r="O278" t="s">
        <v>5</v>
      </c>
    </row>
    <row r="279" spans="9:15" x14ac:dyDescent="0.3">
      <c r="O279" t="s">
        <v>1</v>
      </c>
    </row>
    <row r="280" spans="9:15" x14ac:dyDescent="0.3">
      <c r="I280">
        <f>I274+1</f>
        <v>47</v>
      </c>
      <c r="J280">
        <v>1</v>
      </c>
      <c r="K280" t="s">
        <v>2</v>
      </c>
      <c r="L280">
        <f>VLOOKUP(I280,ToRaid,J280,FALSE)</f>
        <v>47</v>
      </c>
      <c r="O280" t="str">
        <f>CHAR(34)&amp;K280&amp;CHAR(34)&amp;": "&amp;L280&amp;","</f>
        <v>"Id": 47,</v>
      </c>
    </row>
    <row r="281" spans="9:15" x14ac:dyDescent="0.3">
      <c r="I281">
        <f t="shared" ref="I281:I283" si="78">I275+1</f>
        <v>47</v>
      </c>
      <c r="J281">
        <v>2</v>
      </c>
      <c r="K281" t="s">
        <v>3</v>
      </c>
      <c r="L281">
        <f>VLOOKUP(I281,ToRaid,J281,FALSE)</f>
        <v>-45</v>
      </c>
      <c r="O281" t="str">
        <f>CHAR(34)&amp;K281&amp;CHAR(34)&amp;": "&amp;L281&amp;","</f>
        <v>"X": -45,</v>
      </c>
    </row>
    <row r="282" spans="9:15" x14ac:dyDescent="0.3">
      <c r="I282">
        <f t="shared" si="78"/>
        <v>47</v>
      </c>
      <c r="J282">
        <v>3</v>
      </c>
      <c r="K282" t="s">
        <v>4</v>
      </c>
      <c r="L282">
        <f>VLOOKUP(I282,ToRaid,J282,FALSE)</f>
        <v>-57</v>
      </c>
      <c r="O282" t="str">
        <f>CHAR(34)&amp;K282&amp;CHAR(34)&amp;": "&amp;L282</f>
        <v>"Y": -57</v>
      </c>
    </row>
    <row r="283" spans="9:15" x14ac:dyDescent="0.3">
      <c r="I283">
        <f t="shared" si="78"/>
        <v>47</v>
      </c>
      <c r="J283">
        <v>4</v>
      </c>
      <c r="K283" t="s">
        <v>10</v>
      </c>
      <c r="L283" t="str">
        <f>VLOOKUP(I283,ToRaid,J283,FALSE)</f>
        <v>false</v>
      </c>
      <c r="O283" t="str">
        <f>CHAR(34)&amp;K283&amp;CHAR(34)&amp;": "&amp;CHAR(34)&amp;L283&amp;CHAR(34)</f>
        <v>"CanRaid": "false"</v>
      </c>
    </row>
    <row r="284" spans="9:15" x14ac:dyDescent="0.3">
      <c r="O284" t="s">
        <v>5</v>
      </c>
    </row>
    <row r="285" spans="9:15" x14ac:dyDescent="0.3">
      <c r="O285" t="s">
        <v>1</v>
      </c>
    </row>
    <row r="286" spans="9:15" x14ac:dyDescent="0.3">
      <c r="I286">
        <f>I280+1</f>
        <v>48</v>
      </c>
      <c r="J286">
        <v>1</v>
      </c>
      <c r="K286" t="s">
        <v>2</v>
      </c>
      <c r="L286">
        <f>VLOOKUP(I286,ToRaid,J286,FALSE)</f>
        <v>48</v>
      </c>
      <c r="O286" t="str">
        <f>CHAR(34)&amp;K286&amp;CHAR(34)&amp;": "&amp;L286&amp;","</f>
        <v>"Id": 48,</v>
      </c>
    </row>
    <row r="287" spans="9:15" x14ac:dyDescent="0.3">
      <c r="I287">
        <f t="shared" ref="I287:I289" si="79">I281+1</f>
        <v>48</v>
      </c>
      <c r="J287">
        <v>2</v>
      </c>
      <c r="K287" t="s">
        <v>3</v>
      </c>
      <c r="L287">
        <f>VLOOKUP(I287,ToRaid,J287,FALSE)</f>
        <v>-25</v>
      </c>
      <c r="O287" t="str">
        <f>CHAR(34)&amp;K287&amp;CHAR(34)&amp;": "&amp;L287&amp;","</f>
        <v>"X": -25,</v>
      </c>
    </row>
    <row r="288" spans="9:15" x14ac:dyDescent="0.3">
      <c r="I288">
        <f t="shared" si="79"/>
        <v>48</v>
      </c>
      <c r="J288">
        <v>3</v>
      </c>
      <c r="K288" t="s">
        <v>4</v>
      </c>
      <c r="L288">
        <f>VLOOKUP(I288,ToRaid,J288,FALSE)</f>
        <v>-37</v>
      </c>
      <c r="O288" t="str">
        <f>CHAR(34)&amp;K288&amp;CHAR(34)&amp;": "&amp;L288</f>
        <v>"Y": -37</v>
      </c>
    </row>
    <row r="289" spans="9:15" x14ac:dyDescent="0.3">
      <c r="I289">
        <f t="shared" si="79"/>
        <v>48</v>
      </c>
      <c r="J289">
        <v>4</v>
      </c>
      <c r="K289" t="s">
        <v>10</v>
      </c>
      <c r="L289" t="str">
        <f>VLOOKUP(I289,ToRaid,J289,FALSE)</f>
        <v>true</v>
      </c>
      <c r="O289" t="str">
        <f>CHAR(34)&amp;K289&amp;CHAR(34)&amp;": "&amp;CHAR(34)&amp;L289&amp;CHAR(34)</f>
        <v>"CanRaid": "true"</v>
      </c>
    </row>
    <row r="290" spans="9:15" x14ac:dyDescent="0.3">
      <c r="O290" t="s">
        <v>5</v>
      </c>
    </row>
    <row r="291" spans="9:15" x14ac:dyDescent="0.3">
      <c r="O291" t="s">
        <v>1</v>
      </c>
    </row>
    <row r="292" spans="9:15" x14ac:dyDescent="0.3">
      <c r="I292">
        <f>I286+1</f>
        <v>49</v>
      </c>
      <c r="J292">
        <v>1</v>
      </c>
      <c r="K292" t="s">
        <v>2</v>
      </c>
      <c r="L292">
        <f>VLOOKUP(I292,ToRaid,J292,FALSE)</f>
        <v>49</v>
      </c>
      <c r="O292" t="str">
        <f>CHAR(34)&amp;K292&amp;CHAR(34)&amp;": "&amp;L292&amp;","</f>
        <v>"Id": 49,</v>
      </c>
    </row>
    <row r="293" spans="9:15" x14ac:dyDescent="0.3">
      <c r="I293">
        <f t="shared" ref="I293:I295" si="80">I287+1</f>
        <v>49</v>
      </c>
      <c r="J293">
        <v>2</v>
      </c>
      <c r="K293" t="s">
        <v>3</v>
      </c>
      <c r="L293">
        <f>VLOOKUP(I293,ToRaid,J293,FALSE)</f>
        <v>-23</v>
      </c>
      <c r="O293" t="str">
        <f>CHAR(34)&amp;K293&amp;CHAR(34)&amp;": "&amp;L293&amp;","</f>
        <v>"X": -23,</v>
      </c>
    </row>
    <row r="294" spans="9:15" x14ac:dyDescent="0.3">
      <c r="I294">
        <f t="shared" si="80"/>
        <v>49</v>
      </c>
      <c r="J294">
        <v>3</v>
      </c>
      <c r="K294" t="s">
        <v>4</v>
      </c>
      <c r="L294">
        <f>VLOOKUP(I294,ToRaid,J294,FALSE)</f>
        <v>-38</v>
      </c>
      <c r="O294" t="str">
        <f>CHAR(34)&amp;K294&amp;CHAR(34)&amp;": "&amp;L294</f>
        <v>"Y": -38</v>
      </c>
    </row>
    <row r="295" spans="9:15" x14ac:dyDescent="0.3">
      <c r="I295">
        <f t="shared" si="80"/>
        <v>49</v>
      </c>
      <c r="J295">
        <v>4</v>
      </c>
      <c r="K295" t="s">
        <v>10</v>
      </c>
      <c r="L295" t="str">
        <f>VLOOKUP(I295,ToRaid,J295,FALSE)</f>
        <v>true</v>
      </c>
      <c r="O295" t="str">
        <f>CHAR(34)&amp;K295&amp;CHAR(34)&amp;": "&amp;CHAR(34)&amp;L295&amp;CHAR(34)</f>
        <v>"CanRaid": "true"</v>
      </c>
    </row>
    <row r="296" spans="9:15" x14ac:dyDescent="0.3">
      <c r="O296" t="s">
        <v>5</v>
      </c>
    </row>
    <row r="297" spans="9:15" x14ac:dyDescent="0.3">
      <c r="O297" t="s">
        <v>1</v>
      </c>
    </row>
    <row r="298" spans="9:15" x14ac:dyDescent="0.3">
      <c r="I298">
        <f>I292+1</f>
        <v>50</v>
      </c>
      <c r="J298">
        <v>1</v>
      </c>
      <c r="K298" t="s">
        <v>2</v>
      </c>
      <c r="L298">
        <f>VLOOKUP(I298,ToRaid,J298,FALSE)</f>
        <v>50</v>
      </c>
      <c r="O298" t="str">
        <f t="shared" ref="O298:O299" si="81">CHAR(34)&amp;K298&amp;CHAR(34)&amp;": "&amp;L298&amp;","</f>
        <v>"Id": 50,</v>
      </c>
    </row>
    <row r="299" spans="9:15" x14ac:dyDescent="0.3">
      <c r="I299">
        <f t="shared" ref="I299:I301" si="82">I293+1</f>
        <v>50</v>
      </c>
      <c r="J299">
        <v>2</v>
      </c>
      <c r="K299" t="s">
        <v>3</v>
      </c>
      <c r="L299">
        <f>VLOOKUP(I299,ToRaid,J299,FALSE)</f>
        <v>-17</v>
      </c>
      <c r="O299" t="str">
        <f t="shared" si="81"/>
        <v>"X": -17,</v>
      </c>
    </row>
    <row r="300" spans="9:15" x14ac:dyDescent="0.3">
      <c r="I300">
        <f t="shared" si="82"/>
        <v>50</v>
      </c>
      <c r="J300">
        <v>3</v>
      </c>
      <c r="K300" t="s">
        <v>4</v>
      </c>
      <c r="L300">
        <f>VLOOKUP(I300,ToRaid,J300,FALSE)</f>
        <v>-44</v>
      </c>
      <c r="O300" t="str">
        <f t="shared" ref="O300" si="83">CHAR(34)&amp;K300&amp;CHAR(34)&amp;": "&amp;L300</f>
        <v>"Y": -44</v>
      </c>
    </row>
    <row r="301" spans="9:15" x14ac:dyDescent="0.3">
      <c r="I301">
        <f t="shared" si="82"/>
        <v>50</v>
      </c>
      <c r="J301">
        <v>4</v>
      </c>
      <c r="K301" t="s">
        <v>10</v>
      </c>
      <c r="L301" t="str">
        <f>VLOOKUP(I301,ToRaid,J301,FALSE)</f>
        <v>true</v>
      </c>
      <c r="O301" t="str">
        <f t="shared" ref="O301" si="84">CHAR(34)&amp;K301&amp;CHAR(34)&amp;": "&amp;CHAR(34)&amp;L301&amp;CHAR(34)</f>
        <v>"CanRaid": "true"</v>
      </c>
    </row>
    <row r="302" spans="9:15" x14ac:dyDescent="0.3">
      <c r="O302" t="s">
        <v>5</v>
      </c>
    </row>
    <row r="303" spans="9:15" x14ac:dyDescent="0.3">
      <c r="O303" t="s">
        <v>1</v>
      </c>
    </row>
    <row r="304" spans="9:15" x14ac:dyDescent="0.3">
      <c r="I304">
        <f>I298+1</f>
        <v>51</v>
      </c>
      <c r="J304">
        <v>1</v>
      </c>
      <c r="K304" t="s">
        <v>2</v>
      </c>
      <c r="L304">
        <f>VLOOKUP(I304,ToRaid,J304,FALSE)</f>
        <v>51</v>
      </c>
      <c r="O304" t="str">
        <f t="shared" ref="O304:O305" si="85">CHAR(34)&amp;K304&amp;CHAR(34)&amp;": "&amp;L304&amp;","</f>
        <v>"Id": 51,</v>
      </c>
    </row>
    <row r="305" spans="9:15" x14ac:dyDescent="0.3">
      <c r="I305">
        <f t="shared" ref="I305:I307" si="86">I299+1</f>
        <v>51</v>
      </c>
      <c r="J305">
        <v>2</v>
      </c>
      <c r="K305" t="s">
        <v>3</v>
      </c>
      <c r="L305">
        <f>VLOOKUP(I305,ToRaid,J305,FALSE)</f>
        <v>-16</v>
      </c>
      <c r="O305" t="str">
        <f t="shared" si="85"/>
        <v>"X": -16,</v>
      </c>
    </row>
    <row r="306" spans="9:15" x14ac:dyDescent="0.3">
      <c r="I306">
        <f t="shared" si="86"/>
        <v>51</v>
      </c>
      <c r="J306">
        <v>3</v>
      </c>
      <c r="K306" t="s">
        <v>4</v>
      </c>
      <c r="L306">
        <f>VLOOKUP(I306,ToRaid,J306,FALSE)</f>
        <v>-46</v>
      </c>
      <c r="O306" t="str">
        <f t="shared" ref="O306" si="87">CHAR(34)&amp;K306&amp;CHAR(34)&amp;": "&amp;L306</f>
        <v>"Y": -46</v>
      </c>
    </row>
    <row r="307" spans="9:15" x14ac:dyDescent="0.3">
      <c r="I307">
        <f t="shared" si="86"/>
        <v>51</v>
      </c>
      <c r="J307">
        <v>4</v>
      </c>
      <c r="K307" t="s">
        <v>10</v>
      </c>
      <c r="L307" t="str">
        <f>VLOOKUP(I307,ToRaid,J307,FALSE)</f>
        <v>true</v>
      </c>
      <c r="O307" t="str">
        <f t="shared" ref="O307" si="88">CHAR(34)&amp;K307&amp;CHAR(34)&amp;": "&amp;CHAR(34)&amp;L307&amp;CHAR(34)</f>
        <v>"CanRaid": "true"</v>
      </c>
    </row>
    <row r="308" spans="9:15" x14ac:dyDescent="0.3">
      <c r="O308" t="s">
        <v>5</v>
      </c>
    </row>
    <row r="309" spans="9:15" x14ac:dyDescent="0.3">
      <c r="O309" t="s">
        <v>1</v>
      </c>
    </row>
    <row r="310" spans="9:15" x14ac:dyDescent="0.3">
      <c r="I310">
        <f>I304+1</f>
        <v>52</v>
      </c>
      <c r="J310">
        <v>1</v>
      </c>
      <c r="K310" t="s">
        <v>2</v>
      </c>
      <c r="L310">
        <f>VLOOKUP(I310,ToRaid,J310,FALSE)</f>
        <v>52</v>
      </c>
      <c r="O310" t="str">
        <f t="shared" ref="O310:O311" si="89">CHAR(34)&amp;K310&amp;CHAR(34)&amp;": "&amp;L310&amp;","</f>
        <v>"Id": 52,</v>
      </c>
    </row>
    <row r="311" spans="9:15" x14ac:dyDescent="0.3">
      <c r="I311">
        <f t="shared" ref="I311:I313" si="90">I305+1</f>
        <v>52</v>
      </c>
      <c r="J311">
        <v>2</v>
      </c>
      <c r="K311" t="s">
        <v>3</v>
      </c>
      <c r="L311">
        <f>VLOOKUP(I311,ToRaid,J311,FALSE)</f>
        <v>-46</v>
      </c>
      <c r="O311" t="str">
        <f t="shared" si="89"/>
        <v>"X": -46,</v>
      </c>
    </row>
    <row r="312" spans="9:15" x14ac:dyDescent="0.3">
      <c r="I312">
        <f t="shared" si="90"/>
        <v>52</v>
      </c>
      <c r="J312">
        <v>3</v>
      </c>
      <c r="K312" t="s">
        <v>4</v>
      </c>
      <c r="L312">
        <f>VLOOKUP(I312,ToRaid,J312,FALSE)</f>
        <v>-45</v>
      </c>
      <c r="O312" t="str">
        <f t="shared" ref="O312" si="91">CHAR(34)&amp;K312&amp;CHAR(34)&amp;": "&amp;L312</f>
        <v>"Y": -45</v>
      </c>
    </row>
    <row r="313" spans="9:15" x14ac:dyDescent="0.3">
      <c r="I313">
        <f t="shared" si="90"/>
        <v>52</v>
      </c>
      <c r="J313">
        <v>4</v>
      </c>
      <c r="K313" t="s">
        <v>10</v>
      </c>
      <c r="L313" t="str">
        <f>VLOOKUP(I313,ToRaid,J313,FALSE)</f>
        <v>true</v>
      </c>
      <c r="O313" t="str">
        <f t="shared" ref="O313" si="92">CHAR(34)&amp;K313&amp;CHAR(34)&amp;": "&amp;CHAR(34)&amp;L313&amp;CHAR(34)</f>
        <v>"CanRaid": "true"</v>
      </c>
    </row>
    <row r="314" spans="9:15" x14ac:dyDescent="0.3">
      <c r="O314" t="s">
        <v>5</v>
      </c>
    </row>
    <row r="315" spans="9:15" x14ac:dyDescent="0.3">
      <c r="O315" t="s">
        <v>1</v>
      </c>
    </row>
    <row r="316" spans="9:15" x14ac:dyDescent="0.3">
      <c r="I316">
        <f>I310+1</f>
        <v>53</v>
      </c>
      <c r="J316">
        <v>1</v>
      </c>
      <c r="K316" t="s">
        <v>2</v>
      </c>
      <c r="L316">
        <f>VLOOKUP(I316,ToRaid,J316,FALSE)</f>
        <v>53</v>
      </c>
      <c r="O316" t="str">
        <f t="shared" ref="O316:O317" si="93">CHAR(34)&amp;K316&amp;CHAR(34)&amp;": "&amp;L316&amp;","</f>
        <v>"Id": 53,</v>
      </c>
    </row>
    <row r="317" spans="9:15" x14ac:dyDescent="0.3">
      <c r="I317">
        <f t="shared" ref="I317:I319" si="94">I311+1</f>
        <v>53</v>
      </c>
      <c r="J317">
        <v>2</v>
      </c>
      <c r="K317" t="s">
        <v>3</v>
      </c>
      <c r="L317">
        <f>VLOOKUP(I317,ToRaid,J317,FALSE)</f>
        <v>-21</v>
      </c>
      <c r="O317" t="str">
        <f t="shared" si="93"/>
        <v>"X": -21,</v>
      </c>
    </row>
    <row r="318" spans="9:15" x14ac:dyDescent="0.3">
      <c r="I318">
        <f t="shared" si="94"/>
        <v>53</v>
      </c>
      <c r="J318">
        <v>3</v>
      </c>
      <c r="K318" t="s">
        <v>4</v>
      </c>
      <c r="L318">
        <f>VLOOKUP(I318,ToRaid,J318,FALSE)</f>
        <v>-38</v>
      </c>
      <c r="O318" t="str">
        <f t="shared" ref="O318" si="95">CHAR(34)&amp;K318&amp;CHAR(34)&amp;": "&amp;L318</f>
        <v>"Y": -38</v>
      </c>
    </row>
    <row r="319" spans="9:15" x14ac:dyDescent="0.3">
      <c r="I319">
        <f t="shared" si="94"/>
        <v>53</v>
      </c>
      <c r="J319">
        <v>4</v>
      </c>
      <c r="K319" t="s">
        <v>10</v>
      </c>
      <c r="L319" t="str">
        <f>VLOOKUP(I319,ToRaid,J319,FALSE)</f>
        <v>true</v>
      </c>
      <c r="O319" t="str">
        <f t="shared" ref="O319" si="96">CHAR(34)&amp;K319&amp;CHAR(34)&amp;": "&amp;CHAR(34)&amp;L319&amp;CHAR(34)</f>
        <v>"CanRaid": "true"</v>
      </c>
    </row>
    <row r="320" spans="9:15" x14ac:dyDescent="0.3">
      <c r="O320" t="s">
        <v>5</v>
      </c>
    </row>
    <row r="321" spans="9:15" x14ac:dyDescent="0.3">
      <c r="O321" t="s">
        <v>1</v>
      </c>
    </row>
    <row r="322" spans="9:15" x14ac:dyDescent="0.3">
      <c r="I322">
        <f>I316+1</f>
        <v>54</v>
      </c>
      <c r="J322">
        <v>1</v>
      </c>
      <c r="K322" t="s">
        <v>2</v>
      </c>
      <c r="L322">
        <f>VLOOKUP(I322,ToRaid,J322,FALSE)</f>
        <v>54</v>
      </c>
      <c r="O322" t="str">
        <f t="shared" ref="O322:O323" si="97">CHAR(34)&amp;K322&amp;CHAR(34)&amp;": "&amp;L322&amp;","</f>
        <v>"Id": 54,</v>
      </c>
    </row>
    <row r="323" spans="9:15" x14ac:dyDescent="0.3">
      <c r="I323">
        <f t="shared" ref="I323:I325" si="98">I317+1</f>
        <v>54</v>
      </c>
      <c r="J323">
        <v>2</v>
      </c>
      <c r="K323" t="s">
        <v>3</v>
      </c>
      <c r="L323">
        <f>VLOOKUP(I323,ToRaid,J323,FALSE)</f>
        <v>-46</v>
      </c>
      <c r="O323" t="str">
        <f t="shared" si="97"/>
        <v>"X": -46,</v>
      </c>
    </row>
    <row r="324" spans="9:15" x14ac:dyDescent="0.3">
      <c r="I324">
        <f t="shared" si="98"/>
        <v>54</v>
      </c>
      <c r="J324">
        <v>3</v>
      </c>
      <c r="K324" t="s">
        <v>4</v>
      </c>
      <c r="L324">
        <f>VLOOKUP(I324,ToRaid,J324,FALSE)</f>
        <v>-43</v>
      </c>
      <c r="O324" t="str">
        <f t="shared" ref="O324" si="99">CHAR(34)&amp;K324&amp;CHAR(34)&amp;": "&amp;L324</f>
        <v>"Y": -43</v>
      </c>
    </row>
    <row r="325" spans="9:15" x14ac:dyDescent="0.3">
      <c r="I325">
        <f t="shared" si="98"/>
        <v>54</v>
      </c>
      <c r="J325">
        <v>4</v>
      </c>
      <c r="K325" t="s">
        <v>10</v>
      </c>
      <c r="L325" t="str">
        <f>VLOOKUP(I325,ToRaid,J325,FALSE)</f>
        <v>true</v>
      </c>
      <c r="O325" t="str">
        <f t="shared" ref="O325" si="100">CHAR(34)&amp;K325&amp;CHAR(34)&amp;": "&amp;CHAR(34)&amp;L325&amp;CHAR(34)</f>
        <v>"CanRaid": "true"</v>
      </c>
    </row>
    <row r="326" spans="9:15" x14ac:dyDescent="0.3">
      <c r="O326" t="s">
        <v>5</v>
      </c>
    </row>
    <row r="327" spans="9:15" x14ac:dyDescent="0.3">
      <c r="O327" t="s">
        <v>1</v>
      </c>
    </row>
    <row r="328" spans="9:15" x14ac:dyDescent="0.3">
      <c r="I328">
        <f>I322+1</f>
        <v>55</v>
      </c>
      <c r="J328">
        <v>1</v>
      </c>
      <c r="K328" t="s">
        <v>2</v>
      </c>
      <c r="L328">
        <f>VLOOKUP(I328,ToRaid,J328,FALSE)</f>
        <v>55</v>
      </c>
      <c r="O328" t="str">
        <f t="shared" ref="O328:O329" si="101">CHAR(34)&amp;K328&amp;CHAR(34)&amp;": "&amp;L328&amp;","</f>
        <v>"Id": 55,</v>
      </c>
    </row>
    <row r="329" spans="9:15" x14ac:dyDescent="0.3">
      <c r="I329">
        <f t="shared" ref="I329:I331" si="102">I323+1</f>
        <v>55</v>
      </c>
      <c r="J329">
        <v>2</v>
      </c>
      <c r="K329" t="s">
        <v>3</v>
      </c>
      <c r="L329">
        <f>VLOOKUP(I329,ToRaid,J329,FALSE)</f>
        <v>-16</v>
      </c>
      <c r="O329" t="str">
        <f t="shared" si="101"/>
        <v>"X": -16,</v>
      </c>
    </row>
    <row r="330" spans="9:15" x14ac:dyDescent="0.3">
      <c r="I330">
        <f t="shared" si="102"/>
        <v>55</v>
      </c>
      <c r="J330">
        <v>3</v>
      </c>
      <c r="K330" t="s">
        <v>4</v>
      </c>
      <c r="L330">
        <f>VLOOKUP(I330,ToRaid,J330,FALSE)</f>
        <v>-43</v>
      </c>
      <c r="O330" t="str">
        <f t="shared" ref="O330" si="103">CHAR(34)&amp;K330&amp;CHAR(34)&amp;": "&amp;L330</f>
        <v>"Y": -43</v>
      </c>
    </row>
    <row r="331" spans="9:15" x14ac:dyDescent="0.3">
      <c r="I331">
        <f t="shared" si="102"/>
        <v>55</v>
      </c>
      <c r="J331">
        <v>4</v>
      </c>
      <c r="K331" t="s">
        <v>10</v>
      </c>
      <c r="L331" t="str">
        <f>VLOOKUP(I331,ToRaid,J331,FALSE)</f>
        <v>true</v>
      </c>
      <c r="O331" t="str">
        <f t="shared" ref="O331" si="104">CHAR(34)&amp;K331&amp;CHAR(34)&amp;": "&amp;CHAR(34)&amp;L331&amp;CHAR(34)</f>
        <v>"CanRaid": "true"</v>
      </c>
    </row>
    <row r="332" spans="9:15" x14ac:dyDescent="0.3">
      <c r="O332" t="s">
        <v>5</v>
      </c>
    </row>
    <row r="333" spans="9:15" x14ac:dyDescent="0.3">
      <c r="O333" t="s">
        <v>1</v>
      </c>
    </row>
    <row r="334" spans="9:15" x14ac:dyDescent="0.3">
      <c r="I334">
        <f>I328+1</f>
        <v>56</v>
      </c>
      <c r="J334">
        <v>1</v>
      </c>
      <c r="K334" t="s">
        <v>2</v>
      </c>
      <c r="L334">
        <f>VLOOKUP(I334,ToRaid,J334,FALSE)</f>
        <v>56</v>
      </c>
      <c r="O334" t="str">
        <f t="shared" ref="O334:O335" si="105">CHAR(34)&amp;K334&amp;CHAR(34)&amp;": "&amp;L334&amp;","</f>
        <v>"Id": 56,</v>
      </c>
    </row>
    <row r="335" spans="9:15" x14ac:dyDescent="0.3">
      <c r="I335">
        <f t="shared" ref="I335:I337" si="106">I329+1</f>
        <v>56</v>
      </c>
      <c r="J335">
        <v>2</v>
      </c>
      <c r="K335" t="s">
        <v>3</v>
      </c>
      <c r="L335">
        <f>VLOOKUP(I335,ToRaid,J335,FALSE)</f>
        <v>-18</v>
      </c>
      <c r="O335" t="str">
        <f t="shared" si="105"/>
        <v>"X": -18,</v>
      </c>
    </row>
    <row r="336" spans="9:15" x14ac:dyDescent="0.3">
      <c r="I336">
        <f t="shared" si="106"/>
        <v>56</v>
      </c>
      <c r="J336">
        <v>3</v>
      </c>
      <c r="K336" t="s">
        <v>4</v>
      </c>
      <c r="L336">
        <f>VLOOKUP(I336,ToRaid,J336,FALSE)</f>
        <v>-37</v>
      </c>
      <c r="O336" t="str">
        <f t="shared" ref="O336" si="107">CHAR(34)&amp;K336&amp;CHAR(34)&amp;": "&amp;L336</f>
        <v>"Y": -37</v>
      </c>
    </row>
    <row r="337" spans="9:15" x14ac:dyDescent="0.3">
      <c r="I337">
        <f t="shared" si="106"/>
        <v>56</v>
      </c>
      <c r="J337">
        <v>4</v>
      </c>
      <c r="K337" t="s">
        <v>10</v>
      </c>
      <c r="L337" t="str">
        <f>VLOOKUP(I337,ToRaid,J337,FALSE)</f>
        <v>true</v>
      </c>
      <c r="O337" t="str">
        <f t="shared" ref="O337" si="108">CHAR(34)&amp;K337&amp;CHAR(34)&amp;": "&amp;CHAR(34)&amp;L337&amp;CHAR(34)</f>
        <v>"CanRaid": "true"</v>
      </c>
    </row>
    <row r="338" spans="9:15" x14ac:dyDescent="0.3">
      <c r="O338" t="s">
        <v>5</v>
      </c>
    </row>
    <row r="339" spans="9:15" x14ac:dyDescent="0.3">
      <c r="O339" t="s">
        <v>1</v>
      </c>
    </row>
    <row r="340" spans="9:15" x14ac:dyDescent="0.3">
      <c r="I340">
        <f>I334+1</f>
        <v>57</v>
      </c>
      <c r="J340">
        <v>1</v>
      </c>
      <c r="K340" t="s">
        <v>2</v>
      </c>
      <c r="L340">
        <f>VLOOKUP(I340,ToRaid,J340,FALSE)</f>
        <v>57</v>
      </c>
      <c r="O340" t="str">
        <f t="shared" ref="O340:O341" si="109">CHAR(34)&amp;K340&amp;CHAR(34)&amp;": "&amp;L340&amp;","</f>
        <v>"Id": 57,</v>
      </c>
    </row>
    <row r="341" spans="9:15" x14ac:dyDescent="0.3">
      <c r="I341">
        <f t="shared" ref="I341:I343" si="110">I335+1</f>
        <v>57</v>
      </c>
      <c r="J341">
        <v>2</v>
      </c>
      <c r="K341" t="s">
        <v>3</v>
      </c>
      <c r="L341">
        <f>VLOOKUP(I341,ToRaid,J341,FALSE)</f>
        <v>-17</v>
      </c>
      <c r="O341" t="str">
        <f t="shared" si="109"/>
        <v>"X": -17,</v>
      </c>
    </row>
    <row r="342" spans="9:15" x14ac:dyDescent="0.3">
      <c r="I342">
        <f t="shared" si="110"/>
        <v>57</v>
      </c>
      <c r="J342">
        <v>3</v>
      </c>
      <c r="K342" t="s">
        <v>4</v>
      </c>
      <c r="L342">
        <f>VLOOKUP(I342,ToRaid,J342,FALSE)</f>
        <v>-38</v>
      </c>
      <c r="O342" t="str">
        <f t="shared" ref="O342" si="111">CHAR(34)&amp;K342&amp;CHAR(34)&amp;": "&amp;L342</f>
        <v>"Y": -38</v>
      </c>
    </row>
    <row r="343" spans="9:15" x14ac:dyDescent="0.3">
      <c r="I343">
        <f t="shared" si="110"/>
        <v>57</v>
      </c>
      <c r="J343">
        <v>4</v>
      </c>
      <c r="K343" t="s">
        <v>10</v>
      </c>
      <c r="L343" t="str">
        <f>VLOOKUP(I343,ToRaid,J343,FALSE)</f>
        <v>true</v>
      </c>
      <c r="O343" t="str">
        <f t="shared" ref="O343" si="112">CHAR(34)&amp;K343&amp;CHAR(34)&amp;": "&amp;CHAR(34)&amp;L343&amp;CHAR(34)</f>
        <v>"CanRaid": "true"</v>
      </c>
    </row>
    <row r="344" spans="9:15" x14ac:dyDescent="0.3">
      <c r="O344" t="s">
        <v>5</v>
      </c>
    </row>
    <row r="345" spans="9:15" x14ac:dyDescent="0.3">
      <c r="O345" t="s">
        <v>1</v>
      </c>
    </row>
    <row r="346" spans="9:15" x14ac:dyDescent="0.3">
      <c r="I346">
        <f>I340+1</f>
        <v>58</v>
      </c>
      <c r="J346">
        <v>1</v>
      </c>
      <c r="K346" t="s">
        <v>2</v>
      </c>
      <c r="L346">
        <f>VLOOKUP(I346,ToRaid,J346,FALSE)</f>
        <v>58</v>
      </c>
      <c r="O346" t="str">
        <f t="shared" ref="O346:O347" si="113">CHAR(34)&amp;K346&amp;CHAR(34)&amp;": "&amp;L346&amp;","</f>
        <v>"Id": 58,</v>
      </c>
    </row>
    <row r="347" spans="9:15" x14ac:dyDescent="0.3">
      <c r="I347">
        <f t="shared" ref="I347:I349" si="114">I341+1</f>
        <v>58</v>
      </c>
      <c r="J347">
        <v>2</v>
      </c>
      <c r="K347" t="s">
        <v>3</v>
      </c>
      <c r="L347">
        <f>VLOOKUP(I347,ToRaid,J347,FALSE)</f>
        <v>-46</v>
      </c>
      <c r="O347" t="str">
        <f t="shared" si="113"/>
        <v>"X": -46,</v>
      </c>
    </row>
    <row r="348" spans="9:15" x14ac:dyDescent="0.3">
      <c r="I348">
        <f t="shared" si="114"/>
        <v>58</v>
      </c>
      <c r="J348">
        <v>3</v>
      </c>
      <c r="K348" t="s">
        <v>4</v>
      </c>
      <c r="L348">
        <f>VLOOKUP(I348,ToRaid,J348,FALSE)</f>
        <v>-38</v>
      </c>
      <c r="O348" t="str">
        <f t="shared" ref="O348" si="115">CHAR(34)&amp;K348&amp;CHAR(34)&amp;": "&amp;L348</f>
        <v>"Y": -38</v>
      </c>
    </row>
    <row r="349" spans="9:15" x14ac:dyDescent="0.3">
      <c r="I349">
        <f t="shared" si="114"/>
        <v>58</v>
      </c>
      <c r="J349">
        <v>4</v>
      </c>
      <c r="K349" t="s">
        <v>10</v>
      </c>
      <c r="L349" t="str">
        <f>VLOOKUP(I349,ToRaid,J349,FALSE)</f>
        <v>false</v>
      </c>
      <c r="O349" t="str">
        <f t="shared" ref="O349" si="116">CHAR(34)&amp;K349&amp;CHAR(34)&amp;": "&amp;CHAR(34)&amp;L349&amp;CHAR(34)</f>
        <v>"CanRaid": "false"</v>
      </c>
    </row>
    <row r="350" spans="9:15" x14ac:dyDescent="0.3">
      <c r="O350" t="s">
        <v>5</v>
      </c>
    </row>
    <row r="351" spans="9:15" x14ac:dyDescent="0.3">
      <c r="O351" t="s">
        <v>1</v>
      </c>
    </row>
    <row r="352" spans="9:15" x14ac:dyDescent="0.3">
      <c r="I352">
        <f>I346+1</f>
        <v>59</v>
      </c>
      <c r="J352">
        <v>1</v>
      </c>
      <c r="K352" t="s">
        <v>2</v>
      </c>
      <c r="L352">
        <f>VLOOKUP(I352,ToRaid,J352,FALSE)</f>
        <v>59</v>
      </c>
      <c r="O352" t="str">
        <f>CHAR(34)&amp;K352&amp;CHAR(34)&amp;": "&amp;L352&amp;","</f>
        <v>"Id": 59,</v>
      </c>
    </row>
    <row r="353" spans="9:15" x14ac:dyDescent="0.3">
      <c r="I353">
        <f t="shared" ref="I353:I355" si="117">I347+1</f>
        <v>59</v>
      </c>
      <c r="J353">
        <v>2</v>
      </c>
      <c r="K353" t="s">
        <v>3</v>
      </c>
      <c r="L353">
        <f>VLOOKUP(I353,ToRaid,J353,FALSE)</f>
        <v>-30</v>
      </c>
      <c r="O353" t="str">
        <f>CHAR(34)&amp;K353&amp;CHAR(34)&amp;": "&amp;L353&amp;","</f>
        <v>"X": -30,</v>
      </c>
    </row>
    <row r="354" spans="9:15" x14ac:dyDescent="0.3">
      <c r="I354">
        <f t="shared" si="117"/>
        <v>59</v>
      </c>
      <c r="J354">
        <v>3</v>
      </c>
      <c r="K354" t="s">
        <v>4</v>
      </c>
      <c r="L354">
        <f>VLOOKUP(I354,ToRaid,J354,FALSE)</f>
        <v>-60</v>
      </c>
      <c r="O354" t="str">
        <f>CHAR(34)&amp;K354&amp;CHAR(34)&amp;": "&amp;L354</f>
        <v>"Y": -60</v>
      </c>
    </row>
    <row r="355" spans="9:15" x14ac:dyDescent="0.3">
      <c r="I355">
        <f t="shared" si="117"/>
        <v>59</v>
      </c>
      <c r="J355">
        <v>4</v>
      </c>
      <c r="K355" t="s">
        <v>10</v>
      </c>
      <c r="L355" t="str">
        <f>VLOOKUP(I355,ToRaid,J355,FALSE)</f>
        <v>true</v>
      </c>
      <c r="O355" t="str">
        <f>CHAR(34)&amp;K355&amp;CHAR(34)&amp;": "&amp;CHAR(34)&amp;L355&amp;CHAR(34)</f>
        <v>"CanRaid": "true"</v>
      </c>
    </row>
    <row r="356" spans="9:15" x14ac:dyDescent="0.3">
      <c r="O356" t="s">
        <v>5</v>
      </c>
    </row>
    <row r="357" spans="9:15" x14ac:dyDescent="0.3">
      <c r="O357" t="s">
        <v>1</v>
      </c>
    </row>
    <row r="358" spans="9:15" x14ac:dyDescent="0.3">
      <c r="I358">
        <f>I352+1</f>
        <v>60</v>
      </c>
      <c r="J358">
        <v>1</v>
      </c>
      <c r="K358" t="s">
        <v>2</v>
      </c>
      <c r="L358">
        <f>VLOOKUP(I358,ToRaid,J358,FALSE)</f>
        <v>60</v>
      </c>
      <c r="O358" t="str">
        <f>CHAR(34)&amp;K358&amp;CHAR(34)&amp;": "&amp;L358&amp;","</f>
        <v>"Id": 60,</v>
      </c>
    </row>
    <row r="359" spans="9:15" x14ac:dyDescent="0.3">
      <c r="I359">
        <f t="shared" ref="I359:I361" si="118">I353+1</f>
        <v>60</v>
      </c>
      <c r="J359">
        <v>2</v>
      </c>
      <c r="K359" t="s">
        <v>3</v>
      </c>
      <c r="L359">
        <f>VLOOKUP(I359,ToRaid,J359,FALSE)</f>
        <v>-36</v>
      </c>
      <c r="O359" t="str">
        <f>CHAR(34)&amp;K359&amp;CHAR(34)&amp;": "&amp;L359&amp;","</f>
        <v>"X": -36,</v>
      </c>
    </row>
    <row r="360" spans="9:15" x14ac:dyDescent="0.3">
      <c r="I360">
        <f t="shared" si="118"/>
        <v>60</v>
      </c>
      <c r="J360">
        <v>3</v>
      </c>
      <c r="K360" t="s">
        <v>4</v>
      </c>
      <c r="L360">
        <f>VLOOKUP(I360,ToRaid,J360,FALSE)</f>
        <v>-62</v>
      </c>
      <c r="O360" t="str">
        <f>CHAR(34)&amp;K360&amp;CHAR(34)&amp;": "&amp;L360</f>
        <v>"Y": -62</v>
      </c>
    </row>
    <row r="361" spans="9:15" x14ac:dyDescent="0.3">
      <c r="I361">
        <f t="shared" si="118"/>
        <v>60</v>
      </c>
      <c r="J361">
        <v>4</v>
      </c>
      <c r="K361" t="s">
        <v>10</v>
      </c>
      <c r="L361" t="str">
        <f>VLOOKUP(I361,ToRaid,J361,FALSE)</f>
        <v>true</v>
      </c>
      <c r="O361" t="str">
        <f>CHAR(34)&amp;K361&amp;CHAR(34)&amp;": "&amp;CHAR(34)&amp;L361&amp;CHAR(34)</f>
        <v>"CanRaid": "true"</v>
      </c>
    </row>
    <row r="362" spans="9:15" x14ac:dyDescent="0.3">
      <c r="O362" t="s">
        <v>5</v>
      </c>
    </row>
    <row r="363" spans="9:15" x14ac:dyDescent="0.3">
      <c r="O363" t="s">
        <v>1</v>
      </c>
    </row>
    <row r="364" spans="9:15" x14ac:dyDescent="0.3">
      <c r="I364">
        <f>I358+1</f>
        <v>61</v>
      </c>
      <c r="J364">
        <v>1</v>
      </c>
      <c r="K364" t="s">
        <v>2</v>
      </c>
      <c r="L364">
        <f>VLOOKUP(I364,ToRaid,J364,FALSE)</f>
        <v>61</v>
      </c>
      <c r="O364" t="str">
        <f>CHAR(34)&amp;K364&amp;CHAR(34)&amp;": "&amp;L364&amp;","</f>
        <v>"Id": 61,</v>
      </c>
    </row>
    <row r="365" spans="9:15" x14ac:dyDescent="0.3">
      <c r="I365">
        <f t="shared" ref="I365:I367" si="119">I359+1</f>
        <v>61</v>
      </c>
      <c r="J365">
        <v>2</v>
      </c>
      <c r="K365" t="s">
        <v>3</v>
      </c>
      <c r="L365">
        <f>VLOOKUP(I365,ToRaid,J365,FALSE)</f>
        <v>0</v>
      </c>
      <c r="O365" t="str">
        <f>CHAR(34)&amp;K365&amp;CHAR(34)&amp;": "&amp;L365&amp;","</f>
        <v>"X": 0,</v>
      </c>
    </row>
    <row r="366" spans="9:15" x14ac:dyDescent="0.3">
      <c r="I366">
        <f t="shared" si="119"/>
        <v>61</v>
      </c>
      <c r="J366">
        <v>3</v>
      </c>
      <c r="K366" t="s">
        <v>4</v>
      </c>
      <c r="L366">
        <f>VLOOKUP(I366,ToRaid,J366,FALSE)</f>
        <v>0</v>
      </c>
      <c r="O366" t="str">
        <f>CHAR(34)&amp;K366&amp;CHAR(34)&amp;": "&amp;L366</f>
        <v>"Y": 0</v>
      </c>
    </row>
    <row r="367" spans="9:15" x14ac:dyDescent="0.3">
      <c r="I367">
        <f t="shared" si="119"/>
        <v>61</v>
      </c>
      <c r="J367">
        <v>4</v>
      </c>
      <c r="K367" t="s">
        <v>10</v>
      </c>
      <c r="L367">
        <f>VLOOKUP(I367,ToRaid,J367,FALSE)</f>
        <v>0</v>
      </c>
      <c r="O367" t="str">
        <f>CHAR(34)&amp;K367&amp;CHAR(34)&amp;": "&amp;CHAR(34)&amp;L367&amp;CHAR(34)</f>
        <v>"CanRaid": "0"</v>
      </c>
    </row>
    <row r="368" spans="9:15" x14ac:dyDescent="0.3">
      <c r="O368" t="s">
        <v>5</v>
      </c>
    </row>
    <row r="369" spans="9:15" x14ac:dyDescent="0.3">
      <c r="O369" t="s">
        <v>1</v>
      </c>
    </row>
    <row r="370" spans="9:15" x14ac:dyDescent="0.3">
      <c r="I370">
        <f>I364+1</f>
        <v>62</v>
      </c>
      <c r="J370">
        <v>1</v>
      </c>
      <c r="K370" t="s">
        <v>2</v>
      </c>
      <c r="L370">
        <f>VLOOKUP(I370,ToRaid,J370,FALSE)</f>
        <v>62</v>
      </c>
      <c r="O370" t="str">
        <f>CHAR(34)&amp;K370&amp;CHAR(34)&amp;": "&amp;L370&amp;","</f>
        <v>"Id": 62,</v>
      </c>
    </row>
    <row r="371" spans="9:15" x14ac:dyDescent="0.3">
      <c r="I371">
        <f t="shared" ref="I371:I373" si="120">I365+1</f>
        <v>62</v>
      </c>
      <c r="J371">
        <v>2</v>
      </c>
      <c r="K371" t="s">
        <v>3</v>
      </c>
      <c r="L371">
        <f>VLOOKUP(I371,ToRaid,J371,FALSE)</f>
        <v>0</v>
      </c>
      <c r="O371" t="str">
        <f>CHAR(34)&amp;K371&amp;CHAR(34)&amp;": "&amp;L371&amp;","</f>
        <v>"X": 0,</v>
      </c>
    </row>
    <row r="372" spans="9:15" x14ac:dyDescent="0.3">
      <c r="I372">
        <f t="shared" si="120"/>
        <v>62</v>
      </c>
      <c r="J372">
        <v>3</v>
      </c>
      <c r="K372" t="s">
        <v>4</v>
      </c>
      <c r="L372">
        <f>VLOOKUP(I372,ToRaid,J372,FALSE)</f>
        <v>0</v>
      </c>
      <c r="O372" t="str">
        <f>CHAR(34)&amp;K372&amp;CHAR(34)&amp;": "&amp;L372</f>
        <v>"Y": 0</v>
      </c>
    </row>
    <row r="373" spans="9:15" x14ac:dyDescent="0.3">
      <c r="I373">
        <f t="shared" si="120"/>
        <v>62</v>
      </c>
      <c r="J373">
        <v>4</v>
      </c>
      <c r="K373" t="s">
        <v>10</v>
      </c>
      <c r="L373">
        <f>VLOOKUP(I373,ToRaid,J373,FALSE)</f>
        <v>0</v>
      </c>
      <c r="O373" t="str">
        <f>CHAR(34)&amp;K373&amp;CHAR(34)&amp;": "&amp;CHAR(34)&amp;L373&amp;CHAR(34)</f>
        <v>"CanRaid": "0"</v>
      </c>
    </row>
    <row r="374" spans="9:15" x14ac:dyDescent="0.3">
      <c r="O374" t="s">
        <v>5</v>
      </c>
    </row>
    <row r="375" spans="9:15" x14ac:dyDescent="0.3">
      <c r="O375" t="s">
        <v>1</v>
      </c>
    </row>
    <row r="376" spans="9:15" x14ac:dyDescent="0.3">
      <c r="I376">
        <f>I370+1</f>
        <v>63</v>
      </c>
      <c r="J376">
        <v>1</v>
      </c>
      <c r="K376" t="s">
        <v>2</v>
      </c>
      <c r="L376">
        <f>VLOOKUP(I376,ToRaid,J376,FALSE)</f>
        <v>63</v>
      </c>
      <c r="O376" t="str">
        <f>CHAR(34)&amp;K376&amp;CHAR(34)&amp;": "&amp;L376&amp;","</f>
        <v>"Id": 63,</v>
      </c>
    </row>
    <row r="377" spans="9:15" x14ac:dyDescent="0.3">
      <c r="I377">
        <f t="shared" ref="I377:I379" si="121">I371+1</f>
        <v>63</v>
      </c>
      <c r="J377">
        <v>2</v>
      </c>
      <c r="K377" t="s">
        <v>3</v>
      </c>
      <c r="L377">
        <f>VLOOKUP(I377,ToRaid,J377,FALSE)</f>
        <v>0</v>
      </c>
      <c r="O377" t="str">
        <f>CHAR(34)&amp;K377&amp;CHAR(34)&amp;": "&amp;L377&amp;","</f>
        <v>"X": 0,</v>
      </c>
    </row>
    <row r="378" spans="9:15" x14ac:dyDescent="0.3">
      <c r="I378">
        <f t="shared" si="121"/>
        <v>63</v>
      </c>
      <c r="J378">
        <v>3</v>
      </c>
      <c r="K378" t="s">
        <v>4</v>
      </c>
      <c r="L378">
        <f>VLOOKUP(I378,ToRaid,J378,FALSE)</f>
        <v>0</v>
      </c>
      <c r="O378" t="str">
        <f>CHAR(34)&amp;K378&amp;CHAR(34)&amp;": "&amp;L378</f>
        <v>"Y": 0</v>
      </c>
    </row>
    <row r="379" spans="9:15" x14ac:dyDescent="0.3">
      <c r="I379">
        <f t="shared" si="121"/>
        <v>63</v>
      </c>
      <c r="J379">
        <v>4</v>
      </c>
      <c r="K379" t="s">
        <v>10</v>
      </c>
      <c r="L379">
        <f>VLOOKUP(I379,ToRaid,J379,FALSE)</f>
        <v>0</v>
      </c>
      <c r="O379" t="str">
        <f>CHAR(34)&amp;K379&amp;CHAR(34)&amp;": "&amp;CHAR(34)&amp;L379&amp;CHAR(34)</f>
        <v>"CanRaid": "0"</v>
      </c>
    </row>
    <row r="380" spans="9:15" x14ac:dyDescent="0.3">
      <c r="O380" t="s">
        <v>5</v>
      </c>
    </row>
    <row r="381" spans="9:15" x14ac:dyDescent="0.3">
      <c r="O381" t="s">
        <v>1</v>
      </c>
    </row>
    <row r="382" spans="9:15" x14ac:dyDescent="0.3">
      <c r="I382">
        <f>I376+1</f>
        <v>64</v>
      </c>
      <c r="J382">
        <v>1</v>
      </c>
      <c r="K382" t="s">
        <v>2</v>
      </c>
      <c r="L382">
        <f>VLOOKUP(I382,ToRaid,J382,FALSE)</f>
        <v>64</v>
      </c>
      <c r="O382" t="str">
        <f>CHAR(34)&amp;K382&amp;CHAR(34)&amp;": "&amp;L382&amp;","</f>
        <v>"Id": 64,</v>
      </c>
    </row>
    <row r="383" spans="9:15" x14ac:dyDescent="0.3">
      <c r="I383">
        <f t="shared" ref="I383:I385" si="122">I377+1</f>
        <v>64</v>
      </c>
      <c r="J383">
        <v>2</v>
      </c>
      <c r="K383" t="s">
        <v>3</v>
      </c>
      <c r="L383">
        <f>VLOOKUP(I383,ToRaid,J383,FALSE)</f>
        <v>0</v>
      </c>
      <c r="O383" t="str">
        <f>CHAR(34)&amp;K383&amp;CHAR(34)&amp;": "&amp;L383&amp;","</f>
        <v>"X": 0,</v>
      </c>
    </row>
    <row r="384" spans="9:15" x14ac:dyDescent="0.3">
      <c r="I384">
        <f t="shared" si="122"/>
        <v>64</v>
      </c>
      <c r="J384">
        <v>3</v>
      </c>
      <c r="K384" t="s">
        <v>4</v>
      </c>
      <c r="L384">
        <f>VLOOKUP(I384,ToRaid,J384,FALSE)</f>
        <v>0</v>
      </c>
      <c r="O384" t="str">
        <f>CHAR(34)&amp;K384&amp;CHAR(34)&amp;": "&amp;L384</f>
        <v>"Y": 0</v>
      </c>
    </row>
    <row r="385" spans="9:15" x14ac:dyDescent="0.3">
      <c r="I385">
        <f t="shared" si="122"/>
        <v>64</v>
      </c>
      <c r="J385">
        <v>4</v>
      </c>
      <c r="K385" t="s">
        <v>10</v>
      </c>
      <c r="L385">
        <f>VLOOKUP(I385,ToRaid,J385,FALSE)</f>
        <v>0</v>
      </c>
      <c r="O385" t="str">
        <f>CHAR(34)&amp;K385&amp;CHAR(34)&amp;": "&amp;CHAR(34)&amp;L385&amp;CHAR(34)</f>
        <v>"CanRaid": "0"</v>
      </c>
    </row>
    <row r="386" spans="9:15" x14ac:dyDescent="0.3">
      <c r="O386" t="s">
        <v>5</v>
      </c>
    </row>
    <row r="387" spans="9:15" x14ac:dyDescent="0.3">
      <c r="O387" t="s">
        <v>1</v>
      </c>
    </row>
    <row r="388" spans="9:15" x14ac:dyDescent="0.3">
      <c r="I388">
        <f>I382+1</f>
        <v>65</v>
      </c>
      <c r="J388">
        <v>1</v>
      </c>
      <c r="K388" t="s">
        <v>2</v>
      </c>
      <c r="L388">
        <f>VLOOKUP(I388,ToRaid,J388,FALSE)</f>
        <v>65</v>
      </c>
      <c r="O388" t="str">
        <f>CHAR(34)&amp;K388&amp;CHAR(34)&amp;": "&amp;L388&amp;","</f>
        <v>"Id": 65,</v>
      </c>
    </row>
    <row r="389" spans="9:15" x14ac:dyDescent="0.3">
      <c r="I389">
        <f t="shared" ref="I389:I391" si="123">I383+1</f>
        <v>65</v>
      </c>
      <c r="J389">
        <v>2</v>
      </c>
      <c r="K389" t="s">
        <v>3</v>
      </c>
      <c r="L389">
        <f>VLOOKUP(I389,ToRaid,J389,FALSE)</f>
        <v>0</v>
      </c>
      <c r="O389" t="str">
        <f>CHAR(34)&amp;K389&amp;CHAR(34)&amp;": "&amp;L389&amp;","</f>
        <v>"X": 0,</v>
      </c>
    </row>
    <row r="390" spans="9:15" x14ac:dyDescent="0.3">
      <c r="I390">
        <f t="shared" si="123"/>
        <v>65</v>
      </c>
      <c r="J390">
        <v>3</v>
      </c>
      <c r="K390" t="s">
        <v>4</v>
      </c>
      <c r="L390">
        <f>VLOOKUP(I390,ToRaid,J390,FALSE)</f>
        <v>0</v>
      </c>
      <c r="O390" t="str">
        <f>CHAR(34)&amp;K390&amp;CHAR(34)&amp;": "&amp;L390</f>
        <v>"Y": 0</v>
      </c>
    </row>
    <row r="391" spans="9:15" x14ac:dyDescent="0.3">
      <c r="I391">
        <f t="shared" si="123"/>
        <v>65</v>
      </c>
      <c r="J391">
        <v>4</v>
      </c>
      <c r="K391" t="s">
        <v>10</v>
      </c>
      <c r="L391">
        <f>VLOOKUP(I391,ToRaid,J391,FALSE)</f>
        <v>0</v>
      </c>
      <c r="O391" t="str">
        <f>CHAR(34)&amp;K391&amp;CHAR(34)&amp;": "&amp;CHAR(34)&amp;L391&amp;CHAR(34)</f>
        <v>"CanRaid": "0"</v>
      </c>
    </row>
    <row r="392" spans="9:15" x14ac:dyDescent="0.3">
      <c r="O392" t="s">
        <v>5</v>
      </c>
    </row>
    <row r="393" spans="9:15" x14ac:dyDescent="0.3">
      <c r="O393" t="s">
        <v>1</v>
      </c>
    </row>
    <row r="394" spans="9:15" x14ac:dyDescent="0.3">
      <c r="I394">
        <f>I388+1</f>
        <v>66</v>
      </c>
      <c r="J394">
        <v>1</v>
      </c>
      <c r="K394" t="s">
        <v>2</v>
      </c>
      <c r="L394">
        <f>VLOOKUP(I394,ToRaid,J394,FALSE)</f>
        <v>66</v>
      </c>
      <c r="O394" t="str">
        <f>CHAR(34)&amp;K394&amp;CHAR(34)&amp;": "&amp;L394&amp;","</f>
        <v>"Id": 66,</v>
      </c>
    </row>
    <row r="395" spans="9:15" x14ac:dyDescent="0.3">
      <c r="I395">
        <f t="shared" ref="I395:I397" si="124">I389+1</f>
        <v>66</v>
      </c>
      <c r="J395">
        <v>2</v>
      </c>
      <c r="K395" t="s">
        <v>3</v>
      </c>
      <c r="L395">
        <f>VLOOKUP(I395,ToRaid,J395,FALSE)</f>
        <v>0</v>
      </c>
      <c r="O395" t="str">
        <f>CHAR(34)&amp;K395&amp;CHAR(34)&amp;": "&amp;L395&amp;","</f>
        <v>"X": 0,</v>
      </c>
    </row>
    <row r="396" spans="9:15" x14ac:dyDescent="0.3">
      <c r="I396">
        <f t="shared" si="124"/>
        <v>66</v>
      </c>
      <c r="J396">
        <v>3</v>
      </c>
      <c r="K396" t="s">
        <v>4</v>
      </c>
      <c r="L396">
        <f>VLOOKUP(I396,ToRaid,J396,FALSE)</f>
        <v>0</v>
      </c>
      <c r="O396" t="str">
        <f>CHAR(34)&amp;K396&amp;CHAR(34)&amp;": "&amp;L396</f>
        <v>"Y": 0</v>
      </c>
    </row>
    <row r="397" spans="9:15" x14ac:dyDescent="0.3">
      <c r="I397">
        <f t="shared" si="124"/>
        <v>66</v>
      </c>
      <c r="J397">
        <v>4</v>
      </c>
      <c r="K397" t="s">
        <v>10</v>
      </c>
      <c r="L397">
        <f>VLOOKUP(I397,ToRaid,J397,FALSE)</f>
        <v>0</v>
      </c>
      <c r="O397" t="str">
        <f>CHAR(34)&amp;K397&amp;CHAR(34)&amp;": "&amp;CHAR(34)&amp;L397&amp;CHAR(34)</f>
        <v>"CanRaid": "0"</v>
      </c>
    </row>
    <row r="398" spans="9:15" x14ac:dyDescent="0.3">
      <c r="O398" t="s">
        <v>5</v>
      </c>
    </row>
    <row r="399" spans="9:15" x14ac:dyDescent="0.3">
      <c r="O399" t="s">
        <v>1</v>
      </c>
    </row>
    <row r="400" spans="9:15" x14ac:dyDescent="0.3">
      <c r="I400">
        <f>I394+1</f>
        <v>67</v>
      </c>
      <c r="J400">
        <v>1</v>
      </c>
      <c r="K400" t="s">
        <v>2</v>
      </c>
      <c r="L400">
        <f>VLOOKUP(I400,ToRaid,J400,FALSE)</f>
        <v>67</v>
      </c>
      <c r="O400" t="str">
        <f>CHAR(34)&amp;K400&amp;CHAR(34)&amp;": "&amp;L400&amp;","</f>
        <v>"Id": 67,</v>
      </c>
    </row>
    <row r="401" spans="9:15" x14ac:dyDescent="0.3">
      <c r="I401">
        <f t="shared" ref="I401:I403" si="125">I395+1</f>
        <v>67</v>
      </c>
      <c r="J401">
        <v>2</v>
      </c>
      <c r="K401" t="s">
        <v>3</v>
      </c>
      <c r="L401">
        <f>VLOOKUP(I401,ToRaid,J401,FALSE)</f>
        <v>0</v>
      </c>
      <c r="O401" t="str">
        <f>CHAR(34)&amp;K401&amp;CHAR(34)&amp;": "&amp;L401&amp;","</f>
        <v>"X": 0,</v>
      </c>
    </row>
    <row r="402" spans="9:15" x14ac:dyDescent="0.3">
      <c r="I402">
        <f t="shared" si="125"/>
        <v>67</v>
      </c>
      <c r="J402">
        <v>3</v>
      </c>
      <c r="K402" t="s">
        <v>4</v>
      </c>
      <c r="L402">
        <f>VLOOKUP(I402,ToRaid,J402,FALSE)</f>
        <v>0</v>
      </c>
      <c r="O402" t="str">
        <f>CHAR(34)&amp;K402&amp;CHAR(34)&amp;": "&amp;L402</f>
        <v>"Y": 0</v>
      </c>
    </row>
    <row r="403" spans="9:15" x14ac:dyDescent="0.3">
      <c r="I403">
        <f t="shared" si="125"/>
        <v>67</v>
      </c>
      <c r="J403">
        <v>4</v>
      </c>
      <c r="K403" t="s">
        <v>10</v>
      </c>
      <c r="L403">
        <f>VLOOKUP(I403,ToRaid,J403,FALSE)</f>
        <v>0</v>
      </c>
      <c r="O403" t="str">
        <f>CHAR(34)&amp;K403&amp;CHAR(34)&amp;": "&amp;CHAR(34)&amp;L403&amp;CHAR(34)</f>
        <v>"CanRaid": "0"</v>
      </c>
    </row>
    <row r="404" spans="9:15" x14ac:dyDescent="0.3">
      <c r="O404" t="s">
        <v>5</v>
      </c>
    </row>
    <row r="405" spans="9:15" x14ac:dyDescent="0.3">
      <c r="O405" t="s">
        <v>1</v>
      </c>
    </row>
    <row r="406" spans="9:15" x14ac:dyDescent="0.3">
      <c r="I406">
        <f>I400+1</f>
        <v>68</v>
      </c>
      <c r="J406">
        <v>1</v>
      </c>
      <c r="K406" t="s">
        <v>2</v>
      </c>
      <c r="L406">
        <f>VLOOKUP(I406,ToRaid,J406,FALSE)</f>
        <v>68</v>
      </c>
      <c r="O406" t="str">
        <f>CHAR(34)&amp;K406&amp;CHAR(34)&amp;": "&amp;L406&amp;","</f>
        <v>"Id": 68,</v>
      </c>
    </row>
    <row r="407" spans="9:15" x14ac:dyDescent="0.3">
      <c r="I407">
        <f t="shared" ref="I407:I409" si="126">I401+1</f>
        <v>68</v>
      </c>
      <c r="J407">
        <v>2</v>
      </c>
      <c r="K407" t="s">
        <v>3</v>
      </c>
      <c r="L407">
        <f>VLOOKUP(I407,ToRaid,J407,FALSE)</f>
        <v>0</v>
      </c>
      <c r="O407" t="str">
        <f>CHAR(34)&amp;K407&amp;CHAR(34)&amp;": "&amp;L407&amp;","</f>
        <v>"X": 0,</v>
      </c>
    </row>
    <row r="408" spans="9:15" x14ac:dyDescent="0.3">
      <c r="I408">
        <f t="shared" si="126"/>
        <v>68</v>
      </c>
      <c r="J408">
        <v>3</v>
      </c>
      <c r="K408" t="s">
        <v>4</v>
      </c>
      <c r="L408">
        <f>VLOOKUP(I408,ToRaid,J408,FALSE)</f>
        <v>0</v>
      </c>
      <c r="O408" t="str">
        <f>CHAR(34)&amp;K408&amp;CHAR(34)&amp;": "&amp;L408</f>
        <v>"Y": 0</v>
      </c>
    </row>
    <row r="409" spans="9:15" x14ac:dyDescent="0.3">
      <c r="I409">
        <f t="shared" si="126"/>
        <v>68</v>
      </c>
      <c r="J409">
        <v>4</v>
      </c>
      <c r="K409" t="s">
        <v>10</v>
      </c>
      <c r="L409">
        <f>VLOOKUP(I409,ToRaid,J409,FALSE)</f>
        <v>0</v>
      </c>
      <c r="O409" t="str">
        <f>CHAR(34)&amp;K409&amp;CHAR(34)&amp;": "&amp;CHAR(34)&amp;L409&amp;CHAR(34)</f>
        <v>"CanRaid": "0"</v>
      </c>
    </row>
    <row r="410" spans="9:15" x14ac:dyDescent="0.3">
      <c r="O410" t="s">
        <v>5</v>
      </c>
    </row>
    <row r="411" spans="9:15" x14ac:dyDescent="0.3">
      <c r="O411" t="s">
        <v>1</v>
      </c>
    </row>
    <row r="412" spans="9:15" x14ac:dyDescent="0.3">
      <c r="I412">
        <f>I406+1</f>
        <v>69</v>
      </c>
      <c r="J412">
        <v>1</v>
      </c>
      <c r="K412" t="s">
        <v>2</v>
      </c>
      <c r="L412">
        <f>VLOOKUP(I412,ToRaid,J412,FALSE)</f>
        <v>69</v>
      </c>
      <c r="O412" t="str">
        <f>CHAR(34)&amp;K412&amp;CHAR(34)&amp;": "&amp;L412&amp;","</f>
        <v>"Id": 69,</v>
      </c>
    </row>
    <row r="413" spans="9:15" x14ac:dyDescent="0.3">
      <c r="I413">
        <f t="shared" ref="I413:I415" si="127">I407+1</f>
        <v>69</v>
      </c>
      <c r="J413">
        <v>2</v>
      </c>
      <c r="K413" t="s">
        <v>3</v>
      </c>
      <c r="L413">
        <f>VLOOKUP(I413,ToRaid,J413,FALSE)</f>
        <v>0</v>
      </c>
      <c r="O413" t="str">
        <f>CHAR(34)&amp;K413&amp;CHAR(34)&amp;": "&amp;L413&amp;","</f>
        <v>"X": 0,</v>
      </c>
    </row>
    <row r="414" spans="9:15" x14ac:dyDescent="0.3">
      <c r="I414">
        <f t="shared" si="127"/>
        <v>69</v>
      </c>
      <c r="J414">
        <v>3</v>
      </c>
      <c r="K414" t="s">
        <v>4</v>
      </c>
      <c r="L414">
        <f>VLOOKUP(I414,ToRaid,J414,FALSE)</f>
        <v>0</v>
      </c>
      <c r="O414" t="str">
        <f>CHAR(34)&amp;K414&amp;CHAR(34)&amp;": "&amp;L414</f>
        <v>"Y": 0</v>
      </c>
    </row>
    <row r="415" spans="9:15" x14ac:dyDescent="0.3">
      <c r="I415">
        <f t="shared" si="127"/>
        <v>69</v>
      </c>
      <c r="J415">
        <v>4</v>
      </c>
      <c r="K415" t="s">
        <v>10</v>
      </c>
      <c r="L415">
        <f>VLOOKUP(I415,ToRaid,J415,FALSE)</f>
        <v>0</v>
      </c>
      <c r="O415" t="str">
        <f>CHAR(34)&amp;K415&amp;CHAR(34)&amp;": "&amp;CHAR(34)&amp;L415&amp;CHAR(34)</f>
        <v>"CanRaid": "0"</v>
      </c>
    </row>
    <row r="416" spans="9:15" x14ac:dyDescent="0.3">
      <c r="O416" t="s">
        <v>5</v>
      </c>
    </row>
    <row r="417" spans="9:15" x14ac:dyDescent="0.3">
      <c r="O417" t="s">
        <v>1</v>
      </c>
    </row>
    <row r="418" spans="9:15" x14ac:dyDescent="0.3">
      <c r="I418">
        <f>I412+1</f>
        <v>70</v>
      </c>
      <c r="J418">
        <v>1</v>
      </c>
      <c r="K418" t="s">
        <v>2</v>
      </c>
      <c r="L418">
        <f>VLOOKUP(I418,ToRaid,J418,FALSE)</f>
        <v>70</v>
      </c>
      <c r="O418" t="str">
        <f>CHAR(34)&amp;K418&amp;CHAR(34)&amp;": "&amp;L418&amp;","</f>
        <v>"Id": 70,</v>
      </c>
    </row>
    <row r="419" spans="9:15" x14ac:dyDescent="0.3">
      <c r="I419">
        <f t="shared" ref="I419:I421" si="128">I413+1</f>
        <v>70</v>
      </c>
      <c r="J419">
        <v>2</v>
      </c>
      <c r="K419" t="s">
        <v>3</v>
      </c>
      <c r="L419">
        <f>VLOOKUP(I419,ToRaid,J419,FALSE)</f>
        <v>0</v>
      </c>
      <c r="O419" t="str">
        <f>CHAR(34)&amp;K419&amp;CHAR(34)&amp;": "&amp;L419&amp;","</f>
        <v>"X": 0,</v>
      </c>
    </row>
    <row r="420" spans="9:15" x14ac:dyDescent="0.3">
      <c r="I420">
        <f t="shared" si="128"/>
        <v>70</v>
      </c>
      <c r="J420">
        <v>3</v>
      </c>
      <c r="K420" t="s">
        <v>4</v>
      </c>
      <c r="L420">
        <f>VLOOKUP(I420,ToRaid,J420,FALSE)</f>
        <v>0</v>
      </c>
      <c r="O420" t="str">
        <f>CHAR(34)&amp;K420&amp;CHAR(34)&amp;": "&amp;L420</f>
        <v>"Y": 0</v>
      </c>
    </row>
    <row r="421" spans="9:15" x14ac:dyDescent="0.3">
      <c r="I421">
        <f t="shared" si="128"/>
        <v>70</v>
      </c>
      <c r="J421">
        <v>4</v>
      </c>
      <c r="K421" t="s">
        <v>10</v>
      </c>
      <c r="L421">
        <f>VLOOKUP(I421,ToRaid,J421,FALSE)</f>
        <v>0</v>
      </c>
      <c r="O421" t="str">
        <f>CHAR(34)&amp;K421&amp;CHAR(34)&amp;": "&amp;CHAR(34)&amp;L421&amp;CHAR(34)</f>
        <v>"CanRaid": "0"</v>
      </c>
    </row>
    <row r="422" spans="9:15" x14ac:dyDescent="0.3">
      <c r="O422" t="s">
        <v>5</v>
      </c>
    </row>
    <row r="423" spans="9:15" x14ac:dyDescent="0.3">
      <c r="O423" t="s">
        <v>1</v>
      </c>
    </row>
    <row r="424" spans="9:15" x14ac:dyDescent="0.3">
      <c r="I424">
        <f>I418+1</f>
        <v>71</v>
      </c>
      <c r="J424">
        <v>1</v>
      </c>
      <c r="K424" t="s">
        <v>2</v>
      </c>
      <c r="L424">
        <f>VLOOKUP(I424,ToRaid,J424,FALSE)</f>
        <v>71</v>
      </c>
      <c r="O424" t="str">
        <f>CHAR(34)&amp;K424&amp;CHAR(34)&amp;": "&amp;L424&amp;","</f>
        <v>"Id": 71,</v>
      </c>
    </row>
    <row r="425" spans="9:15" x14ac:dyDescent="0.3">
      <c r="I425">
        <f t="shared" ref="I425:I427" si="129">I419+1</f>
        <v>71</v>
      </c>
      <c r="J425">
        <v>2</v>
      </c>
      <c r="K425" t="s">
        <v>3</v>
      </c>
      <c r="L425">
        <f>VLOOKUP(I425,ToRaid,J425,FALSE)</f>
        <v>0</v>
      </c>
      <c r="O425" t="str">
        <f>CHAR(34)&amp;K425&amp;CHAR(34)&amp;": "&amp;L425&amp;","</f>
        <v>"X": 0,</v>
      </c>
    </row>
    <row r="426" spans="9:15" x14ac:dyDescent="0.3">
      <c r="I426">
        <f t="shared" si="129"/>
        <v>71</v>
      </c>
      <c r="J426">
        <v>3</v>
      </c>
      <c r="K426" t="s">
        <v>4</v>
      </c>
      <c r="L426">
        <f>VLOOKUP(I426,ToRaid,J426,FALSE)</f>
        <v>0</v>
      </c>
      <c r="O426" t="str">
        <f>CHAR(34)&amp;K426&amp;CHAR(34)&amp;": "&amp;L426</f>
        <v>"Y": 0</v>
      </c>
    </row>
    <row r="427" spans="9:15" x14ac:dyDescent="0.3">
      <c r="I427">
        <f t="shared" si="129"/>
        <v>71</v>
      </c>
      <c r="J427">
        <v>4</v>
      </c>
      <c r="K427" t="s">
        <v>10</v>
      </c>
      <c r="L427">
        <f>VLOOKUP(I427,ToRaid,J427,FALSE)</f>
        <v>0</v>
      </c>
      <c r="O427" t="str">
        <f>CHAR(34)&amp;K427&amp;CHAR(34)&amp;": "&amp;CHAR(34)&amp;L427&amp;CHAR(34)</f>
        <v>"CanRaid": "0"</v>
      </c>
    </row>
    <row r="428" spans="9:15" x14ac:dyDescent="0.3">
      <c r="O428" t="s">
        <v>5</v>
      </c>
    </row>
    <row r="429" spans="9:15" x14ac:dyDescent="0.3">
      <c r="O429" t="s">
        <v>1</v>
      </c>
    </row>
    <row r="430" spans="9:15" x14ac:dyDescent="0.3">
      <c r="I430">
        <f>I424+1</f>
        <v>72</v>
      </c>
      <c r="J430">
        <v>1</v>
      </c>
      <c r="K430" t="s">
        <v>2</v>
      </c>
      <c r="L430">
        <f>VLOOKUP(I430,ToRaid,J430,FALSE)</f>
        <v>72</v>
      </c>
      <c r="O430" t="str">
        <f t="shared" ref="O430:O431" si="130">CHAR(34)&amp;K430&amp;CHAR(34)&amp;": "&amp;L430&amp;","</f>
        <v>"Id": 72,</v>
      </c>
    </row>
    <row r="431" spans="9:15" x14ac:dyDescent="0.3">
      <c r="I431">
        <f t="shared" ref="I431:I433" si="131">I425+1</f>
        <v>72</v>
      </c>
      <c r="J431">
        <v>2</v>
      </c>
      <c r="K431" t="s">
        <v>3</v>
      </c>
      <c r="L431">
        <f>VLOOKUP(I431,ToRaid,J431,FALSE)</f>
        <v>0</v>
      </c>
      <c r="O431" t="str">
        <f t="shared" si="130"/>
        <v>"X": 0,</v>
      </c>
    </row>
    <row r="432" spans="9:15" x14ac:dyDescent="0.3">
      <c r="I432">
        <f t="shared" si="131"/>
        <v>72</v>
      </c>
      <c r="J432">
        <v>3</v>
      </c>
      <c r="K432" t="s">
        <v>4</v>
      </c>
      <c r="L432">
        <f>VLOOKUP(I432,ToRaid,J432,FALSE)</f>
        <v>0</v>
      </c>
      <c r="O432" t="str">
        <f t="shared" ref="O432" si="132">CHAR(34)&amp;K432&amp;CHAR(34)&amp;": "&amp;L432</f>
        <v>"Y": 0</v>
      </c>
    </row>
    <row r="433" spans="9:15" x14ac:dyDescent="0.3">
      <c r="I433">
        <f t="shared" si="131"/>
        <v>72</v>
      </c>
      <c r="J433">
        <v>4</v>
      </c>
      <c r="K433" t="s">
        <v>10</v>
      </c>
      <c r="L433">
        <f>VLOOKUP(I433,ToRaid,J433,FALSE)</f>
        <v>0</v>
      </c>
      <c r="O433" t="str">
        <f t="shared" ref="O433" si="133">CHAR(34)&amp;K433&amp;CHAR(34)&amp;": "&amp;CHAR(34)&amp;L433&amp;CHAR(34)</f>
        <v>"CanRaid": "0"</v>
      </c>
    </row>
    <row r="434" spans="9:15" x14ac:dyDescent="0.3">
      <c r="O434" t="s">
        <v>5</v>
      </c>
    </row>
    <row r="435" spans="9:15" x14ac:dyDescent="0.3">
      <c r="O435" t="s">
        <v>1</v>
      </c>
    </row>
    <row r="436" spans="9:15" x14ac:dyDescent="0.3">
      <c r="I436">
        <f>I430+1</f>
        <v>73</v>
      </c>
      <c r="J436">
        <v>1</v>
      </c>
      <c r="K436" t="s">
        <v>2</v>
      </c>
      <c r="L436">
        <f>VLOOKUP(I436,ToRaid,J436,FALSE)</f>
        <v>73</v>
      </c>
      <c r="O436" t="str">
        <f t="shared" ref="O436:O437" si="134">CHAR(34)&amp;K436&amp;CHAR(34)&amp;": "&amp;L436&amp;","</f>
        <v>"Id": 73,</v>
      </c>
    </row>
    <row r="437" spans="9:15" x14ac:dyDescent="0.3">
      <c r="I437">
        <f t="shared" ref="I437:I439" si="135">I431+1</f>
        <v>73</v>
      </c>
      <c r="J437">
        <v>2</v>
      </c>
      <c r="K437" t="s">
        <v>3</v>
      </c>
      <c r="L437">
        <f>VLOOKUP(I437,ToRaid,J437,FALSE)</f>
        <v>0</v>
      </c>
      <c r="O437" t="str">
        <f t="shared" si="134"/>
        <v>"X": 0,</v>
      </c>
    </row>
    <row r="438" spans="9:15" x14ac:dyDescent="0.3">
      <c r="I438">
        <f t="shared" si="135"/>
        <v>73</v>
      </c>
      <c r="J438">
        <v>3</v>
      </c>
      <c r="K438" t="s">
        <v>4</v>
      </c>
      <c r="L438">
        <f>VLOOKUP(I438,ToRaid,J438,FALSE)</f>
        <v>0</v>
      </c>
      <c r="O438" t="str">
        <f t="shared" ref="O438" si="136">CHAR(34)&amp;K438&amp;CHAR(34)&amp;": "&amp;L438</f>
        <v>"Y": 0</v>
      </c>
    </row>
    <row r="439" spans="9:15" x14ac:dyDescent="0.3">
      <c r="I439">
        <f t="shared" si="135"/>
        <v>73</v>
      </c>
      <c r="J439">
        <v>4</v>
      </c>
      <c r="K439" t="s">
        <v>10</v>
      </c>
      <c r="L439">
        <f>VLOOKUP(I439,ToRaid,J439,FALSE)</f>
        <v>0</v>
      </c>
      <c r="O439" t="str">
        <f t="shared" ref="O439" si="137">CHAR(34)&amp;K439&amp;CHAR(34)&amp;": "&amp;CHAR(34)&amp;L439&amp;CHAR(34)</f>
        <v>"CanRaid": "0"</v>
      </c>
    </row>
    <row r="440" spans="9:15" x14ac:dyDescent="0.3">
      <c r="O440" t="s">
        <v>5</v>
      </c>
    </row>
    <row r="441" spans="9:15" x14ac:dyDescent="0.3">
      <c r="O441" t="s">
        <v>1</v>
      </c>
    </row>
    <row r="442" spans="9:15" x14ac:dyDescent="0.3">
      <c r="I442">
        <f>I436+1</f>
        <v>74</v>
      </c>
      <c r="J442">
        <v>1</v>
      </c>
      <c r="K442" t="s">
        <v>2</v>
      </c>
      <c r="L442">
        <f>VLOOKUP(I442,ToRaid,J442,FALSE)</f>
        <v>74</v>
      </c>
      <c r="O442" t="str">
        <f t="shared" ref="O442:O443" si="138">CHAR(34)&amp;K442&amp;CHAR(34)&amp;": "&amp;L442&amp;","</f>
        <v>"Id": 74,</v>
      </c>
    </row>
    <row r="443" spans="9:15" x14ac:dyDescent="0.3">
      <c r="I443">
        <f t="shared" ref="I443:I445" si="139">I437+1</f>
        <v>74</v>
      </c>
      <c r="J443">
        <v>2</v>
      </c>
      <c r="K443" t="s">
        <v>3</v>
      </c>
      <c r="L443">
        <f>VLOOKUP(I443,ToRaid,J443,FALSE)</f>
        <v>0</v>
      </c>
      <c r="O443" t="str">
        <f t="shared" si="138"/>
        <v>"X": 0,</v>
      </c>
    </row>
    <row r="444" spans="9:15" x14ac:dyDescent="0.3">
      <c r="I444">
        <f t="shared" si="139"/>
        <v>74</v>
      </c>
      <c r="J444">
        <v>3</v>
      </c>
      <c r="K444" t="s">
        <v>4</v>
      </c>
      <c r="L444">
        <f>VLOOKUP(I444,ToRaid,J444,FALSE)</f>
        <v>0</v>
      </c>
      <c r="O444" t="str">
        <f t="shared" ref="O444" si="140">CHAR(34)&amp;K444&amp;CHAR(34)&amp;": "&amp;L444</f>
        <v>"Y": 0</v>
      </c>
    </row>
    <row r="445" spans="9:15" x14ac:dyDescent="0.3">
      <c r="I445">
        <f t="shared" si="139"/>
        <v>74</v>
      </c>
      <c r="J445">
        <v>4</v>
      </c>
      <c r="K445" t="s">
        <v>10</v>
      </c>
      <c r="L445">
        <f>VLOOKUP(I445,ToRaid,J445,FALSE)</f>
        <v>0</v>
      </c>
      <c r="O445" t="str">
        <f t="shared" ref="O445" si="141">CHAR(34)&amp;K445&amp;CHAR(34)&amp;": "&amp;CHAR(34)&amp;L445&amp;CHAR(34)</f>
        <v>"CanRaid": "0"</v>
      </c>
    </row>
    <row r="446" spans="9:15" x14ac:dyDescent="0.3">
      <c r="O446" t="s">
        <v>5</v>
      </c>
    </row>
    <row r="447" spans="9:15" x14ac:dyDescent="0.3">
      <c r="O447" t="s">
        <v>1</v>
      </c>
    </row>
    <row r="448" spans="9:15" x14ac:dyDescent="0.3">
      <c r="I448">
        <f>I442+1</f>
        <v>75</v>
      </c>
      <c r="J448">
        <v>1</v>
      </c>
      <c r="K448" t="s">
        <v>2</v>
      </c>
      <c r="L448">
        <f>VLOOKUP(I448,ToRaid,J448,FALSE)</f>
        <v>75</v>
      </c>
      <c r="O448" t="str">
        <f t="shared" ref="O448:O449" si="142">CHAR(34)&amp;K448&amp;CHAR(34)&amp;": "&amp;L448&amp;","</f>
        <v>"Id": 75,</v>
      </c>
    </row>
    <row r="449" spans="9:15" x14ac:dyDescent="0.3">
      <c r="I449">
        <f t="shared" ref="I449:I451" si="143">I443+1</f>
        <v>75</v>
      </c>
      <c r="J449">
        <v>2</v>
      </c>
      <c r="K449" t="s">
        <v>3</v>
      </c>
      <c r="L449">
        <f>VLOOKUP(I449,ToRaid,J449,FALSE)</f>
        <v>0</v>
      </c>
      <c r="O449" t="str">
        <f t="shared" si="142"/>
        <v>"X": 0,</v>
      </c>
    </row>
    <row r="450" spans="9:15" x14ac:dyDescent="0.3">
      <c r="I450">
        <f t="shared" si="143"/>
        <v>75</v>
      </c>
      <c r="J450">
        <v>3</v>
      </c>
      <c r="K450" t="s">
        <v>4</v>
      </c>
      <c r="L450">
        <f>VLOOKUP(I450,ToRaid,J450,FALSE)</f>
        <v>0</v>
      </c>
      <c r="O450" t="str">
        <f t="shared" ref="O450" si="144">CHAR(34)&amp;K450&amp;CHAR(34)&amp;": "&amp;L450</f>
        <v>"Y": 0</v>
      </c>
    </row>
    <row r="451" spans="9:15" x14ac:dyDescent="0.3">
      <c r="I451">
        <f t="shared" si="143"/>
        <v>75</v>
      </c>
      <c r="J451">
        <v>4</v>
      </c>
      <c r="K451" t="s">
        <v>10</v>
      </c>
      <c r="L451">
        <f>VLOOKUP(I451,ToRaid,J451,FALSE)</f>
        <v>0</v>
      </c>
      <c r="O451" t="str">
        <f t="shared" ref="O451" si="145">CHAR(34)&amp;K451&amp;CHAR(34)&amp;": "&amp;CHAR(34)&amp;L451&amp;CHAR(34)</f>
        <v>"CanRaid": "0"</v>
      </c>
    </row>
    <row r="452" spans="9:15" x14ac:dyDescent="0.3">
      <c r="O452" t="s">
        <v>5</v>
      </c>
    </row>
    <row r="453" spans="9:15" x14ac:dyDescent="0.3">
      <c r="O453" t="s">
        <v>1</v>
      </c>
    </row>
    <row r="454" spans="9:15" x14ac:dyDescent="0.3">
      <c r="I454">
        <f>I448+1</f>
        <v>76</v>
      </c>
      <c r="J454">
        <v>1</v>
      </c>
      <c r="K454" t="s">
        <v>2</v>
      </c>
      <c r="L454">
        <f>VLOOKUP(I454,ToRaid,J454,FALSE)</f>
        <v>76</v>
      </c>
      <c r="O454" t="str">
        <f t="shared" ref="O454:O455" si="146">CHAR(34)&amp;K454&amp;CHAR(34)&amp;": "&amp;L454&amp;","</f>
        <v>"Id": 76,</v>
      </c>
    </row>
    <row r="455" spans="9:15" x14ac:dyDescent="0.3">
      <c r="I455">
        <f t="shared" ref="I455:I457" si="147">I449+1</f>
        <v>76</v>
      </c>
      <c r="J455">
        <v>2</v>
      </c>
      <c r="K455" t="s">
        <v>3</v>
      </c>
      <c r="L455">
        <f>VLOOKUP(I455,ToRaid,J455,FALSE)</f>
        <v>0</v>
      </c>
      <c r="O455" t="str">
        <f t="shared" si="146"/>
        <v>"X": 0,</v>
      </c>
    </row>
    <row r="456" spans="9:15" x14ac:dyDescent="0.3">
      <c r="I456">
        <f t="shared" si="147"/>
        <v>76</v>
      </c>
      <c r="J456">
        <v>3</v>
      </c>
      <c r="K456" t="s">
        <v>4</v>
      </c>
      <c r="L456">
        <f>VLOOKUP(I456,ToRaid,J456,FALSE)</f>
        <v>0</v>
      </c>
      <c r="O456" t="str">
        <f t="shared" ref="O456" si="148">CHAR(34)&amp;K456&amp;CHAR(34)&amp;": "&amp;L456</f>
        <v>"Y": 0</v>
      </c>
    </row>
    <row r="457" spans="9:15" x14ac:dyDescent="0.3">
      <c r="I457">
        <f t="shared" si="147"/>
        <v>76</v>
      </c>
      <c r="J457">
        <v>4</v>
      </c>
      <c r="K457" t="s">
        <v>10</v>
      </c>
      <c r="L457">
        <f>VLOOKUP(I457,ToRaid,J457,FALSE)</f>
        <v>0</v>
      </c>
      <c r="O457" t="str">
        <f t="shared" ref="O457" si="149">CHAR(34)&amp;K457&amp;CHAR(34)&amp;": "&amp;CHAR(34)&amp;L457&amp;CHAR(34)</f>
        <v>"CanRaid": "0"</v>
      </c>
    </row>
    <row r="458" spans="9:15" x14ac:dyDescent="0.3">
      <c r="O458" t="s">
        <v>5</v>
      </c>
    </row>
    <row r="459" spans="9:15" x14ac:dyDescent="0.3">
      <c r="O459" t="s">
        <v>1</v>
      </c>
    </row>
    <row r="460" spans="9:15" x14ac:dyDescent="0.3">
      <c r="I460">
        <f>I454+1</f>
        <v>77</v>
      </c>
      <c r="J460">
        <v>1</v>
      </c>
      <c r="K460" t="s">
        <v>2</v>
      </c>
      <c r="L460">
        <f>VLOOKUP(I460,ToRaid,J460,FALSE)</f>
        <v>77</v>
      </c>
      <c r="O460" t="str">
        <f t="shared" ref="O460:O461" si="150">CHAR(34)&amp;K460&amp;CHAR(34)&amp;": "&amp;L460&amp;","</f>
        <v>"Id": 77,</v>
      </c>
    </row>
    <row r="461" spans="9:15" x14ac:dyDescent="0.3">
      <c r="I461">
        <f t="shared" ref="I461:I463" si="151">I455+1</f>
        <v>77</v>
      </c>
      <c r="J461">
        <v>2</v>
      </c>
      <c r="K461" t="s">
        <v>3</v>
      </c>
      <c r="L461">
        <f>VLOOKUP(I461,ToRaid,J461,FALSE)</f>
        <v>0</v>
      </c>
      <c r="O461" t="str">
        <f t="shared" si="150"/>
        <v>"X": 0,</v>
      </c>
    </row>
    <row r="462" spans="9:15" x14ac:dyDescent="0.3">
      <c r="I462">
        <f t="shared" si="151"/>
        <v>77</v>
      </c>
      <c r="J462">
        <v>3</v>
      </c>
      <c r="K462" t="s">
        <v>4</v>
      </c>
      <c r="L462">
        <f>VLOOKUP(I462,ToRaid,J462,FALSE)</f>
        <v>0</v>
      </c>
      <c r="O462" t="str">
        <f t="shared" ref="O462" si="152">CHAR(34)&amp;K462&amp;CHAR(34)&amp;": "&amp;L462</f>
        <v>"Y": 0</v>
      </c>
    </row>
    <row r="463" spans="9:15" x14ac:dyDescent="0.3">
      <c r="I463">
        <f t="shared" si="151"/>
        <v>77</v>
      </c>
      <c r="J463">
        <v>4</v>
      </c>
      <c r="K463" t="s">
        <v>10</v>
      </c>
      <c r="L463">
        <f>VLOOKUP(I463,ToRaid,J463,FALSE)</f>
        <v>0</v>
      </c>
      <c r="O463" t="str">
        <f t="shared" ref="O463" si="153">CHAR(34)&amp;K463&amp;CHAR(34)&amp;": "&amp;CHAR(34)&amp;L463&amp;CHAR(34)</f>
        <v>"CanRaid": "0"</v>
      </c>
    </row>
    <row r="464" spans="9:15" x14ac:dyDescent="0.3">
      <c r="O464" t="s">
        <v>5</v>
      </c>
    </row>
    <row r="465" spans="9:15" x14ac:dyDescent="0.3">
      <c r="O465" t="s">
        <v>1</v>
      </c>
    </row>
    <row r="466" spans="9:15" x14ac:dyDescent="0.3">
      <c r="I466">
        <f>I460+1</f>
        <v>78</v>
      </c>
      <c r="J466">
        <v>1</v>
      </c>
      <c r="K466" t="s">
        <v>2</v>
      </c>
      <c r="L466">
        <f>VLOOKUP(I466,ToRaid,J466,FALSE)</f>
        <v>78</v>
      </c>
      <c r="O466" t="str">
        <f t="shared" ref="O466:O467" si="154">CHAR(34)&amp;K466&amp;CHAR(34)&amp;": "&amp;L466&amp;","</f>
        <v>"Id": 78,</v>
      </c>
    </row>
    <row r="467" spans="9:15" x14ac:dyDescent="0.3">
      <c r="I467">
        <f t="shared" ref="I467:I469" si="155">I461+1</f>
        <v>78</v>
      </c>
      <c r="J467">
        <v>2</v>
      </c>
      <c r="K467" t="s">
        <v>3</v>
      </c>
      <c r="L467">
        <f>VLOOKUP(I467,ToRaid,J467,FALSE)</f>
        <v>0</v>
      </c>
      <c r="O467" t="str">
        <f t="shared" si="154"/>
        <v>"X": 0,</v>
      </c>
    </row>
    <row r="468" spans="9:15" x14ac:dyDescent="0.3">
      <c r="I468">
        <f t="shared" si="155"/>
        <v>78</v>
      </c>
      <c r="J468">
        <v>3</v>
      </c>
      <c r="K468" t="s">
        <v>4</v>
      </c>
      <c r="L468">
        <f>VLOOKUP(I468,ToRaid,J468,FALSE)</f>
        <v>0</v>
      </c>
      <c r="O468" t="str">
        <f t="shared" ref="O468" si="156">CHAR(34)&amp;K468&amp;CHAR(34)&amp;": "&amp;L468</f>
        <v>"Y": 0</v>
      </c>
    </row>
    <row r="469" spans="9:15" x14ac:dyDescent="0.3">
      <c r="I469">
        <f t="shared" si="155"/>
        <v>78</v>
      </c>
      <c r="J469">
        <v>4</v>
      </c>
      <c r="K469" t="s">
        <v>10</v>
      </c>
      <c r="L469">
        <f>VLOOKUP(I469,ToRaid,J469,FALSE)</f>
        <v>0</v>
      </c>
      <c r="O469" t="str">
        <f t="shared" ref="O469" si="157">CHAR(34)&amp;K469&amp;CHAR(34)&amp;": "&amp;CHAR(34)&amp;L469&amp;CHAR(34)</f>
        <v>"CanRaid": "0"</v>
      </c>
    </row>
    <row r="470" spans="9:15" x14ac:dyDescent="0.3">
      <c r="O470" t="s">
        <v>5</v>
      </c>
    </row>
    <row r="471" spans="9:15" x14ac:dyDescent="0.3">
      <c r="O471" t="s">
        <v>1</v>
      </c>
    </row>
    <row r="472" spans="9:15" x14ac:dyDescent="0.3">
      <c r="I472">
        <f>I466+1</f>
        <v>79</v>
      </c>
      <c r="J472">
        <v>1</v>
      </c>
      <c r="K472" t="s">
        <v>2</v>
      </c>
      <c r="L472">
        <f>VLOOKUP(I472,ToRaid,J472,FALSE)</f>
        <v>79</v>
      </c>
      <c r="O472" t="str">
        <f t="shared" ref="O472:O473" si="158">CHAR(34)&amp;K472&amp;CHAR(34)&amp;": "&amp;L472&amp;","</f>
        <v>"Id": 79,</v>
      </c>
    </row>
    <row r="473" spans="9:15" x14ac:dyDescent="0.3">
      <c r="I473">
        <f t="shared" ref="I473:I475" si="159">I467+1</f>
        <v>79</v>
      </c>
      <c r="J473">
        <v>2</v>
      </c>
      <c r="K473" t="s">
        <v>3</v>
      </c>
      <c r="L473">
        <f>VLOOKUP(I473,ToRaid,J473,FALSE)</f>
        <v>0</v>
      </c>
      <c r="O473" t="str">
        <f t="shared" si="158"/>
        <v>"X": 0,</v>
      </c>
    </row>
    <row r="474" spans="9:15" x14ac:dyDescent="0.3">
      <c r="I474">
        <f t="shared" si="159"/>
        <v>79</v>
      </c>
      <c r="J474">
        <v>3</v>
      </c>
      <c r="K474" t="s">
        <v>4</v>
      </c>
      <c r="L474">
        <f>VLOOKUP(I474,ToRaid,J474,FALSE)</f>
        <v>0</v>
      </c>
      <c r="O474" t="str">
        <f t="shared" ref="O474" si="160">CHAR(34)&amp;K474&amp;CHAR(34)&amp;": "&amp;L474</f>
        <v>"Y": 0</v>
      </c>
    </row>
    <row r="475" spans="9:15" x14ac:dyDescent="0.3">
      <c r="I475">
        <f t="shared" si="159"/>
        <v>79</v>
      </c>
      <c r="J475">
        <v>4</v>
      </c>
      <c r="K475" t="s">
        <v>10</v>
      </c>
      <c r="L475">
        <f>VLOOKUP(I475,ToRaid,J475,FALSE)</f>
        <v>0</v>
      </c>
      <c r="O475" t="str">
        <f t="shared" ref="O475" si="161">CHAR(34)&amp;K475&amp;CHAR(34)&amp;": "&amp;CHAR(34)&amp;L475&amp;CHAR(34)</f>
        <v>"CanRaid": "0"</v>
      </c>
    </row>
    <row r="476" spans="9:15" x14ac:dyDescent="0.3">
      <c r="O476" t="s">
        <v>5</v>
      </c>
    </row>
    <row r="477" spans="9:15" x14ac:dyDescent="0.3">
      <c r="O477" t="s">
        <v>1</v>
      </c>
    </row>
    <row r="478" spans="9:15" x14ac:dyDescent="0.3">
      <c r="I478">
        <f>I472+1</f>
        <v>80</v>
      </c>
      <c r="J478">
        <v>1</v>
      </c>
      <c r="K478" t="s">
        <v>2</v>
      </c>
      <c r="L478">
        <f>VLOOKUP(I478,ToRaid,J478,FALSE)</f>
        <v>80</v>
      </c>
      <c r="O478" t="str">
        <f t="shared" ref="O478:O479" si="162">CHAR(34)&amp;K478&amp;CHAR(34)&amp;": "&amp;L478&amp;","</f>
        <v>"Id": 80,</v>
      </c>
    </row>
    <row r="479" spans="9:15" x14ac:dyDescent="0.3">
      <c r="I479">
        <f t="shared" ref="I479:I481" si="163">I473+1</f>
        <v>80</v>
      </c>
      <c r="J479">
        <v>2</v>
      </c>
      <c r="K479" t="s">
        <v>3</v>
      </c>
      <c r="L479">
        <f>VLOOKUP(I479,ToRaid,J479,FALSE)</f>
        <v>0</v>
      </c>
      <c r="O479" t="str">
        <f t="shared" si="162"/>
        <v>"X": 0,</v>
      </c>
    </row>
    <row r="480" spans="9:15" x14ac:dyDescent="0.3">
      <c r="I480">
        <f t="shared" si="163"/>
        <v>80</v>
      </c>
      <c r="J480">
        <v>3</v>
      </c>
      <c r="K480" t="s">
        <v>4</v>
      </c>
      <c r="L480">
        <f>VLOOKUP(I480,ToRaid,J480,FALSE)</f>
        <v>0</v>
      </c>
      <c r="O480" t="str">
        <f t="shared" ref="O480" si="164">CHAR(34)&amp;K480&amp;CHAR(34)&amp;": "&amp;L480</f>
        <v>"Y": 0</v>
      </c>
    </row>
    <row r="481" spans="9:15" x14ac:dyDescent="0.3">
      <c r="I481">
        <f t="shared" si="163"/>
        <v>80</v>
      </c>
      <c r="J481">
        <v>4</v>
      </c>
      <c r="K481" t="s">
        <v>10</v>
      </c>
      <c r="L481">
        <f>VLOOKUP(I481,ToRaid,J481,FALSE)</f>
        <v>0</v>
      </c>
      <c r="O481" t="str">
        <f t="shared" ref="O481" si="165">CHAR(34)&amp;K481&amp;CHAR(34)&amp;": "&amp;CHAR(34)&amp;L481&amp;CHAR(34)</f>
        <v>"CanRaid": "0"</v>
      </c>
    </row>
  </sheetData>
  <sortState ref="C5:H63">
    <sortCondition ref="F5:F63"/>
  </sortState>
  <conditionalFormatting sqref="G10:H10 G14:H14 G16:H16 G20:H20 G23:H23 G5:H5 G7:H8 G9 G11:G13 G15 G17:G19 G21:G22 G24:G63 E5:E64">
    <cfRule type="expression" dxfId="25" priority="7">
      <formula>IF(E5="false",TRUE,FALSE)</formula>
    </cfRule>
  </conditionalFormatting>
  <conditionalFormatting sqref="G6">
    <cfRule type="expression" dxfId="24" priority="6">
      <formula>IF(G6="false",TRUE,FALSE)</formula>
    </cfRule>
  </conditionalFormatting>
  <conditionalFormatting sqref="G25">
    <cfRule type="expression" dxfId="23" priority="5">
      <formula>IF(G25="false",TRUE,FALSE)</formula>
    </cfRule>
  </conditionalFormatting>
  <conditionalFormatting sqref="U4:U36">
    <cfRule type="expression" dxfId="22" priority="4">
      <formula>IF(U4="false",TRUE,FALSE)</formula>
    </cfRule>
  </conditionalFormatting>
  <conditionalFormatting sqref="V4 V6:V23 V25:V36">
    <cfRule type="expression" dxfId="21" priority="3">
      <formula>IF(V4="false",TRUE,FALSE)</formula>
    </cfRule>
  </conditionalFormatting>
  <conditionalFormatting sqref="V5">
    <cfRule type="expression" dxfId="20" priority="2">
      <formula>IF(V5="false",TRUE,FALSE)</formula>
    </cfRule>
  </conditionalFormatting>
  <conditionalFormatting sqref="V24">
    <cfRule type="expression" dxfId="19" priority="1">
      <formula>IF(V24="false",TRUE,FALSE)</formula>
    </cfRule>
  </conditionalFormatting>
  <hyperlinks>
    <hyperlink ref="A1" r:id="rId1" xr:uid="{21C15D62-C8D4-4DC3-9466-8933159407D1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2575-6A1A-4F29-8B52-FC457B6C6596}">
  <dimension ref="B1:V701"/>
  <sheetViews>
    <sheetView tabSelected="1" topLeftCell="C22" workbookViewId="0">
      <selection activeCell="O33" sqref="O33"/>
    </sheetView>
  </sheetViews>
  <sheetFormatPr defaultColWidth="11.5546875" defaultRowHeight="14.4" x14ac:dyDescent="0.3"/>
  <cols>
    <col min="1" max="1" width="2.109375" customWidth="1"/>
    <col min="2" max="2" width="12.6640625" bestFit="1" customWidth="1"/>
    <col min="3" max="3" width="12.6640625" customWidth="1"/>
    <col min="4" max="4" width="21.5546875" customWidth="1"/>
    <col min="5" max="5" width="14.5546875" bestFit="1" customWidth="1"/>
    <col min="6" max="6" width="29.6640625" customWidth="1"/>
    <col min="7" max="7" width="10.6640625" bestFit="1" customWidth="1"/>
    <col min="8" max="8" width="10.33203125" bestFit="1" customWidth="1"/>
    <col min="9" max="9" width="10.44140625" bestFit="1" customWidth="1"/>
    <col min="10" max="10" width="13" customWidth="1"/>
    <col min="11" max="11" width="9.6640625" bestFit="1" customWidth="1"/>
    <col min="12" max="12" width="14.33203125" bestFit="1" customWidth="1"/>
    <col min="14" max="14" width="12.6640625" style="3" bestFit="1" customWidth="1"/>
    <col min="15" max="15" width="12.33203125" bestFit="1" customWidth="1"/>
    <col min="16" max="16" width="15.6640625" bestFit="1" customWidth="1"/>
  </cols>
  <sheetData>
    <row r="1" spans="2:22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s="3">
        <v>13</v>
      </c>
      <c r="O1">
        <v>14</v>
      </c>
      <c r="P1">
        <v>15</v>
      </c>
    </row>
    <row r="2" spans="2:22" ht="29.4" thickBot="1" x14ac:dyDescent="0.35">
      <c r="B2" s="34" t="s">
        <v>99</v>
      </c>
      <c r="C2" s="34" t="s">
        <v>209</v>
      </c>
      <c r="D2" s="35" t="s">
        <v>100</v>
      </c>
      <c r="E2" s="36" t="s">
        <v>204</v>
      </c>
      <c r="F2" s="36" t="s">
        <v>205</v>
      </c>
      <c r="G2" s="36" t="s">
        <v>206</v>
      </c>
      <c r="H2" s="36" t="s">
        <v>207</v>
      </c>
      <c r="I2" s="36" t="s">
        <v>208</v>
      </c>
      <c r="J2" s="35" t="s">
        <v>101</v>
      </c>
      <c r="K2" s="35" t="s">
        <v>10</v>
      </c>
      <c r="L2" s="34" t="s">
        <v>3</v>
      </c>
      <c r="M2" s="34" t="s">
        <v>4</v>
      </c>
      <c r="N2" s="34" t="s">
        <v>210</v>
      </c>
      <c r="O2" s="34" t="s">
        <v>102</v>
      </c>
      <c r="P2" s="34" t="s">
        <v>212</v>
      </c>
      <c r="V2" t="s">
        <v>1</v>
      </c>
    </row>
    <row r="3" spans="2:22" ht="18.600000000000001" thickTop="1" thickBot="1" x14ac:dyDescent="0.35">
      <c r="B3" s="6">
        <v>1.41</v>
      </c>
      <c r="C3" s="7" t="s">
        <v>22</v>
      </c>
      <c r="D3" s="9" t="s">
        <v>23</v>
      </c>
      <c r="E3" s="10">
        <v>10</v>
      </c>
      <c r="F3" s="10">
        <v>10</v>
      </c>
      <c r="G3" s="10">
        <v>10</v>
      </c>
      <c r="H3" s="10">
        <v>10</v>
      </c>
      <c r="I3" s="10">
        <v>10</v>
      </c>
      <c r="J3" s="8" t="s">
        <v>229</v>
      </c>
      <c r="K3" s="2" t="s">
        <v>11</v>
      </c>
      <c r="L3" s="30" t="str">
        <f>SUBSTITUTE(LEFT(Villages[[#This Row],[Coordonnées]],SEARCH("|",Villages[[#This Row],[Coordonnées]])-1),"(","")</f>
        <v>-32</v>
      </c>
      <c r="M3" s="30" t="str">
        <f>SUBSTITUTE(RIGHT(Villages[[#This Row],[Coordonnées]],SEARCH("|",Villages[[#This Row],[Coordonnées]])-1),")","")</f>
        <v>-50</v>
      </c>
      <c r="N3" s="46">
        <v>1</v>
      </c>
      <c r="O3" s="11"/>
      <c r="P3" s="37"/>
      <c r="Q3">
        <v>1</v>
      </c>
      <c r="R3" t="s">
        <v>2</v>
      </c>
      <c r="S3">
        <f>Q3</f>
        <v>1</v>
      </c>
      <c r="V3" t="str">
        <f>CHAR(34)&amp;R3&amp;CHAR(34)&amp;": "&amp;S3&amp;","</f>
        <v>"Id": 1,</v>
      </c>
    </row>
    <row r="4" spans="2:22" ht="18" thickBot="1" x14ac:dyDescent="0.35">
      <c r="B4" s="6">
        <v>1.41</v>
      </c>
      <c r="C4" s="7" t="s">
        <v>20</v>
      </c>
      <c r="D4" s="9" t="s">
        <v>21</v>
      </c>
      <c r="E4" s="10">
        <v>57</v>
      </c>
      <c r="F4" s="10">
        <v>57</v>
      </c>
      <c r="G4" s="10">
        <v>57</v>
      </c>
      <c r="H4" s="10">
        <v>57</v>
      </c>
      <c r="I4" s="10">
        <v>57</v>
      </c>
      <c r="J4" s="8" t="s">
        <v>230</v>
      </c>
      <c r="K4" s="2" t="s">
        <v>11</v>
      </c>
      <c r="L4" s="30" t="str">
        <f>SUBSTITUTE(LEFT(Villages[[#This Row],[Coordonnées]],SEARCH("|",Villages[[#This Row],[Coordonnées]])-1),"(","")</f>
        <v>-32</v>
      </c>
      <c r="M4" s="30" t="str">
        <f>SUBSTITUTE(RIGHT(Villages[[#This Row],[Coordonnées]],SEARCH("|",Villages[[#This Row],[Coordonnées]])-1),")","")</f>
        <v>-52</v>
      </c>
      <c r="N4" s="46">
        <v>1</v>
      </c>
      <c r="O4" s="11"/>
      <c r="P4" s="37"/>
      <c r="Q4">
        <v>1</v>
      </c>
      <c r="R4" t="s">
        <v>3</v>
      </c>
      <c r="S4" t="str">
        <f>INDEX(Villages[],Q4,11)</f>
        <v>-32</v>
      </c>
      <c r="V4" t="str">
        <f>CHAR(34)&amp;R4&amp;CHAR(34)&amp;": "&amp;S4&amp;","</f>
        <v>"X": -32,</v>
      </c>
    </row>
    <row r="5" spans="2:22" ht="18" thickBot="1" x14ac:dyDescent="0.35">
      <c r="B5" s="13">
        <v>3.16</v>
      </c>
      <c r="C5" s="14" t="s">
        <v>24</v>
      </c>
      <c r="D5" s="16" t="s">
        <v>25</v>
      </c>
      <c r="E5" s="17">
        <v>20</v>
      </c>
      <c r="F5" s="17">
        <v>20</v>
      </c>
      <c r="G5" s="17">
        <v>20</v>
      </c>
      <c r="H5" s="17">
        <v>20</v>
      </c>
      <c r="I5" s="17">
        <v>20</v>
      </c>
      <c r="J5" s="15" t="s">
        <v>231</v>
      </c>
      <c r="K5" s="2" t="s">
        <v>11</v>
      </c>
      <c r="L5" s="31" t="str">
        <f>SUBSTITUTE(LEFT(Villages[[#This Row],[Coordonnées]],SEARCH("|",Villages[[#This Row],[Coordonnées]])-1),"(","")</f>
        <v>-32</v>
      </c>
      <c r="M5" s="31" t="str">
        <f>SUBSTITUTE(RIGHT(Villages[[#This Row],[Coordonnées]],SEARCH("|",Villages[[#This Row],[Coordonnées]])-1),")","")</f>
        <v>-54</v>
      </c>
      <c r="N5" s="46">
        <v>1</v>
      </c>
      <c r="O5" s="18"/>
      <c r="P5" s="37"/>
      <c r="Q5">
        <v>1</v>
      </c>
      <c r="R5" t="s">
        <v>4</v>
      </c>
      <c r="S5" t="str">
        <f>INDEX(Villages[],Q5,12)</f>
        <v>-50</v>
      </c>
      <c r="V5" t="str">
        <f>CHAR(34)&amp;R5&amp;CHAR(34)&amp;": "&amp;S5&amp;","</f>
        <v>"Y": -50,</v>
      </c>
    </row>
    <row r="6" spans="2:22" ht="18" thickBot="1" x14ac:dyDescent="0.35">
      <c r="B6" s="13">
        <v>3.16</v>
      </c>
      <c r="C6" s="14" t="s">
        <v>26</v>
      </c>
      <c r="D6" s="16" t="s">
        <v>27</v>
      </c>
      <c r="E6" s="17">
        <v>31</v>
      </c>
      <c r="F6" s="17">
        <v>31</v>
      </c>
      <c r="G6" s="17">
        <v>31</v>
      </c>
      <c r="H6" s="17">
        <v>31</v>
      </c>
      <c r="I6" s="17">
        <v>31</v>
      </c>
      <c r="J6" s="15" t="s">
        <v>232</v>
      </c>
      <c r="K6" s="2" t="s">
        <v>11</v>
      </c>
      <c r="L6" s="31" t="str">
        <f>SUBSTITUTE(LEFT(Villages[[#This Row],[Coordonnées]],SEARCH("|",Villages[[#This Row],[Coordonnées]])-1),"(","")</f>
        <v>-30</v>
      </c>
      <c r="M6" s="31" t="str">
        <f>SUBSTITUTE(RIGHT(Villages[[#This Row],[Coordonnées]],SEARCH("|",Villages[[#This Row],[Coordonnées]])-1),")","")</f>
        <v>-54</v>
      </c>
      <c r="N6" s="46">
        <v>2</v>
      </c>
      <c r="O6" s="18"/>
      <c r="P6" s="37"/>
      <c r="Q6">
        <v>1</v>
      </c>
      <c r="R6" t="s">
        <v>10</v>
      </c>
      <c r="S6" t="str">
        <f>INDEX(Villages[],Q6,10)</f>
        <v>true</v>
      </c>
      <c r="V6" t="str">
        <f>CHAR(34)&amp;R6&amp;CHAR(34)&amp;": "&amp;CHAR(34)&amp;S6&amp;CHAR(34)&amp;","</f>
        <v>"CanRaid": "true",</v>
      </c>
    </row>
    <row r="7" spans="2:22" ht="18" thickBot="1" x14ac:dyDescent="0.35">
      <c r="B7" s="13">
        <v>3.61</v>
      </c>
      <c r="C7" s="14" t="s">
        <v>233</v>
      </c>
      <c r="D7" s="16" t="s">
        <v>234</v>
      </c>
      <c r="E7" s="17">
        <v>422</v>
      </c>
      <c r="F7" s="17">
        <v>422</v>
      </c>
      <c r="G7" s="17">
        <v>422</v>
      </c>
      <c r="H7" s="17">
        <v>422</v>
      </c>
      <c r="I7" s="17">
        <v>422</v>
      </c>
      <c r="J7" s="15" t="s">
        <v>235</v>
      </c>
      <c r="K7" s="2" t="s">
        <v>11</v>
      </c>
      <c r="L7" s="32" t="str">
        <f>SUBSTITUTE(LEFT(Villages[[#This Row],[Coordonnées]],SEARCH("|",Villages[[#This Row],[Coordonnées]])-1),"(","")</f>
        <v>-34</v>
      </c>
      <c r="M7" s="32" t="str">
        <f>SUBSTITUTE(RIGHT(Villages[[#This Row],[Coordonnées]],SEARCH("|",Villages[[#This Row],[Coordonnées]])-1),")","")</f>
        <v>-49</v>
      </c>
      <c r="N7" s="46">
        <v>10</v>
      </c>
      <c r="O7" s="44" t="s">
        <v>235</v>
      </c>
      <c r="P7" s="37"/>
      <c r="Q7">
        <v>1</v>
      </c>
      <c r="R7" t="s">
        <v>211</v>
      </c>
      <c r="S7">
        <f>INDEX(Villages[],Q7,13)</f>
        <v>1</v>
      </c>
      <c r="V7" t="str">
        <f>CHAR(34)&amp;R7&amp;CHAR(34)&amp;": "&amp;CHAR(34)&amp;S7&amp;CHAR(34)</f>
        <v>"Multiplier": "1"</v>
      </c>
    </row>
    <row r="8" spans="2:22" ht="18" thickBot="1" x14ac:dyDescent="0.35">
      <c r="B8" s="19">
        <v>4.47</v>
      </c>
      <c r="C8" s="20" t="s">
        <v>28</v>
      </c>
      <c r="D8" s="22" t="s">
        <v>29</v>
      </c>
      <c r="E8" s="23">
        <v>21</v>
      </c>
      <c r="F8" s="23">
        <v>21</v>
      </c>
      <c r="G8" s="23">
        <v>21</v>
      </c>
      <c r="H8" s="23">
        <v>21</v>
      </c>
      <c r="I8" s="23">
        <v>21</v>
      </c>
      <c r="J8" s="21" t="s">
        <v>236</v>
      </c>
      <c r="K8" s="2" t="s">
        <v>11</v>
      </c>
      <c r="L8" s="33" t="str">
        <f>SUBSTITUTE(LEFT(Villages[[#This Row],[Coordonnées]],SEARCH("|",Villages[[#This Row],[Coordonnées]])-1),"(","")</f>
        <v>-35</v>
      </c>
      <c r="M8" s="33" t="str">
        <f>SUBSTITUTE(RIGHT(Villages[[#This Row],[Coordonnées]],SEARCH("|",Villages[[#This Row],[Coordonnées]])-1),")","")</f>
        <v>-53</v>
      </c>
      <c r="N8" s="46">
        <v>1</v>
      </c>
      <c r="O8" s="24"/>
      <c r="P8" s="37"/>
      <c r="V8" t="s">
        <v>5</v>
      </c>
    </row>
    <row r="9" spans="2:22" ht="18" thickBot="1" x14ac:dyDescent="0.35">
      <c r="B9" s="25">
        <v>5.0999999999999996</v>
      </c>
      <c r="C9" s="26" t="s">
        <v>30</v>
      </c>
      <c r="D9" s="27" t="s">
        <v>31</v>
      </c>
      <c r="E9" s="28">
        <v>63</v>
      </c>
      <c r="F9" s="28">
        <v>60</v>
      </c>
      <c r="G9" s="28">
        <v>57</v>
      </c>
      <c r="H9" s="28">
        <v>53</v>
      </c>
      <c r="I9" s="28">
        <v>50</v>
      </c>
      <c r="J9" s="27" t="s">
        <v>32</v>
      </c>
      <c r="K9" s="2" t="s">
        <v>11</v>
      </c>
      <c r="L9" s="31" t="str">
        <f>SUBSTITUTE(LEFT(Villages[[#This Row],[Coordonnées]],SEARCH("|",Villages[[#This Row],[Coordonnées]])-1),"(","")</f>
        <v>-30</v>
      </c>
      <c r="M9" s="31" t="str">
        <f>SUBSTITUTE(RIGHT(Villages[[#This Row],[Coordonnées]],SEARCH("|",Villages[[#This Row],[Coordonnées]])-1),")","")</f>
        <v>-56</v>
      </c>
      <c r="N9" s="46">
        <v>1</v>
      </c>
      <c r="O9" s="29"/>
      <c r="P9" s="37"/>
      <c r="V9" t="s">
        <v>1</v>
      </c>
    </row>
    <row r="10" spans="2:22" ht="18" thickBot="1" x14ac:dyDescent="0.35">
      <c r="B10" s="13">
        <v>5.39</v>
      </c>
      <c r="C10" s="14" t="s">
        <v>103</v>
      </c>
      <c r="D10" s="16" t="s">
        <v>104</v>
      </c>
      <c r="E10" s="17" t="s">
        <v>237</v>
      </c>
      <c r="F10" s="17">
        <v>257</v>
      </c>
      <c r="G10" s="17">
        <v>257</v>
      </c>
      <c r="H10" s="17" t="s">
        <v>238</v>
      </c>
      <c r="I10" s="17">
        <v>264</v>
      </c>
      <c r="J10" s="15" t="s">
        <v>239</v>
      </c>
      <c r="K10" s="2" t="s">
        <v>11</v>
      </c>
      <c r="L10" s="31" t="str">
        <f>SUBSTITUTE(LEFT(Villages[[#This Row],[Coordonnées]],SEARCH("|",Villages[[#This Row],[Coordonnées]])-1),"(","")</f>
        <v>-36</v>
      </c>
      <c r="M10" s="31" t="str">
        <f>SUBSTITUTE(RIGHT(Villages[[#This Row],[Coordonnées]],SEARCH("|",Villages[[#This Row],[Coordonnées]])-1),")","")</f>
        <v>-49</v>
      </c>
      <c r="N10" s="46">
        <v>10</v>
      </c>
      <c r="O10" s="18"/>
      <c r="P10" s="37"/>
      <c r="Q10">
        <f>Q3+1</f>
        <v>2</v>
      </c>
      <c r="R10" t="s">
        <v>2</v>
      </c>
      <c r="S10">
        <f>Q10</f>
        <v>2</v>
      </c>
      <c r="V10" t="str">
        <f>CHAR(34)&amp;R10&amp;CHAR(34)&amp;": "&amp;S10&amp;","</f>
        <v>"Id": 2,</v>
      </c>
    </row>
    <row r="11" spans="2:22" ht="18" thickBot="1" x14ac:dyDescent="0.35">
      <c r="B11" s="13">
        <v>5.39</v>
      </c>
      <c r="C11" s="14" t="s">
        <v>33</v>
      </c>
      <c r="D11" s="16" t="s">
        <v>34</v>
      </c>
      <c r="E11" s="17">
        <v>14</v>
      </c>
      <c r="F11" s="17">
        <v>14</v>
      </c>
      <c r="G11" s="17">
        <v>14</v>
      </c>
      <c r="H11" s="17">
        <v>14</v>
      </c>
      <c r="I11" s="17">
        <v>14</v>
      </c>
      <c r="J11" s="15" t="s">
        <v>240</v>
      </c>
      <c r="K11" s="2" t="s">
        <v>11</v>
      </c>
      <c r="L11" s="32" t="str">
        <f>SUBSTITUTE(LEFT(Villages[[#This Row],[Coordonnées]],SEARCH("|",Villages[[#This Row],[Coordonnées]])-1),"(","")</f>
        <v>-33</v>
      </c>
      <c r="M11" s="32" t="str">
        <f>SUBSTITUTE(RIGHT(Villages[[#This Row],[Coordonnées]],SEARCH("|",Villages[[#This Row],[Coordonnées]])-1),")","")</f>
        <v>-46</v>
      </c>
      <c r="N11" s="46">
        <v>1</v>
      </c>
      <c r="O11" s="18"/>
      <c r="P11" s="37"/>
      <c r="Q11">
        <f t="shared" ref="Q11:Q14" si="0">Q4+1</f>
        <v>2</v>
      </c>
      <c r="R11" t="s">
        <v>3</v>
      </c>
      <c r="S11" t="str">
        <f>INDEX(Villages[],Q11,11)</f>
        <v>-32</v>
      </c>
      <c r="V11" t="str">
        <f>CHAR(34)&amp;R11&amp;CHAR(34)&amp;": "&amp;S11&amp;","</f>
        <v>"X": -32,</v>
      </c>
    </row>
    <row r="12" spans="2:22" ht="18" thickBot="1" x14ac:dyDescent="0.35">
      <c r="B12" s="19">
        <v>5.83</v>
      </c>
      <c r="C12" s="20" t="s">
        <v>35</v>
      </c>
      <c r="D12" s="22" t="s">
        <v>36</v>
      </c>
      <c r="E12" s="23">
        <v>15</v>
      </c>
      <c r="F12" s="23">
        <v>15</v>
      </c>
      <c r="G12" s="23">
        <v>15</v>
      </c>
      <c r="H12" s="23">
        <v>15</v>
      </c>
      <c r="I12" s="23">
        <v>15</v>
      </c>
      <c r="J12" s="21" t="s">
        <v>241</v>
      </c>
      <c r="K12" s="2" t="s">
        <v>11</v>
      </c>
      <c r="L12" s="30" t="str">
        <f>SUBSTITUTE(LEFT(Villages[[#This Row],[Coordonnées]],SEARCH("|",Villages[[#This Row],[Coordonnées]])-1),"(","")</f>
        <v>-26</v>
      </c>
      <c r="M12" s="30" t="str">
        <f>SUBSTITUTE(RIGHT(Villages[[#This Row],[Coordonnées]],SEARCH("|",Villages[[#This Row],[Coordonnées]])-1),")","")</f>
        <v>-48</v>
      </c>
      <c r="N12" s="46">
        <v>1</v>
      </c>
      <c r="O12" s="24"/>
      <c r="P12" s="37"/>
      <c r="Q12">
        <f t="shared" si="0"/>
        <v>2</v>
      </c>
      <c r="R12" t="s">
        <v>4</v>
      </c>
      <c r="S12" t="str">
        <f>INDEX(Villages[],Q12,12)</f>
        <v>-52</v>
      </c>
      <c r="V12" t="str">
        <f>CHAR(34)&amp;R12&amp;CHAR(34)&amp;": "&amp;S12&amp;","</f>
        <v>"Y": -52,</v>
      </c>
    </row>
    <row r="13" spans="2:22" ht="28.2" thickBot="1" x14ac:dyDescent="0.35">
      <c r="B13" s="6">
        <v>5.83</v>
      </c>
      <c r="C13" s="7" t="s">
        <v>37</v>
      </c>
      <c r="D13" s="9" t="s">
        <v>38</v>
      </c>
      <c r="E13" s="10">
        <v>22</v>
      </c>
      <c r="F13" s="10">
        <v>22</v>
      </c>
      <c r="G13" s="10">
        <v>22</v>
      </c>
      <c r="H13" s="10">
        <v>22</v>
      </c>
      <c r="I13" s="10">
        <v>22</v>
      </c>
      <c r="J13" s="8" t="s">
        <v>242</v>
      </c>
      <c r="K13" s="2" t="s">
        <v>11</v>
      </c>
      <c r="L13" s="31" t="str">
        <f>SUBSTITUTE(LEFT(Villages[[#This Row],[Coordonnées]],SEARCH("|",Villages[[#This Row],[Coordonnées]])-1),"(","")</f>
        <v>-36</v>
      </c>
      <c r="M13" s="31" t="str">
        <f>SUBSTITUTE(RIGHT(Villages[[#This Row],[Coordonnées]],SEARCH("|",Villages[[#This Row],[Coordonnées]])-1),")","")</f>
        <v>-54</v>
      </c>
      <c r="N13" s="46">
        <v>1</v>
      </c>
      <c r="O13" s="11"/>
      <c r="P13" s="37"/>
      <c r="Q13">
        <f t="shared" si="0"/>
        <v>2</v>
      </c>
      <c r="R13" t="s">
        <v>10</v>
      </c>
      <c r="S13" t="str">
        <f>INDEX(Villages[],Q13,10)</f>
        <v>true</v>
      </c>
      <c r="V13" t="str">
        <f>CHAR(34)&amp;R13&amp;CHAR(34)&amp;": "&amp;CHAR(34)&amp;S13&amp;CHAR(34)&amp;","</f>
        <v>"CanRaid": "true",</v>
      </c>
    </row>
    <row r="14" spans="2:22" ht="18" thickBot="1" x14ac:dyDescent="0.35">
      <c r="B14" s="13">
        <v>6.08</v>
      </c>
      <c r="C14" s="14" t="s">
        <v>39</v>
      </c>
      <c r="D14" s="16" t="s">
        <v>40</v>
      </c>
      <c r="E14" s="17">
        <v>45</v>
      </c>
      <c r="F14" s="17">
        <v>45</v>
      </c>
      <c r="G14" s="17">
        <v>45</v>
      </c>
      <c r="H14" s="17">
        <v>45</v>
      </c>
      <c r="I14" s="17">
        <v>45</v>
      </c>
      <c r="J14" s="15" t="s">
        <v>243</v>
      </c>
      <c r="K14" s="2" t="s">
        <v>11</v>
      </c>
      <c r="L14" s="31" t="str">
        <f>SUBSTITUTE(LEFT(Villages[[#This Row],[Coordonnées]],SEARCH("|",Villages[[#This Row],[Coordonnées]])-1),"(","")</f>
        <v>-37</v>
      </c>
      <c r="M14" s="31" t="str">
        <f>SUBSTITUTE(RIGHT(Villages[[#This Row],[Coordonnées]],SEARCH("|",Villages[[#This Row],[Coordonnées]])-1),")","")</f>
        <v>-50</v>
      </c>
      <c r="N14" s="46">
        <v>1</v>
      </c>
      <c r="O14" s="18"/>
      <c r="P14" s="37"/>
      <c r="Q14">
        <f t="shared" si="0"/>
        <v>2</v>
      </c>
      <c r="R14" t="s">
        <v>211</v>
      </c>
      <c r="S14">
        <f>INDEX(Villages[],Q14,13)</f>
        <v>1</v>
      </c>
      <c r="V14" t="str">
        <f>CHAR(34)&amp;R14&amp;CHAR(34)&amp;": "&amp;CHAR(34)&amp;S14&amp;CHAR(34)</f>
        <v>"Multiplier": "1"</v>
      </c>
    </row>
    <row r="15" spans="2:22" ht="28.2" thickBot="1" x14ac:dyDescent="0.35">
      <c r="B15" s="13">
        <v>6.32</v>
      </c>
      <c r="C15" s="14" t="s">
        <v>105</v>
      </c>
      <c r="D15" s="16" t="s">
        <v>106</v>
      </c>
      <c r="E15" s="17">
        <v>232</v>
      </c>
      <c r="F15" s="17">
        <v>232</v>
      </c>
      <c r="G15" s="17">
        <v>232</v>
      </c>
      <c r="H15" s="17">
        <v>232</v>
      </c>
      <c r="I15" s="17">
        <v>232</v>
      </c>
      <c r="J15" s="15" t="s">
        <v>244</v>
      </c>
      <c r="K15" s="2" t="s">
        <v>12</v>
      </c>
      <c r="L15" s="33" t="str">
        <f>SUBSTITUTE(LEFT(Villages[[#This Row],[Coordonnées]],SEARCH("|",Villages[[#This Row],[Coordonnées]])-1),"(","")</f>
        <v>-33</v>
      </c>
      <c r="M15" s="33" t="str">
        <f>SUBSTITUTE(RIGHT(Villages[[#This Row],[Coordonnées]],SEARCH("|",Villages[[#This Row],[Coordonnées]])-1),")","")</f>
        <v>-57</v>
      </c>
      <c r="N15" s="46">
        <v>1</v>
      </c>
      <c r="O15" s="18"/>
      <c r="P15" s="37" t="s">
        <v>347</v>
      </c>
      <c r="V15" t="s">
        <v>5</v>
      </c>
    </row>
    <row r="16" spans="2:22" ht="18" thickBot="1" x14ac:dyDescent="0.35">
      <c r="B16" s="25">
        <v>6.4</v>
      </c>
      <c r="C16" s="26" t="s">
        <v>41</v>
      </c>
      <c r="D16" s="27" t="s">
        <v>42</v>
      </c>
      <c r="E16" s="28">
        <v>45</v>
      </c>
      <c r="F16" s="28">
        <v>44</v>
      </c>
      <c r="G16" s="28">
        <v>44</v>
      </c>
      <c r="H16" s="28">
        <v>44</v>
      </c>
      <c r="I16" s="28">
        <v>43</v>
      </c>
      <c r="J16" s="27" t="s">
        <v>32</v>
      </c>
      <c r="K16" s="2" t="s">
        <v>11</v>
      </c>
      <c r="L16" s="32" t="str">
        <f>SUBSTITUTE(LEFT(Villages[[#This Row],[Coordonnées]],SEARCH("|",Villages[[#This Row],[Coordonnées]])-1),"(","")</f>
        <v>-26</v>
      </c>
      <c r="M16" s="32" t="str">
        <f>SUBSTITUTE(RIGHT(Villages[[#This Row],[Coordonnées]],SEARCH("|",Villages[[#This Row],[Coordonnées]])-1),")","")</f>
        <v>-55</v>
      </c>
      <c r="N16" s="46">
        <v>4</v>
      </c>
      <c r="O16" s="29"/>
      <c r="P16" s="37"/>
      <c r="V16" t="s">
        <v>1</v>
      </c>
    </row>
    <row r="17" spans="2:22" ht="18" thickBot="1" x14ac:dyDescent="0.35">
      <c r="B17" s="19">
        <v>6.71</v>
      </c>
      <c r="C17" s="20" t="s">
        <v>43</v>
      </c>
      <c r="D17" s="22" t="s">
        <v>44</v>
      </c>
      <c r="E17" s="23">
        <v>21</v>
      </c>
      <c r="F17" s="23">
        <v>21</v>
      </c>
      <c r="G17" s="23">
        <v>21</v>
      </c>
      <c r="H17" s="23">
        <v>21</v>
      </c>
      <c r="I17" s="23">
        <v>21</v>
      </c>
      <c r="J17" s="21" t="s">
        <v>245</v>
      </c>
      <c r="K17" s="2" t="s">
        <v>11</v>
      </c>
      <c r="L17" s="30" t="str">
        <f>SUBSTITUTE(LEFT(Villages[[#This Row],[Coordonnées]],SEARCH("|",Villages[[#This Row],[Coordonnées]])-1),"(","")</f>
        <v>-28</v>
      </c>
      <c r="M17" s="30" t="str">
        <f>SUBSTITUTE(RIGHT(Villages[[#This Row],[Coordonnées]],SEARCH("|",Villages[[#This Row],[Coordonnées]])-1),")","")</f>
        <v>-45</v>
      </c>
      <c r="N17" s="46">
        <v>1</v>
      </c>
      <c r="O17" s="24"/>
      <c r="P17" s="37"/>
      <c r="Q17">
        <f>Q10+1</f>
        <v>3</v>
      </c>
      <c r="R17" t="s">
        <v>2</v>
      </c>
      <c r="S17">
        <f>Q17</f>
        <v>3</v>
      </c>
      <c r="V17" t="str">
        <f>CHAR(34)&amp;R17&amp;CHAR(34)&amp;": "&amp;S17&amp;","</f>
        <v>"Id": 3,</v>
      </c>
    </row>
    <row r="18" spans="2:22" ht="18" thickBot="1" x14ac:dyDescent="0.35">
      <c r="B18" s="6">
        <v>7.07</v>
      </c>
      <c r="C18" s="7" t="s">
        <v>45</v>
      </c>
      <c r="D18" s="9" t="s">
        <v>46</v>
      </c>
      <c r="E18" s="10">
        <v>14</v>
      </c>
      <c r="F18" s="10">
        <v>14</v>
      </c>
      <c r="G18" s="10">
        <v>14</v>
      </c>
      <c r="H18" s="10">
        <v>14</v>
      </c>
      <c r="I18" s="10">
        <v>14</v>
      </c>
      <c r="J18" s="8" t="s">
        <v>246</v>
      </c>
      <c r="K18" s="2" t="s">
        <v>11</v>
      </c>
      <c r="L18" s="31" t="str">
        <f>SUBSTITUTE(LEFT(Villages[[#This Row],[Coordonnées]],SEARCH("|",Villages[[#This Row],[Coordonnées]])-1),"(","")</f>
        <v>-32</v>
      </c>
      <c r="M18" s="31" t="str">
        <f>SUBSTITUTE(RIGHT(Villages[[#This Row],[Coordonnées]],SEARCH("|",Villages[[#This Row],[Coordonnées]])-1),")","")</f>
        <v>-58</v>
      </c>
      <c r="N18" s="46">
        <v>1</v>
      </c>
      <c r="O18" s="11"/>
      <c r="P18" s="37"/>
      <c r="Q18">
        <f t="shared" ref="Q18:Q21" si="1">Q11+1</f>
        <v>3</v>
      </c>
      <c r="R18" t="s">
        <v>3</v>
      </c>
      <c r="S18" t="str">
        <f>INDEX(Villages[],Q18,11)</f>
        <v>-32</v>
      </c>
      <c r="V18" t="str">
        <f>CHAR(34)&amp;R18&amp;CHAR(34)&amp;": "&amp;S18&amp;","</f>
        <v>"X": -32,</v>
      </c>
    </row>
    <row r="19" spans="2:22" ht="18" thickBot="1" x14ac:dyDescent="0.35">
      <c r="B19" s="19">
        <v>7.81</v>
      </c>
      <c r="C19" s="20" t="s">
        <v>47</v>
      </c>
      <c r="D19" s="22" t="s">
        <v>48</v>
      </c>
      <c r="E19" s="23">
        <v>11</v>
      </c>
      <c r="F19" s="23">
        <v>11</v>
      </c>
      <c r="G19" s="23">
        <v>11</v>
      </c>
      <c r="H19" s="23">
        <v>11</v>
      </c>
      <c r="I19" s="23">
        <v>11</v>
      </c>
      <c r="J19" s="21" t="s">
        <v>247</v>
      </c>
      <c r="K19" s="2" t="s">
        <v>11</v>
      </c>
      <c r="L19" s="32" t="str">
        <f>SUBSTITUTE(LEFT(Villages[[#This Row],[Coordonnées]],SEARCH("|",Villages[[#This Row],[Coordonnées]])-1),"(","")</f>
        <v>-25</v>
      </c>
      <c r="M19" s="32" t="str">
        <f>SUBSTITUTE(RIGHT(Villages[[#This Row],[Coordonnées]],SEARCH("|",Villages[[#This Row],[Coordonnées]])-1),")","")</f>
        <v>-46</v>
      </c>
      <c r="N19" s="46">
        <v>1</v>
      </c>
      <c r="O19" s="24"/>
      <c r="P19" s="37"/>
      <c r="Q19">
        <f t="shared" si="1"/>
        <v>3</v>
      </c>
      <c r="R19" t="s">
        <v>4</v>
      </c>
      <c r="S19" t="str">
        <f>INDEX(Villages[],Q19,12)</f>
        <v>-54</v>
      </c>
      <c r="V19" t="str">
        <f>CHAR(34)&amp;R19&amp;CHAR(34)&amp;": "&amp;S19&amp;","</f>
        <v>"Y": -54,</v>
      </c>
    </row>
    <row r="20" spans="2:22" ht="18" thickBot="1" x14ac:dyDescent="0.35">
      <c r="B20" s="13">
        <v>8.06</v>
      </c>
      <c r="C20" s="14" t="s">
        <v>49</v>
      </c>
      <c r="D20" s="16" t="s">
        <v>50</v>
      </c>
      <c r="E20" s="17">
        <v>10</v>
      </c>
      <c r="F20" s="17">
        <v>10</v>
      </c>
      <c r="G20" s="17">
        <v>10</v>
      </c>
      <c r="H20" s="17">
        <v>10</v>
      </c>
      <c r="I20" s="17">
        <v>10</v>
      </c>
      <c r="J20" s="15" t="s">
        <v>248</v>
      </c>
      <c r="K20" s="2" t="s">
        <v>11</v>
      </c>
      <c r="L20" s="31" t="str">
        <f>SUBSTITUTE(LEFT(Villages[[#This Row],[Coordonnées]],SEARCH("|",Villages[[#This Row],[Coordonnées]])-1),"(","")</f>
        <v>-24</v>
      </c>
      <c r="M20" s="31" t="str">
        <f>SUBSTITUTE(RIGHT(Villages[[#This Row],[Coordonnées]],SEARCH("|",Villages[[#This Row],[Coordonnées]])-1),")","")</f>
        <v>-55</v>
      </c>
      <c r="N20" s="46">
        <v>1</v>
      </c>
      <c r="O20" s="18"/>
      <c r="P20" s="37"/>
      <c r="Q20">
        <f t="shared" si="1"/>
        <v>3</v>
      </c>
      <c r="R20" t="s">
        <v>10</v>
      </c>
      <c r="S20" t="str">
        <f>INDEX(Villages[],Q20,10)</f>
        <v>true</v>
      </c>
      <c r="V20" t="str">
        <f>CHAR(34)&amp;R20&amp;CHAR(34)&amp;": "&amp;CHAR(34)&amp;S20&amp;CHAR(34)&amp;","</f>
        <v>"CanRaid": "true",</v>
      </c>
    </row>
    <row r="21" spans="2:22" ht="18" thickBot="1" x14ac:dyDescent="0.35">
      <c r="B21" s="6">
        <v>8.5399999999999991</v>
      </c>
      <c r="C21" s="7" t="s">
        <v>51</v>
      </c>
      <c r="D21" s="9" t="s">
        <v>52</v>
      </c>
      <c r="E21" s="10">
        <v>9</v>
      </c>
      <c r="F21" s="10">
        <v>9</v>
      </c>
      <c r="G21" s="10">
        <v>9</v>
      </c>
      <c r="H21" s="10">
        <v>9</v>
      </c>
      <c r="I21" s="10">
        <v>9</v>
      </c>
      <c r="J21" s="8" t="s">
        <v>249</v>
      </c>
      <c r="K21" s="2" t="s">
        <v>11</v>
      </c>
      <c r="L21" s="30" t="str">
        <f>SUBSTITUTE(LEFT(Villages[[#This Row],[Coordonnées]],SEARCH("|",Villages[[#This Row],[Coordonnées]])-1),"(","")</f>
        <v>-28</v>
      </c>
      <c r="M21" s="30" t="str">
        <f>SUBSTITUTE(RIGHT(Villages[[#This Row],[Coordonnées]],SEARCH("|",Villages[[#This Row],[Coordonnées]])-1),")","")</f>
        <v>-59</v>
      </c>
      <c r="N21" s="46">
        <v>1</v>
      </c>
      <c r="O21" s="11"/>
      <c r="P21" s="37"/>
      <c r="Q21">
        <f t="shared" si="1"/>
        <v>3</v>
      </c>
      <c r="R21" t="s">
        <v>211</v>
      </c>
      <c r="S21">
        <f>INDEX(Villages[],Q21,13)</f>
        <v>1</v>
      </c>
      <c r="V21" t="str">
        <f>CHAR(34)&amp;R21&amp;CHAR(34)&amp;": "&amp;CHAR(34)&amp;S21&amp;CHAR(34)</f>
        <v>"Multiplier": "1"</v>
      </c>
    </row>
    <row r="22" spans="2:22" ht="18" thickBot="1" x14ac:dyDescent="0.35">
      <c r="B22" s="13">
        <v>8.6</v>
      </c>
      <c r="C22" s="14" t="s">
        <v>250</v>
      </c>
      <c r="D22" s="16" t="s">
        <v>251</v>
      </c>
      <c r="E22" s="17">
        <v>209</v>
      </c>
      <c r="F22" s="17" t="s">
        <v>252</v>
      </c>
      <c r="G22" s="17" t="s">
        <v>253</v>
      </c>
      <c r="H22" s="17" t="s">
        <v>254</v>
      </c>
      <c r="I22" s="17">
        <v>185</v>
      </c>
      <c r="J22" s="15" t="s">
        <v>255</v>
      </c>
      <c r="K22" s="2" t="s">
        <v>12</v>
      </c>
      <c r="L22" s="32" t="str">
        <f>SUBSTITUTE(LEFT(Villages[[#This Row],[Coordonnées]],SEARCH("|",Villages[[#This Row],[Coordonnées]])-1),"(","")</f>
        <v>-26</v>
      </c>
      <c r="M22" s="32" t="str">
        <f>SUBSTITUTE(RIGHT(Villages[[#This Row],[Coordonnées]],SEARCH("|",Villages[[#This Row],[Coordonnées]])-1),")","")</f>
        <v>-58</v>
      </c>
      <c r="N22" s="46">
        <v>1</v>
      </c>
      <c r="O22" s="44" t="s">
        <v>256</v>
      </c>
      <c r="P22" s="37"/>
      <c r="V22" t="s">
        <v>5</v>
      </c>
    </row>
    <row r="23" spans="2:22" ht="18" thickBot="1" x14ac:dyDescent="0.35">
      <c r="B23" s="19">
        <v>8.94</v>
      </c>
      <c r="C23" s="20" t="s">
        <v>53</v>
      </c>
      <c r="D23" s="22" t="s">
        <v>54</v>
      </c>
      <c r="E23" s="23">
        <v>30</v>
      </c>
      <c r="F23" s="23">
        <v>30</v>
      </c>
      <c r="G23" s="23">
        <v>30</v>
      </c>
      <c r="H23" s="23">
        <v>30</v>
      </c>
      <c r="I23" s="23">
        <v>30</v>
      </c>
      <c r="J23" s="21" t="s">
        <v>257</v>
      </c>
      <c r="K23" s="2" t="s">
        <v>11</v>
      </c>
      <c r="L23" s="31" t="str">
        <f>SUBSTITUTE(LEFT(Villages[[#This Row],[Coordonnées]],SEARCH("|",Villages[[#This Row],[Coordonnées]])-1),"(","")</f>
        <v>-27</v>
      </c>
      <c r="M23" s="31" t="str">
        <f>SUBSTITUTE(RIGHT(Villages[[#This Row],[Coordonnées]],SEARCH("|",Villages[[#This Row],[Coordonnées]])-1),")","")</f>
        <v>-43</v>
      </c>
      <c r="N23" s="46">
        <v>1</v>
      </c>
      <c r="O23" s="24"/>
      <c r="P23" s="37"/>
      <c r="V23" t="s">
        <v>1</v>
      </c>
    </row>
    <row r="24" spans="2:22" ht="18" thickBot="1" x14ac:dyDescent="0.35">
      <c r="B24" s="13">
        <v>9</v>
      </c>
      <c r="C24" s="14" t="s">
        <v>107</v>
      </c>
      <c r="D24" s="16" t="s">
        <v>258</v>
      </c>
      <c r="E24" s="17">
        <v>278</v>
      </c>
      <c r="F24" s="17">
        <v>278</v>
      </c>
      <c r="G24" s="17">
        <v>278</v>
      </c>
      <c r="H24" s="17">
        <v>278</v>
      </c>
      <c r="I24" s="17">
        <v>278</v>
      </c>
      <c r="J24" s="15" t="s">
        <v>259</v>
      </c>
      <c r="K24" s="2" t="s">
        <v>12</v>
      </c>
      <c r="L24" s="30" t="str">
        <f>SUBSTITUTE(LEFT(Villages[[#This Row],[Coordonnées]],SEARCH("|",Villages[[#This Row],[Coordonnées]])-1),"(","")</f>
        <v>-40</v>
      </c>
      <c r="M24" s="30" t="str">
        <f>SUBSTITUTE(RIGHT(Villages[[#This Row],[Coordonnées]],SEARCH("|",Villages[[#This Row],[Coordonnées]])-1),")","")</f>
        <v>-51</v>
      </c>
      <c r="N24" s="46">
        <v>1</v>
      </c>
      <c r="O24" s="18"/>
      <c r="P24" s="37" t="s">
        <v>347</v>
      </c>
      <c r="Q24">
        <f>Q17+1</f>
        <v>4</v>
      </c>
      <c r="R24" t="s">
        <v>2</v>
      </c>
      <c r="S24">
        <f>Q24</f>
        <v>4</v>
      </c>
      <c r="V24" t="str">
        <f>CHAR(34)&amp;R24&amp;CHAR(34)&amp;": "&amp;S24&amp;","</f>
        <v>"Id": 4,</v>
      </c>
    </row>
    <row r="25" spans="2:22" ht="18" thickBot="1" x14ac:dyDescent="0.35">
      <c r="B25" s="6">
        <v>9.06</v>
      </c>
      <c r="C25" s="7" t="s">
        <v>55</v>
      </c>
      <c r="D25" s="9" t="s">
        <v>56</v>
      </c>
      <c r="E25" s="10">
        <v>25</v>
      </c>
      <c r="F25" s="10">
        <v>25</v>
      </c>
      <c r="G25" s="10">
        <v>25</v>
      </c>
      <c r="H25" s="10">
        <v>25</v>
      </c>
      <c r="I25" s="10">
        <v>25</v>
      </c>
      <c r="J25" s="8" t="s">
        <v>260</v>
      </c>
      <c r="K25" s="2" t="s">
        <v>11</v>
      </c>
      <c r="L25" s="31" t="str">
        <f>SUBSTITUTE(LEFT(Villages[[#This Row],[Coordonnées]],SEARCH("|",Villages[[#This Row],[Coordonnées]])-1),"(","")</f>
        <v>-30</v>
      </c>
      <c r="M25" s="31" t="str">
        <f>SUBSTITUTE(RIGHT(Villages[[#This Row],[Coordonnées]],SEARCH("|",Villages[[#This Row],[Coordonnées]])-1),")","")</f>
        <v>-60</v>
      </c>
      <c r="N25" s="46">
        <v>1</v>
      </c>
      <c r="O25" s="11"/>
      <c r="P25" s="37"/>
      <c r="Q25">
        <f t="shared" ref="Q25:Q28" si="2">Q18+1</f>
        <v>4</v>
      </c>
      <c r="R25" t="s">
        <v>3</v>
      </c>
      <c r="S25" t="str">
        <f>INDEX(Villages[],Q25,11)</f>
        <v>-30</v>
      </c>
      <c r="V25" t="str">
        <f>CHAR(34)&amp;R25&amp;CHAR(34)&amp;": "&amp;S25&amp;","</f>
        <v>"X": -30,</v>
      </c>
    </row>
    <row r="26" spans="2:22" ht="18" thickBot="1" x14ac:dyDescent="0.35">
      <c r="B26" s="13">
        <v>9.49</v>
      </c>
      <c r="C26" s="14" t="s">
        <v>57</v>
      </c>
      <c r="D26" s="16" t="s">
        <v>58</v>
      </c>
      <c r="E26" s="17">
        <v>11</v>
      </c>
      <c r="F26" s="17">
        <v>11</v>
      </c>
      <c r="G26" s="17">
        <v>11</v>
      </c>
      <c r="H26" s="17">
        <v>11</v>
      </c>
      <c r="I26" s="17">
        <v>11</v>
      </c>
      <c r="J26" s="15" t="s">
        <v>261</v>
      </c>
      <c r="K26" s="2" t="s">
        <v>11</v>
      </c>
      <c r="L26" s="31" t="str">
        <f>SUBSTITUTE(LEFT(Villages[[#This Row],[Coordonnées]],SEARCH("|",Villages[[#This Row],[Coordonnées]])-1),"(","")</f>
        <v>-28</v>
      </c>
      <c r="M26" s="31" t="str">
        <f>SUBSTITUTE(RIGHT(Villages[[#This Row],[Coordonnées]],SEARCH("|",Villages[[#This Row],[Coordonnées]])-1),")","")</f>
        <v>-42</v>
      </c>
      <c r="N26" s="46">
        <v>1</v>
      </c>
      <c r="O26" s="18"/>
      <c r="P26" s="37"/>
      <c r="Q26">
        <f t="shared" si="2"/>
        <v>4</v>
      </c>
      <c r="R26" t="s">
        <v>4</v>
      </c>
      <c r="S26" t="str">
        <f>INDEX(Villages[],Q26,12)</f>
        <v>-54</v>
      </c>
      <c r="V26" t="str">
        <f>CHAR(34)&amp;R26&amp;CHAR(34)&amp;": "&amp;S26&amp;","</f>
        <v>"Y": -54,</v>
      </c>
    </row>
    <row r="27" spans="2:22" ht="18" thickBot="1" x14ac:dyDescent="0.35">
      <c r="B27" s="13">
        <v>10.050000000000001</v>
      </c>
      <c r="C27" s="14" t="s">
        <v>60</v>
      </c>
      <c r="D27" s="16">
        <v>0</v>
      </c>
      <c r="E27" s="17">
        <v>70</v>
      </c>
      <c r="F27" s="17">
        <v>70</v>
      </c>
      <c r="G27" s="17">
        <v>70</v>
      </c>
      <c r="H27" s="17">
        <v>70</v>
      </c>
      <c r="I27" s="17">
        <v>70</v>
      </c>
      <c r="J27" s="15" t="s">
        <v>262</v>
      </c>
      <c r="K27" s="2" t="s">
        <v>11</v>
      </c>
      <c r="L27" s="33" t="str">
        <f>SUBSTITUTE(LEFT(Villages[[#This Row],[Coordonnées]],SEARCH("|",Villages[[#This Row],[Coordonnées]])-1),"(","")</f>
        <v>-21</v>
      </c>
      <c r="M27" s="33" t="str">
        <f>SUBSTITUTE(RIGHT(Villages[[#This Row],[Coordonnées]],SEARCH("|",Villages[[#This Row],[Coordonnées]])-1),")","")</f>
        <v>-52</v>
      </c>
      <c r="N27" s="46">
        <v>2</v>
      </c>
      <c r="O27" s="18"/>
      <c r="P27" s="37"/>
      <c r="Q27">
        <f t="shared" si="2"/>
        <v>4</v>
      </c>
      <c r="R27" t="s">
        <v>10</v>
      </c>
      <c r="S27" t="str">
        <f>INDEX(Villages[],Q27,10)</f>
        <v>true</v>
      </c>
      <c r="V27" t="str">
        <f>CHAR(34)&amp;R27&amp;CHAR(34)&amp;": "&amp;CHAR(34)&amp;S27&amp;CHAR(34)&amp;","</f>
        <v>"CanRaid": "true",</v>
      </c>
    </row>
    <row r="28" spans="2:22" ht="18" thickBot="1" x14ac:dyDescent="0.35">
      <c r="B28" s="25">
        <v>10.050000000000001</v>
      </c>
      <c r="C28" s="26" t="s">
        <v>59</v>
      </c>
      <c r="D28" s="27" t="s">
        <v>108</v>
      </c>
      <c r="E28" s="28">
        <v>54</v>
      </c>
      <c r="F28" s="28">
        <v>54</v>
      </c>
      <c r="G28" s="28">
        <v>54</v>
      </c>
      <c r="H28" s="28">
        <v>46</v>
      </c>
      <c r="I28" s="28">
        <v>42</v>
      </c>
      <c r="J28" s="27" t="s">
        <v>32</v>
      </c>
      <c r="K28" s="2" t="s">
        <v>11</v>
      </c>
      <c r="L28" s="31" t="str">
        <f>SUBSTITUTE(LEFT(Villages[[#This Row],[Coordonnées]],SEARCH("|",Villages[[#This Row],[Coordonnées]])-1),"(","")</f>
        <v>-41</v>
      </c>
      <c r="M28" s="31" t="str">
        <f>SUBSTITUTE(RIGHT(Villages[[#This Row],[Coordonnées]],SEARCH("|",Villages[[#This Row],[Coordonnées]])-1),")","")</f>
        <v>-52</v>
      </c>
      <c r="N28" s="46">
        <v>2</v>
      </c>
      <c r="O28" s="29"/>
      <c r="P28" s="37"/>
      <c r="Q28">
        <f t="shared" si="2"/>
        <v>4</v>
      </c>
      <c r="R28" t="s">
        <v>211</v>
      </c>
      <c r="S28">
        <f>INDEX(Villages[],Q28,13)</f>
        <v>2</v>
      </c>
      <c r="V28" t="str">
        <f>CHAR(34)&amp;R28&amp;CHAR(34)&amp;": "&amp;CHAR(34)&amp;S28&amp;CHAR(34)</f>
        <v>"Multiplier": "2"</v>
      </c>
    </row>
    <row r="29" spans="2:22" ht="18" thickBot="1" x14ac:dyDescent="0.35">
      <c r="B29" s="6">
        <v>10.050000000000001</v>
      </c>
      <c r="C29" s="7" t="s">
        <v>263</v>
      </c>
      <c r="D29" s="9" t="s">
        <v>264</v>
      </c>
      <c r="E29" s="10">
        <v>302</v>
      </c>
      <c r="F29" s="10">
        <v>302</v>
      </c>
      <c r="G29" s="10" t="s">
        <v>265</v>
      </c>
      <c r="H29" s="10">
        <v>312</v>
      </c>
      <c r="I29" s="10">
        <v>312</v>
      </c>
      <c r="J29" s="8" t="s">
        <v>266</v>
      </c>
      <c r="K29" s="2" t="s">
        <v>11</v>
      </c>
      <c r="L29" s="32" t="str">
        <f>SUBSTITUTE(LEFT(Villages[[#This Row],[Coordonnées]],SEARCH("|",Villages[[#This Row],[Coordonnées]])-1),"(","")</f>
        <v>-30</v>
      </c>
      <c r="M29" s="32" t="str">
        <f>SUBSTITUTE(RIGHT(Villages[[#This Row],[Coordonnées]],SEARCH("|",Villages[[#This Row],[Coordonnées]])-1),")","")</f>
        <v>-41</v>
      </c>
      <c r="N29" s="46">
        <v>10</v>
      </c>
      <c r="O29" s="12" t="s">
        <v>267</v>
      </c>
      <c r="P29" s="38"/>
      <c r="V29" t="s">
        <v>5</v>
      </c>
    </row>
    <row r="30" spans="2:22" ht="28.2" thickBot="1" x14ac:dyDescent="0.35">
      <c r="B30" s="19">
        <v>10.77</v>
      </c>
      <c r="C30" s="20" t="s">
        <v>61</v>
      </c>
      <c r="D30" s="22" t="s">
        <v>62</v>
      </c>
      <c r="E30" s="23">
        <v>10</v>
      </c>
      <c r="F30" s="23">
        <v>10</v>
      </c>
      <c r="G30" s="23">
        <v>10</v>
      </c>
      <c r="H30" s="23">
        <v>10</v>
      </c>
      <c r="I30" s="23">
        <v>10</v>
      </c>
      <c r="J30" s="21" t="s">
        <v>268</v>
      </c>
      <c r="K30" s="2" t="s">
        <v>11</v>
      </c>
      <c r="L30" s="30" t="str">
        <f>SUBSTITUTE(LEFT(Villages[[#This Row],[Coordonnées]],SEARCH("|",Villages[[#This Row],[Coordonnées]])-1),"(","")</f>
        <v>-21</v>
      </c>
      <c r="M30" s="30" t="str">
        <f>SUBSTITUTE(RIGHT(Villages[[#This Row],[Coordonnées]],SEARCH("|",Villages[[#This Row],[Coordonnées]])-1),")","")</f>
        <v>-47</v>
      </c>
      <c r="N30" s="46">
        <v>1</v>
      </c>
      <c r="O30" s="24"/>
      <c r="P30" s="38"/>
      <c r="V30" t="s">
        <v>1</v>
      </c>
    </row>
    <row r="31" spans="2:22" ht="18" thickBot="1" x14ac:dyDescent="0.35">
      <c r="B31" s="6">
        <v>11.4</v>
      </c>
      <c r="C31" s="7" t="s">
        <v>65</v>
      </c>
      <c r="D31" s="9" t="s">
        <v>66</v>
      </c>
      <c r="E31" s="10">
        <v>16</v>
      </c>
      <c r="F31" s="10">
        <v>16</v>
      </c>
      <c r="G31" s="10">
        <v>16</v>
      </c>
      <c r="H31" s="10">
        <v>16</v>
      </c>
      <c r="I31" s="10">
        <v>16</v>
      </c>
      <c r="J31" s="8" t="s">
        <v>269</v>
      </c>
      <c r="K31" s="2" t="s">
        <v>11</v>
      </c>
      <c r="L31" s="30" t="str">
        <f>SUBSTITUTE(LEFT(Villages[[#This Row],[Coordonnées]],SEARCH("|",Villages[[#This Row],[Coordonnées]])-1),"(","")</f>
        <v>-22</v>
      </c>
      <c r="M31" s="30" t="str">
        <f>SUBSTITUTE(RIGHT(Villages[[#This Row],[Coordonnées]],SEARCH("|",Villages[[#This Row],[Coordonnées]])-1),")","")</f>
        <v>-58</v>
      </c>
      <c r="N31" s="46">
        <v>1</v>
      </c>
      <c r="O31" s="11"/>
      <c r="P31" s="38"/>
      <c r="Q31">
        <f>Q24+1</f>
        <v>5</v>
      </c>
      <c r="R31" t="s">
        <v>2</v>
      </c>
      <c r="S31">
        <f>Q31</f>
        <v>5</v>
      </c>
      <c r="V31" t="str">
        <f>CHAR(34)&amp;R31&amp;CHAR(34)&amp;": "&amp;S31&amp;","</f>
        <v>"Id": 5,</v>
      </c>
    </row>
    <row r="32" spans="2:22" ht="18" thickBot="1" x14ac:dyDescent="0.35">
      <c r="B32" s="6">
        <v>11.4</v>
      </c>
      <c r="C32" s="7" t="s">
        <v>63</v>
      </c>
      <c r="D32" s="9" t="s">
        <v>64</v>
      </c>
      <c r="E32" s="10">
        <v>12</v>
      </c>
      <c r="F32" s="10">
        <v>12</v>
      </c>
      <c r="G32" s="10">
        <v>12</v>
      </c>
      <c r="H32" s="10">
        <v>12</v>
      </c>
      <c r="I32" s="10">
        <v>12</v>
      </c>
      <c r="J32" s="8" t="s">
        <v>270</v>
      </c>
      <c r="K32" s="2" t="s">
        <v>12</v>
      </c>
      <c r="L32" s="30" t="str">
        <f>SUBSTITUTE(LEFT(Villages[[#This Row],[Coordonnées]],SEARCH("|",Villages[[#This Row],[Coordonnées]])-1),"(","")</f>
        <v>-34</v>
      </c>
      <c r="M32" s="30" t="str">
        <f>SUBSTITUTE(RIGHT(Villages[[#This Row],[Coordonnées]],SEARCH("|",Villages[[#This Row],[Coordonnées]])-1),")","")</f>
        <v>-62</v>
      </c>
      <c r="N32" s="46">
        <v>1</v>
      </c>
      <c r="O32" s="11"/>
      <c r="P32" s="38" t="s">
        <v>348</v>
      </c>
      <c r="Q32">
        <f t="shared" ref="Q32:Q35" si="3">Q25+1</f>
        <v>5</v>
      </c>
      <c r="R32" t="s">
        <v>3</v>
      </c>
      <c r="S32" t="str">
        <f>INDEX(Villages[],Q32,11)</f>
        <v>-34</v>
      </c>
      <c r="V32" t="str">
        <f>CHAR(34)&amp;R32&amp;CHAR(34)&amp;": "&amp;S32&amp;","</f>
        <v>"X": -34,</v>
      </c>
    </row>
    <row r="33" spans="2:22" ht="18" thickBot="1" x14ac:dyDescent="0.35">
      <c r="B33" s="6">
        <v>12.04</v>
      </c>
      <c r="C33" s="7" t="s">
        <v>271</v>
      </c>
      <c r="D33" s="9" t="s">
        <v>272</v>
      </c>
      <c r="E33" s="10">
        <v>383</v>
      </c>
      <c r="F33" s="10">
        <v>383</v>
      </c>
      <c r="G33" s="10">
        <v>383</v>
      </c>
      <c r="H33" s="10">
        <v>383</v>
      </c>
      <c r="I33" s="10">
        <v>383</v>
      </c>
      <c r="J33" s="8" t="s">
        <v>273</v>
      </c>
      <c r="K33" s="2" t="s">
        <v>11</v>
      </c>
      <c r="L33" s="32" t="str">
        <f>SUBSTITUTE(LEFT(Villages[[#This Row],[Coordonnées]],SEARCH("|",Villages[[#This Row],[Coordonnées]])-1),"(","")</f>
        <v>-22</v>
      </c>
      <c r="M33" s="32" t="str">
        <f>SUBSTITUTE(RIGHT(Villages[[#This Row],[Coordonnées]],SEARCH("|",Villages[[#This Row],[Coordonnées]])-1),")","")</f>
        <v>-43</v>
      </c>
      <c r="N33" s="46">
        <v>25</v>
      </c>
      <c r="O33" s="11"/>
      <c r="P33" s="38"/>
      <c r="Q33">
        <f t="shared" si="3"/>
        <v>5</v>
      </c>
      <c r="R33" t="s">
        <v>4</v>
      </c>
      <c r="S33" t="str">
        <f>INDEX(Villages[],Q33,12)</f>
        <v>-49</v>
      </c>
      <c r="V33" t="str">
        <f>CHAR(34)&amp;R33&amp;CHAR(34)&amp;": "&amp;S33&amp;","</f>
        <v>"Y": -49,</v>
      </c>
    </row>
    <row r="34" spans="2:22" ht="18" thickBot="1" x14ac:dyDescent="0.35">
      <c r="B34" s="19">
        <v>12.08</v>
      </c>
      <c r="C34" s="20" t="s">
        <v>109</v>
      </c>
      <c r="D34" s="22" t="s">
        <v>110</v>
      </c>
      <c r="E34" s="23">
        <v>199</v>
      </c>
      <c r="F34" s="23">
        <v>199</v>
      </c>
      <c r="G34" s="23">
        <v>199</v>
      </c>
      <c r="H34" s="23">
        <v>199</v>
      </c>
      <c r="I34" s="23">
        <v>199</v>
      </c>
      <c r="J34" s="21" t="s">
        <v>274</v>
      </c>
      <c r="K34" s="2" t="s">
        <v>11</v>
      </c>
      <c r="L34" s="32" t="str">
        <f>SUBSTITUTE(LEFT(Villages[[#This Row],[Coordonnées]],SEARCH("|",Villages[[#This Row],[Coordonnées]])-1),"(","")</f>
        <v>-42</v>
      </c>
      <c r="M34" s="32" t="str">
        <f>SUBSTITUTE(RIGHT(Villages[[#This Row],[Coordonnées]],SEARCH("|",Villages[[#This Row],[Coordonnées]])-1),")","")</f>
        <v>-56</v>
      </c>
      <c r="N34" s="46">
        <v>10</v>
      </c>
      <c r="O34" s="24"/>
      <c r="P34" s="38"/>
      <c r="Q34">
        <f t="shared" si="3"/>
        <v>5</v>
      </c>
      <c r="R34" t="s">
        <v>10</v>
      </c>
      <c r="S34" t="str">
        <f>INDEX(Villages[],Q34,10)</f>
        <v>true</v>
      </c>
      <c r="V34" t="str">
        <f>CHAR(34)&amp;R34&amp;CHAR(34)&amp;": "&amp;CHAR(34)&amp;S34&amp;CHAR(34)&amp;","</f>
        <v>"CanRaid": "true",</v>
      </c>
    </row>
    <row r="35" spans="2:22" ht="18" thickBot="1" x14ac:dyDescent="0.35">
      <c r="B35" s="6">
        <v>12.21</v>
      </c>
      <c r="C35" s="7" t="s">
        <v>67</v>
      </c>
      <c r="D35" s="9">
        <v>0</v>
      </c>
      <c r="E35" s="10">
        <v>44</v>
      </c>
      <c r="F35" s="10">
        <v>44</v>
      </c>
      <c r="G35" s="10">
        <v>44</v>
      </c>
      <c r="H35" s="10">
        <v>44</v>
      </c>
      <c r="I35" s="10">
        <v>44</v>
      </c>
      <c r="J35" s="8" t="s">
        <v>275</v>
      </c>
      <c r="K35" s="2" t="s">
        <v>11</v>
      </c>
      <c r="L35" s="30" t="str">
        <f>SUBSTITUTE(LEFT(Villages[[#This Row],[Coordonnées]],SEARCH("|",Villages[[#This Row],[Coordonnées]])-1),"(","")</f>
        <v>-38</v>
      </c>
      <c r="M35" s="30" t="str">
        <f>SUBSTITUTE(RIGHT(Villages[[#This Row],[Coordonnées]],SEARCH("|",Villages[[#This Row],[Coordonnées]])-1),")","")</f>
        <v>-61</v>
      </c>
      <c r="N35" s="46">
        <v>1</v>
      </c>
      <c r="O35" s="11"/>
      <c r="P35" s="38"/>
      <c r="Q35">
        <f t="shared" si="3"/>
        <v>5</v>
      </c>
      <c r="R35" t="s">
        <v>211</v>
      </c>
      <c r="S35">
        <f>INDEX(Villages[],Q35,13)</f>
        <v>10</v>
      </c>
      <c r="V35" t="str">
        <f>CHAR(34)&amp;R35&amp;CHAR(34)&amp;": "&amp;CHAR(34)&amp;S35&amp;CHAR(34)</f>
        <v>"Multiplier": "10"</v>
      </c>
    </row>
    <row r="36" spans="2:22" ht="18" thickBot="1" x14ac:dyDescent="0.35">
      <c r="B36" s="25">
        <v>12.65</v>
      </c>
      <c r="C36" s="26" t="s">
        <v>68</v>
      </c>
      <c r="D36" s="27" t="s">
        <v>69</v>
      </c>
      <c r="E36" s="28">
        <v>99</v>
      </c>
      <c r="F36" s="28">
        <v>92</v>
      </c>
      <c r="G36" s="28">
        <v>92</v>
      </c>
      <c r="H36" s="28">
        <v>86</v>
      </c>
      <c r="I36" s="28">
        <v>82</v>
      </c>
      <c r="J36" s="27" t="s">
        <v>32</v>
      </c>
      <c r="K36" s="2" t="s">
        <v>11</v>
      </c>
      <c r="L36" s="32" t="str">
        <f>SUBSTITUTE(LEFT(Villages[[#This Row],[Coordonnées]],SEARCH("|",Villages[[#This Row],[Coordonnées]])-1),"(","")</f>
        <v>-27</v>
      </c>
      <c r="M36" s="32" t="str">
        <f>SUBSTITUTE(RIGHT(Villages[[#This Row],[Coordonnées]],SEARCH("|",Villages[[#This Row],[Coordonnées]])-1),")","")</f>
        <v>-39</v>
      </c>
      <c r="N36" s="46">
        <v>2</v>
      </c>
      <c r="O36" s="29"/>
      <c r="P36" s="38"/>
      <c r="V36" t="s">
        <v>5</v>
      </c>
    </row>
    <row r="37" spans="2:22" ht="18" thickBot="1" x14ac:dyDescent="0.35">
      <c r="B37" s="19">
        <v>12.65</v>
      </c>
      <c r="C37" s="20" t="s">
        <v>111</v>
      </c>
      <c r="D37" s="22" t="s">
        <v>112</v>
      </c>
      <c r="E37" s="23">
        <v>131</v>
      </c>
      <c r="F37" s="23">
        <v>131</v>
      </c>
      <c r="G37" s="23">
        <v>131</v>
      </c>
      <c r="H37" s="23">
        <v>131</v>
      </c>
      <c r="I37" s="23">
        <v>131</v>
      </c>
      <c r="J37" s="21" t="s">
        <v>276</v>
      </c>
      <c r="K37" s="2" t="s">
        <v>11</v>
      </c>
      <c r="L37" s="33" t="str">
        <f>SUBSTITUTE(LEFT(Villages[[#This Row],[Coordonnées]],SEARCH("|",Villages[[#This Row],[Coordonnées]])-1),"(","")</f>
        <v>-35</v>
      </c>
      <c r="M37" s="33" t="str">
        <f>SUBSTITUTE(RIGHT(Villages[[#This Row],[Coordonnées]],SEARCH("|",Villages[[#This Row],[Coordonnées]])-1),")","")</f>
        <v>-39</v>
      </c>
      <c r="N37" s="46">
        <v>5</v>
      </c>
      <c r="O37" s="24"/>
      <c r="P37" s="38"/>
      <c r="V37" t="s">
        <v>1</v>
      </c>
    </row>
    <row r="38" spans="2:22" ht="18" thickBot="1" x14ac:dyDescent="0.35">
      <c r="B38" s="6">
        <v>12.73</v>
      </c>
      <c r="C38" s="7" t="s">
        <v>113</v>
      </c>
      <c r="D38" s="9" t="s">
        <v>114</v>
      </c>
      <c r="E38" s="10">
        <v>324</v>
      </c>
      <c r="F38" s="10">
        <v>324</v>
      </c>
      <c r="G38" s="10">
        <v>324</v>
      </c>
      <c r="H38" s="10">
        <v>324</v>
      </c>
      <c r="I38" s="10">
        <v>324</v>
      </c>
      <c r="J38" s="8" t="s">
        <v>277</v>
      </c>
      <c r="K38" s="2" t="s">
        <v>12</v>
      </c>
      <c r="L38" s="30" t="str">
        <f>SUBSTITUTE(LEFT(Villages[[#This Row],[Coordonnées]],SEARCH("|",Villages[[#This Row],[Coordonnées]])-1),"(","")</f>
        <v>-40</v>
      </c>
      <c r="M38" s="30" t="str">
        <f>SUBSTITUTE(RIGHT(Villages[[#This Row],[Coordonnées]],SEARCH("|",Villages[[#This Row],[Coordonnées]])-1),")","")</f>
        <v>-60</v>
      </c>
      <c r="N38" s="46">
        <v>1</v>
      </c>
      <c r="O38" s="12" t="s">
        <v>277</v>
      </c>
      <c r="P38" s="37" t="s">
        <v>347</v>
      </c>
      <c r="Q38">
        <f>Q31+1</f>
        <v>6</v>
      </c>
      <c r="R38" t="s">
        <v>2</v>
      </c>
      <c r="S38">
        <f>Q38</f>
        <v>6</v>
      </c>
      <c r="V38" t="str">
        <f>CHAR(34)&amp;R38&amp;CHAR(34)&amp;": "&amp;S38&amp;","</f>
        <v>"Id": 6,</v>
      </c>
    </row>
    <row r="39" spans="2:22" ht="18" thickBot="1" x14ac:dyDescent="0.35">
      <c r="B39" s="6">
        <v>12.81</v>
      </c>
      <c r="C39" s="7" t="s">
        <v>70</v>
      </c>
      <c r="D39" s="9" t="s">
        <v>71</v>
      </c>
      <c r="E39" s="10">
        <v>50</v>
      </c>
      <c r="F39" s="10">
        <v>50</v>
      </c>
      <c r="G39" s="10">
        <v>50</v>
      </c>
      <c r="H39" s="10">
        <v>50</v>
      </c>
      <c r="I39" s="10">
        <v>50</v>
      </c>
      <c r="J39" s="8" t="s">
        <v>278</v>
      </c>
      <c r="K39" s="2" t="s">
        <v>11</v>
      </c>
      <c r="L39" s="30" t="str">
        <f>SUBSTITUTE(LEFT(Villages[[#This Row],[Coordonnées]],SEARCH("|",Villages[[#This Row],[Coordonnées]])-1),"(","")</f>
        <v>-39</v>
      </c>
      <c r="M39" s="30" t="str">
        <f>SUBSTITUTE(RIGHT(Villages[[#This Row],[Coordonnées]],SEARCH("|",Villages[[#This Row],[Coordonnées]])-1),")","")</f>
        <v>-41</v>
      </c>
      <c r="N39" s="46">
        <v>2</v>
      </c>
      <c r="O39" s="11"/>
      <c r="P39" s="38"/>
      <c r="Q39">
        <f t="shared" ref="Q39:Q42" si="4">Q32+1</f>
        <v>6</v>
      </c>
      <c r="R39" t="s">
        <v>3</v>
      </c>
      <c r="S39" t="str">
        <f>INDEX(Villages[],Q39,11)</f>
        <v>-35</v>
      </c>
      <c r="V39" t="str">
        <f>CHAR(34)&amp;R39&amp;CHAR(34)&amp;": "&amp;S39&amp;","</f>
        <v>"X": -35,</v>
      </c>
    </row>
    <row r="40" spans="2:22" ht="18" thickBot="1" x14ac:dyDescent="0.35">
      <c r="B40" s="13">
        <v>13</v>
      </c>
      <c r="C40" s="14" t="s">
        <v>72</v>
      </c>
      <c r="D40" s="16" t="s">
        <v>73</v>
      </c>
      <c r="E40" s="17">
        <v>114</v>
      </c>
      <c r="F40" s="17">
        <v>114</v>
      </c>
      <c r="G40" s="17">
        <v>114</v>
      </c>
      <c r="H40" s="17">
        <v>114</v>
      </c>
      <c r="I40" s="17">
        <v>114</v>
      </c>
      <c r="J40" s="15" t="s">
        <v>279</v>
      </c>
      <c r="K40" s="2" t="s">
        <v>11</v>
      </c>
      <c r="L40" s="33" t="str">
        <f>SUBSTITUTE(LEFT(Villages[[#This Row],[Coordonnées]],SEARCH("|",Villages[[#This Row],[Coordonnées]])-1),"(","")</f>
        <v>-44</v>
      </c>
      <c r="M40" s="33" t="str">
        <f>SUBSTITUTE(RIGHT(Villages[[#This Row],[Coordonnées]],SEARCH("|",Villages[[#This Row],[Coordonnées]])-1),")","")</f>
        <v>-51</v>
      </c>
      <c r="N40" s="46">
        <v>3</v>
      </c>
      <c r="O40" s="18"/>
      <c r="P40" s="38"/>
      <c r="Q40">
        <f t="shared" si="4"/>
        <v>6</v>
      </c>
      <c r="R40" t="s">
        <v>4</v>
      </c>
      <c r="S40" t="str">
        <f>INDEX(Villages[],Q40,12)</f>
        <v>-53</v>
      </c>
      <c r="V40" t="str">
        <f>CHAR(34)&amp;R40&amp;CHAR(34)&amp;": "&amp;S40&amp;","</f>
        <v>"Y": -53,</v>
      </c>
    </row>
    <row r="41" spans="2:22" ht="18" thickBot="1" x14ac:dyDescent="0.35">
      <c r="B41" s="25">
        <v>13</v>
      </c>
      <c r="C41" s="26" t="s">
        <v>74</v>
      </c>
      <c r="D41" s="27" t="s">
        <v>115</v>
      </c>
      <c r="E41" s="28">
        <v>45</v>
      </c>
      <c r="F41" s="28">
        <v>45</v>
      </c>
      <c r="G41" s="28">
        <v>38</v>
      </c>
      <c r="H41" s="28">
        <v>37</v>
      </c>
      <c r="I41" s="28">
        <v>32</v>
      </c>
      <c r="J41" s="27" t="s">
        <v>32</v>
      </c>
      <c r="K41" s="2" t="s">
        <v>11</v>
      </c>
      <c r="L41" s="31" t="str">
        <f>SUBSTITUTE(LEFT(Villages[[#This Row],[Coordonnées]],SEARCH("|",Villages[[#This Row],[Coordonnées]])-1),"(","")</f>
        <v>-43</v>
      </c>
      <c r="M41" s="31" t="str">
        <f>SUBSTITUTE(RIGHT(Villages[[#This Row],[Coordonnées]],SEARCH("|",Villages[[#This Row],[Coordonnées]])-1),")","")</f>
        <v>-46</v>
      </c>
      <c r="N41" s="46">
        <v>1</v>
      </c>
      <c r="O41" s="29"/>
      <c r="P41" s="38"/>
      <c r="Q41">
        <f t="shared" si="4"/>
        <v>6</v>
      </c>
      <c r="R41" t="s">
        <v>10</v>
      </c>
      <c r="S41" t="str">
        <f>INDEX(Villages[],Q41,10)</f>
        <v>true</v>
      </c>
      <c r="V41" t="str">
        <f>CHAR(34)&amp;R41&amp;CHAR(34)&amp;": "&amp;CHAR(34)&amp;S41&amp;CHAR(34)&amp;","</f>
        <v>"CanRaid": "true",</v>
      </c>
    </row>
    <row r="42" spans="2:22" ht="18" thickBot="1" x14ac:dyDescent="0.35">
      <c r="B42" s="6">
        <v>13.04</v>
      </c>
      <c r="C42" s="7" t="s">
        <v>75</v>
      </c>
      <c r="D42" s="9" t="s">
        <v>76</v>
      </c>
      <c r="E42" s="10">
        <v>15</v>
      </c>
      <c r="F42" s="10">
        <v>15</v>
      </c>
      <c r="G42" s="10">
        <v>15</v>
      </c>
      <c r="H42" s="10">
        <v>15</v>
      </c>
      <c r="I42" s="10">
        <v>15</v>
      </c>
      <c r="J42" s="8" t="s">
        <v>280</v>
      </c>
      <c r="K42" s="2" t="s">
        <v>11</v>
      </c>
      <c r="L42" s="30" t="str">
        <f>SUBSTITUTE(LEFT(Villages[[#This Row],[Coordonnées]],SEARCH("|",Villages[[#This Row],[Coordonnées]])-1),"(","")</f>
        <v>-38</v>
      </c>
      <c r="M42" s="30" t="str">
        <f>SUBSTITUTE(RIGHT(Villages[[#This Row],[Coordonnées]],SEARCH("|",Villages[[#This Row],[Coordonnées]])-1),")","")</f>
        <v>-40</v>
      </c>
      <c r="N42" s="46">
        <v>1</v>
      </c>
      <c r="O42" s="12" t="s">
        <v>281</v>
      </c>
      <c r="P42" s="37"/>
      <c r="Q42">
        <f t="shared" si="4"/>
        <v>6</v>
      </c>
      <c r="R42" t="s">
        <v>211</v>
      </c>
      <c r="S42">
        <f>INDEX(Villages[],Q42,13)</f>
        <v>1</v>
      </c>
      <c r="V42" t="str">
        <f>CHAR(34)&amp;R42&amp;CHAR(34)&amp;": "&amp;CHAR(34)&amp;S42&amp;CHAR(34)</f>
        <v>"Multiplier": "1"</v>
      </c>
    </row>
    <row r="43" spans="2:22" ht="18" thickBot="1" x14ac:dyDescent="0.35">
      <c r="B43" s="13">
        <v>13.15</v>
      </c>
      <c r="C43" s="14" t="s">
        <v>282</v>
      </c>
      <c r="D43" s="16" t="s">
        <v>283</v>
      </c>
      <c r="E43" s="17">
        <v>410</v>
      </c>
      <c r="F43" s="17">
        <v>410</v>
      </c>
      <c r="G43" s="17">
        <v>410</v>
      </c>
      <c r="H43" s="17">
        <v>410</v>
      </c>
      <c r="I43" s="17">
        <v>410</v>
      </c>
      <c r="J43" s="15" t="s">
        <v>284</v>
      </c>
      <c r="K43" s="2" t="s">
        <v>11</v>
      </c>
      <c r="L43" s="31" t="str">
        <f>SUBSTITUTE(LEFT(Villages[[#This Row],[Coordonnées]],SEARCH("|",Villages[[#This Row],[Coordonnées]])-1),"(","")</f>
        <v>-29</v>
      </c>
      <c r="M43" s="31" t="str">
        <f>SUBSTITUTE(RIGHT(Villages[[#This Row],[Coordonnées]],SEARCH("|",Villages[[#This Row],[Coordonnées]])-1),")","")</f>
        <v>-64</v>
      </c>
      <c r="N43" s="46">
        <v>10</v>
      </c>
      <c r="O43" s="44" t="s">
        <v>284</v>
      </c>
      <c r="P43" s="38"/>
      <c r="V43" t="s">
        <v>5</v>
      </c>
    </row>
    <row r="44" spans="2:22" ht="18" thickBot="1" x14ac:dyDescent="0.35">
      <c r="B44" s="25">
        <v>13.42</v>
      </c>
      <c r="C44" s="26" t="s">
        <v>77</v>
      </c>
      <c r="D44" s="27" t="s">
        <v>285</v>
      </c>
      <c r="E44" s="28">
        <v>14</v>
      </c>
      <c r="F44" s="28">
        <v>13</v>
      </c>
      <c r="G44" s="28">
        <v>13</v>
      </c>
      <c r="H44" s="28">
        <v>8</v>
      </c>
      <c r="I44" s="28">
        <v>8</v>
      </c>
      <c r="J44" s="27" t="s">
        <v>32</v>
      </c>
      <c r="K44" s="2" t="s">
        <v>11</v>
      </c>
      <c r="L44" s="31" t="str">
        <f>SUBSTITUTE(LEFT(Villages[[#This Row],[Coordonnées]],SEARCH("|",Villages[[#This Row],[Coordonnées]])-1),"(","")</f>
        <v>-37</v>
      </c>
      <c r="M44" s="31" t="str">
        <f>SUBSTITUTE(RIGHT(Villages[[#This Row],[Coordonnées]],SEARCH("|",Villages[[#This Row],[Coordonnées]])-1),")","")</f>
        <v>-39</v>
      </c>
      <c r="N44" s="46">
        <v>2</v>
      </c>
      <c r="O44" s="29"/>
      <c r="P44" s="38"/>
      <c r="V44" t="s">
        <v>1</v>
      </c>
    </row>
    <row r="45" spans="2:22" ht="18" thickBot="1" x14ac:dyDescent="0.35">
      <c r="B45" s="13">
        <v>13.45</v>
      </c>
      <c r="C45" s="14" t="s">
        <v>286</v>
      </c>
      <c r="D45" s="16" t="s">
        <v>287</v>
      </c>
      <c r="E45" s="17">
        <v>136</v>
      </c>
      <c r="F45" s="17">
        <v>136</v>
      </c>
      <c r="G45" s="17">
        <v>136</v>
      </c>
      <c r="H45" s="17" t="s">
        <v>288</v>
      </c>
      <c r="I45" s="17">
        <v>134</v>
      </c>
      <c r="J45" s="15" t="s">
        <v>289</v>
      </c>
      <c r="K45" s="2" t="s">
        <v>12</v>
      </c>
      <c r="L45" s="31" t="str">
        <f>SUBSTITUTE(LEFT(Villages[[#This Row],[Coordonnées]],SEARCH("|",Villages[[#This Row],[Coordonnées]])-1),"(","")</f>
        <v>-21</v>
      </c>
      <c r="M45" s="31" t="str">
        <f>SUBSTITUTE(RIGHT(Villages[[#This Row],[Coordonnées]],SEARCH("|",Villages[[#This Row],[Coordonnées]])-1),")","")</f>
        <v>-42</v>
      </c>
      <c r="N45" s="46">
        <v>1</v>
      </c>
      <c r="O45" s="44" t="s">
        <v>290</v>
      </c>
      <c r="P45" s="38"/>
      <c r="Q45">
        <f>Q38+1</f>
        <v>7</v>
      </c>
      <c r="R45" t="s">
        <v>2</v>
      </c>
      <c r="S45">
        <f>Q45</f>
        <v>7</v>
      </c>
      <c r="V45" t="str">
        <f>CHAR(34)&amp;R45&amp;CHAR(34)&amp;": "&amp;S45&amp;","</f>
        <v>"Id": 7,</v>
      </c>
    </row>
    <row r="46" spans="2:22" ht="18" thickBot="1" x14ac:dyDescent="0.35">
      <c r="B46" s="13">
        <v>13.45</v>
      </c>
      <c r="C46" s="14" t="s">
        <v>291</v>
      </c>
      <c r="D46" s="16" t="s">
        <v>292</v>
      </c>
      <c r="E46" s="17">
        <v>410</v>
      </c>
      <c r="F46" s="17">
        <v>410</v>
      </c>
      <c r="G46" s="17">
        <v>410</v>
      </c>
      <c r="H46" s="17">
        <v>410</v>
      </c>
      <c r="I46" s="17">
        <v>410</v>
      </c>
      <c r="J46" s="15" t="s">
        <v>293</v>
      </c>
      <c r="K46" s="2" t="s">
        <v>12</v>
      </c>
      <c r="L46" s="32" t="str">
        <f>SUBSTITUTE(LEFT(Villages[[#This Row],[Coordonnées]],SEARCH("|",Villages[[#This Row],[Coordonnées]])-1),"(","")</f>
        <v>-21</v>
      </c>
      <c r="M46" s="32" t="str">
        <f>SUBSTITUTE(RIGHT(Villages[[#This Row],[Coordonnées]],SEARCH("|",Villages[[#This Row],[Coordonnées]])-1),")","")</f>
        <v>-60</v>
      </c>
      <c r="N46" s="46">
        <v>1</v>
      </c>
      <c r="O46" s="18"/>
      <c r="P46" s="37" t="s">
        <v>347</v>
      </c>
      <c r="Q46">
        <f t="shared" ref="Q46:Q49" si="5">Q39+1</f>
        <v>7</v>
      </c>
      <c r="R46" t="s">
        <v>3</v>
      </c>
      <c r="S46" t="str">
        <f>INDEX(Villages[],Q46,11)</f>
        <v>-30</v>
      </c>
      <c r="V46" t="str">
        <f>CHAR(34)&amp;R46&amp;CHAR(34)&amp;": "&amp;S46&amp;","</f>
        <v>"X": -30,</v>
      </c>
    </row>
    <row r="47" spans="2:22" ht="18" thickBot="1" x14ac:dyDescent="0.35">
      <c r="B47" s="13">
        <v>13.6</v>
      </c>
      <c r="C47" s="14" t="s">
        <v>78</v>
      </c>
      <c r="D47" s="16" t="s">
        <v>79</v>
      </c>
      <c r="E47" s="17">
        <v>15</v>
      </c>
      <c r="F47" s="17">
        <v>15</v>
      </c>
      <c r="G47" s="17">
        <v>15</v>
      </c>
      <c r="H47" s="17">
        <v>15</v>
      </c>
      <c r="I47" s="17">
        <v>15</v>
      </c>
      <c r="J47" s="15" t="s">
        <v>294</v>
      </c>
      <c r="K47" s="2" t="s">
        <v>11</v>
      </c>
      <c r="L47" s="31" t="str">
        <f>SUBSTITUTE(LEFT(Villages[[#This Row],[Coordonnées]],SEARCH("|",Villages[[#This Row],[Coordonnées]])-1),"(","")</f>
        <v>-39</v>
      </c>
      <c r="M47" s="31" t="str">
        <f>SUBSTITUTE(RIGHT(Villages[[#This Row],[Coordonnées]],SEARCH("|",Villages[[#This Row],[Coordonnées]])-1),")","")</f>
        <v>-62</v>
      </c>
      <c r="N47" s="48">
        <v>1</v>
      </c>
      <c r="O47" s="18"/>
      <c r="P47" s="38"/>
      <c r="Q47">
        <f t="shared" si="5"/>
        <v>7</v>
      </c>
      <c r="R47" t="s">
        <v>4</v>
      </c>
      <c r="S47" t="str">
        <f>INDEX(Villages[],Q47,12)</f>
        <v>-56</v>
      </c>
      <c r="V47" t="str">
        <f>CHAR(34)&amp;R47&amp;CHAR(34)&amp;": "&amp;S47&amp;","</f>
        <v>"Y": -56,</v>
      </c>
    </row>
    <row r="48" spans="2:22" ht="18" thickBot="1" x14ac:dyDescent="0.35">
      <c r="B48" s="25">
        <v>13.89</v>
      </c>
      <c r="C48" s="26" t="s">
        <v>82</v>
      </c>
      <c r="D48" s="27" t="s">
        <v>83</v>
      </c>
      <c r="E48" s="28">
        <v>83</v>
      </c>
      <c r="F48" s="28">
        <v>77</v>
      </c>
      <c r="G48" s="28">
        <v>76</v>
      </c>
      <c r="H48" s="28">
        <v>74</v>
      </c>
      <c r="I48" s="28">
        <v>66</v>
      </c>
      <c r="J48" s="27" t="s">
        <v>32</v>
      </c>
      <c r="K48" s="2" t="s">
        <v>11</v>
      </c>
      <c r="L48" s="32" t="str">
        <f>SUBSTITUTE(LEFT(Villages[[#This Row],[Coordonnées]],SEARCH("|",Villages[[#This Row],[Coordonnées]])-1),"(","")</f>
        <v>-24</v>
      </c>
      <c r="M48" s="32" t="str">
        <f>SUBSTITUTE(RIGHT(Villages[[#This Row],[Coordonnées]],SEARCH("|",Villages[[#This Row],[Coordonnées]])-1),")","")</f>
        <v>-39</v>
      </c>
      <c r="N48" s="49">
        <v>2</v>
      </c>
      <c r="O48" s="29"/>
      <c r="P48" s="38"/>
      <c r="Q48">
        <f t="shared" si="5"/>
        <v>7</v>
      </c>
      <c r="R48" t="s">
        <v>10</v>
      </c>
      <c r="S48" t="str">
        <f>INDEX(Villages[],Q48,10)</f>
        <v>true</v>
      </c>
      <c r="V48" t="str">
        <f>CHAR(34)&amp;R48&amp;CHAR(34)&amp;": "&amp;CHAR(34)&amp;S48&amp;CHAR(34)&amp;","</f>
        <v>"CanRaid": "true",</v>
      </c>
    </row>
    <row r="49" spans="2:22" ht="18" thickBot="1" x14ac:dyDescent="0.35">
      <c r="B49" s="19">
        <v>13.89</v>
      </c>
      <c r="C49" s="20" t="s">
        <v>80</v>
      </c>
      <c r="D49" s="22" t="s">
        <v>81</v>
      </c>
      <c r="E49" s="23">
        <v>63</v>
      </c>
      <c r="F49" s="23">
        <v>63</v>
      </c>
      <c r="G49" s="23">
        <v>63</v>
      </c>
      <c r="H49" s="23">
        <v>63</v>
      </c>
      <c r="I49" s="23">
        <v>63</v>
      </c>
      <c r="J49" s="21" t="s">
        <v>295</v>
      </c>
      <c r="K49" s="2" t="s">
        <v>11</v>
      </c>
      <c r="L49" s="33" t="str">
        <f>SUBSTITUTE(LEFT(Villages[[#This Row],[Coordonnées]],SEARCH("|",Villages[[#This Row],[Coordonnées]])-1),"(","")</f>
        <v>-24</v>
      </c>
      <c r="M49" s="33" t="str">
        <f>SUBSTITUTE(RIGHT(Villages[[#This Row],[Coordonnées]],SEARCH("|",Villages[[#This Row],[Coordonnées]])-1),")","")</f>
        <v>-63</v>
      </c>
      <c r="N49" s="49">
        <v>2</v>
      </c>
      <c r="O49" s="24"/>
      <c r="P49" s="38"/>
      <c r="Q49">
        <f t="shared" si="5"/>
        <v>7</v>
      </c>
      <c r="R49" t="s">
        <v>211</v>
      </c>
      <c r="S49">
        <f>INDEX(Villages[],Q49,13)</f>
        <v>1</v>
      </c>
      <c r="V49" t="str">
        <f>CHAR(34)&amp;R49&amp;CHAR(34)&amp;": "&amp;CHAR(34)&amp;S49&amp;CHAR(34)</f>
        <v>"Multiplier": "1"</v>
      </c>
    </row>
    <row r="50" spans="2:22" ht="28.2" thickBot="1" x14ac:dyDescent="0.35">
      <c r="B50" s="6">
        <v>14.14</v>
      </c>
      <c r="C50" s="7" t="s">
        <v>89</v>
      </c>
      <c r="D50" s="9" t="s">
        <v>90</v>
      </c>
      <c r="E50" s="10">
        <v>14</v>
      </c>
      <c r="F50" s="10">
        <v>14</v>
      </c>
      <c r="G50" s="10">
        <v>14</v>
      </c>
      <c r="H50" s="10">
        <v>14</v>
      </c>
      <c r="I50" s="10">
        <v>14</v>
      </c>
      <c r="J50" s="8" t="s">
        <v>296</v>
      </c>
      <c r="K50" s="53" t="s">
        <v>12</v>
      </c>
      <c r="L50" s="30" t="str">
        <f>SUBSTITUTE(LEFT(Villages[[#This Row],[Coordonnées]],SEARCH("|",Villages[[#This Row],[Coordonnées]])-1),"(","")</f>
        <v>-33</v>
      </c>
      <c r="M50" s="30" t="str">
        <f>SUBSTITUTE(RIGHT(Villages[[#This Row],[Coordonnées]],SEARCH("|",Villages[[#This Row],[Coordonnées]])-1),")","")</f>
        <v>-37</v>
      </c>
      <c r="N50" s="49">
        <v>1</v>
      </c>
      <c r="O50" s="11"/>
      <c r="P50" s="38" t="s">
        <v>349</v>
      </c>
      <c r="V50" t="s">
        <v>5</v>
      </c>
    </row>
    <row r="51" spans="2:22" ht="18" thickBot="1" x14ac:dyDescent="0.35">
      <c r="B51" s="6">
        <v>14.14</v>
      </c>
      <c r="C51" s="7" t="s">
        <v>297</v>
      </c>
      <c r="D51" s="9">
        <v>512</v>
      </c>
      <c r="E51" s="10" t="s">
        <v>298</v>
      </c>
      <c r="F51" s="10" t="s">
        <v>299</v>
      </c>
      <c r="G51" s="10" t="s">
        <v>300</v>
      </c>
      <c r="H51" s="10" t="s">
        <v>301</v>
      </c>
      <c r="I51" s="10">
        <v>151</v>
      </c>
      <c r="J51" s="8" t="s">
        <v>302</v>
      </c>
      <c r="K51" s="2" t="s">
        <v>12</v>
      </c>
      <c r="L51" s="30" t="str">
        <f>SUBSTITUTE(LEFT(Villages[[#This Row],[Coordonnées]],SEARCH("|",Villages[[#This Row],[Coordonnées]])-1),"(","")</f>
        <v>-45</v>
      </c>
      <c r="M51" s="30" t="str">
        <f>SUBSTITUTE(RIGHT(Villages[[#This Row],[Coordonnées]],SEARCH("|",Villages[[#This Row],[Coordonnées]])-1),")","")</f>
        <v>-49</v>
      </c>
      <c r="N51" s="49">
        <v>1</v>
      </c>
      <c r="O51" s="11"/>
      <c r="P51" s="37" t="s">
        <v>347</v>
      </c>
      <c r="V51" t="s">
        <v>1</v>
      </c>
    </row>
    <row r="52" spans="2:22" ht="17.399999999999999" thickBot="1" x14ac:dyDescent="0.35">
      <c r="B52" s="6">
        <v>14.14</v>
      </c>
      <c r="C52" s="7" t="s">
        <v>87</v>
      </c>
      <c r="D52" s="9" t="s">
        <v>88</v>
      </c>
      <c r="E52" s="10">
        <v>65</v>
      </c>
      <c r="F52" s="10">
        <v>65</v>
      </c>
      <c r="G52" s="10">
        <v>65</v>
      </c>
      <c r="H52" s="10">
        <v>65</v>
      </c>
      <c r="I52" s="10">
        <v>65</v>
      </c>
      <c r="J52" s="8" t="s">
        <v>303</v>
      </c>
      <c r="K52" s="2" t="s">
        <v>11</v>
      </c>
      <c r="L52" s="13" t="str">
        <f>SUBSTITUTE(LEFT(Villages[[#This Row],[Coordonnées]],SEARCH("|",Villages[[#This Row],[Coordonnées]])-1),"(","")</f>
        <v>-17</v>
      </c>
      <c r="M52" s="13" t="str">
        <f>SUBSTITUTE(RIGHT(Villages[[#This Row],[Coordonnées]],SEARCH("|",Villages[[#This Row],[Coordonnées]])-1),")","")</f>
        <v>-53</v>
      </c>
      <c r="N52" s="49">
        <v>3</v>
      </c>
      <c r="O52" s="5"/>
      <c r="P52" s="37"/>
      <c r="Q52">
        <f>Q45+1</f>
        <v>8</v>
      </c>
      <c r="R52" t="s">
        <v>2</v>
      </c>
      <c r="S52">
        <f>Q52</f>
        <v>8</v>
      </c>
      <c r="V52" t="str">
        <f>CHAR(34)&amp;R52&amp;CHAR(34)&amp;": "&amp;S52&amp;","</f>
        <v>"Id": 8,</v>
      </c>
    </row>
    <row r="53" spans="2:22" ht="17.399999999999999" thickBot="1" x14ac:dyDescent="0.35">
      <c r="B53" s="13">
        <v>14.14</v>
      </c>
      <c r="C53" s="14" t="s">
        <v>84</v>
      </c>
      <c r="D53" s="16" t="s">
        <v>85</v>
      </c>
      <c r="E53" s="17">
        <v>34</v>
      </c>
      <c r="F53" s="17">
        <v>34</v>
      </c>
      <c r="G53" s="17">
        <v>34</v>
      </c>
      <c r="H53" s="17">
        <v>34</v>
      </c>
      <c r="I53" s="17">
        <v>34</v>
      </c>
      <c r="J53" s="15" t="s">
        <v>86</v>
      </c>
      <c r="K53" s="2" t="s">
        <v>11</v>
      </c>
      <c r="L53" s="13" t="str">
        <f>SUBSTITUTE(LEFT(Villages[[#This Row],[Coordonnées]],SEARCH("|",Villages[[#This Row],[Coordonnées]])-1),"(","")</f>
        <v>-17</v>
      </c>
      <c r="M53" s="13" t="str">
        <f>SUBSTITUTE(RIGHT(Villages[[#This Row],[Coordonnées]],SEARCH("|",Villages[[#This Row],[Coordonnées]])-1),")","")</f>
        <v>-49</v>
      </c>
      <c r="N53" s="49">
        <v>1</v>
      </c>
      <c r="O53" s="18"/>
      <c r="P53" s="38"/>
      <c r="Q53">
        <f t="shared" ref="Q53:Q56" si="6">Q46+1</f>
        <v>8</v>
      </c>
      <c r="R53" t="s">
        <v>3</v>
      </c>
      <c r="S53" t="str">
        <f>INDEX(Villages[],Q53,11)</f>
        <v>-36</v>
      </c>
      <c r="V53" t="str">
        <f>CHAR(34)&amp;R53&amp;CHAR(34)&amp;": "&amp;S53&amp;","</f>
        <v>"X": -36,</v>
      </c>
    </row>
    <row r="54" spans="2:22" ht="17.399999999999999" thickBot="1" x14ac:dyDescent="0.35">
      <c r="B54" s="19">
        <v>14.87</v>
      </c>
      <c r="C54" s="20" t="s">
        <v>304</v>
      </c>
      <c r="D54" s="22">
        <v>20</v>
      </c>
      <c r="E54" s="23">
        <v>321</v>
      </c>
      <c r="F54" s="23">
        <v>321</v>
      </c>
      <c r="G54" s="23">
        <v>321</v>
      </c>
      <c r="H54" s="23">
        <v>321</v>
      </c>
      <c r="I54" s="23">
        <v>321</v>
      </c>
      <c r="J54" s="21" t="s">
        <v>305</v>
      </c>
      <c r="K54" s="2" t="s">
        <v>12</v>
      </c>
      <c r="L54" s="13" t="str">
        <f>SUBSTITUTE(LEFT(Villages[[#This Row],[Coordonnées]],SEARCH("|",Villages[[#This Row],[Coordonnées]])-1),"(","")</f>
        <v>-42</v>
      </c>
      <c r="M54" s="13" t="str">
        <f>SUBSTITUTE(RIGHT(Villages[[#This Row],[Coordonnées]],SEARCH("|",Villages[[#This Row],[Coordonnées]])-1),")","")</f>
        <v>-61</v>
      </c>
      <c r="N54" s="49">
        <v>1</v>
      </c>
      <c r="O54" s="45" t="s">
        <v>305</v>
      </c>
      <c r="P54" s="37" t="s">
        <v>347</v>
      </c>
      <c r="Q54">
        <f t="shared" si="6"/>
        <v>8</v>
      </c>
      <c r="R54" t="s">
        <v>4</v>
      </c>
      <c r="S54" t="str">
        <f>INDEX(Villages[],Q54,12)</f>
        <v>-49</v>
      </c>
      <c r="V54" t="str">
        <f>CHAR(34)&amp;R54&amp;CHAR(34)&amp;": "&amp;S54&amp;","</f>
        <v>"Y": -49,</v>
      </c>
    </row>
    <row r="55" spans="2:22" ht="17.399999999999999" thickBot="1" x14ac:dyDescent="0.35">
      <c r="B55" s="25">
        <v>14.87</v>
      </c>
      <c r="C55" s="26" t="s">
        <v>91</v>
      </c>
      <c r="D55" s="27" t="s">
        <v>116</v>
      </c>
      <c r="E55" s="28">
        <v>45</v>
      </c>
      <c r="F55" s="28">
        <v>44</v>
      </c>
      <c r="G55" s="28">
        <v>44</v>
      </c>
      <c r="H55" s="28">
        <v>43</v>
      </c>
      <c r="I55" s="28">
        <v>41</v>
      </c>
      <c r="J55" s="27" t="s">
        <v>32</v>
      </c>
      <c r="K55" s="2" t="s">
        <v>11</v>
      </c>
      <c r="L55" s="19" t="str">
        <f>SUBSTITUTE(LEFT(Villages[[#This Row],[Coordonnées]],SEARCH("|",Villages[[#This Row],[Coordonnées]])-1),"(","")</f>
        <v>-21</v>
      </c>
      <c r="M55" s="19" t="str">
        <f>SUBSTITUTE(RIGHT(Villages[[#This Row],[Coordonnées]],SEARCH("|",Villages[[#This Row],[Coordonnées]])-1),")","")</f>
        <v>-40</v>
      </c>
      <c r="N55" s="49">
        <v>1</v>
      </c>
      <c r="O55" s="29"/>
      <c r="P55" s="38"/>
      <c r="Q55">
        <f t="shared" si="6"/>
        <v>8</v>
      </c>
      <c r="R55" t="s">
        <v>10</v>
      </c>
      <c r="S55" t="str">
        <f>INDEX(Villages[],Q55,10)</f>
        <v>true</v>
      </c>
      <c r="V55" t="str">
        <f>CHAR(34)&amp;R55&amp;CHAR(34)&amp;": "&amp;CHAR(34)&amp;S55&amp;CHAR(34)&amp;","</f>
        <v>"CanRaid": "true",</v>
      </c>
    </row>
    <row r="56" spans="2:22" ht="17.399999999999999" thickBot="1" x14ac:dyDescent="0.35">
      <c r="B56" s="13">
        <v>15</v>
      </c>
      <c r="C56" s="14" t="s">
        <v>92</v>
      </c>
      <c r="D56" s="16" t="s">
        <v>93</v>
      </c>
      <c r="E56" s="17">
        <v>12</v>
      </c>
      <c r="F56" s="17">
        <v>12</v>
      </c>
      <c r="G56" s="17">
        <v>12</v>
      </c>
      <c r="H56" s="17">
        <v>12</v>
      </c>
      <c r="I56" s="17">
        <v>12</v>
      </c>
      <c r="J56" s="15" t="s">
        <v>94</v>
      </c>
      <c r="K56" s="2" t="s">
        <v>11</v>
      </c>
      <c r="L56" s="19" t="str">
        <f>SUBSTITUTE(LEFT(Villages[[#This Row],[Coordonnées]],SEARCH("|",Villages[[#This Row],[Coordonnées]])-1),"(","")</f>
        <v>-19</v>
      </c>
      <c r="M56" s="19" t="str">
        <f>SUBSTITUTE(RIGHT(Villages[[#This Row],[Coordonnées]],SEARCH("|",Villages[[#This Row],[Coordonnées]])-1),")","")</f>
        <v>-60</v>
      </c>
      <c r="N56" s="49">
        <v>1</v>
      </c>
      <c r="O56" s="18"/>
      <c r="P56" s="38"/>
      <c r="Q56">
        <f t="shared" si="6"/>
        <v>8</v>
      </c>
      <c r="R56" t="s">
        <v>211</v>
      </c>
      <c r="S56">
        <f>INDEX(Villages[],Q56,13)</f>
        <v>10</v>
      </c>
      <c r="V56" t="str">
        <f>CHAR(34)&amp;R56&amp;CHAR(34)&amp;": "&amp;CHAR(34)&amp;S56&amp;CHAR(34)</f>
        <v>"Multiplier": "10"</v>
      </c>
    </row>
    <row r="57" spans="2:22" ht="17.399999999999999" thickBot="1" x14ac:dyDescent="0.35">
      <c r="B57" s="19">
        <v>15.23</v>
      </c>
      <c r="C57" s="20" t="s">
        <v>95</v>
      </c>
      <c r="D57" s="22" t="s">
        <v>96</v>
      </c>
      <c r="E57" s="23">
        <v>36</v>
      </c>
      <c r="F57" s="23">
        <v>36</v>
      </c>
      <c r="G57" s="23">
        <v>36</v>
      </c>
      <c r="H57" s="23">
        <v>36</v>
      </c>
      <c r="I57" s="23">
        <v>36</v>
      </c>
      <c r="J57" s="21" t="s">
        <v>97</v>
      </c>
      <c r="K57" s="2" t="s">
        <v>11</v>
      </c>
      <c r="L57" s="13" t="str">
        <f>SUBSTITUTE(LEFT(Villages[[#This Row],[Coordonnées]],SEARCH("|",Villages[[#This Row],[Coordonnées]])-1),"(","")</f>
        <v>-37</v>
      </c>
      <c r="M57" s="13" t="str">
        <f>SUBSTITUTE(RIGHT(Villages[[#This Row],[Coordonnées]],SEARCH("|",Villages[[#This Row],[Coordonnées]])-1),")","")</f>
        <v>-65</v>
      </c>
      <c r="N57" s="49">
        <v>1</v>
      </c>
      <c r="O57" s="24"/>
      <c r="P57" s="38"/>
      <c r="V57" t="s">
        <v>5</v>
      </c>
    </row>
    <row r="58" spans="2:22" ht="17.399999999999999" thickBot="1" x14ac:dyDescent="0.35">
      <c r="B58" s="13">
        <v>15.23</v>
      </c>
      <c r="C58" s="14" t="s">
        <v>306</v>
      </c>
      <c r="D58" s="16" t="s">
        <v>307</v>
      </c>
      <c r="E58" s="17">
        <v>405</v>
      </c>
      <c r="F58" s="17">
        <v>405</v>
      </c>
      <c r="G58" s="17">
        <v>405</v>
      </c>
      <c r="H58" s="17">
        <v>405</v>
      </c>
      <c r="I58" s="17">
        <v>405</v>
      </c>
      <c r="J58" s="15" t="s">
        <v>308</v>
      </c>
      <c r="K58" s="2" t="s">
        <v>12</v>
      </c>
      <c r="L58" s="13" t="str">
        <f>SUBSTITUTE(LEFT(Villages[[#This Row],[Coordonnées]],SEARCH("|",Villages[[#This Row],[Coordonnées]])-1),"(","")</f>
        <v>-45</v>
      </c>
      <c r="M58" s="13" t="str">
        <f>SUBSTITUTE(RIGHT(Villages[[#This Row],[Coordonnées]],SEARCH("|",Villages[[#This Row],[Coordonnées]])-1),")","")</f>
        <v>-57</v>
      </c>
      <c r="N58" s="49">
        <v>1</v>
      </c>
      <c r="O58" s="44" t="s">
        <v>308</v>
      </c>
      <c r="P58" s="37" t="s">
        <v>347</v>
      </c>
      <c r="V58" t="s">
        <v>1</v>
      </c>
    </row>
    <row r="59" spans="2:22" ht="17.399999999999999" thickBot="1" x14ac:dyDescent="0.35">
      <c r="B59" s="13">
        <v>15.26</v>
      </c>
      <c r="C59" s="14" t="s">
        <v>117</v>
      </c>
      <c r="D59" s="16" t="s">
        <v>118</v>
      </c>
      <c r="E59" s="17">
        <v>82</v>
      </c>
      <c r="F59" s="17">
        <v>82</v>
      </c>
      <c r="G59" s="17">
        <v>82</v>
      </c>
      <c r="H59" s="17">
        <v>82</v>
      </c>
      <c r="I59" s="17">
        <v>82</v>
      </c>
      <c r="J59" s="15" t="s">
        <v>119</v>
      </c>
      <c r="K59" s="2" t="s">
        <v>12</v>
      </c>
      <c r="L59" s="25" t="str">
        <f>SUBSTITUTE(LEFT(Villages[[#This Row],[Coordonnées]],SEARCH("|",Villages[[#This Row],[Coordonnées]])-1),"(","")</f>
        <v>-23</v>
      </c>
      <c r="M59" s="25" t="str">
        <f>SUBSTITUTE(RIGHT(Villages[[#This Row],[Coordonnées]],SEARCH("|",Villages[[#This Row],[Coordonnées]])-1),")","")</f>
        <v>-38</v>
      </c>
      <c r="N59" s="49">
        <v>2</v>
      </c>
      <c r="O59" s="18"/>
      <c r="P59" s="38"/>
      <c r="Q59">
        <f>Q52+1</f>
        <v>9</v>
      </c>
      <c r="R59" t="s">
        <v>2</v>
      </c>
      <c r="S59">
        <f>Q59</f>
        <v>9</v>
      </c>
      <c r="V59" t="str">
        <f>CHAR(34)&amp;R59&amp;CHAR(34)&amp;": "&amp;S59&amp;","</f>
        <v>"Id": 9,</v>
      </c>
    </row>
    <row r="60" spans="2:22" ht="17.399999999999999" thickBot="1" x14ac:dyDescent="0.35">
      <c r="B60" s="25">
        <v>15.52</v>
      </c>
      <c r="C60" s="26" t="s">
        <v>120</v>
      </c>
      <c r="D60" s="27" t="s">
        <v>121</v>
      </c>
      <c r="E60" s="28">
        <v>38</v>
      </c>
      <c r="F60" s="28">
        <v>32</v>
      </c>
      <c r="G60" s="28">
        <v>29</v>
      </c>
      <c r="H60" s="28">
        <v>29</v>
      </c>
      <c r="I60" s="28">
        <v>23</v>
      </c>
      <c r="J60" s="27" t="s">
        <v>32</v>
      </c>
      <c r="K60" s="2" t="s">
        <v>12</v>
      </c>
      <c r="L60" s="6" t="str">
        <f>SUBSTITUTE(LEFT(Villages[[#This Row],[Coordonnées]],SEARCH("|",Villages[[#This Row],[Coordonnées]])-1),"(","")</f>
        <v>-35</v>
      </c>
      <c r="M60" s="6" t="str">
        <f>SUBSTITUTE(RIGHT(Villages[[#This Row],[Coordonnées]],SEARCH("|",Villages[[#This Row],[Coordonnées]])-1),")","")</f>
        <v>-66</v>
      </c>
      <c r="N60" s="49">
        <v>1</v>
      </c>
      <c r="O60" s="29"/>
      <c r="P60" s="38"/>
      <c r="Q60">
        <f t="shared" ref="Q60:Q63" si="7">Q53+1</f>
        <v>9</v>
      </c>
      <c r="R60" t="s">
        <v>3</v>
      </c>
      <c r="S60" t="str">
        <f>INDEX(Villages[],Q60,11)</f>
        <v>-33</v>
      </c>
      <c r="V60" t="str">
        <f>CHAR(34)&amp;R60&amp;CHAR(34)&amp;": "&amp;S60&amp;","</f>
        <v>"X": -33,</v>
      </c>
    </row>
    <row r="61" spans="2:22" ht="17.399999999999999" thickBot="1" x14ac:dyDescent="0.35">
      <c r="B61" s="6">
        <v>15.62</v>
      </c>
      <c r="C61" s="7" t="s">
        <v>309</v>
      </c>
      <c r="D61" s="9" t="s">
        <v>310</v>
      </c>
      <c r="E61" s="10">
        <v>136</v>
      </c>
      <c r="F61" s="10" t="s">
        <v>311</v>
      </c>
      <c r="G61" s="10">
        <v>137</v>
      </c>
      <c r="H61" s="10">
        <v>137</v>
      </c>
      <c r="I61" s="10">
        <v>137</v>
      </c>
      <c r="J61" s="8" t="s">
        <v>273</v>
      </c>
      <c r="K61" s="2" t="s">
        <v>11</v>
      </c>
      <c r="L61" s="19" t="str">
        <f>SUBSTITUTE(LEFT(Villages[[#This Row],[Coordonnées]],SEARCH("|",Villages[[#This Row],[Coordonnées]])-1),"(","")</f>
        <v>-21</v>
      </c>
      <c r="M61" s="19" t="str">
        <f>SUBSTITUTE(RIGHT(Villages[[#This Row],[Coordonnées]],SEARCH("|",Villages[[#This Row],[Coordonnées]])-1),")","")</f>
        <v>-39</v>
      </c>
      <c r="N61" s="49">
        <v>3</v>
      </c>
      <c r="O61" s="11"/>
      <c r="P61" s="38"/>
      <c r="Q61">
        <f t="shared" si="7"/>
        <v>9</v>
      </c>
      <c r="R61" t="s">
        <v>4</v>
      </c>
      <c r="S61" t="str">
        <f>INDEX(Villages[],Q61,12)</f>
        <v>-46</v>
      </c>
      <c r="V61" t="str">
        <f>CHAR(34)&amp;R61&amp;CHAR(34)&amp;": "&amp;S61&amp;","</f>
        <v>"Y": -46,</v>
      </c>
    </row>
    <row r="62" spans="2:22" ht="17.399999999999999" thickBot="1" x14ac:dyDescent="0.35">
      <c r="B62" s="6">
        <v>15.65</v>
      </c>
      <c r="C62" s="7" t="s">
        <v>122</v>
      </c>
      <c r="D62" s="9">
        <v>10</v>
      </c>
      <c r="E62" s="10">
        <v>24</v>
      </c>
      <c r="F62" s="10">
        <v>24</v>
      </c>
      <c r="G62" s="10">
        <v>24</v>
      </c>
      <c r="H62" s="10">
        <v>24</v>
      </c>
      <c r="I62" s="10">
        <v>24</v>
      </c>
      <c r="J62" s="8" t="s">
        <v>123</v>
      </c>
      <c r="K62" s="2" t="s">
        <v>12</v>
      </c>
      <c r="L62" s="6" t="str">
        <f>SUBSTITUTE(LEFT(Villages[[#This Row],[Coordonnées]],SEARCH("|",Villages[[#This Row],[Coordonnées]])-1),"(","")</f>
        <v>-17</v>
      </c>
      <c r="M62" s="6" t="str">
        <f>SUBSTITUTE(RIGHT(Villages[[#This Row],[Coordonnées]],SEARCH("|",Villages[[#This Row],[Coordonnées]])-1),")","")</f>
        <v>-44</v>
      </c>
      <c r="N62" s="49">
        <v>1</v>
      </c>
      <c r="O62" s="11"/>
      <c r="P62" s="38"/>
      <c r="Q62">
        <f t="shared" si="7"/>
        <v>9</v>
      </c>
      <c r="R62" t="s">
        <v>10</v>
      </c>
      <c r="S62" t="str">
        <f>INDEX(Villages[],Q62,10)</f>
        <v>true</v>
      </c>
      <c r="V62" t="str">
        <f>CHAR(34)&amp;R62&amp;CHAR(34)&amp;": "&amp;CHAR(34)&amp;S62&amp;CHAR(34)&amp;","</f>
        <v>"CanRaid": "true",</v>
      </c>
    </row>
    <row r="63" spans="2:22" ht="17.399999999999999" thickBot="1" x14ac:dyDescent="0.35">
      <c r="B63" s="6">
        <v>15.81</v>
      </c>
      <c r="C63" s="7" t="s">
        <v>127</v>
      </c>
      <c r="D63" s="9" t="s">
        <v>128</v>
      </c>
      <c r="E63" s="10" t="s">
        <v>312</v>
      </c>
      <c r="F63" s="10">
        <v>202</v>
      </c>
      <c r="G63" s="10">
        <v>202</v>
      </c>
      <c r="H63" s="10">
        <v>202</v>
      </c>
      <c r="I63" s="10">
        <v>202</v>
      </c>
      <c r="J63" s="8" t="s">
        <v>129</v>
      </c>
      <c r="K63" s="2" t="s">
        <v>11</v>
      </c>
      <c r="L63" s="6" t="str">
        <f>SUBSTITUTE(LEFT(Villages[[#This Row],[Coordonnées]],SEARCH("|",Villages[[#This Row],[Coordonnées]])-1),"(","")</f>
        <v>-36</v>
      </c>
      <c r="M63" s="6" t="str">
        <f>SUBSTITUTE(RIGHT(Villages[[#This Row],[Coordonnées]],SEARCH("|",Villages[[#This Row],[Coordonnées]])-1),")","")</f>
        <v>-36</v>
      </c>
      <c r="N63" s="49">
        <v>5</v>
      </c>
      <c r="O63" s="11"/>
      <c r="P63" s="38"/>
      <c r="Q63">
        <f t="shared" si="7"/>
        <v>9</v>
      </c>
      <c r="R63" t="s">
        <v>211</v>
      </c>
      <c r="S63">
        <f>INDEX(Villages[],Q63,13)</f>
        <v>1</v>
      </c>
      <c r="V63" t="str">
        <f>CHAR(34)&amp;R63&amp;CHAR(34)&amp;": "&amp;CHAR(34)&amp;S63&amp;CHAR(34)</f>
        <v>"Multiplier": "1"</v>
      </c>
    </row>
    <row r="64" spans="2:22" ht="17.399999999999999" thickBot="1" x14ac:dyDescent="0.35">
      <c r="B64" s="19">
        <v>15.81</v>
      </c>
      <c r="C64" s="20" t="s">
        <v>124</v>
      </c>
      <c r="D64" s="22" t="s">
        <v>125</v>
      </c>
      <c r="E64" s="23">
        <v>9</v>
      </c>
      <c r="F64" s="23">
        <v>9</v>
      </c>
      <c r="G64" s="23">
        <v>9</v>
      </c>
      <c r="H64" s="23">
        <v>9</v>
      </c>
      <c r="I64" s="23">
        <v>9</v>
      </c>
      <c r="J64" s="21" t="s">
        <v>126</v>
      </c>
      <c r="K64" s="2" t="s">
        <v>12</v>
      </c>
      <c r="L64" s="25" t="str">
        <f>SUBSTITUTE(LEFT(Villages[[#This Row],[Coordonnées]],SEARCH("|",Villages[[#This Row],[Coordonnées]])-1),"(","")</f>
        <v>-22</v>
      </c>
      <c r="M64" s="25" t="str">
        <f>SUBSTITUTE(RIGHT(Villages[[#This Row],[Coordonnées]],SEARCH("|",Villages[[#This Row],[Coordonnées]])-1),")","")</f>
        <v>-64</v>
      </c>
      <c r="N64" s="49">
        <v>1</v>
      </c>
      <c r="O64" s="24"/>
      <c r="P64" s="38"/>
      <c r="V64" t="s">
        <v>5</v>
      </c>
    </row>
    <row r="65" spans="2:22" ht="17.399999999999999" thickBot="1" x14ac:dyDescent="0.35">
      <c r="B65" s="25">
        <v>16.12</v>
      </c>
      <c r="C65" s="26" t="s">
        <v>130</v>
      </c>
      <c r="D65" s="27" t="s">
        <v>131</v>
      </c>
      <c r="E65" s="28">
        <v>41</v>
      </c>
      <c r="F65" s="28">
        <v>37</v>
      </c>
      <c r="G65" s="28">
        <v>37</v>
      </c>
      <c r="H65" s="28">
        <v>34</v>
      </c>
      <c r="I65" s="28">
        <v>34</v>
      </c>
      <c r="J65" s="27" t="s">
        <v>32</v>
      </c>
      <c r="K65" s="2" t="s">
        <v>11</v>
      </c>
      <c r="L65" s="19" t="str">
        <f>SUBSTITUTE(LEFT(Villages[[#This Row],[Coordonnées]],SEARCH("|",Villages[[#This Row],[Coordonnées]])-1),"(","")</f>
        <v>-45</v>
      </c>
      <c r="M65" s="19" t="str">
        <f>SUBSTITUTE(RIGHT(Villages[[#This Row],[Coordonnées]],SEARCH("|",Villages[[#This Row],[Coordonnées]])-1),")","")</f>
        <v>-59</v>
      </c>
      <c r="N65" s="49">
        <v>2</v>
      </c>
      <c r="O65" s="29"/>
      <c r="P65" s="38"/>
      <c r="V65" t="s">
        <v>1</v>
      </c>
    </row>
    <row r="66" spans="2:22" ht="17.399999999999999" thickBot="1" x14ac:dyDescent="0.35">
      <c r="B66" s="25">
        <v>16.16</v>
      </c>
      <c r="C66" s="26" t="s">
        <v>132</v>
      </c>
      <c r="D66" s="27" t="s">
        <v>313</v>
      </c>
      <c r="E66" s="28">
        <v>35</v>
      </c>
      <c r="F66" s="28">
        <v>33</v>
      </c>
      <c r="G66" s="28">
        <v>26</v>
      </c>
      <c r="H66" s="28">
        <v>22</v>
      </c>
      <c r="I66" s="28">
        <v>22</v>
      </c>
      <c r="J66" s="27" t="s">
        <v>32</v>
      </c>
      <c r="K66" s="2" t="s">
        <v>11</v>
      </c>
      <c r="L66" s="13" t="str">
        <f>SUBSTITUTE(LEFT(Villages[[#This Row],[Coordonnées]],SEARCH("|",Villages[[#This Row],[Coordonnées]])-1),"(","")</f>
        <v>-46</v>
      </c>
      <c r="M66" s="13" t="str">
        <f>SUBSTITUTE(RIGHT(Villages[[#This Row],[Coordonnées]],SEARCH("|",Villages[[#This Row],[Coordonnées]])-1),")","")</f>
        <v>-45</v>
      </c>
      <c r="N66" s="49">
        <v>2</v>
      </c>
      <c r="O66" s="29"/>
      <c r="P66" s="38"/>
      <c r="Q66">
        <f>Q59+1</f>
        <v>10</v>
      </c>
      <c r="R66" t="s">
        <v>2</v>
      </c>
      <c r="S66">
        <f>Q66</f>
        <v>10</v>
      </c>
      <c r="V66" t="str">
        <f>CHAR(34)&amp;R66&amp;CHAR(34)&amp;": "&amp;S66&amp;","</f>
        <v>"Id": 10,</v>
      </c>
    </row>
    <row r="67" spans="2:22" ht="17.399999999999999" thickBot="1" x14ac:dyDescent="0.35">
      <c r="B67" s="6">
        <v>16.399999999999999</v>
      </c>
      <c r="C67" s="7" t="s">
        <v>133</v>
      </c>
      <c r="D67" s="9" t="s">
        <v>134</v>
      </c>
      <c r="E67" s="10">
        <v>32</v>
      </c>
      <c r="F67" s="10">
        <v>32</v>
      </c>
      <c r="G67" s="10">
        <v>32</v>
      </c>
      <c r="H67" s="10">
        <v>32</v>
      </c>
      <c r="I67" s="10">
        <v>32</v>
      </c>
      <c r="J67" s="8" t="s">
        <v>135</v>
      </c>
      <c r="K67" s="2" t="s">
        <v>12</v>
      </c>
      <c r="L67" s="6" t="str">
        <f>SUBSTITUTE(LEFT(Villages[[#This Row],[Coordonnées]],SEARCH("|",Villages[[#This Row],[Coordonnées]])-1),"(","")</f>
        <v>-21</v>
      </c>
      <c r="M67" s="6" t="str">
        <f>SUBSTITUTE(RIGHT(Villages[[#This Row],[Coordonnées]],SEARCH("|",Villages[[#This Row],[Coordonnées]])-1),")","")</f>
        <v>-38</v>
      </c>
      <c r="N67" s="49">
        <v>1</v>
      </c>
      <c r="O67" s="11"/>
      <c r="P67" s="38"/>
      <c r="Q67">
        <f t="shared" ref="Q67:Q70" si="8">Q60+1</f>
        <v>10</v>
      </c>
      <c r="R67" t="s">
        <v>3</v>
      </c>
      <c r="S67" t="str">
        <f>INDEX(Villages[],Q67,11)</f>
        <v>-26</v>
      </c>
      <c r="V67" t="str">
        <f>CHAR(34)&amp;R67&amp;CHAR(34)&amp;": "&amp;S67&amp;","</f>
        <v>"X": -26,</v>
      </c>
    </row>
    <row r="68" spans="2:22" ht="17.399999999999999" thickBot="1" x14ac:dyDescent="0.35">
      <c r="B68" s="6">
        <v>16.64</v>
      </c>
      <c r="C68" s="7" t="s">
        <v>136</v>
      </c>
      <c r="D68" s="9" t="s">
        <v>137</v>
      </c>
      <c r="E68" s="10">
        <v>17</v>
      </c>
      <c r="F68" s="10">
        <v>17</v>
      </c>
      <c r="G68" s="10">
        <v>17</v>
      </c>
      <c r="H68" s="10">
        <v>17</v>
      </c>
      <c r="I68" s="10">
        <v>17</v>
      </c>
      <c r="J68" s="8" t="s">
        <v>138</v>
      </c>
      <c r="K68" s="2" t="s">
        <v>11</v>
      </c>
      <c r="L68" s="6" t="str">
        <f>SUBSTITUTE(LEFT(Villages[[#This Row],[Coordonnées]],SEARCH("|",Villages[[#This Row],[Coordonnées]])-1),"(","")</f>
        <v>-17</v>
      </c>
      <c r="M68" s="6" t="str">
        <f>SUBSTITUTE(RIGHT(Villages[[#This Row],[Coordonnées]],SEARCH("|",Villages[[#This Row],[Coordonnées]])-1),")","")</f>
        <v>-60</v>
      </c>
      <c r="N68" s="49">
        <v>1</v>
      </c>
      <c r="O68" s="11"/>
      <c r="P68" s="38"/>
      <c r="Q68">
        <f t="shared" si="8"/>
        <v>10</v>
      </c>
      <c r="R68" t="s">
        <v>4</v>
      </c>
      <c r="S68" t="str">
        <f>INDEX(Villages[],Q68,12)</f>
        <v>-48</v>
      </c>
      <c r="V68" t="str">
        <f>CHAR(34)&amp;R68&amp;CHAR(34)&amp;": "&amp;S68&amp;","</f>
        <v>"Y": -48,</v>
      </c>
    </row>
    <row r="69" spans="2:22" ht="17.399999999999999" thickBot="1" x14ac:dyDescent="0.35">
      <c r="B69" s="6">
        <v>16.760000000000002</v>
      </c>
      <c r="C69" s="7" t="s">
        <v>139</v>
      </c>
      <c r="D69" s="9" t="s">
        <v>140</v>
      </c>
      <c r="E69" s="10">
        <v>68</v>
      </c>
      <c r="F69" s="10">
        <v>68</v>
      </c>
      <c r="G69" s="10">
        <v>68</v>
      </c>
      <c r="H69" s="10">
        <v>68</v>
      </c>
      <c r="I69" s="10">
        <v>68</v>
      </c>
      <c r="J69" s="8" t="s">
        <v>141</v>
      </c>
      <c r="K69" s="2" t="s">
        <v>12</v>
      </c>
      <c r="L69" s="6" t="str">
        <f>SUBSTITUTE(LEFT(Villages[[#This Row],[Coordonnées]],SEARCH("|",Villages[[#This Row],[Coordonnées]])-1),"(","")</f>
        <v>-36</v>
      </c>
      <c r="M69" s="6" t="str">
        <f>SUBSTITUTE(RIGHT(Villages[[#This Row],[Coordonnées]],SEARCH("|",Villages[[#This Row],[Coordonnées]])-1),")","")</f>
        <v>-67</v>
      </c>
      <c r="N69" s="49">
        <v>1</v>
      </c>
      <c r="O69" s="11"/>
      <c r="P69" s="38"/>
      <c r="Q69">
        <f t="shared" si="8"/>
        <v>10</v>
      </c>
      <c r="R69" t="s">
        <v>10</v>
      </c>
      <c r="S69" t="str">
        <f>INDEX(Villages[],Q69,10)</f>
        <v>true</v>
      </c>
      <c r="V69" t="str">
        <f>CHAR(34)&amp;R69&amp;CHAR(34)&amp;": "&amp;CHAR(34)&amp;S69&amp;CHAR(34)&amp;","</f>
        <v>"CanRaid": "true",</v>
      </c>
    </row>
    <row r="70" spans="2:22" ht="17.399999999999999" thickBot="1" x14ac:dyDescent="0.35">
      <c r="B70" s="6">
        <v>16.97</v>
      </c>
      <c r="C70" s="7" t="s">
        <v>142</v>
      </c>
      <c r="D70" s="9" t="s">
        <v>143</v>
      </c>
      <c r="E70" s="10">
        <v>54</v>
      </c>
      <c r="F70" s="10">
        <v>54</v>
      </c>
      <c r="G70" s="10">
        <v>54</v>
      </c>
      <c r="H70" s="10">
        <v>54</v>
      </c>
      <c r="I70" s="10">
        <v>54</v>
      </c>
      <c r="J70" s="8" t="s">
        <v>144</v>
      </c>
      <c r="K70" s="2" t="s">
        <v>11</v>
      </c>
      <c r="L70" s="6" t="str">
        <f>SUBSTITUTE(LEFT(Villages[[#This Row],[Coordonnées]],SEARCH("|",Villages[[#This Row],[Coordonnées]])-1),"(","")</f>
        <v>-19</v>
      </c>
      <c r="M70" s="6" t="str">
        <f>SUBSTITUTE(RIGHT(Villages[[#This Row],[Coordonnées]],SEARCH("|",Villages[[#This Row],[Coordonnées]])-1),")","")</f>
        <v>-63</v>
      </c>
      <c r="N70" s="49">
        <v>1</v>
      </c>
      <c r="O70" s="11"/>
      <c r="P70" s="38"/>
      <c r="Q70">
        <f t="shared" si="8"/>
        <v>10</v>
      </c>
      <c r="R70" t="s">
        <v>211</v>
      </c>
      <c r="S70">
        <f>INDEX(Villages[],Q70,13)</f>
        <v>1</v>
      </c>
      <c r="V70" t="str">
        <f>CHAR(34)&amp;R70&amp;CHAR(34)&amp;": "&amp;CHAR(34)&amp;S70&amp;CHAR(34)</f>
        <v>"Multiplier": "1"</v>
      </c>
    </row>
    <row r="71" spans="2:22" ht="17.399999999999999" thickBot="1" x14ac:dyDescent="0.35">
      <c r="B71" s="25">
        <v>17</v>
      </c>
      <c r="C71" s="26" t="s">
        <v>145</v>
      </c>
      <c r="D71" s="27" t="s">
        <v>314</v>
      </c>
      <c r="E71" s="28">
        <v>211</v>
      </c>
      <c r="F71" s="28">
        <v>207</v>
      </c>
      <c r="G71" s="28">
        <v>205</v>
      </c>
      <c r="H71" s="28">
        <v>204</v>
      </c>
      <c r="I71" s="28">
        <v>199</v>
      </c>
      <c r="J71" s="27" t="s">
        <v>32</v>
      </c>
      <c r="K71" s="2" t="s">
        <v>11</v>
      </c>
      <c r="L71" s="6" t="str">
        <f>SUBSTITUTE(LEFT(Villages[[#This Row],[Coordonnées]],SEARCH("|",Villages[[#This Row],[Coordonnées]])-1),"(","")</f>
        <v>-48</v>
      </c>
      <c r="M71" s="6" t="str">
        <f>SUBSTITUTE(RIGHT(Villages[[#This Row],[Coordonnées]],SEARCH("|",Villages[[#This Row],[Coordonnées]])-1),")","")</f>
        <v>-51</v>
      </c>
      <c r="N71" s="49">
        <v>15</v>
      </c>
      <c r="O71" s="29"/>
      <c r="P71" s="37"/>
      <c r="V71" t="s">
        <v>5</v>
      </c>
    </row>
    <row r="72" spans="2:22" ht="17.399999999999999" thickBot="1" x14ac:dyDescent="0.35">
      <c r="B72" s="13">
        <v>17</v>
      </c>
      <c r="C72" s="14" t="s">
        <v>147</v>
      </c>
      <c r="D72" s="16" t="s">
        <v>148</v>
      </c>
      <c r="E72" s="17">
        <v>15</v>
      </c>
      <c r="F72" s="17">
        <v>15</v>
      </c>
      <c r="G72" s="17">
        <v>15</v>
      </c>
      <c r="H72" s="17">
        <v>15</v>
      </c>
      <c r="I72" s="17">
        <v>15</v>
      </c>
      <c r="J72" s="15" t="s">
        <v>149</v>
      </c>
      <c r="K72" s="2" t="s">
        <v>12</v>
      </c>
      <c r="L72" s="13" t="str">
        <f>SUBSTITUTE(LEFT(Villages[[#This Row],[Coordonnées]],SEARCH("|",Villages[[#This Row],[Coordonnées]])-1),"(","")</f>
        <v>-16</v>
      </c>
      <c r="M72" s="13" t="str">
        <f>SUBSTITUTE(RIGHT(Villages[[#This Row],[Coordonnées]],SEARCH("|",Villages[[#This Row],[Coordonnées]])-1),")","")</f>
        <v>-43</v>
      </c>
      <c r="N72" s="49">
        <v>1</v>
      </c>
      <c r="O72" s="18"/>
      <c r="P72" s="38"/>
      <c r="V72" t="s">
        <v>1</v>
      </c>
    </row>
    <row r="73" spans="2:22" ht="17.399999999999999" thickBot="1" x14ac:dyDescent="0.35">
      <c r="B73" s="13">
        <v>17.03</v>
      </c>
      <c r="C73" s="14" t="s">
        <v>315</v>
      </c>
      <c r="D73" s="16" t="s">
        <v>316</v>
      </c>
      <c r="E73" s="17">
        <v>241</v>
      </c>
      <c r="F73" s="17">
        <v>241</v>
      </c>
      <c r="G73" s="17">
        <v>241</v>
      </c>
      <c r="H73" s="17">
        <v>241</v>
      </c>
      <c r="I73" s="17">
        <v>241</v>
      </c>
      <c r="J73" s="15" t="s">
        <v>317</v>
      </c>
      <c r="K73" s="2" t="s">
        <v>12</v>
      </c>
      <c r="L73" s="13" t="str">
        <f>SUBSTITUTE(LEFT(Villages[[#This Row],[Coordonnées]],SEARCH("|",Villages[[#This Row],[Coordonnées]])-1),"(","")</f>
        <v>-44</v>
      </c>
      <c r="M73" s="13" t="str">
        <f>SUBSTITUTE(RIGHT(Villages[[#This Row],[Coordonnées]],SEARCH("|",Villages[[#This Row],[Coordonnées]])-1),")","")</f>
        <v>-62</v>
      </c>
      <c r="N73" s="49">
        <v>10</v>
      </c>
      <c r="O73" s="18"/>
      <c r="P73" s="38"/>
      <c r="Q73">
        <f>Q66+1</f>
        <v>11</v>
      </c>
      <c r="R73" t="s">
        <v>2</v>
      </c>
      <c r="S73">
        <f>Q73</f>
        <v>11</v>
      </c>
      <c r="V73" t="str">
        <f>CHAR(34)&amp;R73&amp;CHAR(34)&amp;": "&amp;S73&amp;","</f>
        <v>"Id": 11,</v>
      </c>
    </row>
    <row r="74" spans="2:22" ht="28.2" thickBot="1" x14ac:dyDescent="0.35">
      <c r="B74" s="13">
        <v>17.03</v>
      </c>
      <c r="C74" s="14" t="s">
        <v>153</v>
      </c>
      <c r="D74" s="16" t="s">
        <v>154</v>
      </c>
      <c r="E74" s="17">
        <v>30</v>
      </c>
      <c r="F74" s="17">
        <v>30</v>
      </c>
      <c r="G74" s="17">
        <v>30</v>
      </c>
      <c r="H74" s="17">
        <v>30</v>
      </c>
      <c r="I74" s="17">
        <v>30</v>
      </c>
      <c r="J74" s="15" t="s">
        <v>155</v>
      </c>
      <c r="K74" s="2" t="s">
        <v>12</v>
      </c>
      <c r="L74" s="13" t="str">
        <f>SUBSTITUTE(LEFT(Villages[[#This Row],[Coordonnées]],SEARCH("|",Villages[[#This Row],[Coordonnées]])-1),"(","")</f>
        <v>-20</v>
      </c>
      <c r="M74" s="13" t="str">
        <f>SUBSTITUTE(RIGHT(Villages[[#This Row],[Coordonnées]],SEARCH("|",Villages[[#This Row],[Coordonnées]])-1),")","")</f>
        <v>-64</v>
      </c>
      <c r="N74" s="49">
        <v>1</v>
      </c>
      <c r="O74" s="18"/>
      <c r="P74" s="38"/>
      <c r="Q74">
        <f t="shared" ref="Q74:Q77" si="9">Q67+1</f>
        <v>11</v>
      </c>
      <c r="R74" t="s">
        <v>3</v>
      </c>
      <c r="S74" t="str">
        <f>INDEX(Villages[],Q74,11)</f>
        <v>-36</v>
      </c>
      <c r="V74" t="str">
        <f>CHAR(34)&amp;R74&amp;CHAR(34)&amp;": "&amp;S74&amp;","</f>
        <v>"X": -36,</v>
      </c>
    </row>
    <row r="75" spans="2:22" ht="17.399999999999999" thickBot="1" x14ac:dyDescent="0.35">
      <c r="B75" s="13">
        <v>17.03</v>
      </c>
      <c r="C75" s="14" t="s">
        <v>150</v>
      </c>
      <c r="D75" s="16" t="s">
        <v>151</v>
      </c>
      <c r="E75" s="17">
        <v>83</v>
      </c>
      <c r="F75" s="17">
        <v>83</v>
      </c>
      <c r="G75" s="17">
        <v>83</v>
      </c>
      <c r="H75" s="17">
        <v>83</v>
      </c>
      <c r="I75" s="17">
        <v>83</v>
      </c>
      <c r="J75" s="15" t="s">
        <v>152</v>
      </c>
      <c r="K75" s="2" t="s">
        <v>11</v>
      </c>
      <c r="L75" s="13" t="str">
        <f>SUBSTITUTE(LEFT(Villages[[#This Row],[Coordonnées]],SEARCH("|",Villages[[#This Row],[Coordonnées]])-1),"(","")</f>
        <v>-42</v>
      </c>
      <c r="M75" s="13" t="str">
        <f>SUBSTITUTE(RIGHT(Villages[[#This Row],[Coordonnées]],SEARCH("|",Villages[[#This Row],[Coordonnées]])-1),")","")</f>
        <v>-64</v>
      </c>
      <c r="N75" s="49">
        <v>2</v>
      </c>
      <c r="O75" s="18"/>
      <c r="P75" s="38"/>
      <c r="Q75">
        <f t="shared" si="9"/>
        <v>11</v>
      </c>
      <c r="R75" t="s">
        <v>4</v>
      </c>
      <c r="S75" t="str">
        <f>INDEX(Villages[],Q75,12)</f>
        <v>-54</v>
      </c>
      <c r="V75" t="str">
        <f>CHAR(34)&amp;R75&amp;CHAR(34)&amp;": "&amp;S75&amp;","</f>
        <v>"Y": -54,</v>
      </c>
    </row>
    <row r="76" spans="2:22" ht="17.399999999999999" thickBot="1" x14ac:dyDescent="0.35">
      <c r="B76" s="13">
        <v>17.12</v>
      </c>
      <c r="C76" s="14" t="s">
        <v>318</v>
      </c>
      <c r="D76" s="16" t="s">
        <v>319</v>
      </c>
      <c r="E76" s="17">
        <v>326</v>
      </c>
      <c r="F76" s="17">
        <v>326</v>
      </c>
      <c r="G76" s="17">
        <v>326</v>
      </c>
      <c r="H76" s="17" t="s">
        <v>320</v>
      </c>
      <c r="I76" s="17">
        <v>325</v>
      </c>
      <c r="J76" s="15" t="s">
        <v>289</v>
      </c>
      <c r="K76" s="2" t="s">
        <v>12</v>
      </c>
      <c r="L76" s="13" t="str">
        <f>SUBSTITUTE(LEFT(Villages[[#This Row],[Coordonnées]],SEARCH("|",Villages[[#This Row],[Coordonnées]])-1),"(","")</f>
        <v>-29</v>
      </c>
      <c r="M76" s="13" t="str">
        <f>SUBSTITUTE(RIGHT(Villages[[#This Row],[Coordonnées]],SEARCH("|",Villages[[#This Row],[Coordonnées]])-1),")","")</f>
        <v>-34</v>
      </c>
      <c r="N76" s="49">
        <v>1</v>
      </c>
      <c r="O76" s="44" t="s">
        <v>290</v>
      </c>
      <c r="P76" s="38" t="s">
        <v>346</v>
      </c>
      <c r="Q76">
        <f t="shared" si="9"/>
        <v>11</v>
      </c>
      <c r="R76" t="s">
        <v>10</v>
      </c>
      <c r="S76" t="str">
        <f>INDEX(Villages[],Q76,10)</f>
        <v>true</v>
      </c>
      <c r="V76" t="str">
        <f>CHAR(34)&amp;R76&amp;CHAR(34)&amp;": "&amp;CHAR(34)&amp;S76&amp;CHAR(34)&amp;","</f>
        <v>"CanRaid": "true",</v>
      </c>
    </row>
    <row r="77" spans="2:22" ht="17.399999999999999" thickBot="1" x14ac:dyDescent="0.35">
      <c r="B77" s="19">
        <v>17.46</v>
      </c>
      <c r="C77" s="20" t="s">
        <v>156</v>
      </c>
      <c r="D77" s="22" t="s">
        <v>157</v>
      </c>
      <c r="E77" s="23">
        <v>86</v>
      </c>
      <c r="F77" s="23">
        <v>86</v>
      </c>
      <c r="G77" s="23">
        <v>86</v>
      </c>
      <c r="H77" s="23">
        <v>86</v>
      </c>
      <c r="I77" s="23">
        <v>86</v>
      </c>
      <c r="J77" s="21" t="s">
        <v>158</v>
      </c>
      <c r="K77" s="2" t="s">
        <v>11</v>
      </c>
      <c r="L77" s="19" t="str">
        <f>SUBSTITUTE(LEFT(Villages[[#This Row],[Coordonnées]],SEARCH("|",Villages[[#This Row],[Coordonnées]])-1),"(","")</f>
        <v>-15</v>
      </c>
      <c r="M77" s="19" t="str">
        <f>SUBSTITUTE(RIGHT(Villages[[#This Row],[Coordonnées]],SEARCH("|",Villages[[#This Row],[Coordonnées]])-1),")","")</f>
        <v>-44</v>
      </c>
      <c r="N77" s="49">
        <v>2</v>
      </c>
      <c r="O77" s="24"/>
      <c r="P77" s="38"/>
      <c r="Q77">
        <f t="shared" si="9"/>
        <v>11</v>
      </c>
      <c r="R77" t="s">
        <v>211</v>
      </c>
      <c r="S77">
        <f>INDEX(Villages[],Q77,13)</f>
        <v>1</v>
      </c>
      <c r="V77" t="str">
        <f>CHAR(34)&amp;R77&amp;CHAR(34)&amp;": "&amp;CHAR(34)&amp;S77&amp;CHAR(34)</f>
        <v>"Multiplier": "1"</v>
      </c>
    </row>
    <row r="78" spans="2:22" ht="17.399999999999999" thickBot="1" x14ac:dyDescent="0.35">
      <c r="B78" s="6">
        <v>17.489999999999998</v>
      </c>
      <c r="C78" s="7" t="s">
        <v>159</v>
      </c>
      <c r="D78" s="9" t="s">
        <v>160</v>
      </c>
      <c r="E78" s="10">
        <v>24</v>
      </c>
      <c r="F78" s="10">
        <v>24</v>
      </c>
      <c r="G78" s="10">
        <v>24</v>
      </c>
      <c r="H78" s="10">
        <v>24</v>
      </c>
      <c r="I78" s="10">
        <v>24</v>
      </c>
      <c r="J78" s="8" t="s">
        <v>161</v>
      </c>
      <c r="K78" s="2" t="s">
        <v>12</v>
      </c>
      <c r="L78" s="6" t="str">
        <f>SUBSTITUTE(LEFT(Villages[[#This Row],[Coordonnées]],SEARCH("|",Villages[[#This Row],[Coordonnées]])-1),"(","")</f>
        <v>-22</v>
      </c>
      <c r="M78" s="6" t="str">
        <f>SUBSTITUTE(RIGHT(Villages[[#This Row],[Coordonnées]],SEARCH("|",Villages[[#This Row],[Coordonnées]])-1),")","")</f>
        <v>-66</v>
      </c>
      <c r="N78" s="49">
        <v>1</v>
      </c>
      <c r="O78" s="11"/>
      <c r="P78" s="38"/>
      <c r="V78" t="s">
        <v>5</v>
      </c>
    </row>
    <row r="79" spans="2:22" ht="17.399999999999999" thickBot="1" x14ac:dyDescent="0.35">
      <c r="B79" s="19">
        <v>17.72</v>
      </c>
      <c r="C79" s="20" t="s">
        <v>162</v>
      </c>
      <c r="D79" s="22" t="s">
        <v>163</v>
      </c>
      <c r="E79" s="23">
        <v>11</v>
      </c>
      <c r="F79" s="23">
        <v>11</v>
      </c>
      <c r="G79" s="23">
        <v>11</v>
      </c>
      <c r="H79" s="23">
        <v>11</v>
      </c>
      <c r="I79" s="23">
        <v>11</v>
      </c>
      <c r="J79" s="21" t="s">
        <v>164</v>
      </c>
      <c r="K79" s="2" t="s">
        <v>12</v>
      </c>
      <c r="L79" s="6" t="str">
        <f>SUBSTITUTE(LEFT(Villages[[#This Row],[Coordonnées]],SEARCH("|",Villages[[#This Row],[Coordonnées]])-1),"(","")</f>
        <v>-48</v>
      </c>
      <c r="M79" s="6" t="str">
        <f>SUBSTITUTE(RIGHT(Villages[[#This Row],[Coordonnées]],SEARCH("|",Villages[[#This Row],[Coordonnées]])-1),")","")</f>
        <v>-46</v>
      </c>
      <c r="N79" s="49">
        <v>1</v>
      </c>
      <c r="O79" s="24"/>
      <c r="P79" s="38"/>
      <c r="V79" t="s">
        <v>1</v>
      </c>
    </row>
    <row r="80" spans="2:22" ht="17.399999999999999" thickBot="1" x14ac:dyDescent="0.35">
      <c r="B80" s="19">
        <v>17.89</v>
      </c>
      <c r="C80" s="20" t="s">
        <v>321</v>
      </c>
      <c r="D80" s="22" t="s">
        <v>322</v>
      </c>
      <c r="E80" s="23">
        <v>321</v>
      </c>
      <c r="F80" s="23">
        <v>321</v>
      </c>
      <c r="G80" s="23">
        <v>321</v>
      </c>
      <c r="H80" s="23">
        <v>321</v>
      </c>
      <c r="I80" s="23">
        <v>321</v>
      </c>
      <c r="J80" s="21" t="s">
        <v>323</v>
      </c>
      <c r="K80" s="2" t="s">
        <v>12</v>
      </c>
      <c r="L80" s="19" t="str">
        <f>SUBSTITUTE(LEFT(Villages[[#This Row],[Coordonnées]],SEARCH("|",Villages[[#This Row],[Coordonnées]])-1),"(","")</f>
        <v>-23</v>
      </c>
      <c r="M80" s="19" t="str">
        <f>SUBSTITUTE(RIGHT(Villages[[#This Row],[Coordonnées]],SEARCH("|",Villages[[#This Row],[Coordonnées]])-1),")","")</f>
        <v>-67</v>
      </c>
      <c r="N80" s="49">
        <v>1</v>
      </c>
      <c r="O80" s="24"/>
      <c r="P80" s="38"/>
      <c r="Q80">
        <f>Q73+1</f>
        <v>12</v>
      </c>
      <c r="R80" t="s">
        <v>2</v>
      </c>
      <c r="S80">
        <f>Q80</f>
        <v>12</v>
      </c>
      <c r="V80" t="str">
        <f>CHAR(34)&amp;R80&amp;CHAR(34)&amp;": "&amp;S80&amp;","</f>
        <v>"Id": 12,</v>
      </c>
    </row>
    <row r="81" spans="2:22" ht="17.399999999999999" thickBot="1" x14ac:dyDescent="0.35">
      <c r="B81" s="13">
        <v>17.89</v>
      </c>
      <c r="C81" s="14" t="s">
        <v>165</v>
      </c>
      <c r="D81" s="16" t="s">
        <v>166</v>
      </c>
      <c r="E81" s="17">
        <v>188</v>
      </c>
      <c r="F81" s="17">
        <v>188</v>
      </c>
      <c r="G81" s="17">
        <v>188</v>
      </c>
      <c r="H81" s="17">
        <v>188</v>
      </c>
      <c r="I81" s="17">
        <v>188</v>
      </c>
      <c r="J81" s="15" t="s">
        <v>167</v>
      </c>
      <c r="K81" s="2" t="s">
        <v>11</v>
      </c>
      <c r="L81" s="13" t="str">
        <f>SUBSTITUTE(LEFT(Villages[[#This Row],[Coordonnées]],SEARCH("|",Villages[[#This Row],[Coordonnées]])-1),"(","")</f>
        <v>-47</v>
      </c>
      <c r="M81" s="13" t="str">
        <f>SUBSTITUTE(RIGHT(Villages[[#This Row],[Coordonnées]],SEARCH("|",Villages[[#This Row],[Coordonnées]])-1),")","")</f>
        <v>-59</v>
      </c>
      <c r="N81" s="49">
        <v>10</v>
      </c>
      <c r="O81" s="18"/>
      <c r="P81" s="38"/>
      <c r="Q81">
        <f t="shared" ref="Q81:Q84" si="10">Q74+1</f>
        <v>12</v>
      </c>
      <c r="R81" t="s">
        <v>3</v>
      </c>
      <c r="S81" t="str">
        <f>INDEX(Villages[],Q81,11)</f>
        <v>-37</v>
      </c>
      <c r="V81" t="str">
        <f>CHAR(34)&amp;R81&amp;CHAR(34)&amp;": "&amp;S81&amp;","</f>
        <v>"X": -37,</v>
      </c>
    </row>
    <row r="82" spans="2:22" ht="17.399999999999999" thickBot="1" x14ac:dyDescent="0.35">
      <c r="B82" s="6">
        <v>17.89</v>
      </c>
      <c r="C82" s="7" t="s">
        <v>168</v>
      </c>
      <c r="D82" s="9" t="s">
        <v>169</v>
      </c>
      <c r="E82" s="10">
        <v>36</v>
      </c>
      <c r="F82" s="10">
        <v>36</v>
      </c>
      <c r="G82" s="10">
        <v>36</v>
      </c>
      <c r="H82" s="10">
        <v>36</v>
      </c>
      <c r="I82" s="10">
        <v>36</v>
      </c>
      <c r="J82" s="8" t="s">
        <v>170</v>
      </c>
      <c r="K82" s="2" t="s">
        <v>12</v>
      </c>
      <c r="L82" s="6" t="str">
        <f>SUBSTITUTE(LEFT(Villages[[#This Row],[Coordonnées]],SEARCH("|",Villages[[#This Row],[Coordonnées]])-1),"(","")</f>
        <v>-23</v>
      </c>
      <c r="M82" s="6" t="str">
        <f>SUBSTITUTE(RIGHT(Villages[[#This Row],[Coordonnées]],SEARCH("|",Villages[[#This Row],[Coordonnées]])-1),")","")</f>
        <v>-35</v>
      </c>
      <c r="N82" s="49">
        <v>1</v>
      </c>
      <c r="O82" s="11"/>
      <c r="P82" s="38"/>
      <c r="Q82">
        <f t="shared" si="10"/>
        <v>12</v>
      </c>
      <c r="R82" t="s">
        <v>4</v>
      </c>
      <c r="S82" t="str">
        <f>INDEX(Villages[],Q82,12)</f>
        <v>-50</v>
      </c>
      <c r="V82" t="str">
        <f>CHAR(34)&amp;R82&amp;CHAR(34)&amp;": "&amp;S82&amp;","</f>
        <v>"Y": -50,</v>
      </c>
    </row>
    <row r="83" spans="2:22" ht="17.399999999999999" thickBot="1" x14ac:dyDescent="0.35">
      <c r="B83" s="6">
        <v>18.600000000000001</v>
      </c>
      <c r="C83" s="7" t="s">
        <v>324</v>
      </c>
      <c r="D83" s="9" t="s">
        <v>325</v>
      </c>
      <c r="E83" s="10">
        <v>233</v>
      </c>
      <c r="F83" s="10">
        <v>233</v>
      </c>
      <c r="G83" s="10">
        <v>233</v>
      </c>
      <c r="H83" s="10">
        <v>233</v>
      </c>
      <c r="I83" s="10">
        <v>233</v>
      </c>
      <c r="J83" s="8" t="s">
        <v>326</v>
      </c>
      <c r="K83" s="2" t="s">
        <v>11</v>
      </c>
      <c r="L83" s="6" t="str">
        <f>SUBSTITUTE(LEFT(Villages[[#This Row],[Coordonnées]],SEARCH("|",Villages[[#This Row],[Coordonnées]])-1),"(","")</f>
        <v>-42</v>
      </c>
      <c r="M83" s="6" t="str">
        <f>SUBSTITUTE(RIGHT(Villages[[#This Row],[Coordonnées]],SEARCH("|",Villages[[#This Row],[Coordonnées]])-1),")","")</f>
        <v>-66</v>
      </c>
      <c r="N83" s="49">
        <v>10</v>
      </c>
      <c r="O83" s="11"/>
      <c r="P83" s="37"/>
      <c r="Q83">
        <f t="shared" si="10"/>
        <v>12</v>
      </c>
      <c r="R83" t="s">
        <v>10</v>
      </c>
      <c r="S83" t="str">
        <f>INDEX(Villages[],Q83,10)</f>
        <v>true</v>
      </c>
      <c r="V83" t="str">
        <f>CHAR(34)&amp;R83&amp;CHAR(34)&amp;": "&amp;CHAR(34)&amp;S83&amp;CHAR(34)&amp;","</f>
        <v>"CanRaid": "true",</v>
      </c>
    </row>
    <row r="84" spans="2:22" ht="17.399999999999999" thickBot="1" x14ac:dyDescent="0.35">
      <c r="B84" s="6">
        <v>18.68</v>
      </c>
      <c r="C84" s="7" t="s">
        <v>171</v>
      </c>
      <c r="D84" s="9" t="s">
        <v>172</v>
      </c>
      <c r="E84" s="10">
        <v>163</v>
      </c>
      <c r="F84" s="10">
        <v>163</v>
      </c>
      <c r="G84" s="10">
        <v>163</v>
      </c>
      <c r="H84" s="10">
        <v>163</v>
      </c>
      <c r="I84" s="10">
        <v>163</v>
      </c>
      <c r="J84" s="8" t="s">
        <v>173</v>
      </c>
      <c r="K84" s="2" t="s">
        <v>11</v>
      </c>
      <c r="L84" s="13" t="str">
        <f>SUBSTITUTE(LEFT(Villages[[#This Row],[Coordonnées]],SEARCH("|",Villages[[#This Row],[Coordonnées]])-1),"(","")</f>
        <v>-36</v>
      </c>
      <c r="M84" s="13" t="str">
        <f>SUBSTITUTE(RIGHT(Villages[[#This Row],[Coordonnées]],SEARCH("|",Villages[[#This Row],[Coordonnées]])-1),")","")</f>
        <v>-33</v>
      </c>
      <c r="N84" s="49">
        <v>7</v>
      </c>
      <c r="O84" s="11"/>
      <c r="P84" s="38"/>
      <c r="Q84">
        <f t="shared" si="10"/>
        <v>12</v>
      </c>
      <c r="R84" t="s">
        <v>211</v>
      </c>
      <c r="S84">
        <f>INDEX(Villages[],Q84,13)</f>
        <v>1</v>
      </c>
      <c r="V84" t="str">
        <f>CHAR(34)&amp;R84&amp;CHAR(34)&amp;": "&amp;CHAR(34)&amp;S84&amp;CHAR(34)</f>
        <v>"Multiplier": "1"</v>
      </c>
    </row>
    <row r="85" spans="2:22" ht="17.399999999999999" thickBot="1" x14ac:dyDescent="0.35">
      <c r="B85" s="6">
        <v>18.79</v>
      </c>
      <c r="C85" s="7" t="s">
        <v>327</v>
      </c>
      <c r="D85" s="9" t="s">
        <v>328</v>
      </c>
      <c r="E85" s="10">
        <v>481</v>
      </c>
      <c r="F85" s="10" t="s">
        <v>329</v>
      </c>
      <c r="G85" s="10" t="s">
        <v>330</v>
      </c>
      <c r="H85" s="10" t="s">
        <v>331</v>
      </c>
      <c r="I85" s="10">
        <v>459</v>
      </c>
      <c r="J85" s="8" t="s">
        <v>332</v>
      </c>
      <c r="K85" s="2" t="s">
        <v>12</v>
      </c>
      <c r="L85" s="6" t="str">
        <f>SUBSTITUTE(LEFT(Villages[[#This Row],[Coordonnées]],SEARCH("|",Villages[[#This Row],[Coordonnées]])-1),"(","")</f>
        <v>-14</v>
      </c>
      <c r="M85" s="6" t="str">
        <f>SUBSTITUTE(RIGHT(Villages[[#This Row],[Coordonnées]],SEARCH("|",Villages[[#This Row],[Coordonnées]])-1),")","")</f>
        <v>-59</v>
      </c>
      <c r="N85" s="49">
        <v>1</v>
      </c>
      <c r="O85" s="12" t="s">
        <v>146</v>
      </c>
      <c r="P85" s="38" t="s">
        <v>345</v>
      </c>
      <c r="V85" t="s">
        <v>5</v>
      </c>
    </row>
    <row r="86" spans="2:22" ht="17.399999999999999" thickBot="1" x14ac:dyDescent="0.35">
      <c r="B86" s="6">
        <v>18.87</v>
      </c>
      <c r="C86" s="7" t="s">
        <v>174</v>
      </c>
      <c r="D86" s="9" t="s">
        <v>175</v>
      </c>
      <c r="E86" s="10">
        <v>14</v>
      </c>
      <c r="F86" s="10">
        <v>14</v>
      </c>
      <c r="G86" s="10">
        <v>14</v>
      </c>
      <c r="H86" s="10">
        <v>14</v>
      </c>
      <c r="I86" s="10">
        <v>14</v>
      </c>
      <c r="J86" s="8" t="s">
        <v>176</v>
      </c>
      <c r="K86" s="2" t="s">
        <v>12</v>
      </c>
      <c r="L86" s="6" t="str">
        <f>SUBSTITUTE(LEFT(Villages[[#This Row],[Coordonnées]],SEARCH("|",Villages[[#This Row],[Coordonnées]])-1),"(","")</f>
        <v>-41</v>
      </c>
      <c r="M86" s="6" t="str">
        <f>SUBSTITUTE(RIGHT(Villages[[#This Row],[Coordonnées]],SEARCH("|",Villages[[#This Row],[Coordonnées]])-1),")","")</f>
        <v>-35</v>
      </c>
      <c r="N86" s="49">
        <v>1</v>
      </c>
      <c r="O86" s="11"/>
      <c r="P86" s="38"/>
      <c r="V86" t="s">
        <v>1</v>
      </c>
    </row>
    <row r="87" spans="2:22" ht="17.399999999999999" thickBot="1" x14ac:dyDescent="0.35">
      <c r="B87" s="19">
        <v>19</v>
      </c>
      <c r="C87" s="20" t="s">
        <v>177</v>
      </c>
      <c r="D87" s="22" t="s">
        <v>178</v>
      </c>
      <c r="E87" s="23">
        <v>21</v>
      </c>
      <c r="F87" s="23">
        <v>21</v>
      </c>
      <c r="G87" s="23">
        <v>21</v>
      </c>
      <c r="H87" s="23">
        <v>21</v>
      </c>
      <c r="I87" s="23">
        <v>21</v>
      </c>
      <c r="J87" s="21" t="s">
        <v>179</v>
      </c>
      <c r="K87" s="2" t="s">
        <v>12</v>
      </c>
      <c r="L87" s="13" t="str">
        <f>SUBSTITUTE(LEFT(Villages[[#This Row],[Coordonnées]],SEARCH("|",Villages[[#This Row],[Coordonnées]])-1),"(","")</f>
        <v>-50</v>
      </c>
      <c r="M87" s="13" t="str">
        <f>SUBSTITUTE(RIGHT(Villages[[#This Row],[Coordonnées]],SEARCH("|",Villages[[#This Row],[Coordonnées]])-1),")","")</f>
        <v>-51</v>
      </c>
      <c r="N87" s="49">
        <v>1</v>
      </c>
      <c r="O87" s="24"/>
      <c r="P87" s="38"/>
      <c r="Q87">
        <f>Q80+1</f>
        <v>13</v>
      </c>
      <c r="R87" t="s">
        <v>2</v>
      </c>
      <c r="S87">
        <f>Q87</f>
        <v>13</v>
      </c>
      <c r="V87" t="str">
        <f>CHAR(34)&amp;R87&amp;CHAR(34)&amp;": "&amp;S87&amp;","</f>
        <v>"Id": 13,</v>
      </c>
    </row>
    <row r="88" spans="2:22" ht="17.399999999999999" thickBot="1" x14ac:dyDescent="0.35">
      <c r="B88" s="13">
        <v>19.03</v>
      </c>
      <c r="C88" s="14" t="s">
        <v>333</v>
      </c>
      <c r="D88" s="16" t="s">
        <v>334</v>
      </c>
      <c r="E88" s="17">
        <v>227</v>
      </c>
      <c r="F88" s="17">
        <v>227</v>
      </c>
      <c r="G88" s="17">
        <v>227</v>
      </c>
      <c r="H88" s="17">
        <v>227</v>
      </c>
      <c r="I88" s="17">
        <v>227</v>
      </c>
      <c r="J88" s="15" t="s">
        <v>335</v>
      </c>
      <c r="K88" s="2" t="s">
        <v>11</v>
      </c>
      <c r="L88" s="19" t="str">
        <f>SUBSTITUTE(LEFT(Villages[[#This Row],[Coordonnées]],SEARCH("|",Villages[[#This Row],[Coordonnées]])-1),"(","")</f>
        <v>-30</v>
      </c>
      <c r="M88" s="19" t="str">
        <f>SUBSTITUTE(RIGHT(Villages[[#This Row],[Coordonnées]],SEARCH("|",Villages[[#This Row],[Coordonnées]])-1),")","")</f>
        <v>-70</v>
      </c>
      <c r="N88" s="49">
        <v>10</v>
      </c>
      <c r="O88" s="18"/>
      <c r="P88" s="38"/>
      <c r="Q88">
        <f t="shared" ref="Q88:Q91" si="11">Q81+1</f>
        <v>13</v>
      </c>
      <c r="R88" t="s">
        <v>3</v>
      </c>
      <c r="S88" t="str">
        <f>INDEX(Villages[],Q88,11)</f>
        <v>-33</v>
      </c>
      <c r="V88" t="str">
        <f>CHAR(34)&amp;R88&amp;CHAR(34)&amp;": "&amp;S88&amp;","</f>
        <v>"X": -33,</v>
      </c>
    </row>
    <row r="89" spans="2:22" ht="17.399999999999999" thickBot="1" x14ac:dyDescent="0.35">
      <c r="B89" s="6">
        <v>19.100000000000001</v>
      </c>
      <c r="C89" s="7" t="s">
        <v>180</v>
      </c>
      <c r="D89" s="9">
        <v>1</v>
      </c>
      <c r="E89" s="10">
        <v>26</v>
      </c>
      <c r="F89" s="10">
        <v>26</v>
      </c>
      <c r="G89" s="10">
        <v>26</v>
      </c>
      <c r="H89" s="10">
        <v>26</v>
      </c>
      <c r="I89" s="10">
        <v>26</v>
      </c>
      <c r="J89" s="8" t="s">
        <v>181</v>
      </c>
      <c r="K89" s="2" t="s">
        <v>12</v>
      </c>
      <c r="L89" s="13" t="str">
        <f>SUBSTITUTE(LEFT(Villages[[#This Row],[Coordonnées]],SEARCH("|",Villages[[#This Row],[Coordonnées]])-1),"(","")</f>
        <v>-17</v>
      </c>
      <c r="M89" s="13" t="str">
        <f>SUBSTITUTE(RIGHT(Villages[[#This Row],[Coordonnées]],SEARCH("|",Villages[[#This Row],[Coordonnées]])-1),")","")</f>
        <v>-38</v>
      </c>
      <c r="N89" s="49">
        <v>1</v>
      </c>
      <c r="O89" s="11"/>
      <c r="P89" s="38"/>
      <c r="Q89">
        <f t="shared" si="11"/>
        <v>13</v>
      </c>
      <c r="R89" t="s">
        <v>4</v>
      </c>
      <c r="S89" t="str">
        <f>INDEX(Villages[],Q89,12)</f>
        <v>-57</v>
      </c>
      <c r="V89" t="str">
        <f>CHAR(34)&amp;R89&amp;CHAR(34)&amp;": "&amp;S89&amp;","</f>
        <v>"Y": -57,</v>
      </c>
    </row>
    <row r="90" spans="2:22" ht="17.399999999999999" thickBot="1" x14ac:dyDescent="0.35">
      <c r="B90" s="6">
        <v>19.100000000000001</v>
      </c>
      <c r="C90" s="7" t="s">
        <v>185</v>
      </c>
      <c r="D90" s="9" t="s">
        <v>186</v>
      </c>
      <c r="E90" s="10">
        <v>14</v>
      </c>
      <c r="F90" s="10">
        <v>14</v>
      </c>
      <c r="G90" s="10">
        <v>14</v>
      </c>
      <c r="H90" s="10">
        <v>14</v>
      </c>
      <c r="I90" s="10">
        <v>14</v>
      </c>
      <c r="J90" s="8" t="s">
        <v>187</v>
      </c>
      <c r="K90" s="2" t="s">
        <v>12</v>
      </c>
      <c r="L90" s="6" t="str">
        <f>SUBSTITUTE(LEFT(Villages[[#This Row],[Coordonnées]],SEARCH("|",Villages[[#This Row],[Coordonnées]])-1),"(","")</f>
        <v>-18</v>
      </c>
      <c r="M90" s="6" t="str">
        <f>SUBSTITUTE(RIGHT(Villages[[#This Row],[Coordonnées]],SEARCH("|",Villages[[#This Row],[Coordonnées]])-1),")","")</f>
        <v>-37</v>
      </c>
      <c r="N90" s="49">
        <v>1</v>
      </c>
      <c r="O90" s="11"/>
      <c r="P90" s="38"/>
      <c r="Q90">
        <f t="shared" si="11"/>
        <v>13</v>
      </c>
      <c r="R90" t="s">
        <v>10</v>
      </c>
      <c r="S90" t="str">
        <f>INDEX(Villages[],Q90,10)</f>
        <v>false</v>
      </c>
      <c r="V90" t="str">
        <f>CHAR(34)&amp;R90&amp;CHAR(34)&amp;": "&amp;CHAR(34)&amp;S90&amp;CHAR(34)&amp;","</f>
        <v>"CanRaid": "false",</v>
      </c>
    </row>
    <row r="91" spans="2:22" ht="17.399999999999999" thickBot="1" x14ac:dyDescent="0.35">
      <c r="B91" s="6">
        <v>19.100000000000001</v>
      </c>
      <c r="C91" s="7" t="s">
        <v>182</v>
      </c>
      <c r="D91" s="9" t="s">
        <v>183</v>
      </c>
      <c r="E91" s="10">
        <v>17</v>
      </c>
      <c r="F91" s="10">
        <v>17</v>
      </c>
      <c r="G91" s="10">
        <v>17</v>
      </c>
      <c r="H91" s="10">
        <v>17</v>
      </c>
      <c r="I91" s="10">
        <v>17</v>
      </c>
      <c r="J91" s="8" t="s">
        <v>184</v>
      </c>
      <c r="K91" s="2" t="s">
        <v>12</v>
      </c>
      <c r="L91" s="6" t="str">
        <f>SUBSTITUTE(LEFT(Villages[[#This Row],[Coordonnées]],SEARCH("|",Villages[[#This Row],[Coordonnées]])-1),"(","")</f>
        <v>-12</v>
      </c>
      <c r="M91" s="6" t="str">
        <f>SUBSTITUTE(RIGHT(Villages[[#This Row],[Coordonnées]],SEARCH("|",Villages[[#This Row],[Coordonnées]])-1),")","")</f>
        <v>-49</v>
      </c>
      <c r="N91" s="49">
        <v>1</v>
      </c>
      <c r="O91" s="11"/>
      <c r="P91" s="38"/>
      <c r="Q91">
        <f t="shared" si="11"/>
        <v>13</v>
      </c>
      <c r="R91" t="s">
        <v>211</v>
      </c>
      <c r="S91">
        <f>INDEX(Villages[],Q91,13)</f>
        <v>1</v>
      </c>
      <c r="V91" t="str">
        <f>CHAR(34)&amp;R91&amp;CHAR(34)&amp;": "&amp;CHAR(34)&amp;S91&amp;CHAR(34)</f>
        <v>"Multiplier": "1"</v>
      </c>
    </row>
    <row r="92" spans="2:22" ht="17.399999999999999" thickBot="1" x14ac:dyDescent="0.35">
      <c r="B92" s="6">
        <v>19.239999999999998</v>
      </c>
      <c r="C92" s="7" t="s">
        <v>191</v>
      </c>
      <c r="D92" s="9" t="s">
        <v>192</v>
      </c>
      <c r="E92" s="10">
        <v>31</v>
      </c>
      <c r="F92" s="10">
        <v>31</v>
      </c>
      <c r="G92" s="10">
        <v>31</v>
      </c>
      <c r="H92" s="10">
        <v>31</v>
      </c>
      <c r="I92" s="10">
        <v>31</v>
      </c>
      <c r="J92" s="8" t="s">
        <v>193</v>
      </c>
      <c r="K92" s="2" t="s">
        <v>12</v>
      </c>
      <c r="L92" s="6" t="str">
        <f>SUBSTITUTE(LEFT(Villages[[#This Row],[Coordonnées]],SEARCH("|",Villages[[#This Row],[Coordonnées]])-1),"(","")</f>
        <v>-34</v>
      </c>
      <c r="M92" s="6" t="str">
        <f>SUBSTITUTE(RIGHT(Villages[[#This Row],[Coordonnées]],SEARCH("|",Villages[[#This Row],[Coordonnées]])-1),")","")</f>
        <v>-32</v>
      </c>
      <c r="N92" s="49">
        <v>1</v>
      </c>
      <c r="O92" s="11"/>
      <c r="P92" s="38"/>
      <c r="V92" t="s">
        <v>5</v>
      </c>
    </row>
    <row r="93" spans="2:22" ht="17.399999999999999" thickBot="1" x14ac:dyDescent="0.35">
      <c r="B93" s="6">
        <v>19.239999999999998</v>
      </c>
      <c r="C93" s="7" t="s">
        <v>336</v>
      </c>
      <c r="D93" s="9" t="s">
        <v>337</v>
      </c>
      <c r="E93" s="10">
        <v>356</v>
      </c>
      <c r="F93" s="10">
        <v>356</v>
      </c>
      <c r="G93" s="10">
        <v>356</v>
      </c>
      <c r="H93" s="10">
        <v>356</v>
      </c>
      <c r="I93" s="10">
        <v>356</v>
      </c>
      <c r="J93" s="8" t="s">
        <v>338</v>
      </c>
      <c r="K93" s="2" t="s">
        <v>12</v>
      </c>
      <c r="L93" s="6" t="str">
        <f>SUBSTITUTE(LEFT(Villages[[#This Row],[Coordonnées]],SEARCH("|",Villages[[#This Row],[Coordonnées]])-1),"(","")</f>
        <v>-48</v>
      </c>
      <c r="M93" s="6" t="str">
        <f>SUBSTITUTE(RIGHT(Villages[[#This Row],[Coordonnées]],SEARCH("|",Villages[[#This Row],[Coordonnées]])-1),")","")</f>
        <v>-42</v>
      </c>
      <c r="N93" s="52">
        <v>1</v>
      </c>
      <c r="O93" s="12" t="s">
        <v>338</v>
      </c>
      <c r="P93" s="37" t="s">
        <v>347</v>
      </c>
      <c r="V93" t="s">
        <v>1</v>
      </c>
    </row>
    <row r="94" spans="2:22" ht="17.399999999999999" thickBot="1" x14ac:dyDescent="0.35">
      <c r="B94" s="25">
        <v>19.239999999999998</v>
      </c>
      <c r="C94" s="26" t="s">
        <v>194</v>
      </c>
      <c r="D94" s="27" t="s">
        <v>195</v>
      </c>
      <c r="E94" s="28">
        <v>69</v>
      </c>
      <c r="F94" s="28">
        <v>69</v>
      </c>
      <c r="G94" s="28">
        <v>66</v>
      </c>
      <c r="H94" s="28">
        <v>64</v>
      </c>
      <c r="I94" s="28">
        <v>52</v>
      </c>
      <c r="J94" s="27" t="s">
        <v>32</v>
      </c>
      <c r="K94" s="2" t="s">
        <v>12</v>
      </c>
      <c r="L94" s="6" t="str">
        <f>SUBSTITUTE(LEFT(Villages[[#This Row],[Coordonnées]],SEARCH("|",Villages[[#This Row],[Coordonnées]])-1),"(","")</f>
        <v>-28</v>
      </c>
      <c r="M94" s="6" t="str">
        <f>SUBSTITUTE(RIGHT(Villages[[#This Row],[Coordonnées]],SEARCH("|",Villages[[#This Row],[Coordonnées]])-1),")","")</f>
        <v>-70</v>
      </c>
      <c r="N94" s="52">
        <v>1</v>
      </c>
      <c r="O94" s="29"/>
      <c r="P94" s="38"/>
      <c r="Q94">
        <f>Q87+1</f>
        <v>14</v>
      </c>
      <c r="R94" t="s">
        <v>2</v>
      </c>
      <c r="S94">
        <f>Q94</f>
        <v>14</v>
      </c>
      <c r="V94" t="str">
        <f>CHAR(34)&amp;R94&amp;CHAR(34)&amp;": "&amp;S94&amp;","</f>
        <v>"Id": 14,</v>
      </c>
    </row>
    <row r="95" spans="2:22" ht="17.399999999999999" thickBot="1" x14ac:dyDescent="0.35">
      <c r="B95" s="6">
        <v>19.239999999999998</v>
      </c>
      <c r="C95" s="7" t="s">
        <v>188</v>
      </c>
      <c r="D95" s="9" t="s">
        <v>189</v>
      </c>
      <c r="E95" s="10">
        <v>27</v>
      </c>
      <c r="F95" s="10">
        <v>27</v>
      </c>
      <c r="G95" s="10">
        <v>27</v>
      </c>
      <c r="H95" s="10">
        <v>27</v>
      </c>
      <c r="I95" s="10">
        <v>27</v>
      </c>
      <c r="J95" s="8" t="s">
        <v>190</v>
      </c>
      <c r="K95" s="2" t="s">
        <v>12</v>
      </c>
      <c r="L95" s="25" t="str">
        <f>SUBSTITUTE(LEFT(Villages[[#This Row],[Coordonnées]],SEARCH("|",Villages[[#This Row],[Coordonnées]])-1),"(","")</f>
        <v>-22</v>
      </c>
      <c r="M95" s="25" t="str">
        <f>SUBSTITUTE(RIGHT(Villages[[#This Row],[Coordonnées]],SEARCH("|",Villages[[#This Row],[Coordonnées]])-1),")","")</f>
        <v>-68</v>
      </c>
      <c r="N95" s="47">
        <v>1</v>
      </c>
      <c r="O95" s="11"/>
      <c r="P95" s="38"/>
      <c r="Q95">
        <f t="shared" ref="Q95:Q98" si="12">Q88+1</f>
        <v>14</v>
      </c>
      <c r="R95" t="s">
        <v>3</v>
      </c>
      <c r="S95" t="str">
        <f>INDEX(Villages[],Q95,11)</f>
        <v>-26</v>
      </c>
      <c r="V95" t="str">
        <f>CHAR(34)&amp;R95&amp;CHAR(34)&amp;": "&amp;S95&amp;","</f>
        <v>"X": -26,</v>
      </c>
    </row>
    <row r="96" spans="2:22" ht="17.399999999999999" thickBot="1" x14ac:dyDescent="0.35">
      <c r="B96" s="6">
        <v>19.420000000000002</v>
      </c>
      <c r="C96" s="7" t="s">
        <v>196</v>
      </c>
      <c r="D96" s="9" t="s">
        <v>197</v>
      </c>
      <c r="E96" s="10">
        <v>19</v>
      </c>
      <c r="F96" s="10">
        <v>19</v>
      </c>
      <c r="G96" s="10">
        <v>19</v>
      </c>
      <c r="H96" s="10">
        <v>19</v>
      </c>
      <c r="I96" s="10">
        <v>19</v>
      </c>
      <c r="J96" s="8" t="s">
        <v>198</v>
      </c>
      <c r="K96" s="2" t="s">
        <v>12</v>
      </c>
      <c r="L96" s="13" t="str">
        <f>SUBSTITUTE(LEFT(Villages[[#This Row],[Coordonnées]],SEARCH("|",Villages[[#This Row],[Coordonnées]])-1),"(","")</f>
        <v>-27</v>
      </c>
      <c r="M96" s="13" t="str">
        <f>SUBSTITUTE(RIGHT(Villages[[#This Row],[Coordonnées]],SEARCH("|",Villages[[#This Row],[Coordonnées]])-1),")","")</f>
        <v>-32</v>
      </c>
      <c r="N96" s="51">
        <v>1</v>
      </c>
      <c r="O96" s="11"/>
      <c r="P96" s="38"/>
      <c r="Q96">
        <f t="shared" si="12"/>
        <v>14</v>
      </c>
      <c r="R96" t="s">
        <v>4</v>
      </c>
      <c r="S96" t="str">
        <f>INDEX(Villages[],Q96,12)</f>
        <v>-55</v>
      </c>
      <c r="V96" t="str">
        <f>CHAR(34)&amp;R96&amp;CHAR(34)&amp;": "&amp;S96&amp;","</f>
        <v>"Y": -55,</v>
      </c>
    </row>
    <row r="97" spans="2:22" ht="17.399999999999999" thickBot="1" x14ac:dyDescent="0.35">
      <c r="B97" s="25">
        <v>19.649999999999999</v>
      </c>
      <c r="C97" s="26" t="s">
        <v>199</v>
      </c>
      <c r="D97" s="27" t="s">
        <v>339</v>
      </c>
      <c r="E97" s="28">
        <v>179</v>
      </c>
      <c r="F97" s="28">
        <v>174</v>
      </c>
      <c r="G97" s="28">
        <v>169</v>
      </c>
      <c r="H97" s="28">
        <v>224</v>
      </c>
      <c r="I97" s="28">
        <v>224</v>
      </c>
      <c r="J97" s="27" t="s">
        <v>32</v>
      </c>
      <c r="K97" s="2" t="s">
        <v>11</v>
      </c>
      <c r="L97" s="6" t="str">
        <f>SUBSTITUTE(LEFT(Villages[[#This Row],[Coordonnées]],SEARCH("|",Villages[[#This Row],[Coordonnées]])-1),"(","")</f>
        <v>-12</v>
      </c>
      <c r="M97" s="6" t="str">
        <f>SUBSTITUTE(RIGHT(Villages[[#This Row],[Coordonnées]],SEARCH("|",Villages[[#This Row],[Coordonnées]])-1),")","")</f>
        <v>-46</v>
      </c>
      <c r="N97" s="52">
        <v>10</v>
      </c>
      <c r="O97" s="29"/>
      <c r="P97" s="38"/>
      <c r="Q97">
        <f t="shared" si="12"/>
        <v>14</v>
      </c>
      <c r="R97" t="s">
        <v>10</v>
      </c>
      <c r="S97" t="str">
        <f>INDEX(Villages[],Q97,10)</f>
        <v>true</v>
      </c>
      <c r="V97" t="str">
        <f>CHAR(34)&amp;R97&amp;CHAR(34)&amp;": "&amp;CHAR(34)&amp;S97&amp;CHAR(34)&amp;","</f>
        <v>"CanRaid": "true",</v>
      </c>
    </row>
    <row r="98" spans="2:22" ht="17.399999999999999" thickBot="1" x14ac:dyDescent="0.35">
      <c r="B98" s="6">
        <v>20.02</v>
      </c>
      <c r="C98" s="7" t="s">
        <v>200</v>
      </c>
      <c r="D98" s="9" t="s">
        <v>201</v>
      </c>
      <c r="E98" s="10">
        <v>28</v>
      </c>
      <c r="F98" s="10">
        <v>28</v>
      </c>
      <c r="G98" s="10">
        <v>28</v>
      </c>
      <c r="H98" s="10">
        <v>28</v>
      </c>
      <c r="I98" s="10">
        <v>28</v>
      </c>
      <c r="J98" s="8" t="s">
        <v>202</v>
      </c>
      <c r="K98" s="2" t="s">
        <v>12</v>
      </c>
      <c r="L98" s="6" t="str">
        <f>SUBSTITUTE(LEFT(Villages[[#This Row],[Coordonnées]],SEARCH("|",Villages[[#This Row],[Coordonnées]])-1),"(","")</f>
        <v>-30</v>
      </c>
      <c r="M98" s="6" t="str">
        <f>SUBSTITUTE(RIGHT(Villages[[#This Row],[Coordonnées]],SEARCH("|",Villages[[#This Row],[Coordonnées]])-1),")","")</f>
        <v>-31</v>
      </c>
      <c r="N98" s="52">
        <v>1</v>
      </c>
      <c r="O98" s="11"/>
      <c r="P98" s="38"/>
      <c r="Q98">
        <f t="shared" si="12"/>
        <v>14</v>
      </c>
      <c r="R98" t="s">
        <v>211</v>
      </c>
      <c r="S98">
        <f>INDEX(Villages[],Q98,13)</f>
        <v>4</v>
      </c>
      <c r="V98" t="str">
        <f>CHAR(34)&amp;R98&amp;CHAR(34)&amp;": "&amp;CHAR(34)&amp;S98&amp;CHAR(34)</f>
        <v>"Multiplier": "4"</v>
      </c>
    </row>
    <row r="99" spans="2:22" ht="17.399999999999999" thickBot="1" x14ac:dyDescent="0.35">
      <c r="B99" s="25">
        <v>20.100000000000001</v>
      </c>
      <c r="C99" s="26" t="s">
        <v>203</v>
      </c>
      <c r="D99" s="27" t="s">
        <v>340</v>
      </c>
      <c r="E99" s="28">
        <v>36</v>
      </c>
      <c r="F99" s="28">
        <v>36</v>
      </c>
      <c r="G99" s="28">
        <v>35</v>
      </c>
      <c r="H99" s="28">
        <v>31</v>
      </c>
      <c r="I99" s="28">
        <v>25</v>
      </c>
      <c r="J99" s="27" t="s">
        <v>32</v>
      </c>
      <c r="K99" s="2" t="s">
        <v>12</v>
      </c>
      <c r="L99" s="6" t="str">
        <f>SUBSTITUTE(LEFT(Villages[[#This Row],[Coordonnées]],SEARCH("|",Villages[[#This Row],[Coordonnées]])-1),"(","")</f>
        <v>-33</v>
      </c>
      <c r="M99" s="6" t="str">
        <f>SUBSTITUTE(RIGHT(Villages[[#This Row],[Coordonnées]],SEARCH("|",Villages[[#This Row],[Coordonnées]])-1),")","")</f>
        <v>-71</v>
      </c>
      <c r="N99" s="52">
        <v>1</v>
      </c>
      <c r="O99" s="29"/>
      <c r="P99" s="38"/>
      <c r="V99" t="s">
        <v>5</v>
      </c>
    </row>
    <row r="100" spans="2:22" ht="17.399999999999999" thickBot="1" x14ac:dyDescent="0.35">
      <c r="B100" s="25">
        <v>20.12</v>
      </c>
      <c r="C100" s="26" t="s">
        <v>341</v>
      </c>
      <c r="D100" s="27" t="s">
        <v>342</v>
      </c>
      <c r="E100" s="28">
        <v>50</v>
      </c>
      <c r="F100" s="28">
        <v>49</v>
      </c>
      <c r="G100" s="28">
        <v>47</v>
      </c>
      <c r="H100" s="28">
        <v>47</v>
      </c>
      <c r="I100" s="28">
        <v>39</v>
      </c>
      <c r="J100" s="27" t="s">
        <v>32</v>
      </c>
      <c r="K100" s="2" t="s">
        <v>12</v>
      </c>
      <c r="L100" s="13" t="str">
        <f>SUBSTITUTE(LEFT(Villages[[#This Row],[Coordonnées]],SEARCH("|",Villages[[#This Row],[Coordonnées]])-1),"(","")</f>
        <v>-13</v>
      </c>
      <c r="M100" s="13" t="str">
        <f>SUBSTITUTE(RIGHT(Villages[[#This Row],[Coordonnées]],SEARCH("|",Villages[[#This Row],[Coordonnées]])-1),")","")</f>
        <v>-60</v>
      </c>
      <c r="N100" s="50">
        <v>1</v>
      </c>
      <c r="O100" s="29"/>
      <c r="P100" s="37"/>
      <c r="V100" t="s">
        <v>1</v>
      </c>
    </row>
    <row r="101" spans="2:22" ht="16.8" x14ac:dyDescent="0.3">
      <c r="B101" s="25">
        <v>20.22</v>
      </c>
      <c r="C101" s="26" t="s">
        <v>343</v>
      </c>
      <c r="D101" s="27" t="s">
        <v>344</v>
      </c>
      <c r="E101" s="28">
        <v>373</v>
      </c>
      <c r="F101" s="28">
        <v>371</v>
      </c>
      <c r="G101" s="28">
        <v>369</v>
      </c>
      <c r="H101" s="28">
        <v>379</v>
      </c>
      <c r="I101" s="28">
        <v>373</v>
      </c>
      <c r="J101" s="27" t="s">
        <v>32</v>
      </c>
      <c r="K101" s="2" t="s">
        <v>11</v>
      </c>
      <c r="L101" s="43" t="str">
        <f>SUBSTITUTE(LEFT(Villages[[#This Row],[Coordonnées]],SEARCH("|",Villages[[#This Row],[Coordonnées]])-1),"(","")</f>
        <v>-51</v>
      </c>
      <c r="M101" s="43" t="str">
        <f>SUBSTITUTE(RIGHT(Villages[[#This Row],[Coordonnées]],SEARCH("|",Villages[[#This Row],[Coordonnées]])-1),")","")</f>
        <v>-48</v>
      </c>
      <c r="N101" s="52">
        <v>10</v>
      </c>
      <c r="O101" s="5"/>
      <c r="P101" s="10"/>
      <c r="Q101">
        <f>Q94+1</f>
        <v>15</v>
      </c>
      <c r="R101" t="s">
        <v>2</v>
      </c>
      <c r="S101">
        <f>Q101</f>
        <v>15</v>
      </c>
      <c r="V101" t="str">
        <f>CHAR(34)&amp;R101&amp;CHAR(34)&amp;": "&amp;S101&amp;","</f>
        <v>"Id": 15,</v>
      </c>
    </row>
    <row r="102" spans="2:22" x14ac:dyDescent="0.3">
      <c r="Q102">
        <f t="shared" ref="Q102:Q105" si="13">Q95+1</f>
        <v>15</v>
      </c>
      <c r="R102" t="s">
        <v>3</v>
      </c>
      <c r="S102" t="str">
        <f>INDEX(Villages[],Q102,11)</f>
        <v>-28</v>
      </c>
      <c r="V102" t="str">
        <f>CHAR(34)&amp;R102&amp;CHAR(34)&amp;": "&amp;S102&amp;","</f>
        <v>"X": -28,</v>
      </c>
    </row>
    <row r="103" spans="2:22" x14ac:dyDescent="0.3">
      <c r="Q103">
        <f t="shared" si="13"/>
        <v>15</v>
      </c>
      <c r="R103" t="s">
        <v>4</v>
      </c>
      <c r="S103" t="str">
        <f>INDEX(Villages[],Q103,12)</f>
        <v>-45</v>
      </c>
      <c r="V103" t="str">
        <f>CHAR(34)&amp;R103&amp;CHAR(34)&amp;": "&amp;S103&amp;","</f>
        <v>"Y": -45,</v>
      </c>
    </row>
    <row r="104" spans="2:22" x14ac:dyDescent="0.3">
      <c r="Q104">
        <f t="shared" si="13"/>
        <v>15</v>
      </c>
      <c r="R104" t="s">
        <v>10</v>
      </c>
      <c r="S104" t="str">
        <f>INDEX(Villages[],Q104,10)</f>
        <v>true</v>
      </c>
      <c r="V104" t="str">
        <f>CHAR(34)&amp;R104&amp;CHAR(34)&amp;": "&amp;CHAR(34)&amp;S104&amp;CHAR(34)&amp;","</f>
        <v>"CanRaid": "true",</v>
      </c>
    </row>
    <row r="105" spans="2:22" x14ac:dyDescent="0.3">
      <c r="Q105">
        <f t="shared" si="13"/>
        <v>15</v>
      </c>
      <c r="R105" t="s">
        <v>211</v>
      </c>
      <c r="S105">
        <f>INDEX(Villages[],Q105,13)</f>
        <v>1</v>
      </c>
      <c r="V105" t="str">
        <f>CHAR(34)&amp;R105&amp;CHAR(34)&amp;": "&amp;CHAR(34)&amp;S105&amp;CHAR(34)</f>
        <v>"Multiplier": "1"</v>
      </c>
    </row>
    <row r="106" spans="2:22" x14ac:dyDescent="0.3">
      <c r="V106" t="s">
        <v>5</v>
      </c>
    </row>
    <row r="107" spans="2:22" x14ac:dyDescent="0.3">
      <c r="V107" t="s">
        <v>1</v>
      </c>
    </row>
    <row r="108" spans="2:22" x14ac:dyDescent="0.3">
      <c r="Q108">
        <f>Q101+1</f>
        <v>16</v>
      </c>
      <c r="R108" t="s">
        <v>2</v>
      </c>
      <c r="S108">
        <f>Q108</f>
        <v>16</v>
      </c>
      <c r="V108" t="str">
        <f>CHAR(34)&amp;R108&amp;CHAR(34)&amp;": "&amp;S108&amp;","</f>
        <v>"Id": 16,</v>
      </c>
    </row>
    <row r="109" spans="2:22" x14ac:dyDescent="0.3">
      <c r="Q109">
        <f t="shared" ref="Q109:Q112" si="14">Q102+1</f>
        <v>16</v>
      </c>
      <c r="R109" t="s">
        <v>3</v>
      </c>
      <c r="S109" t="str">
        <f>INDEX(Villages[],Q109,11)</f>
        <v>-32</v>
      </c>
      <c r="V109" t="str">
        <f>CHAR(34)&amp;R109&amp;CHAR(34)&amp;": "&amp;S109&amp;","</f>
        <v>"X": -32,</v>
      </c>
    </row>
    <row r="110" spans="2:22" x14ac:dyDescent="0.3">
      <c r="Q110">
        <f t="shared" si="14"/>
        <v>16</v>
      </c>
      <c r="R110" t="s">
        <v>4</v>
      </c>
      <c r="S110" t="str">
        <f>INDEX(Villages[],Q110,12)</f>
        <v>-58</v>
      </c>
      <c r="V110" t="str">
        <f>CHAR(34)&amp;R110&amp;CHAR(34)&amp;": "&amp;S110&amp;","</f>
        <v>"Y": -58,</v>
      </c>
    </row>
    <row r="111" spans="2:22" x14ac:dyDescent="0.3">
      <c r="Q111">
        <f t="shared" si="14"/>
        <v>16</v>
      </c>
      <c r="R111" t="s">
        <v>10</v>
      </c>
      <c r="S111" t="str">
        <f>INDEX(Villages[],Q111,10)</f>
        <v>true</v>
      </c>
      <c r="V111" t="str">
        <f>CHAR(34)&amp;R111&amp;CHAR(34)&amp;": "&amp;CHAR(34)&amp;S111&amp;CHAR(34)&amp;","</f>
        <v>"CanRaid": "true",</v>
      </c>
    </row>
    <row r="112" spans="2:22" x14ac:dyDescent="0.3">
      <c r="Q112">
        <f t="shared" si="14"/>
        <v>16</v>
      </c>
      <c r="R112" t="s">
        <v>211</v>
      </c>
      <c r="S112">
        <f>INDEX(Villages[],Q112,13)</f>
        <v>1</v>
      </c>
      <c r="V112" t="str">
        <f>CHAR(34)&amp;R112&amp;CHAR(34)&amp;": "&amp;CHAR(34)&amp;S112&amp;CHAR(34)</f>
        <v>"Multiplier": "1"</v>
      </c>
    </row>
    <row r="113" spans="17:22" x14ac:dyDescent="0.3">
      <c r="V113" t="s">
        <v>5</v>
      </c>
    </row>
    <row r="114" spans="17:22" x14ac:dyDescent="0.3">
      <c r="V114" t="s">
        <v>1</v>
      </c>
    </row>
    <row r="115" spans="17:22" x14ac:dyDescent="0.3">
      <c r="Q115">
        <f>Q108+1</f>
        <v>17</v>
      </c>
      <c r="R115" t="s">
        <v>2</v>
      </c>
      <c r="S115">
        <f>Q115</f>
        <v>17</v>
      </c>
      <c r="V115" t="str">
        <f>CHAR(34)&amp;R115&amp;CHAR(34)&amp;": "&amp;S115&amp;","</f>
        <v>"Id": 17,</v>
      </c>
    </row>
    <row r="116" spans="17:22" x14ac:dyDescent="0.3">
      <c r="Q116">
        <f t="shared" ref="Q116:Q119" si="15">Q109+1</f>
        <v>17</v>
      </c>
      <c r="R116" t="s">
        <v>3</v>
      </c>
      <c r="S116" t="str">
        <f>INDEX(Villages[],Q116,11)</f>
        <v>-25</v>
      </c>
      <c r="V116" t="str">
        <f>CHAR(34)&amp;R116&amp;CHAR(34)&amp;": "&amp;S116&amp;","</f>
        <v>"X": -25,</v>
      </c>
    </row>
    <row r="117" spans="17:22" x14ac:dyDescent="0.3">
      <c r="Q117">
        <f t="shared" si="15"/>
        <v>17</v>
      </c>
      <c r="R117" t="s">
        <v>4</v>
      </c>
      <c r="S117" t="str">
        <f>INDEX(Villages[],Q117,12)</f>
        <v>-46</v>
      </c>
      <c r="V117" t="str">
        <f>CHAR(34)&amp;R117&amp;CHAR(34)&amp;": "&amp;S117&amp;","</f>
        <v>"Y": -46,</v>
      </c>
    </row>
    <row r="118" spans="17:22" x14ac:dyDescent="0.3">
      <c r="Q118">
        <f t="shared" si="15"/>
        <v>17</v>
      </c>
      <c r="R118" t="s">
        <v>10</v>
      </c>
      <c r="S118" t="str">
        <f>INDEX(Villages[],Q118,10)</f>
        <v>true</v>
      </c>
      <c r="V118" t="str">
        <f>CHAR(34)&amp;R118&amp;CHAR(34)&amp;": "&amp;CHAR(34)&amp;S118&amp;CHAR(34)&amp;","</f>
        <v>"CanRaid": "true",</v>
      </c>
    </row>
    <row r="119" spans="17:22" x14ac:dyDescent="0.3">
      <c r="Q119">
        <f t="shared" si="15"/>
        <v>17</v>
      </c>
      <c r="R119" t="s">
        <v>211</v>
      </c>
      <c r="S119">
        <f>INDEX(Villages[],Q119,13)</f>
        <v>1</v>
      </c>
      <c r="V119" t="str">
        <f>CHAR(34)&amp;R119&amp;CHAR(34)&amp;": "&amp;CHAR(34)&amp;S119&amp;CHAR(34)</f>
        <v>"Multiplier": "1"</v>
      </c>
    </row>
    <row r="120" spans="17:22" x14ac:dyDescent="0.3">
      <c r="V120" t="s">
        <v>5</v>
      </c>
    </row>
    <row r="121" spans="17:22" x14ac:dyDescent="0.3">
      <c r="V121" t="s">
        <v>1</v>
      </c>
    </row>
    <row r="122" spans="17:22" x14ac:dyDescent="0.3">
      <c r="Q122">
        <f>Q115+1</f>
        <v>18</v>
      </c>
      <c r="R122" t="s">
        <v>2</v>
      </c>
      <c r="S122">
        <f>Q122</f>
        <v>18</v>
      </c>
      <c r="V122" t="str">
        <f>CHAR(34)&amp;R122&amp;CHAR(34)&amp;": "&amp;S122&amp;","</f>
        <v>"Id": 18,</v>
      </c>
    </row>
    <row r="123" spans="17:22" x14ac:dyDescent="0.3">
      <c r="Q123">
        <f t="shared" ref="Q123:Q126" si="16">Q116+1</f>
        <v>18</v>
      </c>
      <c r="R123" t="s">
        <v>3</v>
      </c>
      <c r="S123" t="str">
        <f>INDEX(Villages[],Q123,11)</f>
        <v>-24</v>
      </c>
      <c r="V123" t="str">
        <f>CHAR(34)&amp;R123&amp;CHAR(34)&amp;": "&amp;S123&amp;","</f>
        <v>"X": -24,</v>
      </c>
    </row>
    <row r="124" spans="17:22" x14ac:dyDescent="0.3">
      <c r="Q124">
        <f t="shared" si="16"/>
        <v>18</v>
      </c>
      <c r="R124" t="s">
        <v>4</v>
      </c>
      <c r="S124" t="str">
        <f>INDEX(Villages[],Q124,12)</f>
        <v>-55</v>
      </c>
      <c r="V124" t="str">
        <f>CHAR(34)&amp;R124&amp;CHAR(34)&amp;": "&amp;S124&amp;","</f>
        <v>"Y": -55,</v>
      </c>
    </row>
    <row r="125" spans="17:22" x14ac:dyDescent="0.3">
      <c r="Q125">
        <f t="shared" si="16"/>
        <v>18</v>
      </c>
      <c r="R125" t="s">
        <v>10</v>
      </c>
      <c r="S125" t="str">
        <f>INDEX(Villages[],Q125,10)</f>
        <v>true</v>
      </c>
      <c r="V125" t="str">
        <f>CHAR(34)&amp;R125&amp;CHAR(34)&amp;": "&amp;CHAR(34)&amp;S125&amp;CHAR(34)&amp;","</f>
        <v>"CanRaid": "true",</v>
      </c>
    </row>
    <row r="126" spans="17:22" x14ac:dyDescent="0.3">
      <c r="Q126">
        <f t="shared" si="16"/>
        <v>18</v>
      </c>
      <c r="R126" t="s">
        <v>211</v>
      </c>
      <c r="S126">
        <f>INDEX(Villages[],Q126,13)</f>
        <v>1</v>
      </c>
      <c r="V126" t="str">
        <f>CHAR(34)&amp;R126&amp;CHAR(34)&amp;": "&amp;CHAR(34)&amp;S126&amp;CHAR(34)</f>
        <v>"Multiplier": "1"</v>
      </c>
    </row>
    <row r="127" spans="17:22" x14ac:dyDescent="0.3">
      <c r="V127" t="s">
        <v>5</v>
      </c>
    </row>
    <row r="128" spans="17:22" x14ac:dyDescent="0.3">
      <c r="V128" t="s">
        <v>1</v>
      </c>
    </row>
    <row r="129" spans="17:22" x14ac:dyDescent="0.3">
      <c r="Q129">
        <f>Q122+1</f>
        <v>19</v>
      </c>
      <c r="R129" t="s">
        <v>2</v>
      </c>
      <c r="S129">
        <f>Q129</f>
        <v>19</v>
      </c>
      <c r="V129" t="str">
        <f>CHAR(34)&amp;R129&amp;CHAR(34)&amp;": "&amp;S129&amp;","</f>
        <v>"Id": 19,</v>
      </c>
    </row>
    <row r="130" spans="17:22" x14ac:dyDescent="0.3">
      <c r="Q130">
        <f t="shared" ref="Q130:Q133" si="17">Q123+1</f>
        <v>19</v>
      </c>
      <c r="R130" t="s">
        <v>3</v>
      </c>
      <c r="S130" t="str">
        <f>INDEX(Villages[],Q130,11)</f>
        <v>-28</v>
      </c>
      <c r="V130" t="str">
        <f>CHAR(34)&amp;R130&amp;CHAR(34)&amp;": "&amp;S130&amp;","</f>
        <v>"X": -28,</v>
      </c>
    </row>
    <row r="131" spans="17:22" x14ac:dyDescent="0.3">
      <c r="Q131">
        <f t="shared" si="17"/>
        <v>19</v>
      </c>
      <c r="R131" t="s">
        <v>4</v>
      </c>
      <c r="S131" t="str">
        <f>INDEX(Villages[],Q131,12)</f>
        <v>-59</v>
      </c>
      <c r="V131" t="str">
        <f>CHAR(34)&amp;R131&amp;CHAR(34)&amp;": "&amp;S131&amp;","</f>
        <v>"Y": -59,</v>
      </c>
    </row>
    <row r="132" spans="17:22" x14ac:dyDescent="0.3">
      <c r="Q132">
        <f t="shared" si="17"/>
        <v>19</v>
      </c>
      <c r="R132" t="s">
        <v>10</v>
      </c>
      <c r="S132" t="str">
        <f>INDEX(Villages[],Q132,10)</f>
        <v>true</v>
      </c>
      <c r="V132" t="str">
        <f>CHAR(34)&amp;R132&amp;CHAR(34)&amp;": "&amp;CHAR(34)&amp;S132&amp;CHAR(34)&amp;","</f>
        <v>"CanRaid": "true",</v>
      </c>
    </row>
    <row r="133" spans="17:22" x14ac:dyDescent="0.3">
      <c r="Q133">
        <f t="shared" si="17"/>
        <v>19</v>
      </c>
      <c r="R133" t="s">
        <v>211</v>
      </c>
      <c r="S133">
        <f>INDEX(Villages[],Q133,13)</f>
        <v>1</v>
      </c>
      <c r="V133" t="str">
        <f>CHAR(34)&amp;R133&amp;CHAR(34)&amp;": "&amp;CHAR(34)&amp;S133&amp;CHAR(34)</f>
        <v>"Multiplier": "1"</v>
      </c>
    </row>
    <row r="134" spans="17:22" x14ac:dyDescent="0.3">
      <c r="V134" t="s">
        <v>5</v>
      </c>
    </row>
    <row r="135" spans="17:22" x14ac:dyDescent="0.3">
      <c r="V135" t="s">
        <v>1</v>
      </c>
    </row>
    <row r="136" spans="17:22" x14ac:dyDescent="0.3">
      <c r="Q136">
        <f>Q129+1</f>
        <v>20</v>
      </c>
      <c r="R136" t="s">
        <v>2</v>
      </c>
      <c r="S136">
        <f>Q136</f>
        <v>20</v>
      </c>
      <c r="V136" t="str">
        <f>CHAR(34)&amp;R136&amp;CHAR(34)&amp;": "&amp;S136&amp;","</f>
        <v>"Id": 20,</v>
      </c>
    </row>
    <row r="137" spans="17:22" x14ac:dyDescent="0.3">
      <c r="Q137">
        <f t="shared" ref="Q137:Q140" si="18">Q130+1</f>
        <v>20</v>
      </c>
      <c r="R137" t="s">
        <v>3</v>
      </c>
      <c r="S137" t="str">
        <f>INDEX(Villages[],Q137,11)</f>
        <v>-26</v>
      </c>
      <c r="V137" t="str">
        <f>CHAR(34)&amp;R137&amp;CHAR(34)&amp;": "&amp;S137&amp;","</f>
        <v>"X": -26,</v>
      </c>
    </row>
    <row r="138" spans="17:22" x14ac:dyDescent="0.3">
      <c r="Q138">
        <f t="shared" si="18"/>
        <v>20</v>
      </c>
      <c r="R138" t="s">
        <v>4</v>
      </c>
      <c r="S138" t="str">
        <f>INDEX(Villages[],Q138,12)</f>
        <v>-58</v>
      </c>
      <c r="V138" t="str">
        <f>CHAR(34)&amp;R138&amp;CHAR(34)&amp;": "&amp;S138&amp;","</f>
        <v>"Y": -58,</v>
      </c>
    </row>
    <row r="139" spans="17:22" x14ac:dyDescent="0.3">
      <c r="Q139">
        <f t="shared" si="18"/>
        <v>20</v>
      </c>
      <c r="R139" t="s">
        <v>10</v>
      </c>
      <c r="S139" t="str">
        <f>INDEX(Villages[],Q139,10)</f>
        <v>false</v>
      </c>
      <c r="V139" t="str">
        <f>CHAR(34)&amp;R139&amp;CHAR(34)&amp;": "&amp;CHAR(34)&amp;S139&amp;CHAR(34)&amp;","</f>
        <v>"CanRaid": "false",</v>
      </c>
    </row>
    <row r="140" spans="17:22" x14ac:dyDescent="0.3">
      <c r="Q140">
        <f t="shared" si="18"/>
        <v>20</v>
      </c>
      <c r="R140" t="s">
        <v>211</v>
      </c>
      <c r="S140">
        <f>INDEX(Villages[],Q140,13)</f>
        <v>1</v>
      </c>
      <c r="V140" t="str">
        <f>CHAR(34)&amp;R140&amp;CHAR(34)&amp;": "&amp;CHAR(34)&amp;S140&amp;CHAR(34)</f>
        <v>"Multiplier": "1"</v>
      </c>
    </row>
    <row r="141" spans="17:22" x14ac:dyDescent="0.3">
      <c r="V141" t="s">
        <v>5</v>
      </c>
    </row>
    <row r="142" spans="17:22" x14ac:dyDescent="0.3">
      <c r="V142" t="s">
        <v>1</v>
      </c>
    </row>
    <row r="143" spans="17:22" x14ac:dyDescent="0.3">
      <c r="Q143">
        <f>Q136+1</f>
        <v>21</v>
      </c>
      <c r="R143" t="s">
        <v>2</v>
      </c>
      <c r="S143">
        <f>Q143</f>
        <v>21</v>
      </c>
      <c r="V143" t="str">
        <f>CHAR(34)&amp;R143&amp;CHAR(34)&amp;": "&amp;S143&amp;","</f>
        <v>"Id": 21,</v>
      </c>
    </row>
    <row r="144" spans="17:22" x14ac:dyDescent="0.3">
      <c r="Q144">
        <f t="shared" ref="Q144:Q147" si="19">Q137+1</f>
        <v>21</v>
      </c>
      <c r="R144" t="s">
        <v>3</v>
      </c>
      <c r="S144" t="str">
        <f>INDEX(Villages[],Q144,11)</f>
        <v>-27</v>
      </c>
      <c r="V144" t="str">
        <f>CHAR(34)&amp;R144&amp;CHAR(34)&amp;": "&amp;S144&amp;","</f>
        <v>"X": -27,</v>
      </c>
    </row>
    <row r="145" spans="17:22" x14ac:dyDescent="0.3">
      <c r="Q145">
        <f t="shared" si="19"/>
        <v>21</v>
      </c>
      <c r="R145" t="s">
        <v>4</v>
      </c>
      <c r="S145" t="str">
        <f>INDEX(Villages[],Q145,12)</f>
        <v>-43</v>
      </c>
      <c r="V145" t="str">
        <f>CHAR(34)&amp;R145&amp;CHAR(34)&amp;": "&amp;S145&amp;","</f>
        <v>"Y": -43,</v>
      </c>
    </row>
    <row r="146" spans="17:22" x14ac:dyDescent="0.3">
      <c r="Q146">
        <f t="shared" si="19"/>
        <v>21</v>
      </c>
      <c r="R146" t="s">
        <v>10</v>
      </c>
      <c r="S146" t="str">
        <f>INDEX(Villages[],Q146,10)</f>
        <v>true</v>
      </c>
      <c r="V146" t="str">
        <f>CHAR(34)&amp;R146&amp;CHAR(34)&amp;": "&amp;CHAR(34)&amp;S146&amp;CHAR(34)&amp;","</f>
        <v>"CanRaid": "true",</v>
      </c>
    </row>
    <row r="147" spans="17:22" x14ac:dyDescent="0.3">
      <c r="Q147">
        <f t="shared" si="19"/>
        <v>21</v>
      </c>
      <c r="R147" t="s">
        <v>211</v>
      </c>
      <c r="S147">
        <f>INDEX(Villages[],Q147,13)</f>
        <v>1</v>
      </c>
      <c r="V147" t="str">
        <f>CHAR(34)&amp;R147&amp;CHAR(34)&amp;": "&amp;CHAR(34)&amp;S147&amp;CHAR(34)</f>
        <v>"Multiplier": "1"</v>
      </c>
    </row>
    <row r="148" spans="17:22" x14ac:dyDescent="0.3">
      <c r="V148" t="s">
        <v>5</v>
      </c>
    </row>
    <row r="149" spans="17:22" x14ac:dyDescent="0.3">
      <c r="V149" t="s">
        <v>1</v>
      </c>
    </row>
    <row r="150" spans="17:22" x14ac:dyDescent="0.3">
      <c r="Q150">
        <f>Q143+1</f>
        <v>22</v>
      </c>
      <c r="R150" t="s">
        <v>2</v>
      </c>
      <c r="S150">
        <f>Q150</f>
        <v>22</v>
      </c>
      <c r="V150" t="str">
        <f>CHAR(34)&amp;R150&amp;CHAR(34)&amp;": "&amp;S150&amp;","</f>
        <v>"Id": 22,</v>
      </c>
    </row>
    <row r="151" spans="17:22" x14ac:dyDescent="0.3">
      <c r="Q151">
        <f t="shared" ref="Q151:Q154" si="20">Q144+1</f>
        <v>22</v>
      </c>
      <c r="R151" t="s">
        <v>3</v>
      </c>
      <c r="S151" t="str">
        <f>INDEX(Villages[],Q151,11)</f>
        <v>-40</v>
      </c>
      <c r="V151" t="str">
        <f>CHAR(34)&amp;R151&amp;CHAR(34)&amp;": "&amp;S151&amp;","</f>
        <v>"X": -40,</v>
      </c>
    </row>
    <row r="152" spans="17:22" x14ac:dyDescent="0.3">
      <c r="Q152">
        <f t="shared" si="20"/>
        <v>22</v>
      </c>
      <c r="R152" t="s">
        <v>4</v>
      </c>
      <c r="S152" t="str">
        <f>INDEX(Villages[],Q152,12)</f>
        <v>-51</v>
      </c>
      <c r="V152" t="str">
        <f>CHAR(34)&amp;R152&amp;CHAR(34)&amp;": "&amp;S152&amp;","</f>
        <v>"Y": -51,</v>
      </c>
    </row>
    <row r="153" spans="17:22" x14ac:dyDescent="0.3">
      <c r="Q153">
        <f t="shared" si="20"/>
        <v>22</v>
      </c>
      <c r="R153" t="s">
        <v>10</v>
      </c>
      <c r="S153" t="str">
        <f>INDEX(Villages[],Q153,10)</f>
        <v>false</v>
      </c>
      <c r="V153" t="str">
        <f>CHAR(34)&amp;R153&amp;CHAR(34)&amp;": "&amp;CHAR(34)&amp;S153&amp;CHAR(34)&amp;","</f>
        <v>"CanRaid": "false",</v>
      </c>
    </row>
    <row r="154" spans="17:22" x14ac:dyDescent="0.3">
      <c r="Q154">
        <f t="shared" si="20"/>
        <v>22</v>
      </c>
      <c r="R154" t="s">
        <v>211</v>
      </c>
      <c r="S154">
        <f>INDEX(Villages[],Q154,13)</f>
        <v>1</v>
      </c>
      <c r="V154" t="str">
        <f>CHAR(34)&amp;R154&amp;CHAR(34)&amp;": "&amp;CHAR(34)&amp;S154&amp;CHAR(34)</f>
        <v>"Multiplier": "1"</v>
      </c>
    </row>
    <row r="155" spans="17:22" x14ac:dyDescent="0.3">
      <c r="V155" t="s">
        <v>5</v>
      </c>
    </row>
    <row r="156" spans="17:22" x14ac:dyDescent="0.3">
      <c r="V156" t="s">
        <v>1</v>
      </c>
    </row>
    <row r="157" spans="17:22" x14ac:dyDescent="0.3">
      <c r="Q157">
        <f>Q150+1</f>
        <v>23</v>
      </c>
      <c r="R157" t="s">
        <v>2</v>
      </c>
      <c r="S157">
        <f>Q157</f>
        <v>23</v>
      </c>
      <c r="V157" t="str">
        <f>CHAR(34)&amp;R157&amp;CHAR(34)&amp;": "&amp;S157&amp;","</f>
        <v>"Id": 23,</v>
      </c>
    </row>
    <row r="158" spans="17:22" x14ac:dyDescent="0.3">
      <c r="Q158">
        <f t="shared" ref="Q158:Q161" si="21">Q151+1</f>
        <v>23</v>
      </c>
      <c r="R158" t="s">
        <v>3</v>
      </c>
      <c r="S158" t="str">
        <f>INDEX(Villages[],Q158,11)</f>
        <v>-30</v>
      </c>
      <c r="V158" t="str">
        <f>CHAR(34)&amp;R158&amp;CHAR(34)&amp;": "&amp;S158&amp;","</f>
        <v>"X": -30,</v>
      </c>
    </row>
    <row r="159" spans="17:22" x14ac:dyDescent="0.3">
      <c r="Q159">
        <f t="shared" si="21"/>
        <v>23</v>
      </c>
      <c r="R159" t="s">
        <v>4</v>
      </c>
      <c r="S159" t="str">
        <f>INDEX(Villages[],Q159,12)</f>
        <v>-60</v>
      </c>
      <c r="V159" t="str">
        <f>CHAR(34)&amp;R159&amp;CHAR(34)&amp;": "&amp;S159&amp;","</f>
        <v>"Y": -60,</v>
      </c>
    </row>
    <row r="160" spans="17:22" x14ac:dyDescent="0.3">
      <c r="Q160">
        <f t="shared" si="21"/>
        <v>23</v>
      </c>
      <c r="R160" t="s">
        <v>10</v>
      </c>
      <c r="S160" t="str">
        <f>INDEX(Villages[],Q160,10)</f>
        <v>true</v>
      </c>
      <c r="V160" t="str">
        <f>CHAR(34)&amp;R160&amp;CHAR(34)&amp;": "&amp;CHAR(34)&amp;S160&amp;CHAR(34)&amp;","</f>
        <v>"CanRaid": "true",</v>
      </c>
    </row>
    <row r="161" spans="17:22" x14ac:dyDescent="0.3">
      <c r="Q161">
        <f t="shared" si="21"/>
        <v>23</v>
      </c>
      <c r="R161" t="s">
        <v>211</v>
      </c>
      <c r="S161">
        <f>INDEX(Villages[],Q161,13)</f>
        <v>1</v>
      </c>
      <c r="V161" t="str">
        <f>CHAR(34)&amp;R161&amp;CHAR(34)&amp;": "&amp;CHAR(34)&amp;S161&amp;CHAR(34)</f>
        <v>"Multiplier": "1"</v>
      </c>
    </row>
    <row r="162" spans="17:22" x14ac:dyDescent="0.3">
      <c r="V162" t="s">
        <v>5</v>
      </c>
    </row>
    <row r="163" spans="17:22" x14ac:dyDescent="0.3">
      <c r="V163" t="s">
        <v>1</v>
      </c>
    </row>
    <row r="164" spans="17:22" x14ac:dyDescent="0.3">
      <c r="Q164">
        <f>Q157+1</f>
        <v>24</v>
      </c>
      <c r="R164" t="s">
        <v>2</v>
      </c>
      <c r="S164">
        <f>Q164</f>
        <v>24</v>
      </c>
      <c r="V164" t="str">
        <f>CHAR(34)&amp;R164&amp;CHAR(34)&amp;": "&amp;S164&amp;","</f>
        <v>"Id": 24,</v>
      </c>
    </row>
    <row r="165" spans="17:22" x14ac:dyDescent="0.3">
      <c r="Q165">
        <f t="shared" ref="Q165:Q168" si="22">Q158+1</f>
        <v>24</v>
      </c>
      <c r="R165" t="s">
        <v>3</v>
      </c>
      <c r="S165" t="str">
        <f>INDEX(Villages[],Q165,11)</f>
        <v>-28</v>
      </c>
      <c r="V165" t="str">
        <f>CHAR(34)&amp;R165&amp;CHAR(34)&amp;": "&amp;S165&amp;","</f>
        <v>"X": -28,</v>
      </c>
    </row>
    <row r="166" spans="17:22" x14ac:dyDescent="0.3">
      <c r="Q166">
        <f t="shared" si="22"/>
        <v>24</v>
      </c>
      <c r="R166" t="s">
        <v>4</v>
      </c>
      <c r="S166" t="str">
        <f>INDEX(Villages[],Q166,12)</f>
        <v>-42</v>
      </c>
      <c r="V166" t="str">
        <f>CHAR(34)&amp;R166&amp;CHAR(34)&amp;": "&amp;S166&amp;","</f>
        <v>"Y": -42,</v>
      </c>
    </row>
    <row r="167" spans="17:22" x14ac:dyDescent="0.3">
      <c r="Q167">
        <f t="shared" si="22"/>
        <v>24</v>
      </c>
      <c r="R167" t="s">
        <v>10</v>
      </c>
      <c r="S167" t="str">
        <f>INDEX(Villages[],Q167,10)</f>
        <v>true</v>
      </c>
      <c r="V167" t="str">
        <f>CHAR(34)&amp;R167&amp;CHAR(34)&amp;": "&amp;CHAR(34)&amp;S167&amp;CHAR(34)&amp;","</f>
        <v>"CanRaid": "true",</v>
      </c>
    </row>
    <row r="168" spans="17:22" x14ac:dyDescent="0.3">
      <c r="Q168">
        <f t="shared" si="22"/>
        <v>24</v>
      </c>
      <c r="R168" t="s">
        <v>211</v>
      </c>
      <c r="S168">
        <f>INDEX(Villages[],Q168,13)</f>
        <v>1</v>
      </c>
      <c r="V168" t="str">
        <f>CHAR(34)&amp;R168&amp;CHAR(34)&amp;": "&amp;CHAR(34)&amp;S168&amp;CHAR(34)</f>
        <v>"Multiplier": "1"</v>
      </c>
    </row>
    <row r="169" spans="17:22" x14ac:dyDescent="0.3">
      <c r="V169" t="s">
        <v>5</v>
      </c>
    </row>
    <row r="170" spans="17:22" x14ac:dyDescent="0.3">
      <c r="V170" t="s">
        <v>1</v>
      </c>
    </row>
    <row r="171" spans="17:22" x14ac:dyDescent="0.3">
      <c r="Q171">
        <f>Q164+1</f>
        <v>25</v>
      </c>
      <c r="R171" t="s">
        <v>2</v>
      </c>
      <c r="S171">
        <f>Q171</f>
        <v>25</v>
      </c>
      <c r="V171" t="str">
        <f>CHAR(34)&amp;R171&amp;CHAR(34)&amp;": "&amp;S171&amp;","</f>
        <v>"Id": 25,</v>
      </c>
    </row>
    <row r="172" spans="17:22" x14ac:dyDescent="0.3">
      <c r="Q172">
        <f t="shared" ref="Q172:Q175" si="23">Q165+1</f>
        <v>25</v>
      </c>
      <c r="R172" t="s">
        <v>3</v>
      </c>
      <c r="S172" t="str">
        <f>INDEX(Villages[],Q172,11)</f>
        <v>-21</v>
      </c>
      <c r="V172" t="str">
        <f>CHAR(34)&amp;R172&amp;CHAR(34)&amp;": "&amp;S172&amp;","</f>
        <v>"X": -21,</v>
      </c>
    </row>
    <row r="173" spans="17:22" x14ac:dyDescent="0.3">
      <c r="Q173">
        <f t="shared" si="23"/>
        <v>25</v>
      </c>
      <c r="R173" t="s">
        <v>4</v>
      </c>
      <c r="S173" t="str">
        <f>INDEX(Villages[],Q173,12)</f>
        <v>-52</v>
      </c>
      <c r="V173" t="str">
        <f>CHAR(34)&amp;R173&amp;CHAR(34)&amp;": "&amp;S173&amp;","</f>
        <v>"Y": -52,</v>
      </c>
    </row>
    <row r="174" spans="17:22" x14ac:dyDescent="0.3">
      <c r="Q174">
        <f t="shared" si="23"/>
        <v>25</v>
      </c>
      <c r="R174" t="s">
        <v>10</v>
      </c>
      <c r="S174" t="str">
        <f>INDEX(Villages[],Q174,10)</f>
        <v>true</v>
      </c>
      <c r="V174" t="str">
        <f>CHAR(34)&amp;R174&amp;CHAR(34)&amp;": "&amp;CHAR(34)&amp;S174&amp;CHAR(34)&amp;","</f>
        <v>"CanRaid": "true",</v>
      </c>
    </row>
    <row r="175" spans="17:22" x14ac:dyDescent="0.3">
      <c r="Q175">
        <f t="shared" si="23"/>
        <v>25</v>
      </c>
      <c r="R175" t="s">
        <v>211</v>
      </c>
      <c r="S175">
        <f>INDEX(Villages[],Q175,13)</f>
        <v>2</v>
      </c>
      <c r="V175" t="str">
        <f>CHAR(34)&amp;R175&amp;CHAR(34)&amp;": "&amp;CHAR(34)&amp;S175&amp;CHAR(34)</f>
        <v>"Multiplier": "2"</v>
      </c>
    </row>
    <row r="176" spans="17:22" x14ac:dyDescent="0.3">
      <c r="V176" t="s">
        <v>5</v>
      </c>
    </row>
    <row r="177" spans="17:22" x14ac:dyDescent="0.3">
      <c r="V177" t="s">
        <v>1</v>
      </c>
    </row>
    <row r="178" spans="17:22" x14ac:dyDescent="0.3">
      <c r="Q178">
        <f>Q171+1</f>
        <v>26</v>
      </c>
      <c r="R178" t="s">
        <v>2</v>
      </c>
      <c r="S178">
        <f>Q178</f>
        <v>26</v>
      </c>
      <c r="V178" t="str">
        <f>CHAR(34)&amp;R178&amp;CHAR(34)&amp;": "&amp;S178&amp;","</f>
        <v>"Id": 26,</v>
      </c>
    </row>
    <row r="179" spans="17:22" x14ac:dyDescent="0.3">
      <c r="Q179">
        <f t="shared" ref="Q179:Q182" si="24">Q172+1</f>
        <v>26</v>
      </c>
      <c r="R179" t="s">
        <v>3</v>
      </c>
      <c r="S179" t="str">
        <f>INDEX(Villages[],Q179,11)</f>
        <v>-41</v>
      </c>
      <c r="V179" t="str">
        <f>CHAR(34)&amp;R179&amp;CHAR(34)&amp;": "&amp;S179&amp;","</f>
        <v>"X": -41,</v>
      </c>
    </row>
    <row r="180" spans="17:22" x14ac:dyDescent="0.3">
      <c r="Q180">
        <f t="shared" si="24"/>
        <v>26</v>
      </c>
      <c r="R180" t="s">
        <v>4</v>
      </c>
      <c r="S180" t="str">
        <f>INDEX(Villages[],Q180,12)</f>
        <v>-52</v>
      </c>
      <c r="V180" t="str">
        <f>CHAR(34)&amp;R180&amp;CHAR(34)&amp;": "&amp;S180&amp;","</f>
        <v>"Y": -52,</v>
      </c>
    </row>
    <row r="181" spans="17:22" x14ac:dyDescent="0.3">
      <c r="Q181">
        <f t="shared" si="24"/>
        <v>26</v>
      </c>
      <c r="R181" t="s">
        <v>10</v>
      </c>
      <c r="S181" t="str">
        <f>INDEX(Villages[],Q181,10)</f>
        <v>true</v>
      </c>
      <c r="V181" t="str">
        <f>CHAR(34)&amp;R181&amp;CHAR(34)&amp;": "&amp;CHAR(34)&amp;S181&amp;CHAR(34)&amp;","</f>
        <v>"CanRaid": "true",</v>
      </c>
    </row>
    <row r="182" spans="17:22" x14ac:dyDescent="0.3">
      <c r="Q182">
        <f t="shared" si="24"/>
        <v>26</v>
      </c>
      <c r="R182" t="s">
        <v>211</v>
      </c>
      <c r="S182">
        <f>INDEX(Villages[],Q182,13)</f>
        <v>2</v>
      </c>
      <c r="V182" t="str">
        <f>CHAR(34)&amp;R182&amp;CHAR(34)&amp;": "&amp;CHAR(34)&amp;S182&amp;CHAR(34)</f>
        <v>"Multiplier": "2"</v>
      </c>
    </row>
    <row r="183" spans="17:22" x14ac:dyDescent="0.3">
      <c r="V183" t="s">
        <v>5</v>
      </c>
    </row>
    <row r="184" spans="17:22" x14ac:dyDescent="0.3">
      <c r="V184" t="s">
        <v>1</v>
      </c>
    </row>
    <row r="185" spans="17:22" x14ac:dyDescent="0.3">
      <c r="Q185">
        <f>Q178+1</f>
        <v>27</v>
      </c>
      <c r="R185" t="s">
        <v>2</v>
      </c>
      <c r="S185">
        <f>Q185</f>
        <v>27</v>
      </c>
      <c r="V185" t="str">
        <f>CHAR(34)&amp;R185&amp;CHAR(34)&amp;": "&amp;S185&amp;","</f>
        <v>"Id": 27,</v>
      </c>
    </row>
    <row r="186" spans="17:22" x14ac:dyDescent="0.3">
      <c r="Q186">
        <f t="shared" ref="Q186:Q189" si="25">Q179+1</f>
        <v>27</v>
      </c>
      <c r="R186" t="s">
        <v>3</v>
      </c>
      <c r="S186" t="str">
        <f>INDEX(Villages[],Q186,11)</f>
        <v>-30</v>
      </c>
      <c r="V186" t="str">
        <f>CHAR(34)&amp;R186&amp;CHAR(34)&amp;": "&amp;S186&amp;","</f>
        <v>"X": -30,</v>
      </c>
    </row>
    <row r="187" spans="17:22" x14ac:dyDescent="0.3">
      <c r="Q187">
        <f t="shared" si="25"/>
        <v>27</v>
      </c>
      <c r="R187" t="s">
        <v>4</v>
      </c>
      <c r="S187" t="str">
        <f>INDEX(Villages[],Q187,12)</f>
        <v>-41</v>
      </c>
      <c r="V187" t="str">
        <f>CHAR(34)&amp;R187&amp;CHAR(34)&amp;": "&amp;S187&amp;","</f>
        <v>"Y": -41,</v>
      </c>
    </row>
    <row r="188" spans="17:22" x14ac:dyDescent="0.3">
      <c r="Q188">
        <f t="shared" si="25"/>
        <v>27</v>
      </c>
      <c r="R188" t="s">
        <v>10</v>
      </c>
      <c r="S188" t="str">
        <f>INDEX(Villages[],Q188,10)</f>
        <v>true</v>
      </c>
      <c r="V188" t="str">
        <f>CHAR(34)&amp;R188&amp;CHAR(34)&amp;": "&amp;CHAR(34)&amp;S188&amp;CHAR(34)&amp;","</f>
        <v>"CanRaid": "true",</v>
      </c>
    </row>
    <row r="189" spans="17:22" x14ac:dyDescent="0.3">
      <c r="Q189">
        <f t="shared" si="25"/>
        <v>27</v>
      </c>
      <c r="R189" t="s">
        <v>211</v>
      </c>
      <c r="S189">
        <f>INDEX(Villages[],Q189,13)</f>
        <v>10</v>
      </c>
      <c r="V189" t="str">
        <f>CHAR(34)&amp;R189&amp;CHAR(34)&amp;": "&amp;CHAR(34)&amp;S189&amp;CHAR(34)</f>
        <v>"Multiplier": "10"</v>
      </c>
    </row>
    <row r="190" spans="17:22" x14ac:dyDescent="0.3">
      <c r="V190" t="s">
        <v>5</v>
      </c>
    </row>
    <row r="191" spans="17:22" x14ac:dyDescent="0.3">
      <c r="V191" t="s">
        <v>1</v>
      </c>
    </row>
    <row r="192" spans="17:22" x14ac:dyDescent="0.3">
      <c r="Q192">
        <f>Q185+1</f>
        <v>28</v>
      </c>
      <c r="R192" t="s">
        <v>2</v>
      </c>
      <c r="S192">
        <f>Q192</f>
        <v>28</v>
      </c>
      <c r="V192" t="str">
        <f>CHAR(34)&amp;R192&amp;CHAR(34)&amp;": "&amp;S192&amp;","</f>
        <v>"Id": 28,</v>
      </c>
    </row>
    <row r="193" spans="17:22" x14ac:dyDescent="0.3">
      <c r="Q193">
        <f t="shared" ref="Q193:Q196" si="26">Q186+1</f>
        <v>28</v>
      </c>
      <c r="R193" t="s">
        <v>3</v>
      </c>
      <c r="S193" t="str">
        <f>INDEX(Villages[],Q193,11)</f>
        <v>-21</v>
      </c>
      <c r="V193" t="str">
        <f>CHAR(34)&amp;R193&amp;CHAR(34)&amp;": "&amp;S193&amp;","</f>
        <v>"X": -21,</v>
      </c>
    </row>
    <row r="194" spans="17:22" x14ac:dyDescent="0.3">
      <c r="Q194">
        <f t="shared" si="26"/>
        <v>28</v>
      </c>
      <c r="R194" t="s">
        <v>4</v>
      </c>
      <c r="S194" t="str">
        <f>INDEX(Villages[],Q194,12)</f>
        <v>-47</v>
      </c>
      <c r="V194" t="str">
        <f>CHAR(34)&amp;R194&amp;CHAR(34)&amp;": "&amp;S194&amp;","</f>
        <v>"Y": -47,</v>
      </c>
    </row>
    <row r="195" spans="17:22" x14ac:dyDescent="0.3">
      <c r="Q195">
        <f t="shared" si="26"/>
        <v>28</v>
      </c>
      <c r="R195" t="s">
        <v>10</v>
      </c>
      <c r="S195" t="str">
        <f>INDEX(Villages[],Q195,10)</f>
        <v>true</v>
      </c>
      <c r="V195" t="str">
        <f>CHAR(34)&amp;R195&amp;CHAR(34)&amp;": "&amp;CHAR(34)&amp;S195&amp;CHAR(34)&amp;","</f>
        <v>"CanRaid": "true",</v>
      </c>
    </row>
    <row r="196" spans="17:22" x14ac:dyDescent="0.3">
      <c r="Q196">
        <f t="shared" si="26"/>
        <v>28</v>
      </c>
      <c r="R196" t="s">
        <v>211</v>
      </c>
      <c r="S196">
        <f>INDEX(Villages[],Q196,13)</f>
        <v>1</v>
      </c>
      <c r="V196" t="str">
        <f>CHAR(34)&amp;R196&amp;CHAR(34)&amp;": "&amp;CHAR(34)&amp;S196&amp;CHAR(34)</f>
        <v>"Multiplier": "1"</v>
      </c>
    </row>
    <row r="197" spans="17:22" x14ac:dyDescent="0.3">
      <c r="V197" t="s">
        <v>5</v>
      </c>
    </row>
    <row r="198" spans="17:22" x14ac:dyDescent="0.3">
      <c r="V198" t="s">
        <v>1</v>
      </c>
    </row>
    <row r="199" spans="17:22" x14ac:dyDescent="0.3">
      <c r="Q199">
        <f>Q192+1</f>
        <v>29</v>
      </c>
      <c r="R199" t="s">
        <v>2</v>
      </c>
      <c r="S199">
        <f>Q199</f>
        <v>29</v>
      </c>
      <c r="V199" t="str">
        <f>CHAR(34)&amp;R199&amp;CHAR(34)&amp;": "&amp;S199&amp;","</f>
        <v>"Id": 29,</v>
      </c>
    </row>
    <row r="200" spans="17:22" x14ac:dyDescent="0.3">
      <c r="Q200">
        <f t="shared" ref="Q200:Q203" si="27">Q193+1</f>
        <v>29</v>
      </c>
      <c r="R200" t="s">
        <v>3</v>
      </c>
      <c r="S200" t="str">
        <f>INDEX(Villages[],Q200,11)</f>
        <v>-22</v>
      </c>
      <c r="V200" t="str">
        <f>CHAR(34)&amp;R200&amp;CHAR(34)&amp;": "&amp;S200&amp;","</f>
        <v>"X": -22,</v>
      </c>
    </row>
    <row r="201" spans="17:22" x14ac:dyDescent="0.3">
      <c r="Q201">
        <f t="shared" si="27"/>
        <v>29</v>
      </c>
      <c r="R201" t="s">
        <v>4</v>
      </c>
      <c r="S201" t="str">
        <f>INDEX(Villages[],Q201,12)</f>
        <v>-58</v>
      </c>
      <c r="V201" t="str">
        <f>CHAR(34)&amp;R201&amp;CHAR(34)&amp;": "&amp;S201&amp;","</f>
        <v>"Y": -58,</v>
      </c>
    </row>
    <row r="202" spans="17:22" x14ac:dyDescent="0.3">
      <c r="Q202">
        <f t="shared" si="27"/>
        <v>29</v>
      </c>
      <c r="R202" t="s">
        <v>10</v>
      </c>
      <c r="S202" t="str">
        <f>INDEX(Villages[],Q202,10)</f>
        <v>true</v>
      </c>
      <c r="V202" t="str">
        <f>CHAR(34)&amp;R202&amp;CHAR(34)&amp;": "&amp;CHAR(34)&amp;S202&amp;CHAR(34)&amp;","</f>
        <v>"CanRaid": "true",</v>
      </c>
    </row>
    <row r="203" spans="17:22" x14ac:dyDescent="0.3">
      <c r="Q203">
        <f t="shared" si="27"/>
        <v>29</v>
      </c>
      <c r="R203" t="s">
        <v>211</v>
      </c>
      <c r="S203">
        <f>INDEX(Villages[],Q203,13)</f>
        <v>1</v>
      </c>
      <c r="V203" t="str">
        <f>CHAR(34)&amp;R203&amp;CHAR(34)&amp;": "&amp;CHAR(34)&amp;S203&amp;CHAR(34)</f>
        <v>"Multiplier": "1"</v>
      </c>
    </row>
    <row r="204" spans="17:22" x14ac:dyDescent="0.3">
      <c r="V204" t="s">
        <v>5</v>
      </c>
    </row>
    <row r="205" spans="17:22" x14ac:dyDescent="0.3">
      <c r="V205" t="s">
        <v>1</v>
      </c>
    </row>
    <row r="206" spans="17:22" x14ac:dyDescent="0.3">
      <c r="Q206">
        <f>Q199+1</f>
        <v>30</v>
      </c>
      <c r="R206" t="s">
        <v>2</v>
      </c>
      <c r="S206">
        <f>Q206</f>
        <v>30</v>
      </c>
      <c r="V206" t="str">
        <f>CHAR(34)&amp;R206&amp;CHAR(34)&amp;": "&amp;S206&amp;","</f>
        <v>"Id": 30,</v>
      </c>
    </row>
    <row r="207" spans="17:22" x14ac:dyDescent="0.3">
      <c r="Q207">
        <f t="shared" ref="Q207:Q210" si="28">Q200+1</f>
        <v>30</v>
      </c>
      <c r="R207" t="s">
        <v>3</v>
      </c>
      <c r="S207" t="str">
        <f>INDEX(Villages[],Q207,11)</f>
        <v>-34</v>
      </c>
      <c r="V207" t="str">
        <f>CHAR(34)&amp;R207&amp;CHAR(34)&amp;": "&amp;S207&amp;","</f>
        <v>"X": -34,</v>
      </c>
    </row>
    <row r="208" spans="17:22" x14ac:dyDescent="0.3">
      <c r="Q208">
        <f t="shared" si="28"/>
        <v>30</v>
      </c>
      <c r="R208" t="s">
        <v>4</v>
      </c>
      <c r="S208" t="str">
        <f>INDEX(Villages[],Q208,12)</f>
        <v>-62</v>
      </c>
      <c r="V208" t="str">
        <f>CHAR(34)&amp;R208&amp;CHAR(34)&amp;": "&amp;S208&amp;","</f>
        <v>"Y": -62,</v>
      </c>
    </row>
    <row r="209" spans="17:22" x14ac:dyDescent="0.3">
      <c r="Q209">
        <f t="shared" si="28"/>
        <v>30</v>
      </c>
      <c r="R209" t="s">
        <v>10</v>
      </c>
      <c r="S209" t="str">
        <f>INDEX(Villages[],Q209,10)</f>
        <v>false</v>
      </c>
      <c r="V209" t="str">
        <f>CHAR(34)&amp;R209&amp;CHAR(34)&amp;": "&amp;CHAR(34)&amp;S209&amp;CHAR(34)&amp;","</f>
        <v>"CanRaid": "false",</v>
      </c>
    </row>
    <row r="210" spans="17:22" x14ac:dyDescent="0.3">
      <c r="Q210">
        <f t="shared" si="28"/>
        <v>30</v>
      </c>
      <c r="R210" t="s">
        <v>211</v>
      </c>
      <c r="S210">
        <f>INDEX(Villages[],Q210,13)</f>
        <v>1</v>
      </c>
      <c r="V210" t="str">
        <f>CHAR(34)&amp;R210&amp;CHAR(34)&amp;": "&amp;CHAR(34)&amp;S210&amp;CHAR(34)</f>
        <v>"Multiplier": "1"</v>
      </c>
    </row>
    <row r="211" spans="17:22" x14ac:dyDescent="0.3">
      <c r="V211" t="s">
        <v>5</v>
      </c>
    </row>
    <row r="212" spans="17:22" x14ac:dyDescent="0.3">
      <c r="V212" t="s">
        <v>1</v>
      </c>
    </row>
    <row r="213" spans="17:22" x14ac:dyDescent="0.3">
      <c r="Q213">
        <f>Q206+1</f>
        <v>31</v>
      </c>
      <c r="R213" t="s">
        <v>2</v>
      </c>
      <c r="S213">
        <f>Q213</f>
        <v>31</v>
      </c>
      <c r="V213" t="str">
        <f>CHAR(34)&amp;R213&amp;CHAR(34)&amp;": "&amp;S213&amp;","</f>
        <v>"Id": 31,</v>
      </c>
    </row>
    <row r="214" spans="17:22" x14ac:dyDescent="0.3">
      <c r="Q214">
        <f t="shared" ref="Q214:Q217" si="29">Q207+1</f>
        <v>31</v>
      </c>
      <c r="R214" t="s">
        <v>3</v>
      </c>
      <c r="S214" t="str">
        <f>INDEX(Villages[],Q214,11)</f>
        <v>-22</v>
      </c>
      <c r="V214" t="str">
        <f>CHAR(34)&amp;R214&amp;CHAR(34)&amp;": "&amp;S214&amp;","</f>
        <v>"X": -22,</v>
      </c>
    </row>
    <row r="215" spans="17:22" x14ac:dyDescent="0.3">
      <c r="Q215">
        <f t="shared" si="29"/>
        <v>31</v>
      </c>
      <c r="R215" t="s">
        <v>4</v>
      </c>
      <c r="S215" t="str">
        <f>INDEX(Villages[],Q215,12)</f>
        <v>-43</v>
      </c>
      <c r="V215" t="str">
        <f>CHAR(34)&amp;R215&amp;CHAR(34)&amp;": "&amp;S215&amp;","</f>
        <v>"Y": -43,</v>
      </c>
    </row>
    <row r="216" spans="17:22" x14ac:dyDescent="0.3">
      <c r="Q216">
        <f t="shared" si="29"/>
        <v>31</v>
      </c>
      <c r="R216" t="s">
        <v>10</v>
      </c>
      <c r="S216" t="str">
        <f>INDEX(Villages[],Q216,10)</f>
        <v>true</v>
      </c>
      <c r="V216" t="str">
        <f>CHAR(34)&amp;R216&amp;CHAR(34)&amp;": "&amp;CHAR(34)&amp;S216&amp;CHAR(34)&amp;","</f>
        <v>"CanRaid": "true",</v>
      </c>
    </row>
    <row r="217" spans="17:22" x14ac:dyDescent="0.3">
      <c r="Q217">
        <f t="shared" si="29"/>
        <v>31</v>
      </c>
      <c r="R217" t="s">
        <v>211</v>
      </c>
      <c r="S217">
        <f>INDEX(Villages[],Q217,13)</f>
        <v>25</v>
      </c>
      <c r="V217" t="str">
        <f>CHAR(34)&amp;R217&amp;CHAR(34)&amp;": "&amp;CHAR(34)&amp;S217&amp;CHAR(34)</f>
        <v>"Multiplier": "25"</v>
      </c>
    </row>
    <row r="218" spans="17:22" x14ac:dyDescent="0.3">
      <c r="V218" t="s">
        <v>5</v>
      </c>
    </row>
    <row r="219" spans="17:22" x14ac:dyDescent="0.3">
      <c r="V219" t="s">
        <v>1</v>
      </c>
    </row>
    <row r="220" spans="17:22" x14ac:dyDescent="0.3">
      <c r="Q220">
        <f>Q213+1</f>
        <v>32</v>
      </c>
      <c r="R220" t="s">
        <v>2</v>
      </c>
      <c r="S220">
        <f>Q220</f>
        <v>32</v>
      </c>
      <c r="V220" t="str">
        <f>CHAR(34)&amp;R220&amp;CHAR(34)&amp;": "&amp;S220&amp;","</f>
        <v>"Id": 32,</v>
      </c>
    </row>
    <row r="221" spans="17:22" x14ac:dyDescent="0.3">
      <c r="Q221">
        <f t="shared" ref="Q221:Q224" si="30">Q214+1</f>
        <v>32</v>
      </c>
      <c r="R221" t="s">
        <v>3</v>
      </c>
      <c r="S221" t="str">
        <f>INDEX(Villages[],Q221,11)</f>
        <v>-42</v>
      </c>
      <c r="V221" t="str">
        <f>CHAR(34)&amp;R221&amp;CHAR(34)&amp;": "&amp;S221&amp;","</f>
        <v>"X": -42,</v>
      </c>
    </row>
    <row r="222" spans="17:22" x14ac:dyDescent="0.3">
      <c r="Q222">
        <f t="shared" si="30"/>
        <v>32</v>
      </c>
      <c r="R222" t="s">
        <v>4</v>
      </c>
      <c r="S222" t="str">
        <f>INDEX(Villages[],Q222,12)</f>
        <v>-56</v>
      </c>
      <c r="V222" t="str">
        <f>CHAR(34)&amp;R222&amp;CHAR(34)&amp;": "&amp;S222&amp;","</f>
        <v>"Y": -56,</v>
      </c>
    </row>
    <row r="223" spans="17:22" x14ac:dyDescent="0.3">
      <c r="Q223">
        <f t="shared" si="30"/>
        <v>32</v>
      </c>
      <c r="R223" t="s">
        <v>10</v>
      </c>
      <c r="S223" t="str">
        <f>INDEX(Villages[],Q223,10)</f>
        <v>true</v>
      </c>
      <c r="V223" t="str">
        <f>CHAR(34)&amp;R223&amp;CHAR(34)&amp;": "&amp;CHAR(34)&amp;S223&amp;CHAR(34)&amp;","</f>
        <v>"CanRaid": "true",</v>
      </c>
    </row>
    <row r="224" spans="17:22" x14ac:dyDescent="0.3">
      <c r="Q224">
        <f t="shared" si="30"/>
        <v>32</v>
      </c>
      <c r="R224" t="s">
        <v>211</v>
      </c>
      <c r="S224">
        <f>INDEX(Villages[],Q224,13)</f>
        <v>10</v>
      </c>
      <c r="V224" t="str">
        <f>CHAR(34)&amp;R224&amp;CHAR(34)&amp;": "&amp;CHAR(34)&amp;S224&amp;CHAR(34)</f>
        <v>"Multiplier": "10"</v>
      </c>
    </row>
    <row r="225" spans="17:22" x14ac:dyDescent="0.3">
      <c r="V225" t="s">
        <v>5</v>
      </c>
    </row>
    <row r="226" spans="17:22" x14ac:dyDescent="0.3">
      <c r="V226" t="s">
        <v>1</v>
      </c>
    </row>
    <row r="227" spans="17:22" x14ac:dyDescent="0.3">
      <c r="Q227">
        <f>Q220+1</f>
        <v>33</v>
      </c>
      <c r="R227" t="s">
        <v>2</v>
      </c>
      <c r="S227">
        <f>Q227</f>
        <v>33</v>
      </c>
      <c r="V227" t="str">
        <f>CHAR(34)&amp;R227&amp;CHAR(34)&amp;": "&amp;S227&amp;","</f>
        <v>"Id": 33,</v>
      </c>
    </row>
    <row r="228" spans="17:22" x14ac:dyDescent="0.3">
      <c r="Q228">
        <f t="shared" ref="Q228:Q231" si="31">Q221+1</f>
        <v>33</v>
      </c>
      <c r="R228" t="s">
        <v>3</v>
      </c>
      <c r="S228" t="str">
        <f>INDEX(Villages[],Q228,11)</f>
        <v>-38</v>
      </c>
      <c r="V228" t="str">
        <f>CHAR(34)&amp;R228&amp;CHAR(34)&amp;": "&amp;S228&amp;","</f>
        <v>"X": -38,</v>
      </c>
    </row>
    <row r="229" spans="17:22" x14ac:dyDescent="0.3">
      <c r="Q229">
        <f t="shared" si="31"/>
        <v>33</v>
      </c>
      <c r="R229" t="s">
        <v>4</v>
      </c>
      <c r="S229" t="str">
        <f>INDEX(Villages[],Q229,12)</f>
        <v>-61</v>
      </c>
      <c r="V229" t="str">
        <f>CHAR(34)&amp;R229&amp;CHAR(34)&amp;": "&amp;S229&amp;","</f>
        <v>"Y": -61,</v>
      </c>
    </row>
    <row r="230" spans="17:22" x14ac:dyDescent="0.3">
      <c r="Q230">
        <f t="shared" si="31"/>
        <v>33</v>
      </c>
      <c r="R230" t="s">
        <v>10</v>
      </c>
      <c r="S230" t="str">
        <f>INDEX(Villages[],Q230,10)</f>
        <v>true</v>
      </c>
      <c r="V230" t="str">
        <f>CHAR(34)&amp;R230&amp;CHAR(34)&amp;": "&amp;CHAR(34)&amp;S230&amp;CHAR(34)&amp;","</f>
        <v>"CanRaid": "true",</v>
      </c>
    </row>
    <row r="231" spans="17:22" x14ac:dyDescent="0.3">
      <c r="Q231">
        <f t="shared" si="31"/>
        <v>33</v>
      </c>
      <c r="R231" t="s">
        <v>211</v>
      </c>
      <c r="S231">
        <f>INDEX(Villages[],Q231,13)</f>
        <v>1</v>
      </c>
      <c r="V231" t="str">
        <f>CHAR(34)&amp;R231&amp;CHAR(34)&amp;": "&amp;CHAR(34)&amp;S231&amp;CHAR(34)</f>
        <v>"Multiplier": "1"</v>
      </c>
    </row>
    <row r="232" spans="17:22" x14ac:dyDescent="0.3">
      <c r="V232" t="s">
        <v>5</v>
      </c>
    </row>
    <row r="233" spans="17:22" x14ac:dyDescent="0.3">
      <c r="V233" t="s">
        <v>1</v>
      </c>
    </row>
    <row r="234" spans="17:22" x14ac:dyDescent="0.3">
      <c r="Q234">
        <f>Q227+1</f>
        <v>34</v>
      </c>
      <c r="R234" t="s">
        <v>2</v>
      </c>
      <c r="S234">
        <f>Q234</f>
        <v>34</v>
      </c>
      <c r="V234" t="str">
        <f>CHAR(34)&amp;R234&amp;CHAR(34)&amp;": "&amp;S234&amp;","</f>
        <v>"Id": 34,</v>
      </c>
    </row>
    <row r="235" spans="17:22" x14ac:dyDescent="0.3">
      <c r="Q235">
        <f t="shared" ref="Q235:Q238" si="32">Q228+1</f>
        <v>34</v>
      </c>
      <c r="R235" t="s">
        <v>3</v>
      </c>
      <c r="S235" t="str">
        <f>INDEX(Villages[],Q235,11)</f>
        <v>-27</v>
      </c>
      <c r="V235" t="str">
        <f>CHAR(34)&amp;R235&amp;CHAR(34)&amp;": "&amp;S235&amp;","</f>
        <v>"X": -27,</v>
      </c>
    </row>
    <row r="236" spans="17:22" x14ac:dyDescent="0.3">
      <c r="Q236">
        <f t="shared" si="32"/>
        <v>34</v>
      </c>
      <c r="R236" t="s">
        <v>4</v>
      </c>
      <c r="S236" t="str">
        <f>INDEX(Villages[],Q236,12)</f>
        <v>-39</v>
      </c>
      <c r="V236" t="str">
        <f>CHAR(34)&amp;R236&amp;CHAR(34)&amp;": "&amp;S236&amp;","</f>
        <v>"Y": -39,</v>
      </c>
    </row>
    <row r="237" spans="17:22" x14ac:dyDescent="0.3">
      <c r="Q237">
        <f t="shared" si="32"/>
        <v>34</v>
      </c>
      <c r="R237" t="s">
        <v>10</v>
      </c>
      <c r="S237" t="str">
        <f>INDEX(Villages[],Q237,10)</f>
        <v>true</v>
      </c>
      <c r="V237" t="str">
        <f>CHAR(34)&amp;R237&amp;CHAR(34)&amp;": "&amp;CHAR(34)&amp;S237&amp;CHAR(34)&amp;","</f>
        <v>"CanRaid": "true",</v>
      </c>
    </row>
    <row r="238" spans="17:22" x14ac:dyDescent="0.3">
      <c r="Q238">
        <f t="shared" si="32"/>
        <v>34</v>
      </c>
      <c r="R238" t="s">
        <v>211</v>
      </c>
      <c r="S238">
        <f>INDEX(Villages[],Q238,13)</f>
        <v>2</v>
      </c>
      <c r="V238" t="str">
        <f>CHAR(34)&amp;R238&amp;CHAR(34)&amp;": "&amp;CHAR(34)&amp;S238&amp;CHAR(34)</f>
        <v>"Multiplier": "2"</v>
      </c>
    </row>
    <row r="239" spans="17:22" x14ac:dyDescent="0.3">
      <c r="V239" t="s">
        <v>5</v>
      </c>
    </row>
    <row r="240" spans="17:22" x14ac:dyDescent="0.3">
      <c r="V240" t="s">
        <v>1</v>
      </c>
    </row>
    <row r="241" spans="17:22" x14ac:dyDescent="0.3">
      <c r="Q241">
        <f>Q234+1</f>
        <v>35</v>
      </c>
      <c r="R241" t="s">
        <v>2</v>
      </c>
      <c r="S241">
        <f>Q241</f>
        <v>35</v>
      </c>
      <c r="V241" t="str">
        <f>CHAR(34)&amp;R241&amp;CHAR(34)&amp;": "&amp;S241&amp;","</f>
        <v>"Id": 35,</v>
      </c>
    </row>
    <row r="242" spans="17:22" x14ac:dyDescent="0.3">
      <c r="Q242">
        <f t="shared" ref="Q242:Q245" si="33">Q235+1</f>
        <v>35</v>
      </c>
      <c r="R242" t="s">
        <v>3</v>
      </c>
      <c r="S242" t="str">
        <f>INDEX(Villages[],Q242,11)</f>
        <v>-35</v>
      </c>
      <c r="V242" t="str">
        <f>CHAR(34)&amp;R242&amp;CHAR(34)&amp;": "&amp;S242&amp;","</f>
        <v>"X": -35,</v>
      </c>
    </row>
    <row r="243" spans="17:22" x14ac:dyDescent="0.3">
      <c r="Q243">
        <f t="shared" si="33"/>
        <v>35</v>
      </c>
      <c r="R243" t="s">
        <v>4</v>
      </c>
      <c r="S243" t="str">
        <f>INDEX(Villages[],Q243,12)</f>
        <v>-39</v>
      </c>
      <c r="V243" t="str">
        <f>CHAR(34)&amp;R243&amp;CHAR(34)&amp;": "&amp;S243&amp;","</f>
        <v>"Y": -39,</v>
      </c>
    </row>
    <row r="244" spans="17:22" x14ac:dyDescent="0.3">
      <c r="Q244">
        <f t="shared" si="33"/>
        <v>35</v>
      </c>
      <c r="R244" t="s">
        <v>10</v>
      </c>
      <c r="S244" t="str">
        <f>INDEX(Villages[],Q244,10)</f>
        <v>true</v>
      </c>
      <c r="V244" t="str">
        <f>CHAR(34)&amp;R244&amp;CHAR(34)&amp;": "&amp;CHAR(34)&amp;S244&amp;CHAR(34)&amp;","</f>
        <v>"CanRaid": "true",</v>
      </c>
    </row>
    <row r="245" spans="17:22" x14ac:dyDescent="0.3">
      <c r="Q245">
        <f t="shared" si="33"/>
        <v>35</v>
      </c>
      <c r="R245" t="s">
        <v>211</v>
      </c>
      <c r="S245">
        <f>INDEX(Villages[],Q245,13)</f>
        <v>5</v>
      </c>
      <c r="V245" t="str">
        <f>CHAR(34)&amp;R245&amp;CHAR(34)&amp;": "&amp;CHAR(34)&amp;S245&amp;CHAR(34)</f>
        <v>"Multiplier": "5"</v>
      </c>
    </row>
    <row r="246" spans="17:22" x14ac:dyDescent="0.3">
      <c r="V246" t="s">
        <v>5</v>
      </c>
    </row>
    <row r="247" spans="17:22" x14ac:dyDescent="0.3">
      <c r="V247" t="s">
        <v>1</v>
      </c>
    </row>
    <row r="248" spans="17:22" x14ac:dyDescent="0.3">
      <c r="Q248">
        <f>Q241+1</f>
        <v>36</v>
      </c>
      <c r="R248" t="s">
        <v>2</v>
      </c>
      <c r="S248">
        <f>Q248</f>
        <v>36</v>
      </c>
      <c r="V248" t="str">
        <f>CHAR(34)&amp;R248&amp;CHAR(34)&amp;": "&amp;S248&amp;","</f>
        <v>"Id": 36,</v>
      </c>
    </row>
    <row r="249" spans="17:22" x14ac:dyDescent="0.3">
      <c r="Q249">
        <f t="shared" ref="Q249:Q252" si="34">Q242+1</f>
        <v>36</v>
      </c>
      <c r="R249" t="s">
        <v>3</v>
      </c>
      <c r="S249" t="str">
        <f>INDEX(Villages[],Q249,11)</f>
        <v>-40</v>
      </c>
      <c r="V249" t="str">
        <f>CHAR(34)&amp;R249&amp;CHAR(34)&amp;": "&amp;S249&amp;","</f>
        <v>"X": -40,</v>
      </c>
    </row>
    <row r="250" spans="17:22" x14ac:dyDescent="0.3">
      <c r="Q250">
        <f t="shared" si="34"/>
        <v>36</v>
      </c>
      <c r="R250" t="s">
        <v>4</v>
      </c>
      <c r="S250" t="str">
        <f>INDEX(Villages[],Q250,12)</f>
        <v>-60</v>
      </c>
      <c r="V250" t="str">
        <f>CHAR(34)&amp;R250&amp;CHAR(34)&amp;": "&amp;S250&amp;","</f>
        <v>"Y": -60,</v>
      </c>
    </row>
    <row r="251" spans="17:22" x14ac:dyDescent="0.3">
      <c r="Q251">
        <f t="shared" si="34"/>
        <v>36</v>
      </c>
      <c r="R251" t="s">
        <v>10</v>
      </c>
      <c r="S251" t="str">
        <f>INDEX(Villages[],Q251,10)</f>
        <v>false</v>
      </c>
      <c r="V251" t="str">
        <f>CHAR(34)&amp;R251&amp;CHAR(34)&amp;": "&amp;CHAR(34)&amp;S251&amp;CHAR(34)&amp;","</f>
        <v>"CanRaid": "false",</v>
      </c>
    </row>
    <row r="252" spans="17:22" x14ac:dyDescent="0.3">
      <c r="Q252">
        <f t="shared" si="34"/>
        <v>36</v>
      </c>
      <c r="R252" t="s">
        <v>211</v>
      </c>
      <c r="S252">
        <f>INDEX(Villages[],Q252,13)</f>
        <v>1</v>
      </c>
      <c r="V252" t="str">
        <f>CHAR(34)&amp;R252&amp;CHAR(34)&amp;": "&amp;CHAR(34)&amp;S252&amp;CHAR(34)</f>
        <v>"Multiplier": "1"</v>
      </c>
    </row>
    <row r="253" spans="17:22" x14ac:dyDescent="0.3">
      <c r="V253" t="s">
        <v>5</v>
      </c>
    </row>
    <row r="254" spans="17:22" x14ac:dyDescent="0.3">
      <c r="V254" t="s">
        <v>1</v>
      </c>
    </row>
    <row r="255" spans="17:22" x14ac:dyDescent="0.3">
      <c r="Q255">
        <f>Q248+1</f>
        <v>37</v>
      </c>
      <c r="R255" t="s">
        <v>2</v>
      </c>
      <c r="S255">
        <f>Q255</f>
        <v>37</v>
      </c>
      <c r="V255" t="str">
        <f>CHAR(34)&amp;R255&amp;CHAR(34)&amp;": "&amp;S255&amp;","</f>
        <v>"Id": 37,</v>
      </c>
    </row>
    <row r="256" spans="17:22" x14ac:dyDescent="0.3">
      <c r="Q256">
        <f t="shared" ref="Q256:Q259" si="35">Q249+1</f>
        <v>37</v>
      </c>
      <c r="R256" t="s">
        <v>3</v>
      </c>
      <c r="S256" t="str">
        <f>INDEX(Villages[],Q256,11)</f>
        <v>-39</v>
      </c>
      <c r="V256" t="str">
        <f>CHAR(34)&amp;R256&amp;CHAR(34)&amp;": "&amp;S256&amp;","</f>
        <v>"X": -39,</v>
      </c>
    </row>
    <row r="257" spans="17:22" x14ac:dyDescent="0.3">
      <c r="Q257">
        <f t="shared" si="35"/>
        <v>37</v>
      </c>
      <c r="R257" t="s">
        <v>4</v>
      </c>
      <c r="S257" t="str">
        <f>INDEX(Villages[],Q257,12)</f>
        <v>-41</v>
      </c>
      <c r="V257" t="str">
        <f>CHAR(34)&amp;R257&amp;CHAR(34)&amp;": "&amp;S257&amp;","</f>
        <v>"Y": -41,</v>
      </c>
    </row>
    <row r="258" spans="17:22" x14ac:dyDescent="0.3">
      <c r="Q258">
        <f t="shared" si="35"/>
        <v>37</v>
      </c>
      <c r="R258" t="s">
        <v>10</v>
      </c>
      <c r="S258" t="str">
        <f>INDEX(Villages[],Q258,10)</f>
        <v>true</v>
      </c>
      <c r="V258" t="str">
        <f>CHAR(34)&amp;R258&amp;CHAR(34)&amp;": "&amp;CHAR(34)&amp;S258&amp;CHAR(34)&amp;","</f>
        <v>"CanRaid": "true",</v>
      </c>
    </row>
    <row r="259" spans="17:22" x14ac:dyDescent="0.3">
      <c r="Q259">
        <f t="shared" si="35"/>
        <v>37</v>
      </c>
      <c r="R259" t="s">
        <v>211</v>
      </c>
      <c r="S259">
        <f>INDEX(Villages[],Q259,13)</f>
        <v>2</v>
      </c>
      <c r="V259" t="str">
        <f>CHAR(34)&amp;R259&amp;CHAR(34)&amp;": "&amp;CHAR(34)&amp;S259&amp;CHAR(34)</f>
        <v>"Multiplier": "2"</v>
      </c>
    </row>
    <row r="260" spans="17:22" x14ac:dyDescent="0.3">
      <c r="V260" t="s">
        <v>5</v>
      </c>
    </row>
    <row r="261" spans="17:22" x14ac:dyDescent="0.3">
      <c r="V261" t="s">
        <v>1</v>
      </c>
    </row>
    <row r="262" spans="17:22" x14ac:dyDescent="0.3">
      <c r="Q262">
        <f>Q255+1</f>
        <v>38</v>
      </c>
      <c r="R262" t="s">
        <v>2</v>
      </c>
      <c r="S262">
        <f>Q262</f>
        <v>38</v>
      </c>
      <c r="V262" t="str">
        <f>CHAR(34)&amp;R262&amp;CHAR(34)&amp;": "&amp;S262&amp;","</f>
        <v>"Id": 38,</v>
      </c>
    </row>
    <row r="263" spans="17:22" x14ac:dyDescent="0.3">
      <c r="Q263">
        <f t="shared" ref="Q263:Q266" si="36">Q256+1</f>
        <v>38</v>
      </c>
      <c r="R263" t="s">
        <v>3</v>
      </c>
      <c r="S263" t="str">
        <f>INDEX(Villages[],Q263,11)</f>
        <v>-44</v>
      </c>
      <c r="V263" t="str">
        <f>CHAR(34)&amp;R263&amp;CHAR(34)&amp;": "&amp;S263&amp;","</f>
        <v>"X": -44,</v>
      </c>
    </row>
    <row r="264" spans="17:22" x14ac:dyDescent="0.3">
      <c r="Q264">
        <f t="shared" si="36"/>
        <v>38</v>
      </c>
      <c r="R264" t="s">
        <v>4</v>
      </c>
      <c r="S264" t="str">
        <f>INDEX(Villages[],Q264,12)</f>
        <v>-51</v>
      </c>
      <c r="V264" t="str">
        <f>CHAR(34)&amp;R264&amp;CHAR(34)&amp;": "&amp;S264&amp;","</f>
        <v>"Y": -51,</v>
      </c>
    </row>
    <row r="265" spans="17:22" x14ac:dyDescent="0.3">
      <c r="Q265">
        <f t="shared" si="36"/>
        <v>38</v>
      </c>
      <c r="R265" t="s">
        <v>10</v>
      </c>
      <c r="S265" t="str">
        <f>INDEX(Villages[],Q265,10)</f>
        <v>true</v>
      </c>
      <c r="V265" t="str">
        <f>CHAR(34)&amp;R265&amp;CHAR(34)&amp;": "&amp;CHAR(34)&amp;S265&amp;CHAR(34)&amp;","</f>
        <v>"CanRaid": "true",</v>
      </c>
    </row>
    <row r="266" spans="17:22" x14ac:dyDescent="0.3">
      <c r="Q266">
        <f t="shared" si="36"/>
        <v>38</v>
      </c>
      <c r="R266" t="s">
        <v>211</v>
      </c>
      <c r="S266">
        <f>INDEX(Villages[],Q266,13)</f>
        <v>3</v>
      </c>
      <c r="V266" t="str">
        <f>CHAR(34)&amp;R266&amp;CHAR(34)&amp;": "&amp;CHAR(34)&amp;S266&amp;CHAR(34)</f>
        <v>"Multiplier": "3"</v>
      </c>
    </row>
    <row r="267" spans="17:22" x14ac:dyDescent="0.3">
      <c r="V267" t="s">
        <v>5</v>
      </c>
    </row>
    <row r="268" spans="17:22" x14ac:dyDescent="0.3">
      <c r="V268" t="s">
        <v>1</v>
      </c>
    </row>
    <row r="269" spans="17:22" x14ac:dyDescent="0.3">
      <c r="Q269">
        <f>Q262+1</f>
        <v>39</v>
      </c>
      <c r="R269" t="s">
        <v>2</v>
      </c>
      <c r="S269">
        <f>Q269</f>
        <v>39</v>
      </c>
      <c r="V269" t="str">
        <f>CHAR(34)&amp;R269&amp;CHAR(34)&amp;": "&amp;S269&amp;","</f>
        <v>"Id": 39,</v>
      </c>
    </row>
    <row r="270" spans="17:22" x14ac:dyDescent="0.3">
      <c r="Q270">
        <f t="shared" ref="Q270:Q273" si="37">Q263+1</f>
        <v>39</v>
      </c>
      <c r="R270" t="s">
        <v>3</v>
      </c>
      <c r="S270" t="str">
        <f>INDEX(Villages[],Q270,11)</f>
        <v>-43</v>
      </c>
      <c r="V270" t="str">
        <f>CHAR(34)&amp;R270&amp;CHAR(34)&amp;": "&amp;S270&amp;","</f>
        <v>"X": -43,</v>
      </c>
    </row>
    <row r="271" spans="17:22" x14ac:dyDescent="0.3">
      <c r="Q271">
        <f t="shared" si="37"/>
        <v>39</v>
      </c>
      <c r="R271" t="s">
        <v>4</v>
      </c>
      <c r="S271" t="str">
        <f>INDEX(Villages[],Q271,12)</f>
        <v>-46</v>
      </c>
      <c r="V271" t="str">
        <f>CHAR(34)&amp;R271&amp;CHAR(34)&amp;": "&amp;S271&amp;","</f>
        <v>"Y": -46,</v>
      </c>
    </row>
    <row r="272" spans="17:22" x14ac:dyDescent="0.3">
      <c r="Q272">
        <f t="shared" si="37"/>
        <v>39</v>
      </c>
      <c r="R272" t="s">
        <v>10</v>
      </c>
      <c r="S272" t="str">
        <f>INDEX(Villages[],Q272,10)</f>
        <v>true</v>
      </c>
      <c r="V272" t="str">
        <f>CHAR(34)&amp;R272&amp;CHAR(34)&amp;": "&amp;CHAR(34)&amp;S272&amp;CHAR(34)&amp;","</f>
        <v>"CanRaid": "true",</v>
      </c>
    </row>
    <row r="273" spans="17:22" x14ac:dyDescent="0.3">
      <c r="Q273">
        <f t="shared" si="37"/>
        <v>39</v>
      </c>
      <c r="R273" t="s">
        <v>211</v>
      </c>
      <c r="S273">
        <f>INDEX(Villages[],Q273,13)</f>
        <v>1</v>
      </c>
      <c r="V273" t="str">
        <f>CHAR(34)&amp;R273&amp;CHAR(34)&amp;": "&amp;CHAR(34)&amp;S273&amp;CHAR(34)</f>
        <v>"Multiplier": "1"</v>
      </c>
    </row>
    <row r="274" spans="17:22" x14ac:dyDescent="0.3">
      <c r="V274" t="s">
        <v>5</v>
      </c>
    </row>
    <row r="275" spans="17:22" x14ac:dyDescent="0.3">
      <c r="V275" t="s">
        <v>1</v>
      </c>
    </row>
    <row r="276" spans="17:22" x14ac:dyDescent="0.3">
      <c r="Q276">
        <f>Q269+1</f>
        <v>40</v>
      </c>
      <c r="R276" t="s">
        <v>2</v>
      </c>
      <c r="S276">
        <f>Q276</f>
        <v>40</v>
      </c>
      <c r="V276" t="str">
        <f>CHAR(34)&amp;R276&amp;CHAR(34)&amp;": "&amp;S276&amp;","</f>
        <v>"Id": 40,</v>
      </c>
    </row>
    <row r="277" spans="17:22" x14ac:dyDescent="0.3">
      <c r="Q277">
        <f t="shared" ref="Q277:Q280" si="38">Q270+1</f>
        <v>40</v>
      </c>
      <c r="R277" t="s">
        <v>3</v>
      </c>
      <c r="S277" t="str">
        <f>INDEX(Villages[],Q277,11)</f>
        <v>-38</v>
      </c>
      <c r="V277" t="str">
        <f>CHAR(34)&amp;R277&amp;CHAR(34)&amp;": "&amp;S277&amp;","</f>
        <v>"X": -38,</v>
      </c>
    </row>
    <row r="278" spans="17:22" x14ac:dyDescent="0.3">
      <c r="Q278">
        <f t="shared" si="38"/>
        <v>40</v>
      </c>
      <c r="R278" t="s">
        <v>4</v>
      </c>
      <c r="S278" t="str">
        <f>INDEX(Villages[],Q278,12)</f>
        <v>-40</v>
      </c>
      <c r="V278" t="str">
        <f>CHAR(34)&amp;R278&amp;CHAR(34)&amp;": "&amp;S278&amp;","</f>
        <v>"Y": -40,</v>
      </c>
    </row>
    <row r="279" spans="17:22" x14ac:dyDescent="0.3">
      <c r="Q279">
        <f t="shared" si="38"/>
        <v>40</v>
      </c>
      <c r="R279" t="s">
        <v>10</v>
      </c>
      <c r="S279" t="str">
        <f>INDEX(Villages[],Q279,10)</f>
        <v>true</v>
      </c>
      <c r="V279" t="str">
        <f>CHAR(34)&amp;R279&amp;CHAR(34)&amp;": "&amp;CHAR(34)&amp;S279&amp;CHAR(34)&amp;","</f>
        <v>"CanRaid": "true",</v>
      </c>
    </row>
    <row r="280" spans="17:22" x14ac:dyDescent="0.3">
      <c r="Q280">
        <f t="shared" si="38"/>
        <v>40</v>
      </c>
      <c r="R280" t="s">
        <v>211</v>
      </c>
      <c r="S280">
        <f>INDEX(Villages[],Q280,13)</f>
        <v>1</v>
      </c>
      <c r="V280" t="str">
        <f>CHAR(34)&amp;R280&amp;CHAR(34)&amp;": "&amp;CHAR(34)&amp;S280&amp;CHAR(34)</f>
        <v>"Multiplier": "1"</v>
      </c>
    </row>
    <row r="281" spans="17:22" x14ac:dyDescent="0.3">
      <c r="V281" t="s">
        <v>5</v>
      </c>
    </row>
    <row r="282" spans="17:22" x14ac:dyDescent="0.3">
      <c r="V282" t="s">
        <v>1</v>
      </c>
    </row>
    <row r="283" spans="17:22" x14ac:dyDescent="0.3">
      <c r="Q283">
        <f>Q276+1</f>
        <v>41</v>
      </c>
      <c r="R283" t="s">
        <v>2</v>
      </c>
      <c r="S283">
        <f>Q283</f>
        <v>41</v>
      </c>
      <c r="V283" t="str">
        <f>CHAR(34)&amp;R283&amp;CHAR(34)&amp;": "&amp;S283&amp;","</f>
        <v>"Id": 41,</v>
      </c>
    </row>
    <row r="284" spans="17:22" x14ac:dyDescent="0.3">
      <c r="Q284">
        <f t="shared" ref="Q284:Q287" si="39">Q277+1</f>
        <v>41</v>
      </c>
      <c r="R284" t="s">
        <v>3</v>
      </c>
      <c r="S284" t="str">
        <f>INDEX(Villages[],Q284,11)</f>
        <v>-29</v>
      </c>
      <c r="V284" t="str">
        <f>CHAR(34)&amp;R284&amp;CHAR(34)&amp;": "&amp;S284&amp;","</f>
        <v>"X": -29,</v>
      </c>
    </row>
    <row r="285" spans="17:22" x14ac:dyDescent="0.3">
      <c r="Q285">
        <f t="shared" si="39"/>
        <v>41</v>
      </c>
      <c r="R285" t="s">
        <v>4</v>
      </c>
      <c r="S285" t="str">
        <f>INDEX(Villages[],Q285,12)</f>
        <v>-64</v>
      </c>
      <c r="V285" t="str">
        <f>CHAR(34)&amp;R285&amp;CHAR(34)&amp;": "&amp;S285&amp;","</f>
        <v>"Y": -64,</v>
      </c>
    </row>
    <row r="286" spans="17:22" x14ac:dyDescent="0.3">
      <c r="Q286">
        <f t="shared" si="39"/>
        <v>41</v>
      </c>
      <c r="R286" t="s">
        <v>10</v>
      </c>
      <c r="S286" t="str">
        <f>INDEX(Villages[],Q286,10)</f>
        <v>true</v>
      </c>
      <c r="V286" t="str">
        <f>CHAR(34)&amp;R286&amp;CHAR(34)&amp;": "&amp;CHAR(34)&amp;S286&amp;CHAR(34)&amp;","</f>
        <v>"CanRaid": "true",</v>
      </c>
    </row>
    <row r="287" spans="17:22" x14ac:dyDescent="0.3">
      <c r="Q287">
        <f t="shared" si="39"/>
        <v>41</v>
      </c>
      <c r="R287" t="s">
        <v>211</v>
      </c>
      <c r="S287">
        <f>INDEX(Villages[],Q287,13)</f>
        <v>10</v>
      </c>
      <c r="V287" t="str">
        <f>CHAR(34)&amp;R287&amp;CHAR(34)&amp;": "&amp;CHAR(34)&amp;S287&amp;CHAR(34)</f>
        <v>"Multiplier": "10"</v>
      </c>
    </row>
    <row r="288" spans="17:22" x14ac:dyDescent="0.3">
      <c r="V288" t="s">
        <v>5</v>
      </c>
    </row>
    <row r="289" spans="17:22" x14ac:dyDescent="0.3">
      <c r="V289" t="s">
        <v>1</v>
      </c>
    </row>
    <row r="290" spans="17:22" x14ac:dyDescent="0.3">
      <c r="Q290">
        <f>Q283+1</f>
        <v>42</v>
      </c>
      <c r="R290" t="s">
        <v>2</v>
      </c>
      <c r="S290">
        <f>Q290</f>
        <v>42</v>
      </c>
      <c r="V290" t="str">
        <f>CHAR(34)&amp;R290&amp;CHAR(34)&amp;": "&amp;S290&amp;","</f>
        <v>"Id": 42,</v>
      </c>
    </row>
    <row r="291" spans="17:22" x14ac:dyDescent="0.3">
      <c r="Q291">
        <f t="shared" ref="Q291:Q294" si="40">Q284+1</f>
        <v>42</v>
      </c>
      <c r="R291" t="s">
        <v>3</v>
      </c>
      <c r="S291" t="str">
        <f>INDEX(Villages[],Q291,11)</f>
        <v>-37</v>
      </c>
      <c r="V291" t="str">
        <f>CHAR(34)&amp;R291&amp;CHAR(34)&amp;": "&amp;S291&amp;","</f>
        <v>"X": -37,</v>
      </c>
    </row>
    <row r="292" spans="17:22" x14ac:dyDescent="0.3">
      <c r="Q292">
        <f t="shared" si="40"/>
        <v>42</v>
      </c>
      <c r="R292" t="s">
        <v>4</v>
      </c>
      <c r="S292" t="str">
        <f>INDEX(Villages[],Q292,12)</f>
        <v>-39</v>
      </c>
      <c r="V292" t="str">
        <f>CHAR(34)&amp;R292&amp;CHAR(34)&amp;": "&amp;S292&amp;","</f>
        <v>"Y": -39,</v>
      </c>
    </row>
    <row r="293" spans="17:22" x14ac:dyDescent="0.3">
      <c r="Q293">
        <f t="shared" si="40"/>
        <v>42</v>
      </c>
      <c r="R293" t="s">
        <v>10</v>
      </c>
      <c r="S293" t="str">
        <f>INDEX(Villages[],Q293,10)</f>
        <v>true</v>
      </c>
      <c r="V293" t="str">
        <f>CHAR(34)&amp;R293&amp;CHAR(34)&amp;": "&amp;CHAR(34)&amp;S293&amp;CHAR(34)&amp;","</f>
        <v>"CanRaid": "true",</v>
      </c>
    </row>
    <row r="294" spans="17:22" x14ac:dyDescent="0.3">
      <c r="Q294">
        <f t="shared" si="40"/>
        <v>42</v>
      </c>
      <c r="R294" t="s">
        <v>211</v>
      </c>
      <c r="S294">
        <f>INDEX(Villages[],Q294,13)</f>
        <v>2</v>
      </c>
      <c r="V294" t="str">
        <f>CHAR(34)&amp;R294&amp;CHAR(34)&amp;": "&amp;CHAR(34)&amp;S294&amp;CHAR(34)</f>
        <v>"Multiplier": "2"</v>
      </c>
    </row>
    <row r="295" spans="17:22" x14ac:dyDescent="0.3">
      <c r="V295" t="s">
        <v>5</v>
      </c>
    </row>
    <row r="296" spans="17:22" x14ac:dyDescent="0.3">
      <c r="V296" t="s">
        <v>1</v>
      </c>
    </row>
    <row r="297" spans="17:22" x14ac:dyDescent="0.3">
      <c r="Q297">
        <f>Q290+1</f>
        <v>43</v>
      </c>
      <c r="R297" t="s">
        <v>2</v>
      </c>
      <c r="S297">
        <f>Q297</f>
        <v>43</v>
      </c>
      <c r="V297" t="str">
        <f>CHAR(34)&amp;R297&amp;CHAR(34)&amp;": "&amp;S297&amp;","</f>
        <v>"Id": 43,</v>
      </c>
    </row>
    <row r="298" spans="17:22" x14ac:dyDescent="0.3">
      <c r="Q298">
        <f t="shared" ref="Q298:Q301" si="41">Q291+1</f>
        <v>43</v>
      </c>
      <c r="R298" t="s">
        <v>3</v>
      </c>
      <c r="S298" t="str">
        <f>INDEX(Villages[],Q298,11)</f>
        <v>-21</v>
      </c>
      <c r="V298" t="str">
        <f>CHAR(34)&amp;R298&amp;CHAR(34)&amp;": "&amp;S298&amp;","</f>
        <v>"X": -21,</v>
      </c>
    </row>
    <row r="299" spans="17:22" x14ac:dyDescent="0.3">
      <c r="Q299">
        <f t="shared" si="41"/>
        <v>43</v>
      </c>
      <c r="R299" t="s">
        <v>4</v>
      </c>
      <c r="S299" t="str">
        <f>INDEX(Villages[],Q299,12)</f>
        <v>-42</v>
      </c>
      <c r="V299" t="str">
        <f>CHAR(34)&amp;R299&amp;CHAR(34)&amp;": "&amp;S299&amp;","</f>
        <v>"Y": -42,</v>
      </c>
    </row>
    <row r="300" spans="17:22" x14ac:dyDescent="0.3">
      <c r="Q300">
        <f t="shared" si="41"/>
        <v>43</v>
      </c>
      <c r="R300" t="s">
        <v>10</v>
      </c>
      <c r="S300" t="str">
        <f>INDEX(Villages[],Q300,10)</f>
        <v>false</v>
      </c>
      <c r="V300" t="str">
        <f>CHAR(34)&amp;R300&amp;CHAR(34)&amp;": "&amp;CHAR(34)&amp;S300&amp;CHAR(34)&amp;","</f>
        <v>"CanRaid": "false",</v>
      </c>
    </row>
    <row r="301" spans="17:22" x14ac:dyDescent="0.3">
      <c r="Q301">
        <f t="shared" si="41"/>
        <v>43</v>
      </c>
      <c r="R301" t="s">
        <v>211</v>
      </c>
      <c r="S301">
        <f>INDEX(Villages[],Q301,13)</f>
        <v>1</v>
      </c>
      <c r="V301" t="str">
        <f>CHAR(34)&amp;R301&amp;CHAR(34)&amp;": "&amp;CHAR(34)&amp;S301&amp;CHAR(34)</f>
        <v>"Multiplier": "1"</v>
      </c>
    </row>
    <row r="302" spans="17:22" x14ac:dyDescent="0.3">
      <c r="V302" t="s">
        <v>5</v>
      </c>
    </row>
    <row r="303" spans="17:22" x14ac:dyDescent="0.3">
      <c r="V303" t="s">
        <v>1</v>
      </c>
    </row>
    <row r="304" spans="17:22" x14ac:dyDescent="0.3">
      <c r="Q304">
        <f>Q297+1</f>
        <v>44</v>
      </c>
      <c r="R304" t="s">
        <v>2</v>
      </c>
      <c r="S304">
        <f>Q304</f>
        <v>44</v>
      </c>
      <c r="V304" t="str">
        <f>CHAR(34)&amp;R304&amp;CHAR(34)&amp;": "&amp;S304&amp;","</f>
        <v>"Id": 44,</v>
      </c>
    </row>
    <row r="305" spans="17:22" x14ac:dyDescent="0.3">
      <c r="Q305">
        <f t="shared" ref="Q305:Q308" si="42">Q298+1</f>
        <v>44</v>
      </c>
      <c r="R305" t="s">
        <v>3</v>
      </c>
      <c r="S305" t="str">
        <f>INDEX(Villages[],Q305,11)</f>
        <v>-21</v>
      </c>
      <c r="V305" t="str">
        <f>CHAR(34)&amp;R305&amp;CHAR(34)&amp;": "&amp;S305&amp;","</f>
        <v>"X": -21,</v>
      </c>
    </row>
    <row r="306" spans="17:22" x14ac:dyDescent="0.3">
      <c r="Q306">
        <f t="shared" si="42"/>
        <v>44</v>
      </c>
      <c r="R306" t="s">
        <v>4</v>
      </c>
      <c r="S306" t="str">
        <f>INDEX(Villages[],Q306,12)</f>
        <v>-60</v>
      </c>
      <c r="V306" t="str">
        <f>CHAR(34)&amp;R306&amp;CHAR(34)&amp;": "&amp;S306&amp;","</f>
        <v>"Y": -60,</v>
      </c>
    </row>
    <row r="307" spans="17:22" x14ac:dyDescent="0.3">
      <c r="Q307">
        <f t="shared" si="42"/>
        <v>44</v>
      </c>
      <c r="R307" t="s">
        <v>10</v>
      </c>
      <c r="S307" t="str">
        <f>INDEX(Villages[],Q307,10)</f>
        <v>false</v>
      </c>
      <c r="V307" t="str">
        <f>CHAR(34)&amp;R307&amp;CHAR(34)&amp;": "&amp;CHAR(34)&amp;S307&amp;CHAR(34)&amp;","</f>
        <v>"CanRaid": "false",</v>
      </c>
    </row>
    <row r="308" spans="17:22" x14ac:dyDescent="0.3">
      <c r="Q308">
        <f t="shared" si="42"/>
        <v>44</v>
      </c>
      <c r="R308" t="s">
        <v>211</v>
      </c>
      <c r="S308">
        <f>INDEX(Villages[],Q308,13)</f>
        <v>1</v>
      </c>
      <c r="V308" t="str">
        <f>CHAR(34)&amp;R308&amp;CHAR(34)&amp;": "&amp;CHAR(34)&amp;S308&amp;CHAR(34)</f>
        <v>"Multiplier": "1"</v>
      </c>
    </row>
    <row r="309" spans="17:22" x14ac:dyDescent="0.3">
      <c r="V309" t="s">
        <v>5</v>
      </c>
    </row>
    <row r="310" spans="17:22" x14ac:dyDescent="0.3">
      <c r="V310" t="s">
        <v>1</v>
      </c>
    </row>
    <row r="311" spans="17:22" x14ac:dyDescent="0.3">
      <c r="Q311">
        <f>Q304+1</f>
        <v>45</v>
      </c>
      <c r="R311" t="s">
        <v>2</v>
      </c>
      <c r="S311">
        <f>Q311</f>
        <v>45</v>
      </c>
      <c r="V311" t="str">
        <f>CHAR(34)&amp;R311&amp;CHAR(34)&amp;": "&amp;S311&amp;","</f>
        <v>"Id": 45,</v>
      </c>
    </row>
    <row r="312" spans="17:22" x14ac:dyDescent="0.3">
      <c r="Q312">
        <f t="shared" ref="Q312:Q315" si="43">Q305+1</f>
        <v>45</v>
      </c>
      <c r="R312" t="s">
        <v>3</v>
      </c>
      <c r="S312" t="str">
        <f>INDEX(Villages[],Q312,11)</f>
        <v>-39</v>
      </c>
      <c r="V312" t="str">
        <f>CHAR(34)&amp;R312&amp;CHAR(34)&amp;": "&amp;S312&amp;","</f>
        <v>"X": -39,</v>
      </c>
    </row>
    <row r="313" spans="17:22" x14ac:dyDescent="0.3">
      <c r="Q313">
        <f t="shared" si="43"/>
        <v>45</v>
      </c>
      <c r="R313" t="s">
        <v>4</v>
      </c>
      <c r="S313" t="str">
        <f>INDEX(Villages[],Q313,12)</f>
        <v>-62</v>
      </c>
      <c r="V313" t="str">
        <f>CHAR(34)&amp;R313&amp;CHAR(34)&amp;": "&amp;S313&amp;","</f>
        <v>"Y": -62,</v>
      </c>
    </row>
    <row r="314" spans="17:22" x14ac:dyDescent="0.3">
      <c r="Q314">
        <f t="shared" si="43"/>
        <v>45</v>
      </c>
      <c r="R314" t="s">
        <v>10</v>
      </c>
      <c r="S314" t="str">
        <f>INDEX(Villages[],Q314,10)</f>
        <v>true</v>
      </c>
      <c r="V314" t="str">
        <f>CHAR(34)&amp;R314&amp;CHAR(34)&amp;": "&amp;CHAR(34)&amp;S314&amp;CHAR(34)&amp;","</f>
        <v>"CanRaid": "true",</v>
      </c>
    </row>
    <row r="315" spans="17:22" x14ac:dyDescent="0.3">
      <c r="Q315">
        <f t="shared" si="43"/>
        <v>45</v>
      </c>
      <c r="R315" t="s">
        <v>211</v>
      </c>
      <c r="S315">
        <f>INDEX(Villages[],Q315,13)</f>
        <v>1</v>
      </c>
      <c r="V315" t="str">
        <f>CHAR(34)&amp;R315&amp;CHAR(34)&amp;": "&amp;CHAR(34)&amp;S315&amp;CHAR(34)</f>
        <v>"Multiplier": "1"</v>
      </c>
    </row>
    <row r="316" spans="17:22" x14ac:dyDescent="0.3">
      <c r="V316" t="s">
        <v>5</v>
      </c>
    </row>
    <row r="317" spans="17:22" x14ac:dyDescent="0.3">
      <c r="V317" t="s">
        <v>1</v>
      </c>
    </row>
    <row r="318" spans="17:22" x14ac:dyDescent="0.3">
      <c r="Q318">
        <f>Q311+1</f>
        <v>46</v>
      </c>
      <c r="R318" t="s">
        <v>2</v>
      </c>
      <c r="S318">
        <f>Q318</f>
        <v>46</v>
      </c>
      <c r="V318" t="str">
        <f>CHAR(34)&amp;R318&amp;CHAR(34)&amp;": "&amp;S318&amp;","</f>
        <v>"Id": 46,</v>
      </c>
    </row>
    <row r="319" spans="17:22" x14ac:dyDescent="0.3">
      <c r="Q319">
        <f t="shared" ref="Q319:Q322" si="44">Q312+1</f>
        <v>46</v>
      </c>
      <c r="R319" t="s">
        <v>3</v>
      </c>
      <c r="S319" t="str">
        <f>INDEX(Villages[],Q319,11)</f>
        <v>-24</v>
      </c>
      <c r="V319" t="str">
        <f>CHAR(34)&amp;R319&amp;CHAR(34)&amp;": "&amp;S319&amp;","</f>
        <v>"X": -24,</v>
      </c>
    </row>
    <row r="320" spans="17:22" x14ac:dyDescent="0.3">
      <c r="Q320">
        <f t="shared" si="44"/>
        <v>46</v>
      </c>
      <c r="R320" t="s">
        <v>4</v>
      </c>
      <c r="S320" t="str">
        <f>INDEX(Villages[],Q320,12)</f>
        <v>-39</v>
      </c>
      <c r="V320" t="str">
        <f>CHAR(34)&amp;R320&amp;CHAR(34)&amp;": "&amp;S320&amp;","</f>
        <v>"Y": -39,</v>
      </c>
    </row>
    <row r="321" spans="17:22" x14ac:dyDescent="0.3">
      <c r="Q321">
        <f t="shared" si="44"/>
        <v>46</v>
      </c>
      <c r="R321" t="s">
        <v>10</v>
      </c>
      <c r="S321" t="str">
        <f>INDEX(Villages[],Q321,10)</f>
        <v>true</v>
      </c>
      <c r="V321" t="str">
        <f>CHAR(34)&amp;R321&amp;CHAR(34)&amp;": "&amp;CHAR(34)&amp;S321&amp;CHAR(34)&amp;","</f>
        <v>"CanRaid": "true",</v>
      </c>
    </row>
    <row r="322" spans="17:22" x14ac:dyDescent="0.3">
      <c r="Q322">
        <f t="shared" si="44"/>
        <v>46</v>
      </c>
      <c r="R322" t="s">
        <v>211</v>
      </c>
      <c r="S322">
        <f>INDEX(Villages[],Q322,13)</f>
        <v>2</v>
      </c>
      <c r="V322" t="str">
        <f>CHAR(34)&amp;R322&amp;CHAR(34)&amp;": "&amp;CHAR(34)&amp;S322&amp;CHAR(34)</f>
        <v>"Multiplier": "2"</v>
      </c>
    </row>
    <row r="323" spans="17:22" x14ac:dyDescent="0.3">
      <c r="V323" t="s">
        <v>5</v>
      </c>
    </row>
    <row r="324" spans="17:22" x14ac:dyDescent="0.3">
      <c r="V324" t="s">
        <v>1</v>
      </c>
    </row>
    <row r="325" spans="17:22" x14ac:dyDescent="0.3">
      <c r="Q325">
        <f>Q318+1</f>
        <v>47</v>
      </c>
      <c r="R325" t="s">
        <v>2</v>
      </c>
      <c r="S325">
        <f>Q325</f>
        <v>47</v>
      </c>
      <c r="V325" t="str">
        <f>CHAR(34)&amp;R325&amp;CHAR(34)&amp;": "&amp;S325&amp;","</f>
        <v>"Id": 47,</v>
      </c>
    </row>
    <row r="326" spans="17:22" x14ac:dyDescent="0.3">
      <c r="Q326">
        <f t="shared" ref="Q326:Q329" si="45">Q319+1</f>
        <v>47</v>
      </c>
      <c r="R326" t="s">
        <v>3</v>
      </c>
      <c r="S326" t="str">
        <f>INDEX(Villages[],Q326,11)</f>
        <v>-24</v>
      </c>
      <c r="V326" t="str">
        <f>CHAR(34)&amp;R326&amp;CHAR(34)&amp;": "&amp;S326&amp;","</f>
        <v>"X": -24,</v>
      </c>
    </row>
    <row r="327" spans="17:22" x14ac:dyDescent="0.3">
      <c r="Q327">
        <f t="shared" si="45"/>
        <v>47</v>
      </c>
      <c r="R327" t="s">
        <v>4</v>
      </c>
      <c r="S327" t="str">
        <f>INDEX(Villages[],Q327,12)</f>
        <v>-63</v>
      </c>
      <c r="V327" t="str">
        <f>CHAR(34)&amp;R327&amp;CHAR(34)&amp;": "&amp;S327&amp;","</f>
        <v>"Y": -63,</v>
      </c>
    </row>
    <row r="328" spans="17:22" x14ac:dyDescent="0.3">
      <c r="Q328">
        <f t="shared" si="45"/>
        <v>47</v>
      </c>
      <c r="R328" t="s">
        <v>10</v>
      </c>
      <c r="S328" t="str">
        <f>INDEX(Villages[],Q328,10)</f>
        <v>true</v>
      </c>
      <c r="V328" t="str">
        <f>CHAR(34)&amp;R328&amp;CHAR(34)&amp;": "&amp;CHAR(34)&amp;S328&amp;CHAR(34)&amp;","</f>
        <v>"CanRaid": "true",</v>
      </c>
    </row>
    <row r="329" spans="17:22" x14ac:dyDescent="0.3">
      <c r="Q329">
        <f t="shared" si="45"/>
        <v>47</v>
      </c>
      <c r="R329" t="s">
        <v>211</v>
      </c>
      <c r="S329">
        <f>INDEX(Villages[],Q329,13)</f>
        <v>2</v>
      </c>
      <c r="V329" t="str">
        <f>CHAR(34)&amp;R329&amp;CHAR(34)&amp;": "&amp;CHAR(34)&amp;S329&amp;CHAR(34)</f>
        <v>"Multiplier": "2"</v>
      </c>
    </row>
    <row r="330" spans="17:22" x14ac:dyDescent="0.3">
      <c r="V330" t="s">
        <v>5</v>
      </c>
    </row>
    <row r="331" spans="17:22" x14ac:dyDescent="0.3">
      <c r="V331" t="s">
        <v>1</v>
      </c>
    </row>
    <row r="332" spans="17:22" x14ac:dyDescent="0.3">
      <c r="Q332">
        <f>Q325+1</f>
        <v>48</v>
      </c>
      <c r="R332" t="s">
        <v>2</v>
      </c>
      <c r="S332">
        <f>Q332</f>
        <v>48</v>
      </c>
      <c r="V332" t="str">
        <f>CHAR(34)&amp;R332&amp;CHAR(34)&amp;": "&amp;S332&amp;","</f>
        <v>"Id": 48,</v>
      </c>
    </row>
    <row r="333" spans="17:22" x14ac:dyDescent="0.3">
      <c r="Q333">
        <f t="shared" ref="Q333:Q336" si="46">Q326+1</f>
        <v>48</v>
      </c>
      <c r="R333" t="s">
        <v>3</v>
      </c>
      <c r="S333" t="str">
        <f>INDEX(Villages[],Q333,11)</f>
        <v>-33</v>
      </c>
      <c r="V333" t="str">
        <f>CHAR(34)&amp;R333&amp;CHAR(34)&amp;": "&amp;S333&amp;","</f>
        <v>"X": -33,</v>
      </c>
    </row>
    <row r="334" spans="17:22" x14ac:dyDescent="0.3">
      <c r="Q334">
        <f t="shared" si="46"/>
        <v>48</v>
      </c>
      <c r="R334" t="s">
        <v>4</v>
      </c>
      <c r="S334" t="str">
        <f>INDEX(Villages[],Q334,12)</f>
        <v>-37</v>
      </c>
      <c r="V334" t="str">
        <f>CHAR(34)&amp;R334&amp;CHAR(34)&amp;": "&amp;S334&amp;","</f>
        <v>"Y": -37,</v>
      </c>
    </row>
    <row r="335" spans="17:22" x14ac:dyDescent="0.3">
      <c r="Q335">
        <f t="shared" si="46"/>
        <v>48</v>
      </c>
      <c r="R335" t="s">
        <v>10</v>
      </c>
      <c r="S335" t="str">
        <f>INDEX(Villages[],Q335,10)</f>
        <v>false</v>
      </c>
      <c r="V335" t="str">
        <f>CHAR(34)&amp;R335&amp;CHAR(34)&amp;": "&amp;CHAR(34)&amp;S335&amp;CHAR(34)&amp;","</f>
        <v>"CanRaid": "false",</v>
      </c>
    </row>
    <row r="336" spans="17:22" x14ac:dyDescent="0.3">
      <c r="Q336">
        <f t="shared" si="46"/>
        <v>48</v>
      </c>
      <c r="R336" t="s">
        <v>211</v>
      </c>
      <c r="S336">
        <f>INDEX(Villages[],Q336,13)</f>
        <v>1</v>
      </c>
      <c r="V336" t="str">
        <f>CHAR(34)&amp;R336&amp;CHAR(34)&amp;": "&amp;CHAR(34)&amp;S336&amp;CHAR(34)</f>
        <v>"Multiplier": "1"</v>
      </c>
    </row>
    <row r="337" spans="17:22" x14ac:dyDescent="0.3">
      <c r="V337" t="s">
        <v>5</v>
      </c>
    </row>
    <row r="338" spans="17:22" x14ac:dyDescent="0.3">
      <c r="V338" t="s">
        <v>1</v>
      </c>
    </row>
    <row r="339" spans="17:22" x14ac:dyDescent="0.3">
      <c r="Q339">
        <f>Q332+1</f>
        <v>49</v>
      </c>
      <c r="R339" t="s">
        <v>2</v>
      </c>
      <c r="S339">
        <f>Q339</f>
        <v>49</v>
      </c>
      <c r="V339" t="str">
        <f>CHAR(34)&amp;R339&amp;CHAR(34)&amp;": "&amp;S339&amp;","</f>
        <v>"Id": 49,</v>
      </c>
    </row>
    <row r="340" spans="17:22" x14ac:dyDescent="0.3">
      <c r="Q340">
        <f t="shared" ref="Q340:Q343" si="47">Q333+1</f>
        <v>49</v>
      </c>
      <c r="R340" t="s">
        <v>3</v>
      </c>
      <c r="S340" t="str">
        <f>INDEX(Villages[],Q340,11)</f>
        <v>-45</v>
      </c>
      <c r="V340" t="str">
        <f>CHAR(34)&amp;R340&amp;CHAR(34)&amp;": "&amp;S340&amp;","</f>
        <v>"X": -45,</v>
      </c>
    </row>
    <row r="341" spans="17:22" x14ac:dyDescent="0.3">
      <c r="Q341">
        <f t="shared" si="47"/>
        <v>49</v>
      </c>
      <c r="R341" t="s">
        <v>4</v>
      </c>
      <c r="S341" t="str">
        <f>INDEX(Villages[],Q341,12)</f>
        <v>-49</v>
      </c>
      <c r="V341" t="str">
        <f>CHAR(34)&amp;R341&amp;CHAR(34)&amp;": "&amp;S341&amp;","</f>
        <v>"Y": -49,</v>
      </c>
    </row>
    <row r="342" spans="17:22" x14ac:dyDescent="0.3">
      <c r="Q342">
        <f t="shared" si="47"/>
        <v>49</v>
      </c>
      <c r="R342" t="s">
        <v>10</v>
      </c>
      <c r="S342" t="str">
        <f>INDEX(Villages[],Q342,10)</f>
        <v>false</v>
      </c>
      <c r="V342" t="str">
        <f>CHAR(34)&amp;R342&amp;CHAR(34)&amp;": "&amp;CHAR(34)&amp;S342&amp;CHAR(34)&amp;","</f>
        <v>"CanRaid": "false",</v>
      </c>
    </row>
    <row r="343" spans="17:22" x14ac:dyDescent="0.3">
      <c r="Q343">
        <f t="shared" si="47"/>
        <v>49</v>
      </c>
      <c r="R343" t="s">
        <v>211</v>
      </c>
      <c r="S343">
        <f>INDEX(Villages[],Q343,13)</f>
        <v>1</v>
      </c>
      <c r="V343" t="str">
        <f>CHAR(34)&amp;R343&amp;CHAR(34)&amp;": "&amp;CHAR(34)&amp;S343&amp;CHAR(34)</f>
        <v>"Multiplier": "1"</v>
      </c>
    </row>
    <row r="344" spans="17:22" x14ac:dyDescent="0.3">
      <c r="V344" t="s">
        <v>5</v>
      </c>
    </row>
    <row r="345" spans="17:22" x14ac:dyDescent="0.3">
      <c r="V345" t="s">
        <v>1</v>
      </c>
    </row>
    <row r="346" spans="17:22" x14ac:dyDescent="0.3">
      <c r="Q346">
        <f>Q339+1</f>
        <v>50</v>
      </c>
      <c r="R346" t="s">
        <v>2</v>
      </c>
      <c r="S346">
        <f>Q346</f>
        <v>50</v>
      </c>
      <c r="V346" t="str">
        <f>CHAR(34)&amp;R346&amp;CHAR(34)&amp;": "&amp;S346&amp;","</f>
        <v>"Id": 50,</v>
      </c>
    </row>
    <row r="347" spans="17:22" x14ac:dyDescent="0.3">
      <c r="Q347">
        <f t="shared" ref="Q347:Q350" si="48">Q340+1</f>
        <v>50</v>
      </c>
      <c r="R347" t="s">
        <v>3</v>
      </c>
      <c r="S347" t="str">
        <f>INDEX(Villages[],Q347,11)</f>
        <v>-17</v>
      </c>
      <c r="V347" t="str">
        <f>CHAR(34)&amp;R347&amp;CHAR(34)&amp;": "&amp;S347&amp;","</f>
        <v>"X": -17,</v>
      </c>
    </row>
    <row r="348" spans="17:22" x14ac:dyDescent="0.3">
      <c r="Q348">
        <f t="shared" si="48"/>
        <v>50</v>
      </c>
      <c r="R348" t="s">
        <v>4</v>
      </c>
      <c r="S348" t="str">
        <f>INDEX(Villages[],Q348,12)</f>
        <v>-53</v>
      </c>
      <c r="V348" t="str">
        <f>CHAR(34)&amp;R348&amp;CHAR(34)&amp;": "&amp;S348&amp;","</f>
        <v>"Y": -53,</v>
      </c>
    </row>
    <row r="349" spans="17:22" x14ac:dyDescent="0.3">
      <c r="Q349">
        <f t="shared" si="48"/>
        <v>50</v>
      </c>
      <c r="R349" t="s">
        <v>10</v>
      </c>
      <c r="S349" t="str">
        <f>INDEX(Villages[],Q349,10)</f>
        <v>true</v>
      </c>
      <c r="V349" t="str">
        <f>CHAR(34)&amp;R349&amp;CHAR(34)&amp;": "&amp;CHAR(34)&amp;S349&amp;CHAR(34)&amp;","</f>
        <v>"CanRaid": "true",</v>
      </c>
    </row>
    <row r="350" spans="17:22" x14ac:dyDescent="0.3">
      <c r="Q350">
        <f t="shared" si="48"/>
        <v>50</v>
      </c>
      <c r="R350" t="s">
        <v>211</v>
      </c>
      <c r="S350">
        <f>INDEX(Villages[],Q350,13)</f>
        <v>3</v>
      </c>
      <c r="V350" t="str">
        <f>CHAR(34)&amp;R350&amp;CHAR(34)&amp;": "&amp;CHAR(34)&amp;S350&amp;CHAR(34)</f>
        <v>"Multiplier": "3"</v>
      </c>
    </row>
    <row r="351" spans="17:22" x14ac:dyDescent="0.3">
      <c r="V351" t="s">
        <v>5</v>
      </c>
    </row>
    <row r="352" spans="17:22" x14ac:dyDescent="0.3">
      <c r="V352" t="s">
        <v>1</v>
      </c>
    </row>
    <row r="353" spans="17:22" x14ac:dyDescent="0.3">
      <c r="Q353">
        <f>Q346+1</f>
        <v>51</v>
      </c>
      <c r="R353" t="s">
        <v>2</v>
      </c>
      <c r="S353">
        <f>Q353</f>
        <v>51</v>
      </c>
      <c r="V353" t="str">
        <f>CHAR(34)&amp;R353&amp;CHAR(34)&amp;": "&amp;S353&amp;","</f>
        <v>"Id": 51,</v>
      </c>
    </row>
    <row r="354" spans="17:22" x14ac:dyDescent="0.3">
      <c r="Q354">
        <f t="shared" ref="Q354:Q357" si="49">Q347+1</f>
        <v>51</v>
      </c>
      <c r="R354" t="s">
        <v>3</v>
      </c>
      <c r="S354" t="str">
        <f>INDEX(Villages[],Q354,11)</f>
        <v>-17</v>
      </c>
      <c r="V354" t="str">
        <f>CHAR(34)&amp;R354&amp;CHAR(34)&amp;": "&amp;S354&amp;","</f>
        <v>"X": -17,</v>
      </c>
    </row>
    <row r="355" spans="17:22" x14ac:dyDescent="0.3">
      <c r="Q355">
        <f t="shared" si="49"/>
        <v>51</v>
      </c>
      <c r="R355" t="s">
        <v>4</v>
      </c>
      <c r="S355" t="str">
        <f>INDEX(Villages[],Q355,12)</f>
        <v>-49</v>
      </c>
      <c r="V355" t="str">
        <f>CHAR(34)&amp;R355&amp;CHAR(34)&amp;": "&amp;S355&amp;","</f>
        <v>"Y": -49,</v>
      </c>
    </row>
    <row r="356" spans="17:22" x14ac:dyDescent="0.3">
      <c r="Q356">
        <f t="shared" si="49"/>
        <v>51</v>
      </c>
      <c r="R356" t="s">
        <v>10</v>
      </c>
      <c r="S356" t="str">
        <f>INDEX(Villages[],Q356,10)</f>
        <v>true</v>
      </c>
      <c r="V356" t="str">
        <f>CHAR(34)&amp;R356&amp;CHAR(34)&amp;": "&amp;CHAR(34)&amp;S356&amp;CHAR(34)&amp;","</f>
        <v>"CanRaid": "true",</v>
      </c>
    </row>
    <row r="357" spans="17:22" x14ac:dyDescent="0.3">
      <c r="Q357">
        <f t="shared" si="49"/>
        <v>51</v>
      </c>
      <c r="R357" t="s">
        <v>211</v>
      </c>
      <c r="S357">
        <f>INDEX(Villages[],Q357,13)</f>
        <v>1</v>
      </c>
      <c r="V357" t="str">
        <f>CHAR(34)&amp;R357&amp;CHAR(34)&amp;": "&amp;CHAR(34)&amp;S357&amp;CHAR(34)</f>
        <v>"Multiplier": "1"</v>
      </c>
    </row>
    <row r="358" spans="17:22" x14ac:dyDescent="0.3">
      <c r="V358" t="s">
        <v>5</v>
      </c>
    </row>
    <row r="359" spans="17:22" x14ac:dyDescent="0.3">
      <c r="V359" t="s">
        <v>1</v>
      </c>
    </row>
    <row r="360" spans="17:22" x14ac:dyDescent="0.3">
      <c r="Q360">
        <f>Q353+1</f>
        <v>52</v>
      </c>
      <c r="R360" t="s">
        <v>2</v>
      </c>
      <c r="S360">
        <f>Q360</f>
        <v>52</v>
      </c>
      <c r="V360" t="str">
        <f>CHAR(34)&amp;R360&amp;CHAR(34)&amp;": "&amp;S360&amp;","</f>
        <v>"Id": 52,</v>
      </c>
    </row>
    <row r="361" spans="17:22" x14ac:dyDescent="0.3">
      <c r="Q361">
        <f t="shared" ref="Q361:Q364" si="50">Q354+1</f>
        <v>52</v>
      </c>
      <c r="R361" t="s">
        <v>3</v>
      </c>
      <c r="S361" t="str">
        <f>INDEX(Villages[],Q361,11)</f>
        <v>-42</v>
      </c>
      <c r="V361" t="str">
        <f>CHAR(34)&amp;R361&amp;CHAR(34)&amp;": "&amp;S361&amp;","</f>
        <v>"X": -42,</v>
      </c>
    </row>
    <row r="362" spans="17:22" x14ac:dyDescent="0.3">
      <c r="Q362">
        <f t="shared" si="50"/>
        <v>52</v>
      </c>
      <c r="R362" t="s">
        <v>4</v>
      </c>
      <c r="S362" t="str">
        <f>INDEX(Villages[],Q362,12)</f>
        <v>-61</v>
      </c>
      <c r="V362" t="str">
        <f>CHAR(34)&amp;R362&amp;CHAR(34)&amp;": "&amp;S362&amp;","</f>
        <v>"Y": -61,</v>
      </c>
    </row>
    <row r="363" spans="17:22" x14ac:dyDescent="0.3">
      <c r="Q363">
        <f t="shared" si="50"/>
        <v>52</v>
      </c>
      <c r="R363" t="s">
        <v>10</v>
      </c>
      <c r="S363" t="str">
        <f>INDEX(Villages[],Q363,10)</f>
        <v>false</v>
      </c>
      <c r="V363" t="str">
        <f>CHAR(34)&amp;R363&amp;CHAR(34)&amp;": "&amp;CHAR(34)&amp;S363&amp;CHAR(34)&amp;","</f>
        <v>"CanRaid": "false",</v>
      </c>
    </row>
    <row r="364" spans="17:22" x14ac:dyDescent="0.3">
      <c r="Q364">
        <f t="shared" si="50"/>
        <v>52</v>
      </c>
      <c r="R364" t="s">
        <v>211</v>
      </c>
      <c r="S364">
        <f>INDEX(Villages[],Q364,13)</f>
        <v>1</v>
      </c>
      <c r="V364" t="str">
        <f>CHAR(34)&amp;R364&amp;CHAR(34)&amp;": "&amp;CHAR(34)&amp;S364&amp;CHAR(34)</f>
        <v>"Multiplier": "1"</v>
      </c>
    </row>
    <row r="365" spans="17:22" x14ac:dyDescent="0.3">
      <c r="V365" t="s">
        <v>5</v>
      </c>
    </row>
    <row r="366" spans="17:22" x14ac:dyDescent="0.3">
      <c r="V366" t="s">
        <v>1</v>
      </c>
    </row>
    <row r="367" spans="17:22" x14ac:dyDescent="0.3">
      <c r="Q367">
        <f>Q360+1</f>
        <v>53</v>
      </c>
      <c r="R367" t="s">
        <v>2</v>
      </c>
      <c r="S367">
        <f>Q367</f>
        <v>53</v>
      </c>
      <c r="V367" t="str">
        <f>CHAR(34)&amp;R367&amp;CHAR(34)&amp;": "&amp;S367&amp;","</f>
        <v>"Id": 53,</v>
      </c>
    </row>
    <row r="368" spans="17:22" x14ac:dyDescent="0.3">
      <c r="Q368">
        <f t="shared" ref="Q368:Q371" si="51">Q361+1</f>
        <v>53</v>
      </c>
      <c r="R368" t="s">
        <v>3</v>
      </c>
      <c r="S368" t="str">
        <f>INDEX(Villages[],Q368,11)</f>
        <v>-21</v>
      </c>
      <c r="V368" t="str">
        <f>CHAR(34)&amp;R368&amp;CHAR(34)&amp;": "&amp;S368&amp;","</f>
        <v>"X": -21,</v>
      </c>
    </row>
    <row r="369" spans="17:22" x14ac:dyDescent="0.3">
      <c r="Q369">
        <f t="shared" si="51"/>
        <v>53</v>
      </c>
      <c r="R369" t="s">
        <v>4</v>
      </c>
      <c r="S369" t="str">
        <f>INDEX(Villages[],Q369,12)</f>
        <v>-40</v>
      </c>
      <c r="V369" t="str">
        <f>CHAR(34)&amp;R369&amp;CHAR(34)&amp;": "&amp;S369&amp;","</f>
        <v>"Y": -40,</v>
      </c>
    </row>
    <row r="370" spans="17:22" x14ac:dyDescent="0.3">
      <c r="Q370">
        <f t="shared" si="51"/>
        <v>53</v>
      </c>
      <c r="R370" t="s">
        <v>10</v>
      </c>
      <c r="S370" t="str">
        <f>INDEX(Villages[],Q370,10)</f>
        <v>true</v>
      </c>
      <c r="V370" t="str">
        <f>CHAR(34)&amp;R370&amp;CHAR(34)&amp;": "&amp;CHAR(34)&amp;S370&amp;CHAR(34)&amp;","</f>
        <v>"CanRaid": "true",</v>
      </c>
    </row>
    <row r="371" spans="17:22" x14ac:dyDescent="0.3">
      <c r="Q371">
        <f t="shared" si="51"/>
        <v>53</v>
      </c>
      <c r="R371" t="s">
        <v>211</v>
      </c>
      <c r="S371">
        <f>INDEX(Villages[],Q371,13)</f>
        <v>1</v>
      </c>
      <c r="V371" t="str">
        <f>CHAR(34)&amp;R371&amp;CHAR(34)&amp;": "&amp;CHAR(34)&amp;S371&amp;CHAR(34)</f>
        <v>"Multiplier": "1"</v>
      </c>
    </row>
    <row r="372" spans="17:22" x14ac:dyDescent="0.3">
      <c r="V372" t="s">
        <v>5</v>
      </c>
    </row>
    <row r="373" spans="17:22" x14ac:dyDescent="0.3">
      <c r="V373" t="s">
        <v>1</v>
      </c>
    </row>
    <row r="374" spans="17:22" x14ac:dyDescent="0.3">
      <c r="Q374">
        <f>Q367+1</f>
        <v>54</v>
      </c>
      <c r="R374" t="s">
        <v>2</v>
      </c>
      <c r="S374">
        <f>Q374</f>
        <v>54</v>
      </c>
      <c r="V374" t="str">
        <f>CHAR(34)&amp;R374&amp;CHAR(34)&amp;": "&amp;S374&amp;","</f>
        <v>"Id": 54,</v>
      </c>
    </row>
    <row r="375" spans="17:22" x14ac:dyDescent="0.3">
      <c r="Q375">
        <f t="shared" ref="Q375:Q378" si="52">Q368+1</f>
        <v>54</v>
      </c>
      <c r="R375" t="s">
        <v>3</v>
      </c>
      <c r="S375" t="str">
        <f>INDEX(Villages[],Q375,11)</f>
        <v>-19</v>
      </c>
      <c r="V375" t="str">
        <f>CHAR(34)&amp;R375&amp;CHAR(34)&amp;": "&amp;S375&amp;","</f>
        <v>"X": -19,</v>
      </c>
    </row>
    <row r="376" spans="17:22" x14ac:dyDescent="0.3">
      <c r="Q376">
        <f t="shared" si="52"/>
        <v>54</v>
      </c>
      <c r="R376" t="s">
        <v>4</v>
      </c>
      <c r="S376" t="str">
        <f>INDEX(Villages[],Q376,12)</f>
        <v>-60</v>
      </c>
      <c r="V376" t="str">
        <f>CHAR(34)&amp;R376&amp;CHAR(34)&amp;": "&amp;S376&amp;","</f>
        <v>"Y": -60,</v>
      </c>
    </row>
    <row r="377" spans="17:22" x14ac:dyDescent="0.3">
      <c r="Q377">
        <f t="shared" si="52"/>
        <v>54</v>
      </c>
      <c r="R377" t="s">
        <v>10</v>
      </c>
      <c r="S377" t="str">
        <f>INDEX(Villages[],Q377,10)</f>
        <v>true</v>
      </c>
      <c r="V377" t="str">
        <f>CHAR(34)&amp;R377&amp;CHAR(34)&amp;": "&amp;CHAR(34)&amp;S377&amp;CHAR(34)&amp;","</f>
        <v>"CanRaid": "true",</v>
      </c>
    </row>
    <row r="378" spans="17:22" x14ac:dyDescent="0.3">
      <c r="Q378">
        <f t="shared" si="52"/>
        <v>54</v>
      </c>
      <c r="R378" t="s">
        <v>211</v>
      </c>
      <c r="S378">
        <f>INDEX(Villages[],Q378,13)</f>
        <v>1</v>
      </c>
      <c r="V378" t="str">
        <f>CHAR(34)&amp;R378&amp;CHAR(34)&amp;": "&amp;CHAR(34)&amp;S378&amp;CHAR(34)</f>
        <v>"Multiplier": "1"</v>
      </c>
    </row>
    <row r="379" spans="17:22" x14ac:dyDescent="0.3">
      <c r="V379" t="s">
        <v>5</v>
      </c>
    </row>
    <row r="380" spans="17:22" x14ac:dyDescent="0.3">
      <c r="V380" t="s">
        <v>1</v>
      </c>
    </row>
    <row r="381" spans="17:22" x14ac:dyDescent="0.3">
      <c r="Q381">
        <f>Q374+1</f>
        <v>55</v>
      </c>
      <c r="R381" t="s">
        <v>2</v>
      </c>
      <c r="S381">
        <f>Q381</f>
        <v>55</v>
      </c>
      <c r="V381" t="str">
        <f>CHAR(34)&amp;R381&amp;CHAR(34)&amp;": "&amp;S381&amp;","</f>
        <v>"Id": 55,</v>
      </c>
    </row>
    <row r="382" spans="17:22" x14ac:dyDescent="0.3">
      <c r="Q382">
        <f t="shared" ref="Q382:Q385" si="53">Q375+1</f>
        <v>55</v>
      </c>
      <c r="R382" t="s">
        <v>3</v>
      </c>
      <c r="S382" t="str">
        <f>INDEX(Villages[],Q382,11)</f>
        <v>-37</v>
      </c>
      <c r="V382" t="str">
        <f>CHAR(34)&amp;R382&amp;CHAR(34)&amp;": "&amp;S382&amp;","</f>
        <v>"X": -37,</v>
      </c>
    </row>
    <row r="383" spans="17:22" x14ac:dyDescent="0.3">
      <c r="Q383">
        <f t="shared" si="53"/>
        <v>55</v>
      </c>
      <c r="R383" t="s">
        <v>4</v>
      </c>
      <c r="S383" t="str">
        <f>INDEX(Villages[],Q383,12)</f>
        <v>-65</v>
      </c>
      <c r="V383" t="str">
        <f>CHAR(34)&amp;R383&amp;CHAR(34)&amp;": "&amp;S383&amp;","</f>
        <v>"Y": -65,</v>
      </c>
    </row>
    <row r="384" spans="17:22" x14ac:dyDescent="0.3">
      <c r="Q384">
        <f t="shared" si="53"/>
        <v>55</v>
      </c>
      <c r="R384" t="s">
        <v>10</v>
      </c>
      <c r="S384" t="str">
        <f>INDEX(Villages[],Q384,10)</f>
        <v>true</v>
      </c>
      <c r="V384" t="str">
        <f>CHAR(34)&amp;R384&amp;CHAR(34)&amp;": "&amp;CHAR(34)&amp;S384&amp;CHAR(34)&amp;","</f>
        <v>"CanRaid": "true",</v>
      </c>
    </row>
    <row r="385" spans="17:22" x14ac:dyDescent="0.3">
      <c r="Q385">
        <f t="shared" si="53"/>
        <v>55</v>
      </c>
      <c r="R385" t="s">
        <v>211</v>
      </c>
      <c r="S385">
        <f>INDEX(Villages[],Q385,13)</f>
        <v>1</v>
      </c>
      <c r="V385" t="str">
        <f>CHAR(34)&amp;R385&amp;CHAR(34)&amp;": "&amp;CHAR(34)&amp;S385&amp;CHAR(34)</f>
        <v>"Multiplier": "1"</v>
      </c>
    </row>
    <row r="386" spans="17:22" x14ac:dyDescent="0.3">
      <c r="V386" t="s">
        <v>5</v>
      </c>
    </row>
    <row r="387" spans="17:22" x14ac:dyDescent="0.3">
      <c r="V387" t="s">
        <v>1</v>
      </c>
    </row>
    <row r="388" spans="17:22" x14ac:dyDescent="0.3">
      <c r="Q388">
        <f>Q381+1</f>
        <v>56</v>
      </c>
      <c r="R388" t="s">
        <v>2</v>
      </c>
      <c r="S388">
        <f>Q388</f>
        <v>56</v>
      </c>
      <c r="V388" t="str">
        <f>CHAR(34)&amp;R388&amp;CHAR(34)&amp;": "&amp;S388&amp;","</f>
        <v>"Id": 56,</v>
      </c>
    </row>
    <row r="389" spans="17:22" x14ac:dyDescent="0.3">
      <c r="Q389">
        <f t="shared" ref="Q389:Q392" si="54">Q382+1</f>
        <v>56</v>
      </c>
      <c r="R389" t="s">
        <v>3</v>
      </c>
      <c r="S389" t="str">
        <f>INDEX(Villages[],Q389,11)</f>
        <v>-45</v>
      </c>
      <c r="V389" t="str">
        <f>CHAR(34)&amp;R389&amp;CHAR(34)&amp;": "&amp;S389&amp;","</f>
        <v>"X": -45,</v>
      </c>
    </row>
    <row r="390" spans="17:22" x14ac:dyDescent="0.3">
      <c r="Q390">
        <f t="shared" si="54"/>
        <v>56</v>
      </c>
      <c r="R390" t="s">
        <v>4</v>
      </c>
      <c r="S390" t="str">
        <f>INDEX(Villages[],Q390,12)</f>
        <v>-57</v>
      </c>
      <c r="V390" t="str">
        <f>CHAR(34)&amp;R390&amp;CHAR(34)&amp;": "&amp;S390&amp;","</f>
        <v>"Y": -57,</v>
      </c>
    </row>
    <row r="391" spans="17:22" x14ac:dyDescent="0.3">
      <c r="Q391">
        <f t="shared" si="54"/>
        <v>56</v>
      </c>
      <c r="R391" t="s">
        <v>10</v>
      </c>
      <c r="S391" t="str">
        <f>INDEX(Villages[],Q391,10)</f>
        <v>false</v>
      </c>
      <c r="V391" t="str">
        <f>CHAR(34)&amp;R391&amp;CHAR(34)&amp;": "&amp;CHAR(34)&amp;S391&amp;CHAR(34)&amp;","</f>
        <v>"CanRaid": "false",</v>
      </c>
    </row>
    <row r="392" spans="17:22" x14ac:dyDescent="0.3">
      <c r="Q392">
        <f t="shared" si="54"/>
        <v>56</v>
      </c>
      <c r="R392" t="s">
        <v>211</v>
      </c>
      <c r="S392">
        <f>INDEX(Villages[],Q392,13)</f>
        <v>1</v>
      </c>
      <c r="V392" t="str">
        <f>CHAR(34)&amp;R392&amp;CHAR(34)&amp;": "&amp;CHAR(34)&amp;S392&amp;CHAR(34)</f>
        <v>"Multiplier": "1"</v>
      </c>
    </row>
    <row r="393" spans="17:22" x14ac:dyDescent="0.3">
      <c r="V393" t="s">
        <v>5</v>
      </c>
    </row>
    <row r="394" spans="17:22" x14ac:dyDescent="0.3">
      <c r="V394" t="s">
        <v>1</v>
      </c>
    </row>
    <row r="395" spans="17:22" x14ac:dyDescent="0.3">
      <c r="Q395">
        <f>Q388+1</f>
        <v>57</v>
      </c>
      <c r="R395" t="s">
        <v>2</v>
      </c>
      <c r="S395">
        <f>Q395</f>
        <v>57</v>
      </c>
      <c r="V395" t="str">
        <f>CHAR(34)&amp;R395&amp;CHAR(34)&amp;": "&amp;S395&amp;","</f>
        <v>"Id": 57,</v>
      </c>
    </row>
    <row r="396" spans="17:22" x14ac:dyDescent="0.3">
      <c r="Q396">
        <f t="shared" ref="Q396:Q399" si="55">Q389+1</f>
        <v>57</v>
      </c>
      <c r="R396" t="s">
        <v>3</v>
      </c>
      <c r="S396" t="str">
        <f>INDEX(Villages[],Q396,11)</f>
        <v>-23</v>
      </c>
      <c r="V396" t="str">
        <f>CHAR(34)&amp;R396&amp;CHAR(34)&amp;": "&amp;S396&amp;","</f>
        <v>"X": -23,</v>
      </c>
    </row>
    <row r="397" spans="17:22" x14ac:dyDescent="0.3">
      <c r="Q397">
        <f t="shared" si="55"/>
        <v>57</v>
      </c>
      <c r="R397" t="s">
        <v>4</v>
      </c>
      <c r="S397" t="str">
        <f>INDEX(Villages[],Q397,12)</f>
        <v>-38</v>
      </c>
      <c r="V397" t="str">
        <f>CHAR(34)&amp;R397&amp;CHAR(34)&amp;": "&amp;S397&amp;","</f>
        <v>"Y": -38,</v>
      </c>
    </row>
    <row r="398" spans="17:22" x14ac:dyDescent="0.3">
      <c r="Q398">
        <f t="shared" si="55"/>
        <v>57</v>
      </c>
      <c r="R398" t="s">
        <v>10</v>
      </c>
      <c r="S398" t="str">
        <f>INDEX(Villages[],Q398,10)</f>
        <v>false</v>
      </c>
      <c r="V398" t="str">
        <f>CHAR(34)&amp;R398&amp;CHAR(34)&amp;": "&amp;CHAR(34)&amp;S398&amp;CHAR(34)&amp;","</f>
        <v>"CanRaid": "false",</v>
      </c>
    </row>
    <row r="399" spans="17:22" x14ac:dyDescent="0.3">
      <c r="Q399">
        <f t="shared" si="55"/>
        <v>57</v>
      </c>
      <c r="R399" t="s">
        <v>211</v>
      </c>
      <c r="S399">
        <f>INDEX(Villages[],Q399,13)</f>
        <v>2</v>
      </c>
      <c r="V399" t="str">
        <f>CHAR(34)&amp;R399&amp;CHAR(34)&amp;": "&amp;CHAR(34)&amp;S399&amp;CHAR(34)</f>
        <v>"Multiplier": "2"</v>
      </c>
    </row>
    <row r="400" spans="17:22" x14ac:dyDescent="0.3">
      <c r="V400" t="s">
        <v>5</v>
      </c>
    </row>
    <row r="401" spans="17:22" x14ac:dyDescent="0.3">
      <c r="V401" t="s">
        <v>1</v>
      </c>
    </row>
    <row r="402" spans="17:22" x14ac:dyDescent="0.3">
      <c r="Q402">
        <f>Q395+1</f>
        <v>58</v>
      </c>
      <c r="R402" t="s">
        <v>2</v>
      </c>
      <c r="S402">
        <f>Q402</f>
        <v>58</v>
      </c>
      <c r="V402" t="str">
        <f>CHAR(34)&amp;R402&amp;CHAR(34)&amp;": "&amp;S402&amp;","</f>
        <v>"Id": 58,</v>
      </c>
    </row>
    <row r="403" spans="17:22" x14ac:dyDescent="0.3">
      <c r="Q403">
        <f t="shared" ref="Q403:Q406" si="56">Q396+1</f>
        <v>58</v>
      </c>
      <c r="R403" t="s">
        <v>3</v>
      </c>
      <c r="S403" t="str">
        <f>INDEX(Villages[],Q403,11)</f>
        <v>-35</v>
      </c>
      <c r="V403" t="str">
        <f>CHAR(34)&amp;R403&amp;CHAR(34)&amp;": "&amp;S403&amp;","</f>
        <v>"X": -35,</v>
      </c>
    </row>
    <row r="404" spans="17:22" x14ac:dyDescent="0.3">
      <c r="Q404">
        <f t="shared" si="56"/>
        <v>58</v>
      </c>
      <c r="R404" t="s">
        <v>4</v>
      </c>
      <c r="S404" t="str">
        <f>INDEX(Villages[],Q404,12)</f>
        <v>-66</v>
      </c>
      <c r="V404" t="str">
        <f>CHAR(34)&amp;R404&amp;CHAR(34)&amp;": "&amp;S404&amp;","</f>
        <v>"Y": -66,</v>
      </c>
    </row>
    <row r="405" spans="17:22" x14ac:dyDescent="0.3">
      <c r="Q405">
        <f t="shared" si="56"/>
        <v>58</v>
      </c>
      <c r="R405" t="s">
        <v>10</v>
      </c>
      <c r="S405" t="str">
        <f>INDEX(Villages[],Q405,10)</f>
        <v>false</v>
      </c>
      <c r="V405" t="str">
        <f>CHAR(34)&amp;R405&amp;CHAR(34)&amp;": "&amp;CHAR(34)&amp;S405&amp;CHAR(34)&amp;","</f>
        <v>"CanRaid": "false",</v>
      </c>
    </row>
    <row r="406" spans="17:22" x14ac:dyDescent="0.3">
      <c r="Q406">
        <f t="shared" si="56"/>
        <v>58</v>
      </c>
      <c r="R406" t="s">
        <v>211</v>
      </c>
      <c r="S406">
        <f>INDEX(Villages[],Q406,13)</f>
        <v>1</v>
      </c>
      <c r="V406" t="str">
        <f>CHAR(34)&amp;R406&amp;CHAR(34)&amp;": "&amp;CHAR(34)&amp;S406&amp;CHAR(34)</f>
        <v>"Multiplier": "1"</v>
      </c>
    </row>
    <row r="407" spans="17:22" x14ac:dyDescent="0.3">
      <c r="V407" t="s">
        <v>5</v>
      </c>
    </row>
    <row r="408" spans="17:22" x14ac:dyDescent="0.3">
      <c r="V408" t="s">
        <v>1</v>
      </c>
    </row>
    <row r="409" spans="17:22" x14ac:dyDescent="0.3">
      <c r="Q409">
        <f>Q402+1</f>
        <v>59</v>
      </c>
      <c r="R409" t="s">
        <v>2</v>
      </c>
      <c r="S409">
        <f>Q409</f>
        <v>59</v>
      </c>
      <c r="V409" t="str">
        <f>CHAR(34)&amp;R409&amp;CHAR(34)&amp;": "&amp;S409&amp;","</f>
        <v>"Id": 59,</v>
      </c>
    </row>
    <row r="410" spans="17:22" x14ac:dyDescent="0.3">
      <c r="Q410">
        <f t="shared" ref="Q410:Q413" si="57">Q403+1</f>
        <v>59</v>
      </c>
      <c r="R410" t="s">
        <v>3</v>
      </c>
      <c r="S410" t="str">
        <f>INDEX(Villages[],Q410,11)</f>
        <v>-21</v>
      </c>
      <c r="V410" t="str">
        <f>CHAR(34)&amp;R410&amp;CHAR(34)&amp;": "&amp;S410&amp;","</f>
        <v>"X": -21,</v>
      </c>
    </row>
    <row r="411" spans="17:22" x14ac:dyDescent="0.3">
      <c r="Q411">
        <f t="shared" si="57"/>
        <v>59</v>
      </c>
      <c r="R411" t="s">
        <v>4</v>
      </c>
      <c r="S411" t="str">
        <f>INDEX(Villages[],Q411,12)</f>
        <v>-39</v>
      </c>
      <c r="V411" t="str">
        <f>CHAR(34)&amp;R411&amp;CHAR(34)&amp;": "&amp;S411&amp;","</f>
        <v>"Y": -39,</v>
      </c>
    </row>
    <row r="412" spans="17:22" x14ac:dyDescent="0.3">
      <c r="Q412">
        <f t="shared" si="57"/>
        <v>59</v>
      </c>
      <c r="R412" t="s">
        <v>10</v>
      </c>
      <c r="S412" t="str">
        <f>INDEX(Villages[],Q412,10)</f>
        <v>true</v>
      </c>
      <c r="V412" t="str">
        <f>CHAR(34)&amp;R412&amp;CHAR(34)&amp;": "&amp;CHAR(34)&amp;S412&amp;CHAR(34)&amp;","</f>
        <v>"CanRaid": "true",</v>
      </c>
    </row>
    <row r="413" spans="17:22" x14ac:dyDescent="0.3">
      <c r="Q413">
        <f t="shared" si="57"/>
        <v>59</v>
      </c>
      <c r="R413" t="s">
        <v>211</v>
      </c>
      <c r="S413">
        <f>INDEX(Villages[],Q413,13)</f>
        <v>3</v>
      </c>
      <c r="V413" t="str">
        <f>CHAR(34)&amp;R413&amp;CHAR(34)&amp;": "&amp;CHAR(34)&amp;S413&amp;CHAR(34)</f>
        <v>"Multiplier": "3"</v>
      </c>
    </row>
    <row r="414" spans="17:22" x14ac:dyDescent="0.3">
      <c r="V414" t="s">
        <v>5</v>
      </c>
    </row>
    <row r="415" spans="17:22" x14ac:dyDescent="0.3">
      <c r="V415" t="s">
        <v>1</v>
      </c>
    </row>
    <row r="416" spans="17:22" x14ac:dyDescent="0.3">
      <c r="Q416">
        <f>Q409+1</f>
        <v>60</v>
      </c>
      <c r="R416" t="s">
        <v>2</v>
      </c>
      <c r="S416">
        <f>Q416</f>
        <v>60</v>
      </c>
      <c r="V416" t="str">
        <f>CHAR(34)&amp;R416&amp;CHAR(34)&amp;": "&amp;S416&amp;","</f>
        <v>"Id": 60,</v>
      </c>
    </row>
    <row r="417" spans="17:22" x14ac:dyDescent="0.3">
      <c r="Q417">
        <f t="shared" ref="Q417:Q420" si="58">Q410+1</f>
        <v>60</v>
      </c>
      <c r="R417" t="s">
        <v>3</v>
      </c>
      <c r="S417" t="str">
        <f>INDEX(Villages[],Q417,11)</f>
        <v>-17</v>
      </c>
      <c r="V417" t="str">
        <f>CHAR(34)&amp;R417&amp;CHAR(34)&amp;": "&amp;S417&amp;","</f>
        <v>"X": -17,</v>
      </c>
    </row>
    <row r="418" spans="17:22" x14ac:dyDescent="0.3">
      <c r="Q418">
        <f t="shared" si="58"/>
        <v>60</v>
      </c>
      <c r="R418" t="s">
        <v>4</v>
      </c>
      <c r="S418" t="str">
        <f>INDEX(Villages[],Q418,12)</f>
        <v>-44</v>
      </c>
      <c r="V418" t="str">
        <f>CHAR(34)&amp;R418&amp;CHAR(34)&amp;": "&amp;S418&amp;","</f>
        <v>"Y": -44,</v>
      </c>
    </row>
    <row r="419" spans="17:22" x14ac:dyDescent="0.3">
      <c r="Q419">
        <f t="shared" si="58"/>
        <v>60</v>
      </c>
      <c r="R419" t="s">
        <v>10</v>
      </c>
      <c r="S419" t="str">
        <f>INDEX(Villages[],Q419,10)</f>
        <v>false</v>
      </c>
      <c r="V419" t="str">
        <f>CHAR(34)&amp;R419&amp;CHAR(34)&amp;": "&amp;CHAR(34)&amp;S419&amp;CHAR(34)&amp;","</f>
        <v>"CanRaid": "false",</v>
      </c>
    </row>
    <row r="420" spans="17:22" x14ac:dyDescent="0.3">
      <c r="Q420">
        <f t="shared" si="58"/>
        <v>60</v>
      </c>
      <c r="R420" t="s">
        <v>211</v>
      </c>
      <c r="S420">
        <f>INDEX(Villages[],Q420,13)</f>
        <v>1</v>
      </c>
      <c r="V420" t="str">
        <f>CHAR(34)&amp;R420&amp;CHAR(34)&amp;": "&amp;CHAR(34)&amp;S420&amp;CHAR(34)</f>
        <v>"Multiplier": "1"</v>
      </c>
    </row>
    <row r="421" spans="17:22" x14ac:dyDescent="0.3">
      <c r="V421" t="s">
        <v>5</v>
      </c>
    </row>
    <row r="422" spans="17:22" x14ac:dyDescent="0.3">
      <c r="V422" t="s">
        <v>1</v>
      </c>
    </row>
    <row r="423" spans="17:22" x14ac:dyDescent="0.3">
      <c r="Q423">
        <f>Q416+1</f>
        <v>61</v>
      </c>
      <c r="R423" t="s">
        <v>2</v>
      </c>
      <c r="S423">
        <f>Q423</f>
        <v>61</v>
      </c>
      <c r="V423" t="str">
        <f>CHAR(34)&amp;R423&amp;CHAR(34)&amp;": "&amp;S423&amp;","</f>
        <v>"Id": 61,</v>
      </c>
    </row>
    <row r="424" spans="17:22" x14ac:dyDescent="0.3">
      <c r="Q424">
        <f t="shared" ref="Q424:Q427" si="59">Q417+1</f>
        <v>61</v>
      </c>
      <c r="R424" t="s">
        <v>3</v>
      </c>
      <c r="S424" t="str">
        <f>INDEX(Villages[],Q424,11)</f>
        <v>-36</v>
      </c>
      <c r="V424" t="str">
        <f>CHAR(34)&amp;R424&amp;CHAR(34)&amp;": "&amp;S424&amp;","</f>
        <v>"X": -36,</v>
      </c>
    </row>
    <row r="425" spans="17:22" x14ac:dyDescent="0.3">
      <c r="Q425">
        <f t="shared" si="59"/>
        <v>61</v>
      </c>
      <c r="R425" t="s">
        <v>4</v>
      </c>
      <c r="S425" t="str">
        <f>INDEX(Villages[],Q425,12)</f>
        <v>-36</v>
      </c>
      <c r="V425" t="str">
        <f>CHAR(34)&amp;R425&amp;CHAR(34)&amp;": "&amp;S425&amp;","</f>
        <v>"Y": -36,</v>
      </c>
    </row>
    <row r="426" spans="17:22" x14ac:dyDescent="0.3">
      <c r="Q426">
        <f t="shared" si="59"/>
        <v>61</v>
      </c>
      <c r="R426" t="s">
        <v>10</v>
      </c>
      <c r="S426" t="str">
        <f>INDEX(Villages[],Q426,10)</f>
        <v>true</v>
      </c>
      <c r="V426" t="str">
        <f>CHAR(34)&amp;R426&amp;CHAR(34)&amp;": "&amp;CHAR(34)&amp;S426&amp;CHAR(34)&amp;","</f>
        <v>"CanRaid": "true",</v>
      </c>
    </row>
    <row r="427" spans="17:22" x14ac:dyDescent="0.3">
      <c r="Q427">
        <f t="shared" si="59"/>
        <v>61</v>
      </c>
      <c r="R427" t="s">
        <v>211</v>
      </c>
      <c r="S427">
        <f>INDEX(Villages[],Q427,13)</f>
        <v>5</v>
      </c>
      <c r="V427" t="str">
        <f>CHAR(34)&amp;R427&amp;CHAR(34)&amp;": "&amp;CHAR(34)&amp;S427&amp;CHAR(34)</f>
        <v>"Multiplier": "5"</v>
      </c>
    </row>
    <row r="428" spans="17:22" x14ac:dyDescent="0.3">
      <c r="V428" t="s">
        <v>5</v>
      </c>
    </row>
    <row r="429" spans="17:22" x14ac:dyDescent="0.3">
      <c r="V429" t="s">
        <v>1</v>
      </c>
    </row>
    <row r="430" spans="17:22" x14ac:dyDescent="0.3">
      <c r="Q430">
        <f>Q423+1</f>
        <v>62</v>
      </c>
      <c r="R430" t="s">
        <v>2</v>
      </c>
      <c r="S430">
        <f>Q430</f>
        <v>62</v>
      </c>
      <c r="V430" t="str">
        <f>CHAR(34)&amp;R430&amp;CHAR(34)&amp;": "&amp;S430&amp;","</f>
        <v>"Id": 62,</v>
      </c>
    </row>
    <row r="431" spans="17:22" x14ac:dyDescent="0.3">
      <c r="Q431">
        <f t="shared" ref="Q431:Q434" si="60">Q424+1</f>
        <v>62</v>
      </c>
      <c r="R431" t="s">
        <v>3</v>
      </c>
      <c r="S431" t="str">
        <f>INDEX(Villages[],Q431,11)</f>
        <v>-22</v>
      </c>
      <c r="V431" t="str">
        <f>CHAR(34)&amp;R431&amp;CHAR(34)&amp;": "&amp;S431&amp;","</f>
        <v>"X": -22,</v>
      </c>
    </row>
    <row r="432" spans="17:22" x14ac:dyDescent="0.3">
      <c r="Q432">
        <f t="shared" si="60"/>
        <v>62</v>
      </c>
      <c r="R432" t="s">
        <v>4</v>
      </c>
      <c r="S432" t="str">
        <f>INDEX(Villages[],Q432,12)</f>
        <v>-64</v>
      </c>
      <c r="V432" t="str">
        <f>CHAR(34)&amp;R432&amp;CHAR(34)&amp;": "&amp;S432&amp;","</f>
        <v>"Y": -64,</v>
      </c>
    </row>
    <row r="433" spans="17:22" x14ac:dyDescent="0.3">
      <c r="Q433">
        <f t="shared" si="60"/>
        <v>62</v>
      </c>
      <c r="R433" t="s">
        <v>10</v>
      </c>
      <c r="S433" t="str">
        <f>INDEX(Villages[],Q433,10)</f>
        <v>false</v>
      </c>
      <c r="V433" t="str">
        <f>CHAR(34)&amp;R433&amp;CHAR(34)&amp;": "&amp;CHAR(34)&amp;S433&amp;CHAR(34)&amp;","</f>
        <v>"CanRaid": "false",</v>
      </c>
    </row>
    <row r="434" spans="17:22" x14ac:dyDescent="0.3">
      <c r="Q434">
        <f t="shared" si="60"/>
        <v>62</v>
      </c>
      <c r="R434" t="s">
        <v>211</v>
      </c>
      <c r="S434">
        <f>INDEX(Villages[],Q434,13)</f>
        <v>1</v>
      </c>
      <c r="V434" t="str">
        <f>CHAR(34)&amp;R434&amp;CHAR(34)&amp;": "&amp;CHAR(34)&amp;S434&amp;CHAR(34)</f>
        <v>"Multiplier": "1"</v>
      </c>
    </row>
    <row r="435" spans="17:22" x14ac:dyDescent="0.3">
      <c r="V435" t="s">
        <v>5</v>
      </c>
    </row>
    <row r="436" spans="17:22" x14ac:dyDescent="0.3">
      <c r="V436" t="s">
        <v>1</v>
      </c>
    </row>
    <row r="437" spans="17:22" x14ac:dyDescent="0.3">
      <c r="Q437">
        <f>Q430+1</f>
        <v>63</v>
      </c>
      <c r="R437" t="s">
        <v>2</v>
      </c>
      <c r="S437">
        <f>Q437</f>
        <v>63</v>
      </c>
      <c r="V437" t="str">
        <f>CHAR(34)&amp;R437&amp;CHAR(34)&amp;": "&amp;S437&amp;","</f>
        <v>"Id": 63,</v>
      </c>
    </row>
    <row r="438" spans="17:22" x14ac:dyDescent="0.3">
      <c r="Q438">
        <f t="shared" ref="Q438:Q441" si="61">Q431+1</f>
        <v>63</v>
      </c>
      <c r="R438" t="s">
        <v>3</v>
      </c>
      <c r="S438" t="str">
        <f>INDEX(Villages[],Q438,11)</f>
        <v>-45</v>
      </c>
      <c r="V438" t="str">
        <f>CHAR(34)&amp;R438&amp;CHAR(34)&amp;": "&amp;S438&amp;","</f>
        <v>"X": -45,</v>
      </c>
    </row>
    <row r="439" spans="17:22" x14ac:dyDescent="0.3">
      <c r="Q439">
        <f t="shared" si="61"/>
        <v>63</v>
      </c>
      <c r="R439" t="s">
        <v>4</v>
      </c>
      <c r="S439" t="str">
        <f>INDEX(Villages[],Q439,12)</f>
        <v>-59</v>
      </c>
      <c r="V439" t="str">
        <f>CHAR(34)&amp;R439&amp;CHAR(34)&amp;": "&amp;S439&amp;","</f>
        <v>"Y": -59,</v>
      </c>
    </row>
    <row r="440" spans="17:22" x14ac:dyDescent="0.3">
      <c r="Q440">
        <f t="shared" si="61"/>
        <v>63</v>
      </c>
      <c r="R440" t="s">
        <v>10</v>
      </c>
      <c r="S440" t="str">
        <f>INDEX(Villages[],Q440,10)</f>
        <v>true</v>
      </c>
      <c r="V440" t="str">
        <f>CHAR(34)&amp;R440&amp;CHAR(34)&amp;": "&amp;CHAR(34)&amp;S440&amp;CHAR(34)&amp;","</f>
        <v>"CanRaid": "true",</v>
      </c>
    </row>
    <row r="441" spans="17:22" x14ac:dyDescent="0.3">
      <c r="Q441">
        <f t="shared" si="61"/>
        <v>63</v>
      </c>
      <c r="R441" t="s">
        <v>211</v>
      </c>
      <c r="S441">
        <f>INDEX(Villages[],Q441,13)</f>
        <v>2</v>
      </c>
      <c r="V441" t="str">
        <f>CHAR(34)&amp;R441&amp;CHAR(34)&amp;": "&amp;CHAR(34)&amp;S441&amp;CHAR(34)</f>
        <v>"Multiplier": "2"</v>
      </c>
    </row>
    <row r="442" spans="17:22" x14ac:dyDescent="0.3">
      <c r="V442" t="s">
        <v>5</v>
      </c>
    </row>
    <row r="443" spans="17:22" x14ac:dyDescent="0.3">
      <c r="V443" t="s">
        <v>1</v>
      </c>
    </row>
    <row r="444" spans="17:22" x14ac:dyDescent="0.3">
      <c r="Q444">
        <f>Q437+1</f>
        <v>64</v>
      </c>
      <c r="R444" t="s">
        <v>2</v>
      </c>
      <c r="S444">
        <f>Q444</f>
        <v>64</v>
      </c>
      <c r="V444" t="str">
        <f>CHAR(34)&amp;R444&amp;CHAR(34)&amp;": "&amp;S444&amp;","</f>
        <v>"Id": 64,</v>
      </c>
    </row>
    <row r="445" spans="17:22" x14ac:dyDescent="0.3">
      <c r="Q445">
        <f t="shared" ref="Q445:Q448" si="62">Q438+1</f>
        <v>64</v>
      </c>
      <c r="R445" t="s">
        <v>3</v>
      </c>
      <c r="S445" t="str">
        <f>INDEX(Villages[],Q445,11)</f>
        <v>-46</v>
      </c>
      <c r="V445" t="str">
        <f>CHAR(34)&amp;R445&amp;CHAR(34)&amp;": "&amp;S445&amp;","</f>
        <v>"X": -46,</v>
      </c>
    </row>
    <row r="446" spans="17:22" x14ac:dyDescent="0.3">
      <c r="Q446">
        <f t="shared" si="62"/>
        <v>64</v>
      </c>
      <c r="R446" t="s">
        <v>4</v>
      </c>
      <c r="S446" t="str">
        <f>INDEX(Villages[],Q446,12)</f>
        <v>-45</v>
      </c>
      <c r="V446" t="str">
        <f>CHAR(34)&amp;R446&amp;CHAR(34)&amp;": "&amp;S446&amp;","</f>
        <v>"Y": -45,</v>
      </c>
    </row>
    <row r="447" spans="17:22" x14ac:dyDescent="0.3">
      <c r="Q447">
        <f t="shared" si="62"/>
        <v>64</v>
      </c>
      <c r="R447" t="s">
        <v>10</v>
      </c>
      <c r="S447" t="str">
        <f>INDEX(Villages[],Q447,10)</f>
        <v>true</v>
      </c>
      <c r="V447" t="str">
        <f>CHAR(34)&amp;R447&amp;CHAR(34)&amp;": "&amp;CHAR(34)&amp;S447&amp;CHAR(34)&amp;","</f>
        <v>"CanRaid": "true",</v>
      </c>
    </row>
    <row r="448" spans="17:22" x14ac:dyDescent="0.3">
      <c r="Q448">
        <f t="shared" si="62"/>
        <v>64</v>
      </c>
      <c r="R448" t="s">
        <v>211</v>
      </c>
      <c r="S448">
        <f>INDEX(Villages[],Q448,13)</f>
        <v>2</v>
      </c>
      <c r="V448" t="str">
        <f>CHAR(34)&amp;R448&amp;CHAR(34)&amp;": "&amp;CHAR(34)&amp;S448&amp;CHAR(34)</f>
        <v>"Multiplier": "2"</v>
      </c>
    </row>
    <row r="449" spans="17:22" x14ac:dyDescent="0.3">
      <c r="V449" t="s">
        <v>5</v>
      </c>
    </row>
    <row r="450" spans="17:22" x14ac:dyDescent="0.3">
      <c r="V450" t="s">
        <v>1</v>
      </c>
    </row>
    <row r="451" spans="17:22" x14ac:dyDescent="0.3">
      <c r="Q451">
        <f>Q444+1</f>
        <v>65</v>
      </c>
      <c r="R451" t="s">
        <v>2</v>
      </c>
      <c r="S451">
        <f>Q451</f>
        <v>65</v>
      </c>
      <c r="V451" t="str">
        <f>CHAR(34)&amp;R451&amp;CHAR(34)&amp;": "&amp;S451&amp;","</f>
        <v>"Id": 65,</v>
      </c>
    </row>
    <row r="452" spans="17:22" x14ac:dyDescent="0.3">
      <c r="Q452">
        <f t="shared" ref="Q452:Q455" si="63">Q445+1</f>
        <v>65</v>
      </c>
      <c r="R452" t="s">
        <v>3</v>
      </c>
      <c r="S452" t="str">
        <f>INDEX(Villages[],Q452,11)</f>
        <v>-21</v>
      </c>
      <c r="V452" t="str">
        <f>CHAR(34)&amp;R452&amp;CHAR(34)&amp;": "&amp;S452&amp;","</f>
        <v>"X": -21,</v>
      </c>
    </row>
    <row r="453" spans="17:22" x14ac:dyDescent="0.3">
      <c r="Q453">
        <f t="shared" si="63"/>
        <v>65</v>
      </c>
      <c r="R453" t="s">
        <v>4</v>
      </c>
      <c r="S453" t="str">
        <f>INDEX(Villages[],Q453,12)</f>
        <v>-38</v>
      </c>
      <c r="V453" t="str">
        <f>CHAR(34)&amp;R453&amp;CHAR(34)&amp;": "&amp;S453&amp;","</f>
        <v>"Y": -38,</v>
      </c>
    </row>
    <row r="454" spans="17:22" x14ac:dyDescent="0.3">
      <c r="Q454">
        <f t="shared" si="63"/>
        <v>65</v>
      </c>
      <c r="R454" t="s">
        <v>10</v>
      </c>
      <c r="S454" t="str">
        <f>INDEX(Villages[],Q454,10)</f>
        <v>false</v>
      </c>
      <c r="V454" t="str">
        <f>CHAR(34)&amp;R454&amp;CHAR(34)&amp;": "&amp;CHAR(34)&amp;S454&amp;CHAR(34)&amp;","</f>
        <v>"CanRaid": "false",</v>
      </c>
    </row>
    <row r="455" spans="17:22" x14ac:dyDescent="0.3">
      <c r="Q455">
        <f t="shared" si="63"/>
        <v>65</v>
      </c>
      <c r="R455" t="s">
        <v>211</v>
      </c>
      <c r="S455">
        <f>INDEX(Villages[],Q455,13)</f>
        <v>1</v>
      </c>
      <c r="V455" t="str">
        <f>CHAR(34)&amp;R455&amp;CHAR(34)&amp;": "&amp;CHAR(34)&amp;S455&amp;CHAR(34)</f>
        <v>"Multiplier": "1"</v>
      </c>
    </row>
    <row r="456" spans="17:22" x14ac:dyDescent="0.3">
      <c r="V456" t="s">
        <v>5</v>
      </c>
    </row>
    <row r="457" spans="17:22" x14ac:dyDescent="0.3">
      <c r="V457" t="s">
        <v>1</v>
      </c>
    </row>
    <row r="458" spans="17:22" x14ac:dyDescent="0.3">
      <c r="Q458">
        <f>Q451+1</f>
        <v>66</v>
      </c>
      <c r="R458" t="s">
        <v>2</v>
      </c>
      <c r="S458">
        <f>Q458</f>
        <v>66</v>
      </c>
      <c r="V458" t="str">
        <f>CHAR(34)&amp;R458&amp;CHAR(34)&amp;": "&amp;S458&amp;","</f>
        <v>"Id": 66,</v>
      </c>
    </row>
    <row r="459" spans="17:22" x14ac:dyDescent="0.3">
      <c r="Q459">
        <f t="shared" ref="Q459:Q462" si="64">Q452+1</f>
        <v>66</v>
      </c>
      <c r="R459" t="s">
        <v>3</v>
      </c>
      <c r="S459" t="str">
        <f>INDEX(Villages[],Q459,11)</f>
        <v>-17</v>
      </c>
      <c r="V459" t="str">
        <f>CHAR(34)&amp;R459&amp;CHAR(34)&amp;": "&amp;S459&amp;","</f>
        <v>"X": -17,</v>
      </c>
    </row>
    <row r="460" spans="17:22" x14ac:dyDescent="0.3">
      <c r="Q460">
        <f t="shared" si="64"/>
        <v>66</v>
      </c>
      <c r="R460" t="s">
        <v>4</v>
      </c>
      <c r="S460" t="str">
        <f>INDEX(Villages[],Q460,12)</f>
        <v>-60</v>
      </c>
      <c r="V460" t="str">
        <f>CHAR(34)&amp;R460&amp;CHAR(34)&amp;": "&amp;S460&amp;","</f>
        <v>"Y": -60,</v>
      </c>
    </row>
    <row r="461" spans="17:22" x14ac:dyDescent="0.3">
      <c r="Q461">
        <f t="shared" si="64"/>
        <v>66</v>
      </c>
      <c r="R461" t="s">
        <v>10</v>
      </c>
      <c r="S461" t="str">
        <f>INDEX(Villages[],Q461,10)</f>
        <v>true</v>
      </c>
      <c r="V461" t="str">
        <f>CHAR(34)&amp;R461&amp;CHAR(34)&amp;": "&amp;CHAR(34)&amp;S461&amp;CHAR(34)&amp;","</f>
        <v>"CanRaid": "true",</v>
      </c>
    </row>
    <row r="462" spans="17:22" x14ac:dyDescent="0.3">
      <c r="Q462">
        <f t="shared" si="64"/>
        <v>66</v>
      </c>
      <c r="R462" t="s">
        <v>211</v>
      </c>
      <c r="S462">
        <f>INDEX(Villages[],Q462,13)</f>
        <v>1</v>
      </c>
      <c r="V462" t="str">
        <f>CHAR(34)&amp;R462&amp;CHAR(34)&amp;": "&amp;CHAR(34)&amp;S462&amp;CHAR(34)</f>
        <v>"Multiplier": "1"</v>
      </c>
    </row>
    <row r="463" spans="17:22" x14ac:dyDescent="0.3">
      <c r="V463" t="s">
        <v>5</v>
      </c>
    </row>
    <row r="464" spans="17:22" x14ac:dyDescent="0.3">
      <c r="V464" t="s">
        <v>1</v>
      </c>
    </row>
    <row r="465" spans="17:22" x14ac:dyDescent="0.3">
      <c r="Q465">
        <f>Q458+1</f>
        <v>67</v>
      </c>
      <c r="R465" t="s">
        <v>2</v>
      </c>
      <c r="S465">
        <f>Q465</f>
        <v>67</v>
      </c>
      <c r="V465" t="str">
        <f>CHAR(34)&amp;R465&amp;CHAR(34)&amp;": "&amp;S465&amp;","</f>
        <v>"Id": 67,</v>
      </c>
    </row>
    <row r="466" spans="17:22" x14ac:dyDescent="0.3">
      <c r="Q466">
        <f t="shared" ref="Q466:Q469" si="65">Q459+1</f>
        <v>67</v>
      </c>
      <c r="R466" t="s">
        <v>3</v>
      </c>
      <c r="S466" t="str">
        <f>INDEX(Villages[],Q466,11)</f>
        <v>-36</v>
      </c>
      <c r="V466" t="str">
        <f>CHAR(34)&amp;R466&amp;CHAR(34)&amp;": "&amp;S466&amp;","</f>
        <v>"X": -36,</v>
      </c>
    </row>
    <row r="467" spans="17:22" x14ac:dyDescent="0.3">
      <c r="Q467">
        <f t="shared" si="65"/>
        <v>67</v>
      </c>
      <c r="R467" t="s">
        <v>4</v>
      </c>
      <c r="S467" t="str">
        <f>INDEX(Villages[],Q467,12)</f>
        <v>-67</v>
      </c>
      <c r="V467" t="str">
        <f>CHAR(34)&amp;R467&amp;CHAR(34)&amp;": "&amp;S467&amp;","</f>
        <v>"Y": -67,</v>
      </c>
    </row>
    <row r="468" spans="17:22" x14ac:dyDescent="0.3">
      <c r="Q468">
        <f t="shared" si="65"/>
        <v>67</v>
      </c>
      <c r="R468" t="s">
        <v>10</v>
      </c>
      <c r="S468" t="str">
        <f>INDEX(Villages[],Q468,10)</f>
        <v>false</v>
      </c>
      <c r="V468" t="str">
        <f>CHAR(34)&amp;R468&amp;CHAR(34)&amp;": "&amp;CHAR(34)&amp;S468&amp;CHAR(34)&amp;","</f>
        <v>"CanRaid": "false",</v>
      </c>
    </row>
    <row r="469" spans="17:22" x14ac:dyDescent="0.3">
      <c r="Q469">
        <f t="shared" si="65"/>
        <v>67</v>
      </c>
      <c r="R469" t="s">
        <v>211</v>
      </c>
      <c r="S469">
        <f>INDEX(Villages[],Q469,13)</f>
        <v>1</v>
      </c>
      <c r="V469" t="str">
        <f>CHAR(34)&amp;R469&amp;CHAR(34)&amp;": "&amp;CHAR(34)&amp;S469&amp;CHAR(34)</f>
        <v>"Multiplier": "1"</v>
      </c>
    </row>
    <row r="470" spans="17:22" x14ac:dyDescent="0.3">
      <c r="V470" t="s">
        <v>5</v>
      </c>
    </row>
    <row r="471" spans="17:22" x14ac:dyDescent="0.3">
      <c r="V471" t="s">
        <v>1</v>
      </c>
    </row>
    <row r="472" spans="17:22" x14ac:dyDescent="0.3">
      <c r="Q472">
        <f>Q465+1</f>
        <v>68</v>
      </c>
      <c r="R472" t="s">
        <v>2</v>
      </c>
      <c r="S472">
        <f>Q472</f>
        <v>68</v>
      </c>
      <c r="V472" t="str">
        <f>CHAR(34)&amp;R472&amp;CHAR(34)&amp;": "&amp;S472&amp;","</f>
        <v>"Id": 68,</v>
      </c>
    </row>
    <row r="473" spans="17:22" x14ac:dyDescent="0.3">
      <c r="Q473">
        <f t="shared" ref="Q473:Q476" si="66">Q466+1</f>
        <v>68</v>
      </c>
      <c r="R473" t="s">
        <v>3</v>
      </c>
      <c r="S473" t="str">
        <f>INDEX(Villages[],Q473,11)</f>
        <v>-19</v>
      </c>
      <c r="V473" t="str">
        <f>CHAR(34)&amp;R473&amp;CHAR(34)&amp;": "&amp;S473&amp;","</f>
        <v>"X": -19,</v>
      </c>
    </row>
    <row r="474" spans="17:22" x14ac:dyDescent="0.3">
      <c r="Q474">
        <f t="shared" si="66"/>
        <v>68</v>
      </c>
      <c r="R474" t="s">
        <v>4</v>
      </c>
      <c r="S474" t="str">
        <f>INDEX(Villages[],Q474,12)</f>
        <v>-63</v>
      </c>
      <c r="V474" t="str">
        <f>CHAR(34)&amp;R474&amp;CHAR(34)&amp;": "&amp;S474&amp;","</f>
        <v>"Y": -63,</v>
      </c>
    </row>
    <row r="475" spans="17:22" x14ac:dyDescent="0.3">
      <c r="Q475">
        <f t="shared" si="66"/>
        <v>68</v>
      </c>
      <c r="R475" t="s">
        <v>10</v>
      </c>
      <c r="S475" t="str">
        <f>INDEX(Villages[],Q475,10)</f>
        <v>true</v>
      </c>
      <c r="V475" t="str">
        <f>CHAR(34)&amp;R475&amp;CHAR(34)&amp;": "&amp;CHAR(34)&amp;S475&amp;CHAR(34)&amp;","</f>
        <v>"CanRaid": "true",</v>
      </c>
    </row>
    <row r="476" spans="17:22" x14ac:dyDescent="0.3">
      <c r="Q476">
        <f t="shared" si="66"/>
        <v>68</v>
      </c>
      <c r="R476" t="s">
        <v>211</v>
      </c>
      <c r="S476">
        <f>INDEX(Villages[],Q476,13)</f>
        <v>1</v>
      </c>
      <c r="V476" t="str">
        <f>CHAR(34)&amp;R476&amp;CHAR(34)&amp;": "&amp;CHAR(34)&amp;S476&amp;CHAR(34)</f>
        <v>"Multiplier": "1"</v>
      </c>
    </row>
    <row r="477" spans="17:22" x14ac:dyDescent="0.3">
      <c r="V477" t="s">
        <v>5</v>
      </c>
    </row>
    <row r="478" spans="17:22" x14ac:dyDescent="0.3">
      <c r="V478" t="s">
        <v>1</v>
      </c>
    </row>
    <row r="479" spans="17:22" x14ac:dyDescent="0.3">
      <c r="Q479">
        <f>Q472+1</f>
        <v>69</v>
      </c>
      <c r="R479" t="s">
        <v>2</v>
      </c>
      <c r="S479">
        <f>Q479</f>
        <v>69</v>
      </c>
      <c r="V479" t="str">
        <f>CHAR(34)&amp;R479&amp;CHAR(34)&amp;": "&amp;S479&amp;","</f>
        <v>"Id": 69,</v>
      </c>
    </row>
    <row r="480" spans="17:22" x14ac:dyDescent="0.3">
      <c r="Q480">
        <f t="shared" ref="Q480:Q483" si="67">Q473+1</f>
        <v>69</v>
      </c>
      <c r="R480" t="s">
        <v>3</v>
      </c>
      <c r="S480" t="str">
        <f>INDEX(Villages[],Q480,11)</f>
        <v>-48</v>
      </c>
      <c r="V480" t="str">
        <f>CHAR(34)&amp;R480&amp;CHAR(34)&amp;": "&amp;S480&amp;","</f>
        <v>"X": -48,</v>
      </c>
    </row>
    <row r="481" spans="17:22" x14ac:dyDescent="0.3">
      <c r="Q481">
        <f t="shared" si="67"/>
        <v>69</v>
      </c>
      <c r="R481" t="s">
        <v>4</v>
      </c>
      <c r="S481" t="str">
        <f>INDEX(Villages[],Q481,12)</f>
        <v>-51</v>
      </c>
      <c r="V481" t="str">
        <f>CHAR(34)&amp;R481&amp;CHAR(34)&amp;": "&amp;S481&amp;","</f>
        <v>"Y": -51,</v>
      </c>
    </row>
    <row r="482" spans="17:22" x14ac:dyDescent="0.3">
      <c r="Q482">
        <f t="shared" si="67"/>
        <v>69</v>
      </c>
      <c r="R482" t="s">
        <v>10</v>
      </c>
      <c r="S482" t="str">
        <f>INDEX(Villages[],Q482,10)</f>
        <v>true</v>
      </c>
      <c r="V482" t="str">
        <f>CHAR(34)&amp;R482&amp;CHAR(34)&amp;": "&amp;CHAR(34)&amp;S482&amp;CHAR(34)&amp;","</f>
        <v>"CanRaid": "true",</v>
      </c>
    </row>
    <row r="483" spans="17:22" x14ac:dyDescent="0.3">
      <c r="Q483">
        <f t="shared" si="67"/>
        <v>69</v>
      </c>
      <c r="R483" t="s">
        <v>211</v>
      </c>
      <c r="S483">
        <f>INDEX(Villages[],Q483,13)</f>
        <v>15</v>
      </c>
      <c r="V483" t="str">
        <f>CHAR(34)&amp;R483&amp;CHAR(34)&amp;": "&amp;CHAR(34)&amp;S483&amp;CHAR(34)</f>
        <v>"Multiplier": "15"</v>
      </c>
    </row>
    <row r="484" spans="17:22" x14ac:dyDescent="0.3">
      <c r="V484" t="s">
        <v>5</v>
      </c>
    </row>
    <row r="485" spans="17:22" x14ac:dyDescent="0.3">
      <c r="V485" t="s">
        <v>1</v>
      </c>
    </row>
    <row r="486" spans="17:22" x14ac:dyDescent="0.3">
      <c r="Q486">
        <f>Q479+1</f>
        <v>70</v>
      </c>
      <c r="R486" t="s">
        <v>2</v>
      </c>
      <c r="S486">
        <f>Q486</f>
        <v>70</v>
      </c>
      <c r="V486" t="str">
        <f>CHAR(34)&amp;R486&amp;CHAR(34)&amp;": "&amp;S486&amp;","</f>
        <v>"Id": 70,</v>
      </c>
    </row>
    <row r="487" spans="17:22" x14ac:dyDescent="0.3">
      <c r="Q487">
        <f t="shared" ref="Q487:Q490" si="68">Q480+1</f>
        <v>70</v>
      </c>
      <c r="R487" t="s">
        <v>3</v>
      </c>
      <c r="S487" t="str">
        <f>INDEX(Villages[],Q487,11)</f>
        <v>-16</v>
      </c>
      <c r="V487" t="str">
        <f>CHAR(34)&amp;R487&amp;CHAR(34)&amp;": "&amp;S487&amp;","</f>
        <v>"X": -16,</v>
      </c>
    </row>
    <row r="488" spans="17:22" x14ac:dyDescent="0.3">
      <c r="Q488">
        <f t="shared" si="68"/>
        <v>70</v>
      </c>
      <c r="R488" t="s">
        <v>4</v>
      </c>
      <c r="S488" t="str">
        <f>INDEX(Villages[],Q488,12)</f>
        <v>-43</v>
      </c>
      <c r="V488" t="str">
        <f>CHAR(34)&amp;R488&amp;CHAR(34)&amp;": "&amp;S488&amp;","</f>
        <v>"Y": -43,</v>
      </c>
    </row>
    <row r="489" spans="17:22" x14ac:dyDescent="0.3">
      <c r="Q489">
        <f t="shared" si="68"/>
        <v>70</v>
      </c>
      <c r="R489" t="s">
        <v>10</v>
      </c>
      <c r="S489" t="str">
        <f>INDEX(Villages[],Q489,10)</f>
        <v>false</v>
      </c>
      <c r="V489" t="str">
        <f>CHAR(34)&amp;R489&amp;CHAR(34)&amp;": "&amp;CHAR(34)&amp;S489&amp;CHAR(34)&amp;","</f>
        <v>"CanRaid": "false",</v>
      </c>
    </row>
    <row r="490" spans="17:22" x14ac:dyDescent="0.3">
      <c r="Q490">
        <f t="shared" si="68"/>
        <v>70</v>
      </c>
      <c r="R490" t="s">
        <v>211</v>
      </c>
      <c r="S490">
        <f>INDEX(Villages[],Q490,13)</f>
        <v>1</v>
      </c>
      <c r="V490" t="str">
        <f>CHAR(34)&amp;R490&amp;CHAR(34)&amp;": "&amp;CHAR(34)&amp;S490&amp;CHAR(34)</f>
        <v>"Multiplier": "1"</v>
      </c>
    </row>
    <row r="491" spans="17:22" x14ac:dyDescent="0.3">
      <c r="V491" t="s">
        <v>5</v>
      </c>
    </row>
    <row r="492" spans="17:22" x14ac:dyDescent="0.3">
      <c r="V492" t="s">
        <v>1</v>
      </c>
    </row>
    <row r="493" spans="17:22" x14ac:dyDescent="0.3">
      <c r="Q493">
        <f>Q486+1</f>
        <v>71</v>
      </c>
      <c r="R493" t="s">
        <v>2</v>
      </c>
      <c r="S493">
        <f>Q493</f>
        <v>71</v>
      </c>
      <c r="V493" t="str">
        <f>CHAR(34)&amp;R493&amp;CHAR(34)&amp;": "&amp;S493&amp;","</f>
        <v>"Id": 71,</v>
      </c>
    </row>
    <row r="494" spans="17:22" x14ac:dyDescent="0.3">
      <c r="Q494">
        <f t="shared" ref="Q494:Q497" si="69">Q487+1</f>
        <v>71</v>
      </c>
      <c r="R494" t="s">
        <v>3</v>
      </c>
      <c r="S494" t="str">
        <f>INDEX(Villages[],Q494,11)</f>
        <v>-44</v>
      </c>
      <c r="V494" t="str">
        <f>CHAR(34)&amp;R494&amp;CHAR(34)&amp;": "&amp;S494&amp;","</f>
        <v>"X": -44,</v>
      </c>
    </row>
    <row r="495" spans="17:22" x14ac:dyDescent="0.3">
      <c r="Q495">
        <f t="shared" si="69"/>
        <v>71</v>
      </c>
      <c r="R495" t="s">
        <v>4</v>
      </c>
      <c r="S495" t="str">
        <f>INDEX(Villages[],Q495,12)</f>
        <v>-62</v>
      </c>
      <c r="V495" t="str">
        <f>CHAR(34)&amp;R495&amp;CHAR(34)&amp;": "&amp;S495&amp;","</f>
        <v>"Y": -62,</v>
      </c>
    </row>
    <row r="496" spans="17:22" x14ac:dyDescent="0.3">
      <c r="Q496">
        <f t="shared" si="69"/>
        <v>71</v>
      </c>
      <c r="R496" t="s">
        <v>10</v>
      </c>
      <c r="S496" t="str">
        <f>INDEX(Villages[],Q496,10)</f>
        <v>false</v>
      </c>
      <c r="V496" t="str">
        <f>CHAR(34)&amp;R496&amp;CHAR(34)&amp;": "&amp;CHAR(34)&amp;S496&amp;CHAR(34)&amp;","</f>
        <v>"CanRaid": "false",</v>
      </c>
    </row>
    <row r="497" spans="17:22" x14ac:dyDescent="0.3">
      <c r="Q497">
        <f t="shared" si="69"/>
        <v>71</v>
      </c>
      <c r="R497" t="s">
        <v>211</v>
      </c>
      <c r="S497">
        <f>INDEX(Villages[],Q497,13)</f>
        <v>10</v>
      </c>
      <c r="V497" t="str">
        <f>CHAR(34)&amp;R497&amp;CHAR(34)&amp;": "&amp;CHAR(34)&amp;S497&amp;CHAR(34)</f>
        <v>"Multiplier": "10"</v>
      </c>
    </row>
    <row r="498" spans="17:22" x14ac:dyDescent="0.3">
      <c r="V498" t="s">
        <v>5</v>
      </c>
    </row>
    <row r="499" spans="17:22" x14ac:dyDescent="0.3">
      <c r="V499" t="s">
        <v>1</v>
      </c>
    </row>
    <row r="500" spans="17:22" x14ac:dyDescent="0.3">
      <c r="Q500">
        <f>Q493+1</f>
        <v>72</v>
      </c>
      <c r="R500" t="s">
        <v>2</v>
      </c>
      <c r="S500">
        <f>Q500</f>
        <v>72</v>
      </c>
      <c r="V500" t="str">
        <f>CHAR(34)&amp;R500&amp;CHAR(34)&amp;": "&amp;S500&amp;","</f>
        <v>"Id": 72,</v>
      </c>
    </row>
    <row r="501" spans="17:22" x14ac:dyDescent="0.3">
      <c r="Q501">
        <f t="shared" ref="Q501:Q504" si="70">Q494+1</f>
        <v>72</v>
      </c>
      <c r="R501" t="s">
        <v>3</v>
      </c>
      <c r="S501" t="str">
        <f>INDEX(Villages[],Q501,11)</f>
        <v>-20</v>
      </c>
      <c r="V501" t="str">
        <f>CHAR(34)&amp;R501&amp;CHAR(34)&amp;": "&amp;S501&amp;","</f>
        <v>"X": -20,</v>
      </c>
    </row>
    <row r="502" spans="17:22" x14ac:dyDescent="0.3">
      <c r="Q502">
        <f t="shared" si="70"/>
        <v>72</v>
      </c>
      <c r="R502" t="s">
        <v>4</v>
      </c>
      <c r="S502" t="str">
        <f>INDEX(Villages[],Q502,12)</f>
        <v>-64</v>
      </c>
      <c r="V502" t="str">
        <f>CHAR(34)&amp;R502&amp;CHAR(34)&amp;": "&amp;S502&amp;","</f>
        <v>"Y": -64,</v>
      </c>
    </row>
    <row r="503" spans="17:22" x14ac:dyDescent="0.3">
      <c r="Q503">
        <f t="shared" si="70"/>
        <v>72</v>
      </c>
      <c r="R503" t="s">
        <v>10</v>
      </c>
      <c r="S503" t="str">
        <f>INDEX(Villages[],Q503,10)</f>
        <v>false</v>
      </c>
      <c r="V503" t="str">
        <f>CHAR(34)&amp;R503&amp;CHAR(34)&amp;": "&amp;CHAR(34)&amp;S503&amp;CHAR(34)&amp;","</f>
        <v>"CanRaid": "false",</v>
      </c>
    </row>
    <row r="504" spans="17:22" x14ac:dyDescent="0.3">
      <c r="Q504">
        <f t="shared" si="70"/>
        <v>72</v>
      </c>
      <c r="R504" t="s">
        <v>211</v>
      </c>
      <c r="S504">
        <f>INDEX(Villages[],Q504,13)</f>
        <v>1</v>
      </c>
      <c r="V504" t="str">
        <f>CHAR(34)&amp;R504&amp;CHAR(34)&amp;": "&amp;CHAR(34)&amp;S504&amp;CHAR(34)</f>
        <v>"Multiplier": "1"</v>
      </c>
    </row>
    <row r="505" spans="17:22" x14ac:dyDescent="0.3">
      <c r="V505" t="s">
        <v>5</v>
      </c>
    </row>
    <row r="506" spans="17:22" x14ac:dyDescent="0.3">
      <c r="V506" t="s">
        <v>1</v>
      </c>
    </row>
    <row r="507" spans="17:22" x14ac:dyDescent="0.3">
      <c r="Q507">
        <f>Q500+1</f>
        <v>73</v>
      </c>
      <c r="R507" t="s">
        <v>2</v>
      </c>
      <c r="S507">
        <f>Q507</f>
        <v>73</v>
      </c>
      <c r="V507" t="str">
        <f>CHAR(34)&amp;R507&amp;CHAR(34)&amp;": "&amp;S507&amp;","</f>
        <v>"Id": 73,</v>
      </c>
    </row>
    <row r="508" spans="17:22" x14ac:dyDescent="0.3">
      <c r="Q508">
        <f t="shared" ref="Q508:Q511" si="71">Q501+1</f>
        <v>73</v>
      </c>
      <c r="R508" t="s">
        <v>3</v>
      </c>
      <c r="S508" t="str">
        <f>INDEX(Villages[],Q508,11)</f>
        <v>-42</v>
      </c>
      <c r="V508" t="str">
        <f>CHAR(34)&amp;R508&amp;CHAR(34)&amp;": "&amp;S508&amp;","</f>
        <v>"X": -42,</v>
      </c>
    </row>
    <row r="509" spans="17:22" x14ac:dyDescent="0.3">
      <c r="Q509">
        <f t="shared" si="71"/>
        <v>73</v>
      </c>
      <c r="R509" t="s">
        <v>4</v>
      </c>
      <c r="S509" t="str">
        <f>INDEX(Villages[],Q509,12)</f>
        <v>-64</v>
      </c>
      <c r="V509" t="str">
        <f>CHAR(34)&amp;R509&amp;CHAR(34)&amp;": "&amp;S509&amp;","</f>
        <v>"Y": -64,</v>
      </c>
    </row>
    <row r="510" spans="17:22" x14ac:dyDescent="0.3">
      <c r="Q510">
        <f t="shared" si="71"/>
        <v>73</v>
      </c>
      <c r="R510" t="s">
        <v>10</v>
      </c>
      <c r="S510" t="str">
        <f>INDEX(Villages[],Q510,10)</f>
        <v>true</v>
      </c>
      <c r="V510" t="str">
        <f>CHAR(34)&amp;R510&amp;CHAR(34)&amp;": "&amp;CHAR(34)&amp;S510&amp;CHAR(34)&amp;","</f>
        <v>"CanRaid": "true",</v>
      </c>
    </row>
    <row r="511" spans="17:22" x14ac:dyDescent="0.3">
      <c r="Q511">
        <f t="shared" si="71"/>
        <v>73</v>
      </c>
      <c r="R511" t="s">
        <v>211</v>
      </c>
      <c r="S511">
        <f>INDEX(Villages[],Q511,13)</f>
        <v>2</v>
      </c>
      <c r="V511" t="str">
        <f>CHAR(34)&amp;R511&amp;CHAR(34)&amp;": "&amp;CHAR(34)&amp;S511&amp;CHAR(34)</f>
        <v>"Multiplier": "2"</v>
      </c>
    </row>
    <row r="512" spans="17:22" x14ac:dyDescent="0.3">
      <c r="V512" t="s">
        <v>5</v>
      </c>
    </row>
    <row r="513" spans="17:22" x14ac:dyDescent="0.3">
      <c r="V513" t="s">
        <v>1</v>
      </c>
    </row>
    <row r="514" spans="17:22" x14ac:dyDescent="0.3">
      <c r="Q514">
        <f>Q507+1</f>
        <v>74</v>
      </c>
      <c r="R514" t="s">
        <v>2</v>
      </c>
      <c r="S514">
        <f>Q514</f>
        <v>74</v>
      </c>
      <c r="V514" t="str">
        <f>CHAR(34)&amp;R514&amp;CHAR(34)&amp;": "&amp;S514&amp;","</f>
        <v>"Id": 74,</v>
      </c>
    </row>
    <row r="515" spans="17:22" x14ac:dyDescent="0.3">
      <c r="Q515">
        <f t="shared" ref="Q515:Q518" si="72">Q508+1</f>
        <v>74</v>
      </c>
      <c r="R515" t="s">
        <v>3</v>
      </c>
      <c r="S515" t="str">
        <f>INDEX(Villages[],Q515,11)</f>
        <v>-29</v>
      </c>
      <c r="V515" t="str">
        <f>CHAR(34)&amp;R515&amp;CHAR(34)&amp;": "&amp;S515&amp;","</f>
        <v>"X": -29,</v>
      </c>
    </row>
    <row r="516" spans="17:22" x14ac:dyDescent="0.3">
      <c r="Q516">
        <f t="shared" si="72"/>
        <v>74</v>
      </c>
      <c r="R516" t="s">
        <v>4</v>
      </c>
      <c r="S516" t="str">
        <f>INDEX(Villages[],Q516,12)</f>
        <v>-34</v>
      </c>
      <c r="V516" t="str">
        <f>CHAR(34)&amp;R516&amp;CHAR(34)&amp;": "&amp;S516&amp;","</f>
        <v>"Y": -34,</v>
      </c>
    </row>
    <row r="517" spans="17:22" x14ac:dyDescent="0.3">
      <c r="Q517">
        <f t="shared" si="72"/>
        <v>74</v>
      </c>
      <c r="R517" t="s">
        <v>10</v>
      </c>
      <c r="S517" t="str">
        <f>INDEX(Villages[],Q517,10)</f>
        <v>false</v>
      </c>
      <c r="V517" t="str">
        <f>CHAR(34)&amp;R517&amp;CHAR(34)&amp;": "&amp;CHAR(34)&amp;S517&amp;CHAR(34)&amp;","</f>
        <v>"CanRaid": "false",</v>
      </c>
    </row>
    <row r="518" spans="17:22" x14ac:dyDescent="0.3">
      <c r="Q518">
        <f t="shared" si="72"/>
        <v>74</v>
      </c>
      <c r="R518" t="s">
        <v>211</v>
      </c>
      <c r="S518">
        <f>INDEX(Villages[],Q518,13)</f>
        <v>1</v>
      </c>
      <c r="V518" t="str">
        <f>CHAR(34)&amp;R518&amp;CHAR(34)&amp;": "&amp;CHAR(34)&amp;S518&amp;CHAR(34)</f>
        <v>"Multiplier": "1"</v>
      </c>
    </row>
    <row r="519" spans="17:22" x14ac:dyDescent="0.3">
      <c r="V519" t="s">
        <v>5</v>
      </c>
    </row>
    <row r="520" spans="17:22" x14ac:dyDescent="0.3">
      <c r="V520" t="s">
        <v>1</v>
      </c>
    </row>
    <row r="521" spans="17:22" x14ac:dyDescent="0.3">
      <c r="Q521">
        <f>Q514+1</f>
        <v>75</v>
      </c>
      <c r="R521" t="s">
        <v>2</v>
      </c>
      <c r="S521">
        <f>Q521</f>
        <v>75</v>
      </c>
      <c r="V521" t="str">
        <f>CHAR(34)&amp;R521&amp;CHAR(34)&amp;": "&amp;S521&amp;","</f>
        <v>"Id": 75,</v>
      </c>
    </row>
    <row r="522" spans="17:22" x14ac:dyDescent="0.3">
      <c r="Q522">
        <f t="shared" ref="Q522:Q525" si="73">Q515+1</f>
        <v>75</v>
      </c>
      <c r="R522" t="s">
        <v>3</v>
      </c>
      <c r="S522" t="str">
        <f>INDEX(Villages[],Q522,11)</f>
        <v>-15</v>
      </c>
      <c r="V522" t="str">
        <f>CHAR(34)&amp;R522&amp;CHAR(34)&amp;": "&amp;S522&amp;","</f>
        <v>"X": -15,</v>
      </c>
    </row>
    <row r="523" spans="17:22" x14ac:dyDescent="0.3">
      <c r="Q523">
        <f t="shared" si="73"/>
        <v>75</v>
      </c>
      <c r="R523" t="s">
        <v>4</v>
      </c>
      <c r="S523" t="str">
        <f>INDEX(Villages[],Q523,12)</f>
        <v>-44</v>
      </c>
      <c r="V523" t="str">
        <f>CHAR(34)&amp;R523&amp;CHAR(34)&amp;": "&amp;S523&amp;","</f>
        <v>"Y": -44,</v>
      </c>
    </row>
    <row r="524" spans="17:22" x14ac:dyDescent="0.3">
      <c r="Q524">
        <f t="shared" si="73"/>
        <v>75</v>
      </c>
      <c r="R524" t="s">
        <v>10</v>
      </c>
      <c r="S524" t="str">
        <f>INDEX(Villages[],Q524,10)</f>
        <v>true</v>
      </c>
      <c r="V524" t="str">
        <f>CHAR(34)&amp;R524&amp;CHAR(34)&amp;": "&amp;CHAR(34)&amp;S524&amp;CHAR(34)&amp;","</f>
        <v>"CanRaid": "true",</v>
      </c>
    </row>
    <row r="525" spans="17:22" x14ac:dyDescent="0.3">
      <c r="Q525">
        <f t="shared" si="73"/>
        <v>75</v>
      </c>
      <c r="R525" t="s">
        <v>211</v>
      </c>
      <c r="S525">
        <f>INDEX(Villages[],Q525,13)</f>
        <v>2</v>
      </c>
      <c r="V525" t="str">
        <f>CHAR(34)&amp;R525&amp;CHAR(34)&amp;": "&amp;CHAR(34)&amp;S525&amp;CHAR(34)</f>
        <v>"Multiplier": "2"</v>
      </c>
    </row>
    <row r="526" spans="17:22" x14ac:dyDescent="0.3">
      <c r="V526" t="s">
        <v>5</v>
      </c>
    </row>
    <row r="527" spans="17:22" x14ac:dyDescent="0.3">
      <c r="V527" t="s">
        <v>1</v>
      </c>
    </row>
    <row r="528" spans="17:22" x14ac:dyDescent="0.3">
      <c r="Q528">
        <f>Q521+1</f>
        <v>76</v>
      </c>
      <c r="R528" t="s">
        <v>2</v>
      </c>
      <c r="S528">
        <f>Q528</f>
        <v>76</v>
      </c>
      <c r="V528" t="str">
        <f>CHAR(34)&amp;R528&amp;CHAR(34)&amp;": "&amp;S528&amp;","</f>
        <v>"Id": 76,</v>
      </c>
    </row>
    <row r="529" spans="17:22" x14ac:dyDescent="0.3">
      <c r="Q529">
        <f t="shared" ref="Q529:Q532" si="74">Q522+1</f>
        <v>76</v>
      </c>
      <c r="R529" t="s">
        <v>3</v>
      </c>
      <c r="S529" t="str">
        <f>INDEX(Villages[],Q529,11)</f>
        <v>-22</v>
      </c>
      <c r="V529" t="str">
        <f>CHAR(34)&amp;R529&amp;CHAR(34)&amp;": "&amp;S529&amp;","</f>
        <v>"X": -22,</v>
      </c>
    </row>
    <row r="530" spans="17:22" x14ac:dyDescent="0.3">
      <c r="Q530">
        <f t="shared" si="74"/>
        <v>76</v>
      </c>
      <c r="R530" t="s">
        <v>4</v>
      </c>
      <c r="S530" t="str">
        <f>INDEX(Villages[],Q530,12)</f>
        <v>-66</v>
      </c>
      <c r="V530" t="str">
        <f>CHAR(34)&amp;R530&amp;CHAR(34)&amp;": "&amp;S530&amp;","</f>
        <v>"Y": -66,</v>
      </c>
    </row>
    <row r="531" spans="17:22" x14ac:dyDescent="0.3">
      <c r="Q531">
        <f t="shared" si="74"/>
        <v>76</v>
      </c>
      <c r="R531" t="s">
        <v>10</v>
      </c>
      <c r="S531" t="str">
        <f>INDEX(Villages[],Q531,10)</f>
        <v>false</v>
      </c>
      <c r="V531" t="str">
        <f>CHAR(34)&amp;R531&amp;CHAR(34)&amp;": "&amp;CHAR(34)&amp;S531&amp;CHAR(34)&amp;","</f>
        <v>"CanRaid": "false",</v>
      </c>
    </row>
    <row r="532" spans="17:22" x14ac:dyDescent="0.3">
      <c r="Q532">
        <f t="shared" si="74"/>
        <v>76</v>
      </c>
      <c r="R532" t="s">
        <v>211</v>
      </c>
      <c r="S532">
        <f>INDEX(Villages[],Q532,13)</f>
        <v>1</v>
      </c>
      <c r="V532" t="str">
        <f>CHAR(34)&amp;R532&amp;CHAR(34)&amp;": "&amp;CHAR(34)&amp;S532&amp;CHAR(34)</f>
        <v>"Multiplier": "1"</v>
      </c>
    </row>
    <row r="533" spans="17:22" x14ac:dyDescent="0.3">
      <c r="V533" t="s">
        <v>5</v>
      </c>
    </row>
    <row r="534" spans="17:22" x14ac:dyDescent="0.3">
      <c r="V534" t="s">
        <v>1</v>
      </c>
    </row>
    <row r="535" spans="17:22" x14ac:dyDescent="0.3">
      <c r="Q535">
        <f>Q528+1</f>
        <v>77</v>
      </c>
      <c r="R535" t="s">
        <v>2</v>
      </c>
      <c r="S535">
        <f>Q535</f>
        <v>77</v>
      </c>
      <c r="V535" t="str">
        <f>CHAR(34)&amp;R535&amp;CHAR(34)&amp;": "&amp;S535&amp;","</f>
        <v>"Id": 77,</v>
      </c>
    </row>
    <row r="536" spans="17:22" x14ac:dyDescent="0.3">
      <c r="Q536">
        <f t="shared" ref="Q536:Q539" si="75">Q529+1</f>
        <v>77</v>
      </c>
      <c r="R536" t="s">
        <v>3</v>
      </c>
      <c r="S536" t="str">
        <f>INDEX(Villages[],Q536,11)</f>
        <v>-48</v>
      </c>
      <c r="V536" t="str">
        <f>CHAR(34)&amp;R536&amp;CHAR(34)&amp;": "&amp;S536&amp;","</f>
        <v>"X": -48,</v>
      </c>
    </row>
    <row r="537" spans="17:22" x14ac:dyDescent="0.3">
      <c r="Q537">
        <f t="shared" si="75"/>
        <v>77</v>
      </c>
      <c r="R537" t="s">
        <v>4</v>
      </c>
      <c r="S537" t="str">
        <f>INDEX(Villages[],Q537,12)</f>
        <v>-46</v>
      </c>
      <c r="V537" t="str">
        <f>CHAR(34)&amp;R537&amp;CHAR(34)&amp;": "&amp;S537&amp;","</f>
        <v>"Y": -46,</v>
      </c>
    </row>
    <row r="538" spans="17:22" x14ac:dyDescent="0.3">
      <c r="Q538">
        <f t="shared" si="75"/>
        <v>77</v>
      </c>
      <c r="R538" t="s">
        <v>10</v>
      </c>
      <c r="S538" t="str">
        <f>INDEX(Villages[],Q538,10)</f>
        <v>false</v>
      </c>
      <c r="V538" t="str">
        <f>CHAR(34)&amp;R538&amp;CHAR(34)&amp;": "&amp;CHAR(34)&amp;S538&amp;CHAR(34)&amp;","</f>
        <v>"CanRaid": "false",</v>
      </c>
    </row>
    <row r="539" spans="17:22" x14ac:dyDescent="0.3">
      <c r="Q539">
        <f t="shared" si="75"/>
        <v>77</v>
      </c>
      <c r="R539" t="s">
        <v>211</v>
      </c>
      <c r="S539">
        <f>INDEX(Villages[],Q539,13)</f>
        <v>1</v>
      </c>
      <c r="V539" t="str">
        <f>CHAR(34)&amp;R539&amp;CHAR(34)&amp;": "&amp;CHAR(34)&amp;S539&amp;CHAR(34)</f>
        <v>"Multiplier": "1"</v>
      </c>
    </row>
    <row r="540" spans="17:22" x14ac:dyDescent="0.3">
      <c r="V540" t="s">
        <v>5</v>
      </c>
    </row>
    <row r="541" spans="17:22" x14ac:dyDescent="0.3">
      <c r="V541" t="s">
        <v>1</v>
      </c>
    </row>
    <row r="542" spans="17:22" x14ac:dyDescent="0.3">
      <c r="Q542">
        <f>Q535+1</f>
        <v>78</v>
      </c>
      <c r="R542" t="s">
        <v>2</v>
      </c>
      <c r="S542">
        <f>Q542</f>
        <v>78</v>
      </c>
      <c r="V542" t="str">
        <f>CHAR(34)&amp;R542&amp;CHAR(34)&amp;": "&amp;S542&amp;","</f>
        <v>"Id": 78,</v>
      </c>
    </row>
    <row r="543" spans="17:22" x14ac:dyDescent="0.3">
      <c r="Q543">
        <f t="shared" ref="Q543:Q546" si="76">Q536+1</f>
        <v>78</v>
      </c>
      <c r="R543" t="s">
        <v>3</v>
      </c>
      <c r="S543" t="str">
        <f>INDEX(Villages[],Q543,11)</f>
        <v>-23</v>
      </c>
      <c r="V543" t="str">
        <f>CHAR(34)&amp;R543&amp;CHAR(34)&amp;": "&amp;S543&amp;","</f>
        <v>"X": -23,</v>
      </c>
    </row>
    <row r="544" spans="17:22" x14ac:dyDescent="0.3">
      <c r="Q544">
        <f t="shared" si="76"/>
        <v>78</v>
      </c>
      <c r="R544" t="s">
        <v>4</v>
      </c>
      <c r="S544" t="str">
        <f>INDEX(Villages[],Q544,12)</f>
        <v>-67</v>
      </c>
      <c r="V544" t="str">
        <f>CHAR(34)&amp;R544&amp;CHAR(34)&amp;": "&amp;S544&amp;","</f>
        <v>"Y": -67,</v>
      </c>
    </row>
    <row r="545" spans="17:22" x14ac:dyDescent="0.3">
      <c r="Q545">
        <f t="shared" si="76"/>
        <v>78</v>
      </c>
      <c r="R545" t="s">
        <v>10</v>
      </c>
      <c r="S545" t="str">
        <f>INDEX(Villages[],Q545,10)</f>
        <v>false</v>
      </c>
      <c r="V545" t="str">
        <f>CHAR(34)&amp;R545&amp;CHAR(34)&amp;": "&amp;CHAR(34)&amp;S545&amp;CHAR(34)&amp;","</f>
        <v>"CanRaid": "false",</v>
      </c>
    </row>
    <row r="546" spans="17:22" x14ac:dyDescent="0.3">
      <c r="Q546">
        <f t="shared" si="76"/>
        <v>78</v>
      </c>
      <c r="R546" t="s">
        <v>211</v>
      </c>
      <c r="S546">
        <f>INDEX(Villages[],Q546,13)</f>
        <v>1</v>
      </c>
      <c r="V546" t="str">
        <f>CHAR(34)&amp;R546&amp;CHAR(34)&amp;": "&amp;CHAR(34)&amp;S546&amp;CHAR(34)</f>
        <v>"Multiplier": "1"</v>
      </c>
    </row>
    <row r="547" spans="17:22" x14ac:dyDescent="0.3">
      <c r="V547" t="s">
        <v>5</v>
      </c>
    </row>
    <row r="548" spans="17:22" x14ac:dyDescent="0.3">
      <c r="V548" t="s">
        <v>1</v>
      </c>
    </row>
    <row r="549" spans="17:22" x14ac:dyDescent="0.3">
      <c r="Q549">
        <f>Q542+1</f>
        <v>79</v>
      </c>
      <c r="R549" t="s">
        <v>2</v>
      </c>
      <c r="S549">
        <f>Q549</f>
        <v>79</v>
      </c>
      <c r="V549" t="str">
        <f>CHAR(34)&amp;R549&amp;CHAR(34)&amp;": "&amp;S549&amp;","</f>
        <v>"Id": 79,</v>
      </c>
    </row>
    <row r="550" spans="17:22" x14ac:dyDescent="0.3">
      <c r="Q550">
        <f t="shared" ref="Q550:Q553" si="77">Q543+1</f>
        <v>79</v>
      </c>
      <c r="R550" t="s">
        <v>3</v>
      </c>
      <c r="S550" t="str">
        <f>INDEX(Villages[],Q550,11)</f>
        <v>-47</v>
      </c>
      <c r="V550" t="str">
        <f>CHAR(34)&amp;R550&amp;CHAR(34)&amp;": "&amp;S550&amp;","</f>
        <v>"X": -47,</v>
      </c>
    </row>
    <row r="551" spans="17:22" x14ac:dyDescent="0.3">
      <c r="Q551">
        <f t="shared" si="77"/>
        <v>79</v>
      </c>
      <c r="R551" t="s">
        <v>4</v>
      </c>
      <c r="S551" t="str">
        <f>INDEX(Villages[],Q551,12)</f>
        <v>-59</v>
      </c>
      <c r="V551" t="str">
        <f>CHAR(34)&amp;R551&amp;CHAR(34)&amp;": "&amp;S551&amp;","</f>
        <v>"Y": -59,</v>
      </c>
    </row>
    <row r="552" spans="17:22" x14ac:dyDescent="0.3">
      <c r="Q552">
        <f t="shared" si="77"/>
        <v>79</v>
      </c>
      <c r="R552" t="s">
        <v>10</v>
      </c>
      <c r="S552" t="str">
        <f>INDEX(Villages[],Q552,10)</f>
        <v>true</v>
      </c>
      <c r="V552" t="str">
        <f>CHAR(34)&amp;R552&amp;CHAR(34)&amp;": "&amp;CHAR(34)&amp;S552&amp;CHAR(34)&amp;","</f>
        <v>"CanRaid": "true",</v>
      </c>
    </row>
    <row r="553" spans="17:22" x14ac:dyDescent="0.3">
      <c r="Q553">
        <f t="shared" si="77"/>
        <v>79</v>
      </c>
      <c r="R553" t="s">
        <v>211</v>
      </c>
      <c r="S553">
        <f>INDEX(Villages[],Q553,13)</f>
        <v>10</v>
      </c>
      <c r="V553" t="str">
        <f>CHAR(34)&amp;R553&amp;CHAR(34)&amp;": "&amp;CHAR(34)&amp;S553&amp;CHAR(34)</f>
        <v>"Multiplier": "10"</v>
      </c>
    </row>
    <row r="554" spans="17:22" x14ac:dyDescent="0.3">
      <c r="V554" t="s">
        <v>5</v>
      </c>
    </row>
    <row r="555" spans="17:22" x14ac:dyDescent="0.3">
      <c r="V555" t="s">
        <v>1</v>
      </c>
    </row>
    <row r="556" spans="17:22" x14ac:dyDescent="0.3">
      <c r="Q556">
        <f>Q549+1</f>
        <v>80</v>
      </c>
      <c r="R556" t="s">
        <v>2</v>
      </c>
      <c r="S556">
        <f>Q556</f>
        <v>80</v>
      </c>
      <c r="V556" t="str">
        <f>CHAR(34)&amp;R556&amp;CHAR(34)&amp;": "&amp;S556&amp;","</f>
        <v>"Id": 80,</v>
      </c>
    </row>
    <row r="557" spans="17:22" x14ac:dyDescent="0.3">
      <c r="Q557">
        <f t="shared" ref="Q557:Q560" si="78">Q550+1</f>
        <v>80</v>
      </c>
      <c r="R557" t="s">
        <v>3</v>
      </c>
      <c r="S557" t="str">
        <f>INDEX(Villages[],Q557,11)</f>
        <v>-23</v>
      </c>
      <c r="V557" t="str">
        <f>CHAR(34)&amp;R557&amp;CHAR(34)&amp;": "&amp;S557&amp;","</f>
        <v>"X": -23,</v>
      </c>
    </row>
    <row r="558" spans="17:22" x14ac:dyDescent="0.3">
      <c r="Q558">
        <f t="shared" si="78"/>
        <v>80</v>
      </c>
      <c r="R558" t="s">
        <v>4</v>
      </c>
      <c r="S558" t="str">
        <f>INDEX(Villages[],Q558,12)</f>
        <v>-35</v>
      </c>
      <c r="V558" t="str">
        <f>CHAR(34)&amp;R558&amp;CHAR(34)&amp;": "&amp;S558&amp;","</f>
        <v>"Y": -35,</v>
      </c>
    </row>
    <row r="559" spans="17:22" x14ac:dyDescent="0.3">
      <c r="Q559">
        <f t="shared" si="78"/>
        <v>80</v>
      </c>
      <c r="R559" t="s">
        <v>10</v>
      </c>
      <c r="S559" t="str">
        <f>INDEX(Villages[],Q559,10)</f>
        <v>false</v>
      </c>
      <c r="V559" t="str">
        <f>CHAR(34)&amp;R559&amp;CHAR(34)&amp;": "&amp;CHAR(34)&amp;S559&amp;CHAR(34)&amp;","</f>
        <v>"CanRaid": "false",</v>
      </c>
    </row>
    <row r="560" spans="17:22" x14ac:dyDescent="0.3">
      <c r="Q560">
        <f t="shared" si="78"/>
        <v>80</v>
      </c>
      <c r="R560" t="s">
        <v>211</v>
      </c>
      <c r="S560">
        <f>INDEX(Villages[],Q560,13)</f>
        <v>1</v>
      </c>
      <c r="V560" t="str">
        <f>CHAR(34)&amp;R560&amp;CHAR(34)&amp;": "&amp;CHAR(34)&amp;S560&amp;CHAR(34)</f>
        <v>"Multiplier": "1"</v>
      </c>
    </row>
    <row r="561" spans="17:22" x14ac:dyDescent="0.3">
      <c r="V561" t="s">
        <v>5</v>
      </c>
    </row>
    <row r="562" spans="17:22" x14ac:dyDescent="0.3">
      <c r="V562" t="s">
        <v>1</v>
      </c>
    </row>
    <row r="563" spans="17:22" x14ac:dyDescent="0.3">
      <c r="Q563">
        <f>Q556+1</f>
        <v>81</v>
      </c>
      <c r="R563" t="s">
        <v>2</v>
      </c>
      <c r="S563">
        <f>Q563</f>
        <v>81</v>
      </c>
      <c r="V563" t="str">
        <f>CHAR(34)&amp;R563&amp;CHAR(34)&amp;": "&amp;S563&amp;","</f>
        <v>"Id": 81,</v>
      </c>
    </row>
    <row r="564" spans="17:22" x14ac:dyDescent="0.3">
      <c r="Q564">
        <f t="shared" ref="Q564:Q567" si="79">Q557+1</f>
        <v>81</v>
      </c>
      <c r="R564" t="s">
        <v>3</v>
      </c>
      <c r="S564" t="str">
        <f>INDEX(Villages[],Q564,11)</f>
        <v>-42</v>
      </c>
      <c r="V564" t="str">
        <f>CHAR(34)&amp;R564&amp;CHAR(34)&amp;": "&amp;S564&amp;","</f>
        <v>"X": -42,</v>
      </c>
    </row>
    <row r="565" spans="17:22" x14ac:dyDescent="0.3">
      <c r="Q565">
        <f t="shared" si="79"/>
        <v>81</v>
      </c>
      <c r="R565" t="s">
        <v>4</v>
      </c>
      <c r="S565" t="str">
        <f>INDEX(Villages[],Q565,12)</f>
        <v>-66</v>
      </c>
      <c r="V565" t="str">
        <f>CHAR(34)&amp;R565&amp;CHAR(34)&amp;": "&amp;S565&amp;","</f>
        <v>"Y": -66,</v>
      </c>
    </row>
    <row r="566" spans="17:22" x14ac:dyDescent="0.3">
      <c r="Q566">
        <f t="shared" si="79"/>
        <v>81</v>
      </c>
      <c r="R566" t="s">
        <v>10</v>
      </c>
      <c r="S566" t="str">
        <f>INDEX(Villages[],Q566,10)</f>
        <v>true</v>
      </c>
      <c r="V566" t="str">
        <f>CHAR(34)&amp;R566&amp;CHAR(34)&amp;": "&amp;CHAR(34)&amp;S566&amp;CHAR(34)&amp;","</f>
        <v>"CanRaid": "true",</v>
      </c>
    </row>
    <row r="567" spans="17:22" x14ac:dyDescent="0.3">
      <c r="Q567">
        <f t="shared" si="79"/>
        <v>81</v>
      </c>
      <c r="R567" t="s">
        <v>211</v>
      </c>
      <c r="S567">
        <f>INDEX(Villages[],Q567,13)</f>
        <v>10</v>
      </c>
      <c r="V567" t="str">
        <f>CHAR(34)&amp;R567&amp;CHAR(34)&amp;": "&amp;CHAR(34)&amp;S567&amp;CHAR(34)</f>
        <v>"Multiplier": "10"</v>
      </c>
    </row>
    <row r="568" spans="17:22" x14ac:dyDescent="0.3">
      <c r="V568" t="s">
        <v>5</v>
      </c>
    </row>
    <row r="569" spans="17:22" x14ac:dyDescent="0.3">
      <c r="V569" t="s">
        <v>1</v>
      </c>
    </row>
    <row r="570" spans="17:22" x14ac:dyDescent="0.3">
      <c r="Q570">
        <f>Q563+1</f>
        <v>82</v>
      </c>
      <c r="R570" t="s">
        <v>2</v>
      </c>
      <c r="S570">
        <f>Q570</f>
        <v>82</v>
      </c>
      <c r="V570" t="str">
        <f>CHAR(34)&amp;R570&amp;CHAR(34)&amp;": "&amp;S570&amp;","</f>
        <v>"Id": 82,</v>
      </c>
    </row>
    <row r="571" spans="17:22" x14ac:dyDescent="0.3">
      <c r="Q571">
        <f t="shared" ref="Q571:Q574" si="80">Q564+1</f>
        <v>82</v>
      </c>
      <c r="R571" t="s">
        <v>3</v>
      </c>
      <c r="S571" t="str">
        <f>INDEX(Villages[],Q571,11)</f>
        <v>-36</v>
      </c>
      <c r="V571" t="str">
        <f>CHAR(34)&amp;R571&amp;CHAR(34)&amp;": "&amp;S571&amp;","</f>
        <v>"X": -36,</v>
      </c>
    </row>
    <row r="572" spans="17:22" x14ac:dyDescent="0.3">
      <c r="Q572">
        <f t="shared" si="80"/>
        <v>82</v>
      </c>
      <c r="R572" t="s">
        <v>4</v>
      </c>
      <c r="S572" t="str">
        <f>INDEX(Villages[],Q572,12)</f>
        <v>-33</v>
      </c>
      <c r="V572" t="str">
        <f>CHAR(34)&amp;R572&amp;CHAR(34)&amp;": "&amp;S572&amp;","</f>
        <v>"Y": -33,</v>
      </c>
    </row>
    <row r="573" spans="17:22" x14ac:dyDescent="0.3">
      <c r="Q573">
        <f t="shared" si="80"/>
        <v>82</v>
      </c>
      <c r="R573" t="s">
        <v>10</v>
      </c>
      <c r="S573" t="str">
        <f>INDEX(Villages[],Q573,10)</f>
        <v>true</v>
      </c>
      <c r="V573" t="str">
        <f>CHAR(34)&amp;R573&amp;CHAR(34)&amp;": "&amp;CHAR(34)&amp;S573&amp;CHAR(34)&amp;","</f>
        <v>"CanRaid": "true",</v>
      </c>
    </row>
    <row r="574" spans="17:22" x14ac:dyDescent="0.3">
      <c r="Q574">
        <f t="shared" si="80"/>
        <v>82</v>
      </c>
      <c r="R574" t="s">
        <v>211</v>
      </c>
      <c r="S574">
        <f>INDEX(Villages[],Q574,13)</f>
        <v>7</v>
      </c>
      <c r="V574" t="str">
        <f>CHAR(34)&amp;R574&amp;CHAR(34)&amp;": "&amp;CHAR(34)&amp;S574&amp;CHAR(34)</f>
        <v>"Multiplier": "7"</v>
      </c>
    </row>
    <row r="575" spans="17:22" x14ac:dyDescent="0.3">
      <c r="V575" t="s">
        <v>5</v>
      </c>
    </row>
    <row r="576" spans="17:22" x14ac:dyDescent="0.3">
      <c r="V576" t="s">
        <v>1</v>
      </c>
    </row>
    <row r="577" spans="17:22" x14ac:dyDescent="0.3">
      <c r="Q577">
        <f>Q570+1</f>
        <v>83</v>
      </c>
      <c r="R577" t="s">
        <v>2</v>
      </c>
      <c r="S577">
        <f>Q577</f>
        <v>83</v>
      </c>
      <c r="V577" t="str">
        <f>CHAR(34)&amp;R577&amp;CHAR(34)&amp;": "&amp;S577&amp;","</f>
        <v>"Id": 83,</v>
      </c>
    </row>
    <row r="578" spans="17:22" x14ac:dyDescent="0.3">
      <c r="Q578">
        <f t="shared" ref="Q578:Q581" si="81">Q571+1</f>
        <v>83</v>
      </c>
      <c r="R578" t="s">
        <v>3</v>
      </c>
      <c r="S578" t="str">
        <f>INDEX(Villages[],Q578,11)</f>
        <v>-14</v>
      </c>
      <c r="V578" t="str">
        <f>CHAR(34)&amp;R578&amp;CHAR(34)&amp;": "&amp;S578&amp;","</f>
        <v>"X": -14,</v>
      </c>
    </row>
    <row r="579" spans="17:22" x14ac:dyDescent="0.3">
      <c r="Q579">
        <f t="shared" si="81"/>
        <v>83</v>
      </c>
      <c r="R579" t="s">
        <v>4</v>
      </c>
      <c r="S579" t="str">
        <f>INDEX(Villages[],Q579,12)</f>
        <v>-59</v>
      </c>
      <c r="V579" t="str">
        <f>CHAR(34)&amp;R579&amp;CHAR(34)&amp;": "&amp;S579&amp;","</f>
        <v>"Y": -59,</v>
      </c>
    </row>
    <row r="580" spans="17:22" x14ac:dyDescent="0.3">
      <c r="Q580">
        <f t="shared" si="81"/>
        <v>83</v>
      </c>
      <c r="R580" t="s">
        <v>10</v>
      </c>
      <c r="S580" t="str">
        <f>INDEX(Villages[],Q580,10)</f>
        <v>false</v>
      </c>
      <c r="V580" t="str">
        <f>CHAR(34)&amp;R580&amp;CHAR(34)&amp;": "&amp;CHAR(34)&amp;S580&amp;CHAR(34)&amp;","</f>
        <v>"CanRaid": "false",</v>
      </c>
    </row>
    <row r="581" spans="17:22" x14ac:dyDescent="0.3">
      <c r="Q581">
        <f t="shared" si="81"/>
        <v>83</v>
      </c>
      <c r="R581" t="s">
        <v>211</v>
      </c>
      <c r="S581">
        <f>INDEX(Villages[],Q581,13)</f>
        <v>1</v>
      </c>
      <c r="V581" t="str">
        <f>CHAR(34)&amp;R581&amp;CHAR(34)&amp;": "&amp;CHAR(34)&amp;S581&amp;CHAR(34)</f>
        <v>"Multiplier": "1"</v>
      </c>
    </row>
    <row r="582" spans="17:22" x14ac:dyDescent="0.3">
      <c r="V582" t="s">
        <v>5</v>
      </c>
    </row>
    <row r="583" spans="17:22" x14ac:dyDescent="0.3">
      <c r="V583" t="s">
        <v>1</v>
      </c>
    </row>
    <row r="584" spans="17:22" x14ac:dyDescent="0.3">
      <c r="Q584">
        <f>Q577+1</f>
        <v>84</v>
      </c>
      <c r="R584" t="s">
        <v>2</v>
      </c>
      <c r="S584">
        <f>Q584</f>
        <v>84</v>
      </c>
      <c r="V584" t="str">
        <f>CHAR(34)&amp;R584&amp;CHAR(34)&amp;": "&amp;S584&amp;","</f>
        <v>"Id": 84,</v>
      </c>
    </row>
    <row r="585" spans="17:22" x14ac:dyDescent="0.3">
      <c r="Q585">
        <f t="shared" ref="Q585:Q588" si="82">Q578+1</f>
        <v>84</v>
      </c>
      <c r="R585" t="s">
        <v>3</v>
      </c>
      <c r="S585" t="str">
        <f>INDEX(Villages[],Q585,11)</f>
        <v>-41</v>
      </c>
      <c r="V585" t="str">
        <f>CHAR(34)&amp;R585&amp;CHAR(34)&amp;": "&amp;S585&amp;","</f>
        <v>"X": -41,</v>
      </c>
    </row>
    <row r="586" spans="17:22" x14ac:dyDescent="0.3">
      <c r="Q586">
        <f t="shared" si="82"/>
        <v>84</v>
      </c>
      <c r="R586" t="s">
        <v>4</v>
      </c>
      <c r="S586" t="str">
        <f>INDEX(Villages[],Q586,12)</f>
        <v>-35</v>
      </c>
      <c r="V586" t="str">
        <f>CHAR(34)&amp;R586&amp;CHAR(34)&amp;": "&amp;S586&amp;","</f>
        <v>"Y": -35,</v>
      </c>
    </row>
    <row r="587" spans="17:22" x14ac:dyDescent="0.3">
      <c r="Q587">
        <f t="shared" si="82"/>
        <v>84</v>
      </c>
      <c r="R587" t="s">
        <v>10</v>
      </c>
      <c r="S587" t="str">
        <f>INDEX(Villages[],Q587,10)</f>
        <v>false</v>
      </c>
      <c r="V587" t="str">
        <f>CHAR(34)&amp;R587&amp;CHAR(34)&amp;": "&amp;CHAR(34)&amp;S587&amp;CHAR(34)&amp;","</f>
        <v>"CanRaid": "false",</v>
      </c>
    </row>
    <row r="588" spans="17:22" x14ac:dyDescent="0.3">
      <c r="Q588">
        <f t="shared" si="82"/>
        <v>84</v>
      </c>
      <c r="R588" t="s">
        <v>211</v>
      </c>
      <c r="S588">
        <f>INDEX(Villages[],Q588,13)</f>
        <v>1</v>
      </c>
      <c r="V588" t="str">
        <f>CHAR(34)&amp;R588&amp;CHAR(34)&amp;": "&amp;CHAR(34)&amp;S588&amp;CHAR(34)</f>
        <v>"Multiplier": "1"</v>
      </c>
    </row>
    <row r="589" spans="17:22" x14ac:dyDescent="0.3">
      <c r="V589" t="s">
        <v>5</v>
      </c>
    </row>
    <row r="590" spans="17:22" x14ac:dyDescent="0.3">
      <c r="V590" t="s">
        <v>1</v>
      </c>
    </row>
    <row r="591" spans="17:22" x14ac:dyDescent="0.3">
      <c r="Q591">
        <f>Q584+1</f>
        <v>85</v>
      </c>
      <c r="R591" t="s">
        <v>2</v>
      </c>
      <c r="S591">
        <f>Q591</f>
        <v>85</v>
      </c>
      <c r="V591" t="str">
        <f>CHAR(34)&amp;R591&amp;CHAR(34)&amp;": "&amp;S591&amp;","</f>
        <v>"Id": 85,</v>
      </c>
    </row>
    <row r="592" spans="17:22" x14ac:dyDescent="0.3">
      <c r="Q592">
        <f t="shared" ref="Q592:Q595" si="83">Q585+1</f>
        <v>85</v>
      </c>
      <c r="R592" t="s">
        <v>3</v>
      </c>
      <c r="S592" t="str">
        <f>INDEX(Villages[],Q592,11)</f>
        <v>-50</v>
      </c>
      <c r="V592" t="str">
        <f>CHAR(34)&amp;R592&amp;CHAR(34)&amp;": "&amp;S592&amp;","</f>
        <v>"X": -50,</v>
      </c>
    </row>
    <row r="593" spans="17:22" x14ac:dyDescent="0.3">
      <c r="Q593">
        <f t="shared" si="83"/>
        <v>85</v>
      </c>
      <c r="R593" t="s">
        <v>4</v>
      </c>
      <c r="S593" t="str">
        <f>INDEX(Villages[],Q593,12)</f>
        <v>-51</v>
      </c>
      <c r="V593" t="str">
        <f>CHAR(34)&amp;R593&amp;CHAR(34)&amp;": "&amp;S593&amp;","</f>
        <v>"Y": -51,</v>
      </c>
    </row>
    <row r="594" spans="17:22" x14ac:dyDescent="0.3">
      <c r="Q594">
        <f t="shared" si="83"/>
        <v>85</v>
      </c>
      <c r="R594" t="s">
        <v>10</v>
      </c>
      <c r="S594" t="str">
        <f>INDEX(Villages[],Q594,10)</f>
        <v>false</v>
      </c>
      <c r="V594" t="str">
        <f>CHAR(34)&amp;R594&amp;CHAR(34)&amp;": "&amp;CHAR(34)&amp;S594&amp;CHAR(34)&amp;","</f>
        <v>"CanRaid": "false",</v>
      </c>
    </row>
    <row r="595" spans="17:22" x14ac:dyDescent="0.3">
      <c r="Q595">
        <f t="shared" si="83"/>
        <v>85</v>
      </c>
      <c r="R595" t="s">
        <v>211</v>
      </c>
      <c r="S595">
        <f>INDEX(Villages[],Q595,13)</f>
        <v>1</v>
      </c>
      <c r="V595" t="str">
        <f>CHAR(34)&amp;R595&amp;CHAR(34)&amp;": "&amp;CHAR(34)&amp;S595&amp;CHAR(34)</f>
        <v>"Multiplier": "1"</v>
      </c>
    </row>
    <row r="596" spans="17:22" x14ac:dyDescent="0.3">
      <c r="V596" t="s">
        <v>5</v>
      </c>
    </row>
    <row r="597" spans="17:22" x14ac:dyDescent="0.3">
      <c r="V597" t="s">
        <v>1</v>
      </c>
    </row>
    <row r="598" spans="17:22" x14ac:dyDescent="0.3">
      <c r="Q598">
        <f>Q591+1</f>
        <v>86</v>
      </c>
      <c r="R598" t="s">
        <v>2</v>
      </c>
      <c r="S598">
        <f>Q598</f>
        <v>86</v>
      </c>
      <c r="V598" t="str">
        <f>CHAR(34)&amp;R598&amp;CHAR(34)&amp;": "&amp;S598&amp;","</f>
        <v>"Id": 86,</v>
      </c>
    </row>
    <row r="599" spans="17:22" x14ac:dyDescent="0.3">
      <c r="Q599">
        <f t="shared" ref="Q599:Q602" si="84">Q592+1</f>
        <v>86</v>
      </c>
      <c r="R599" t="s">
        <v>3</v>
      </c>
      <c r="S599" t="str">
        <f>INDEX(Villages[],Q599,11)</f>
        <v>-30</v>
      </c>
      <c r="V599" t="str">
        <f>CHAR(34)&amp;R599&amp;CHAR(34)&amp;": "&amp;S599&amp;","</f>
        <v>"X": -30,</v>
      </c>
    </row>
    <row r="600" spans="17:22" x14ac:dyDescent="0.3">
      <c r="Q600">
        <f t="shared" si="84"/>
        <v>86</v>
      </c>
      <c r="R600" t="s">
        <v>4</v>
      </c>
      <c r="S600" t="str">
        <f>INDEX(Villages[],Q600,12)</f>
        <v>-70</v>
      </c>
      <c r="V600" t="str">
        <f>CHAR(34)&amp;R600&amp;CHAR(34)&amp;": "&amp;S600&amp;","</f>
        <v>"Y": -70,</v>
      </c>
    </row>
    <row r="601" spans="17:22" x14ac:dyDescent="0.3">
      <c r="Q601">
        <f t="shared" si="84"/>
        <v>86</v>
      </c>
      <c r="R601" t="s">
        <v>10</v>
      </c>
      <c r="S601" t="str">
        <f>INDEX(Villages[],Q601,10)</f>
        <v>true</v>
      </c>
      <c r="V601" t="str">
        <f>CHAR(34)&amp;R601&amp;CHAR(34)&amp;": "&amp;CHAR(34)&amp;S601&amp;CHAR(34)&amp;","</f>
        <v>"CanRaid": "true",</v>
      </c>
    </row>
    <row r="602" spans="17:22" x14ac:dyDescent="0.3">
      <c r="Q602">
        <f t="shared" si="84"/>
        <v>86</v>
      </c>
      <c r="R602" t="s">
        <v>211</v>
      </c>
      <c r="S602">
        <f>INDEX(Villages[],Q602,13)</f>
        <v>10</v>
      </c>
      <c r="V602" t="str">
        <f>CHAR(34)&amp;R602&amp;CHAR(34)&amp;": "&amp;CHAR(34)&amp;S602&amp;CHAR(34)</f>
        <v>"Multiplier": "10"</v>
      </c>
    </row>
    <row r="603" spans="17:22" x14ac:dyDescent="0.3">
      <c r="V603" t="s">
        <v>5</v>
      </c>
    </row>
    <row r="604" spans="17:22" x14ac:dyDescent="0.3">
      <c r="V604" t="s">
        <v>1</v>
      </c>
    </row>
    <row r="605" spans="17:22" x14ac:dyDescent="0.3">
      <c r="Q605">
        <f>Q598+1</f>
        <v>87</v>
      </c>
      <c r="R605" t="s">
        <v>2</v>
      </c>
      <c r="S605">
        <f>Q605</f>
        <v>87</v>
      </c>
      <c r="V605" t="str">
        <f>CHAR(34)&amp;R605&amp;CHAR(34)&amp;": "&amp;S605&amp;","</f>
        <v>"Id": 87,</v>
      </c>
    </row>
    <row r="606" spans="17:22" x14ac:dyDescent="0.3">
      <c r="Q606">
        <f t="shared" ref="Q606:Q609" si="85">Q599+1</f>
        <v>87</v>
      </c>
      <c r="R606" t="s">
        <v>3</v>
      </c>
      <c r="S606" t="str">
        <f>INDEX(Villages[],Q606,11)</f>
        <v>-17</v>
      </c>
      <c r="V606" t="str">
        <f>CHAR(34)&amp;R606&amp;CHAR(34)&amp;": "&amp;S606&amp;","</f>
        <v>"X": -17,</v>
      </c>
    </row>
    <row r="607" spans="17:22" x14ac:dyDescent="0.3">
      <c r="Q607">
        <f t="shared" si="85"/>
        <v>87</v>
      </c>
      <c r="R607" t="s">
        <v>4</v>
      </c>
      <c r="S607" t="str">
        <f>INDEX(Villages[],Q607,12)</f>
        <v>-38</v>
      </c>
      <c r="V607" t="str">
        <f>CHAR(34)&amp;R607&amp;CHAR(34)&amp;": "&amp;S607&amp;","</f>
        <v>"Y": -38,</v>
      </c>
    </row>
    <row r="608" spans="17:22" x14ac:dyDescent="0.3">
      <c r="Q608">
        <f t="shared" si="85"/>
        <v>87</v>
      </c>
      <c r="R608" t="s">
        <v>10</v>
      </c>
      <c r="S608" t="str">
        <f>INDEX(Villages[],Q608,10)</f>
        <v>false</v>
      </c>
      <c r="V608" t="str">
        <f>CHAR(34)&amp;R608&amp;CHAR(34)&amp;": "&amp;CHAR(34)&amp;S608&amp;CHAR(34)&amp;","</f>
        <v>"CanRaid": "false",</v>
      </c>
    </row>
    <row r="609" spans="17:22" x14ac:dyDescent="0.3">
      <c r="Q609">
        <f t="shared" si="85"/>
        <v>87</v>
      </c>
      <c r="R609" t="s">
        <v>211</v>
      </c>
      <c r="S609">
        <f>INDEX(Villages[],Q609,13)</f>
        <v>1</v>
      </c>
      <c r="V609" t="str">
        <f>CHAR(34)&amp;R609&amp;CHAR(34)&amp;": "&amp;CHAR(34)&amp;S609&amp;CHAR(34)</f>
        <v>"Multiplier": "1"</v>
      </c>
    </row>
    <row r="610" spans="17:22" x14ac:dyDescent="0.3">
      <c r="V610" t="s">
        <v>5</v>
      </c>
    </row>
    <row r="611" spans="17:22" x14ac:dyDescent="0.3">
      <c r="V611" t="s">
        <v>1</v>
      </c>
    </row>
    <row r="612" spans="17:22" x14ac:dyDescent="0.3">
      <c r="Q612">
        <f>Q605+1</f>
        <v>88</v>
      </c>
      <c r="R612" t="s">
        <v>2</v>
      </c>
      <c r="S612">
        <f>Q612</f>
        <v>88</v>
      </c>
      <c r="V612" t="str">
        <f>CHAR(34)&amp;R612&amp;CHAR(34)&amp;": "&amp;S612&amp;","</f>
        <v>"Id": 88,</v>
      </c>
    </row>
    <row r="613" spans="17:22" x14ac:dyDescent="0.3">
      <c r="Q613">
        <f t="shared" ref="Q613:Q616" si="86">Q606+1</f>
        <v>88</v>
      </c>
      <c r="R613" t="s">
        <v>3</v>
      </c>
      <c r="S613" t="str">
        <f>INDEX(Villages[],Q613,11)</f>
        <v>-18</v>
      </c>
      <c r="V613" t="str">
        <f>CHAR(34)&amp;R613&amp;CHAR(34)&amp;": "&amp;S613&amp;","</f>
        <v>"X": -18,</v>
      </c>
    </row>
    <row r="614" spans="17:22" x14ac:dyDescent="0.3">
      <c r="Q614">
        <f t="shared" si="86"/>
        <v>88</v>
      </c>
      <c r="R614" t="s">
        <v>4</v>
      </c>
      <c r="S614" t="str">
        <f>INDEX(Villages[],Q614,12)</f>
        <v>-37</v>
      </c>
      <c r="V614" t="str">
        <f>CHAR(34)&amp;R614&amp;CHAR(34)&amp;": "&amp;S614&amp;","</f>
        <v>"Y": -37,</v>
      </c>
    </row>
    <row r="615" spans="17:22" x14ac:dyDescent="0.3">
      <c r="Q615">
        <f t="shared" si="86"/>
        <v>88</v>
      </c>
      <c r="R615" t="s">
        <v>10</v>
      </c>
      <c r="S615" t="str">
        <f>INDEX(Villages[],Q615,10)</f>
        <v>false</v>
      </c>
      <c r="V615" t="str">
        <f>CHAR(34)&amp;R615&amp;CHAR(34)&amp;": "&amp;CHAR(34)&amp;S615&amp;CHAR(34)&amp;","</f>
        <v>"CanRaid": "false",</v>
      </c>
    </row>
    <row r="616" spans="17:22" x14ac:dyDescent="0.3">
      <c r="Q616">
        <f t="shared" si="86"/>
        <v>88</v>
      </c>
      <c r="R616" t="s">
        <v>211</v>
      </c>
      <c r="S616">
        <f>INDEX(Villages[],Q616,13)</f>
        <v>1</v>
      </c>
      <c r="V616" t="str">
        <f>CHAR(34)&amp;R616&amp;CHAR(34)&amp;": "&amp;CHAR(34)&amp;S616&amp;CHAR(34)</f>
        <v>"Multiplier": "1"</v>
      </c>
    </row>
    <row r="617" spans="17:22" x14ac:dyDescent="0.3">
      <c r="V617" t="s">
        <v>5</v>
      </c>
    </row>
    <row r="618" spans="17:22" x14ac:dyDescent="0.3">
      <c r="V618" t="s">
        <v>1</v>
      </c>
    </row>
    <row r="619" spans="17:22" x14ac:dyDescent="0.3">
      <c r="Q619">
        <f>Q612+1</f>
        <v>89</v>
      </c>
      <c r="R619" t="s">
        <v>2</v>
      </c>
      <c r="S619">
        <f>Q619</f>
        <v>89</v>
      </c>
      <c r="V619" t="str">
        <f>CHAR(34)&amp;R619&amp;CHAR(34)&amp;": "&amp;S619&amp;","</f>
        <v>"Id": 89,</v>
      </c>
    </row>
    <row r="620" spans="17:22" x14ac:dyDescent="0.3">
      <c r="Q620">
        <f t="shared" ref="Q620:Q623" si="87">Q613+1</f>
        <v>89</v>
      </c>
      <c r="R620" t="s">
        <v>3</v>
      </c>
      <c r="S620" t="str">
        <f>INDEX(Villages[],Q620,11)</f>
        <v>-12</v>
      </c>
      <c r="V620" t="str">
        <f>CHAR(34)&amp;R620&amp;CHAR(34)&amp;": "&amp;S620&amp;","</f>
        <v>"X": -12,</v>
      </c>
    </row>
    <row r="621" spans="17:22" x14ac:dyDescent="0.3">
      <c r="Q621">
        <f t="shared" si="87"/>
        <v>89</v>
      </c>
      <c r="R621" t="s">
        <v>4</v>
      </c>
      <c r="S621" t="str">
        <f>INDEX(Villages[],Q621,12)</f>
        <v>-49</v>
      </c>
      <c r="V621" t="str">
        <f>CHAR(34)&amp;R621&amp;CHAR(34)&amp;": "&amp;S621&amp;","</f>
        <v>"Y": -49,</v>
      </c>
    </row>
    <row r="622" spans="17:22" x14ac:dyDescent="0.3">
      <c r="Q622">
        <f t="shared" si="87"/>
        <v>89</v>
      </c>
      <c r="R622" t="s">
        <v>10</v>
      </c>
      <c r="S622" t="str">
        <f>INDEX(Villages[],Q622,10)</f>
        <v>false</v>
      </c>
      <c r="V622" t="str">
        <f>CHAR(34)&amp;R622&amp;CHAR(34)&amp;": "&amp;CHAR(34)&amp;S622&amp;CHAR(34)&amp;","</f>
        <v>"CanRaid": "false",</v>
      </c>
    </row>
    <row r="623" spans="17:22" x14ac:dyDescent="0.3">
      <c r="Q623">
        <f t="shared" si="87"/>
        <v>89</v>
      </c>
      <c r="R623" t="s">
        <v>211</v>
      </c>
      <c r="S623">
        <f>INDEX(Villages[],Q623,13)</f>
        <v>1</v>
      </c>
      <c r="V623" t="str">
        <f>CHAR(34)&amp;R623&amp;CHAR(34)&amp;": "&amp;CHAR(34)&amp;S623&amp;CHAR(34)</f>
        <v>"Multiplier": "1"</v>
      </c>
    </row>
    <row r="624" spans="17:22" x14ac:dyDescent="0.3">
      <c r="V624" t="s">
        <v>5</v>
      </c>
    </row>
    <row r="625" spans="17:22" x14ac:dyDescent="0.3">
      <c r="V625" t="s">
        <v>1</v>
      </c>
    </row>
    <row r="626" spans="17:22" x14ac:dyDescent="0.3">
      <c r="Q626">
        <f>Q619+1</f>
        <v>90</v>
      </c>
      <c r="R626" t="s">
        <v>2</v>
      </c>
      <c r="S626">
        <f>Q626</f>
        <v>90</v>
      </c>
      <c r="V626" t="str">
        <f>CHAR(34)&amp;R626&amp;CHAR(34)&amp;": "&amp;S626&amp;","</f>
        <v>"Id": 90,</v>
      </c>
    </row>
    <row r="627" spans="17:22" x14ac:dyDescent="0.3">
      <c r="Q627">
        <f t="shared" ref="Q627:Q630" si="88">Q620+1</f>
        <v>90</v>
      </c>
      <c r="R627" t="s">
        <v>3</v>
      </c>
      <c r="S627" t="str">
        <f>INDEX(Villages[],Q627,11)</f>
        <v>-34</v>
      </c>
      <c r="V627" t="str">
        <f>CHAR(34)&amp;R627&amp;CHAR(34)&amp;": "&amp;S627&amp;","</f>
        <v>"X": -34,</v>
      </c>
    </row>
    <row r="628" spans="17:22" x14ac:dyDescent="0.3">
      <c r="Q628">
        <f t="shared" si="88"/>
        <v>90</v>
      </c>
      <c r="R628" t="s">
        <v>4</v>
      </c>
      <c r="S628" t="str">
        <f>INDEX(Villages[],Q628,12)</f>
        <v>-32</v>
      </c>
      <c r="V628" t="str">
        <f>CHAR(34)&amp;R628&amp;CHAR(34)&amp;": "&amp;S628&amp;","</f>
        <v>"Y": -32,</v>
      </c>
    </row>
    <row r="629" spans="17:22" x14ac:dyDescent="0.3">
      <c r="Q629">
        <f t="shared" si="88"/>
        <v>90</v>
      </c>
      <c r="R629" t="s">
        <v>10</v>
      </c>
      <c r="S629" t="str">
        <f>INDEX(Villages[],Q629,10)</f>
        <v>false</v>
      </c>
      <c r="V629" t="str">
        <f>CHAR(34)&amp;R629&amp;CHAR(34)&amp;": "&amp;CHAR(34)&amp;S629&amp;CHAR(34)&amp;","</f>
        <v>"CanRaid": "false",</v>
      </c>
    </row>
    <row r="630" spans="17:22" x14ac:dyDescent="0.3">
      <c r="Q630">
        <f t="shared" si="88"/>
        <v>90</v>
      </c>
      <c r="R630" t="s">
        <v>211</v>
      </c>
      <c r="S630">
        <f>INDEX(Villages[],Q630,13)</f>
        <v>1</v>
      </c>
      <c r="V630" t="str">
        <f>CHAR(34)&amp;R630&amp;CHAR(34)&amp;": "&amp;CHAR(34)&amp;S630&amp;CHAR(34)</f>
        <v>"Multiplier": "1"</v>
      </c>
    </row>
    <row r="631" spans="17:22" x14ac:dyDescent="0.3">
      <c r="V631" t="s">
        <v>5</v>
      </c>
    </row>
    <row r="632" spans="17:22" x14ac:dyDescent="0.3">
      <c r="V632" t="s">
        <v>1</v>
      </c>
    </row>
    <row r="633" spans="17:22" x14ac:dyDescent="0.3">
      <c r="Q633">
        <f>Q626+1</f>
        <v>91</v>
      </c>
      <c r="R633" t="s">
        <v>2</v>
      </c>
      <c r="S633">
        <f>Q633</f>
        <v>91</v>
      </c>
      <c r="V633" t="str">
        <f>CHAR(34)&amp;R633&amp;CHAR(34)&amp;": "&amp;S633&amp;","</f>
        <v>"Id": 91,</v>
      </c>
    </row>
    <row r="634" spans="17:22" x14ac:dyDescent="0.3">
      <c r="Q634">
        <f t="shared" ref="Q634:Q637" si="89">Q627+1</f>
        <v>91</v>
      </c>
      <c r="R634" t="s">
        <v>3</v>
      </c>
      <c r="S634" t="str">
        <f>INDEX(Villages[],Q634,11)</f>
        <v>-48</v>
      </c>
      <c r="V634" t="str">
        <f>CHAR(34)&amp;R634&amp;CHAR(34)&amp;": "&amp;S634&amp;","</f>
        <v>"X": -48,</v>
      </c>
    </row>
    <row r="635" spans="17:22" x14ac:dyDescent="0.3">
      <c r="Q635">
        <f t="shared" si="89"/>
        <v>91</v>
      </c>
      <c r="R635" t="s">
        <v>4</v>
      </c>
      <c r="S635" t="str">
        <f>INDEX(Villages[],Q635,12)</f>
        <v>-42</v>
      </c>
      <c r="V635" t="str">
        <f>CHAR(34)&amp;R635&amp;CHAR(34)&amp;": "&amp;S635&amp;","</f>
        <v>"Y": -42,</v>
      </c>
    </row>
    <row r="636" spans="17:22" x14ac:dyDescent="0.3">
      <c r="Q636">
        <f t="shared" si="89"/>
        <v>91</v>
      </c>
      <c r="R636" t="s">
        <v>10</v>
      </c>
      <c r="S636" t="str">
        <f>INDEX(Villages[],Q636,10)</f>
        <v>false</v>
      </c>
      <c r="V636" t="str">
        <f>CHAR(34)&amp;R636&amp;CHAR(34)&amp;": "&amp;CHAR(34)&amp;S636&amp;CHAR(34)&amp;","</f>
        <v>"CanRaid": "false",</v>
      </c>
    </row>
    <row r="637" spans="17:22" x14ac:dyDescent="0.3">
      <c r="Q637">
        <f t="shared" si="89"/>
        <v>91</v>
      </c>
      <c r="R637" t="s">
        <v>211</v>
      </c>
      <c r="S637">
        <f>INDEX(Villages[],Q637,13)</f>
        <v>1</v>
      </c>
      <c r="V637" t="str">
        <f>CHAR(34)&amp;R637&amp;CHAR(34)&amp;": "&amp;CHAR(34)&amp;S637&amp;CHAR(34)</f>
        <v>"Multiplier": "1"</v>
      </c>
    </row>
    <row r="638" spans="17:22" x14ac:dyDescent="0.3">
      <c r="V638" t="s">
        <v>5</v>
      </c>
    </row>
    <row r="639" spans="17:22" x14ac:dyDescent="0.3">
      <c r="V639" t="s">
        <v>1</v>
      </c>
    </row>
    <row r="640" spans="17:22" x14ac:dyDescent="0.3">
      <c r="Q640">
        <f>Q633+1</f>
        <v>92</v>
      </c>
      <c r="R640" t="s">
        <v>2</v>
      </c>
      <c r="S640">
        <f>Q640</f>
        <v>92</v>
      </c>
      <c r="V640" t="str">
        <f>CHAR(34)&amp;R640&amp;CHAR(34)&amp;": "&amp;S640&amp;","</f>
        <v>"Id": 92,</v>
      </c>
    </row>
    <row r="641" spans="17:22" x14ac:dyDescent="0.3">
      <c r="Q641">
        <f t="shared" ref="Q641:Q644" si="90">Q634+1</f>
        <v>92</v>
      </c>
      <c r="R641" t="s">
        <v>3</v>
      </c>
      <c r="S641" t="str">
        <f>INDEX(Villages[],Q641,11)</f>
        <v>-28</v>
      </c>
      <c r="V641" t="str">
        <f>CHAR(34)&amp;R641&amp;CHAR(34)&amp;": "&amp;S641&amp;","</f>
        <v>"X": -28,</v>
      </c>
    </row>
    <row r="642" spans="17:22" x14ac:dyDescent="0.3">
      <c r="Q642">
        <f t="shared" si="90"/>
        <v>92</v>
      </c>
      <c r="R642" t="s">
        <v>4</v>
      </c>
      <c r="S642" t="str">
        <f>INDEX(Villages[],Q642,12)</f>
        <v>-70</v>
      </c>
      <c r="V642" t="str">
        <f>CHAR(34)&amp;R642&amp;CHAR(34)&amp;": "&amp;S642&amp;","</f>
        <v>"Y": -70,</v>
      </c>
    </row>
    <row r="643" spans="17:22" x14ac:dyDescent="0.3">
      <c r="Q643">
        <f t="shared" si="90"/>
        <v>92</v>
      </c>
      <c r="R643" t="s">
        <v>10</v>
      </c>
      <c r="S643" t="str">
        <f>INDEX(Villages[],Q643,10)</f>
        <v>false</v>
      </c>
      <c r="V643" t="str">
        <f>CHAR(34)&amp;R643&amp;CHAR(34)&amp;": "&amp;CHAR(34)&amp;S643&amp;CHAR(34)&amp;","</f>
        <v>"CanRaid": "false",</v>
      </c>
    </row>
    <row r="644" spans="17:22" x14ac:dyDescent="0.3">
      <c r="Q644">
        <f t="shared" si="90"/>
        <v>92</v>
      </c>
      <c r="R644" t="s">
        <v>211</v>
      </c>
      <c r="S644">
        <f>INDEX(Villages[],Q644,13)</f>
        <v>1</v>
      </c>
      <c r="V644" t="str">
        <f>CHAR(34)&amp;R644&amp;CHAR(34)&amp;": "&amp;CHAR(34)&amp;S644&amp;CHAR(34)</f>
        <v>"Multiplier": "1"</v>
      </c>
    </row>
    <row r="645" spans="17:22" x14ac:dyDescent="0.3">
      <c r="V645" t="s">
        <v>5</v>
      </c>
    </row>
    <row r="646" spans="17:22" x14ac:dyDescent="0.3">
      <c r="V646" t="s">
        <v>1</v>
      </c>
    </row>
    <row r="647" spans="17:22" x14ac:dyDescent="0.3">
      <c r="Q647">
        <f>Q640+1</f>
        <v>93</v>
      </c>
      <c r="R647" t="s">
        <v>2</v>
      </c>
      <c r="S647">
        <f>Q647</f>
        <v>93</v>
      </c>
      <c r="V647" t="str">
        <f>CHAR(34)&amp;R647&amp;CHAR(34)&amp;": "&amp;S647&amp;","</f>
        <v>"Id": 93,</v>
      </c>
    </row>
    <row r="648" spans="17:22" x14ac:dyDescent="0.3">
      <c r="Q648">
        <f t="shared" ref="Q648:Q651" si="91">Q641+1</f>
        <v>93</v>
      </c>
      <c r="R648" t="s">
        <v>3</v>
      </c>
      <c r="S648" t="str">
        <f>INDEX(Villages[],Q648,11)</f>
        <v>-22</v>
      </c>
      <c r="V648" t="str">
        <f>CHAR(34)&amp;R648&amp;CHAR(34)&amp;": "&amp;S648&amp;","</f>
        <v>"X": -22,</v>
      </c>
    </row>
    <row r="649" spans="17:22" x14ac:dyDescent="0.3">
      <c r="Q649">
        <f t="shared" si="91"/>
        <v>93</v>
      </c>
      <c r="R649" t="s">
        <v>4</v>
      </c>
      <c r="S649" t="str">
        <f>INDEX(Villages[],Q649,12)</f>
        <v>-68</v>
      </c>
      <c r="V649" t="str">
        <f>CHAR(34)&amp;R649&amp;CHAR(34)&amp;": "&amp;S649&amp;","</f>
        <v>"Y": -68,</v>
      </c>
    </row>
    <row r="650" spans="17:22" x14ac:dyDescent="0.3">
      <c r="Q650">
        <f t="shared" si="91"/>
        <v>93</v>
      </c>
      <c r="R650" t="s">
        <v>10</v>
      </c>
      <c r="S650" t="str">
        <f>INDEX(Villages[],Q650,10)</f>
        <v>false</v>
      </c>
      <c r="V650" t="str">
        <f>CHAR(34)&amp;R650&amp;CHAR(34)&amp;": "&amp;CHAR(34)&amp;S650&amp;CHAR(34)&amp;","</f>
        <v>"CanRaid": "false",</v>
      </c>
    </row>
    <row r="651" spans="17:22" x14ac:dyDescent="0.3">
      <c r="Q651">
        <f t="shared" si="91"/>
        <v>93</v>
      </c>
      <c r="R651" t="s">
        <v>211</v>
      </c>
      <c r="S651">
        <f>INDEX(Villages[],Q651,13)</f>
        <v>1</v>
      </c>
      <c r="V651" t="str">
        <f>CHAR(34)&amp;R651&amp;CHAR(34)&amp;": "&amp;CHAR(34)&amp;S651&amp;CHAR(34)</f>
        <v>"Multiplier": "1"</v>
      </c>
    </row>
    <row r="652" spans="17:22" x14ac:dyDescent="0.3">
      <c r="V652" t="s">
        <v>5</v>
      </c>
    </row>
    <row r="653" spans="17:22" x14ac:dyDescent="0.3">
      <c r="V653" t="s">
        <v>1</v>
      </c>
    </row>
    <row r="654" spans="17:22" x14ac:dyDescent="0.3">
      <c r="Q654">
        <f>Q647+1</f>
        <v>94</v>
      </c>
      <c r="R654" t="s">
        <v>2</v>
      </c>
      <c r="S654">
        <f>Q654</f>
        <v>94</v>
      </c>
      <c r="V654" t="str">
        <f>CHAR(34)&amp;R654&amp;CHAR(34)&amp;": "&amp;S654&amp;","</f>
        <v>"Id": 94,</v>
      </c>
    </row>
    <row r="655" spans="17:22" x14ac:dyDescent="0.3">
      <c r="Q655">
        <f t="shared" ref="Q655:Q658" si="92">Q648+1</f>
        <v>94</v>
      </c>
      <c r="R655" t="s">
        <v>3</v>
      </c>
      <c r="S655" t="str">
        <f>INDEX(Villages[],Q655,11)</f>
        <v>-27</v>
      </c>
      <c r="V655" t="str">
        <f>CHAR(34)&amp;R655&amp;CHAR(34)&amp;": "&amp;S655&amp;","</f>
        <v>"X": -27,</v>
      </c>
    </row>
    <row r="656" spans="17:22" x14ac:dyDescent="0.3">
      <c r="Q656">
        <f t="shared" si="92"/>
        <v>94</v>
      </c>
      <c r="R656" t="s">
        <v>4</v>
      </c>
      <c r="S656" t="str">
        <f>INDEX(Villages[],Q656,12)</f>
        <v>-32</v>
      </c>
      <c r="V656" t="str">
        <f>CHAR(34)&amp;R656&amp;CHAR(34)&amp;": "&amp;S656&amp;","</f>
        <v>"Y": -32,</v>
      </c>
    </row>
    <row r="657" spans="17:22" x14ac:dyDescent="0.3">
      <c r="Q657">
        <f t="shared" si="92"/>
        <v>94</v>
      </c>
      <c r="R657" t="s">
        <v>10</v>
      </c>
      <c r="S657" t="str">
        <f>INDEX(Villages[],Q657,10)</f>
        <v>false</v>
      </c>
      <c r="V657" t="str">
        <f>CHAR(34)&amp;R657&amp;CHAR(34)&amp;": "&amp;CHAR(34)&amp;S657&amp;CHAR(34)&amp;","</f>
        <v>"CanRaid": "false",</v>
      </c>
    </row>
    <row r="658" spans="17:22" x14ac:dyDescent="0.3">
      <c r="Q658">
        <f t="shared" si="92"/>
        <v>94</v>
      </c>
      <c r="R658" t="s">
        <v>211</v>
      </c>
      <c r="S658">
        <f>INDEX(Villages[],Q658,13)</f>
        <v>1</v>
      </c>
      <c r="V658" t="str">
        <f>CHAR(34)&amp;R658&amp;CHAR(34)&amp;": "&amp;CHAR(34)&amp;S658&amp;CHAR(34)</f>
        <v>"Multiplier": "1"</v>
      </c>
    </row>
    <row r="659" spans="17:22" x14ac:dyDescent="0.3">
      <c r="V659" t="s">
        <v>5</v>
      </c>
    </row>
    <row r="660" spans="17:22" x14ac:dyDescent="0.3">
      <c r="V660" t="s">
        <v>1</v>
      </c>
    </row>
    <row r="661" spans="17:22" x14ac:dyDescent="0.3">
      <c r="Q661">
        <f>Q654+1</f>
        <v>95</v>
      </c>
      <c r="R661" t="s">
        <v>2</v>
      </c>
      <c r="S661">
        <f>Q661</f>
        <v>95</v>
      </c>
      <c r="V661" t="str">
        <f>CHAR(34)&amp;R661&amp;CHAR(34)&amp;": "&amp;S661&amp;","</f>
        <v>"Id": 95,</v>
      </c>
    </row>
    <row r="662" spans="17:22" x14ac:dyDescent="0.3">
      <c r="Q662">
        <f t="shared" ref="Q662:Q665" si="93">Q655+1</f>
        <v>95</v>
      </c>
      <c r="R662" t="s">
        <v>3</v>
      </c>
      <c r="S662" t="str">
        <f>INDEX(Villages[],Q662,11)</f>
        <v>-12</v>
      </c>
      <c r="V662" t="str">
        <f>CHAR(34)&amp;R662&amp;CHAR(34)&amp;": "&amp;S662&amp;","</f>
        <v>"X": -12,</v>
      </c>
    </row>
    <row r="663" spans="17:22" x14ac:dyDescent="0.3">
      <c r="Q663">
        <f t="shared" si="93"/>
        <v>95</v>
      </c>
      <c r="R663" t="s">
        <v>4</v>
      </c>
      <c r="S663" t="str">
        <f>INDEX(Villages[],Q663,12)</f>
        <v>-46</v>
      </c>
      <c r="V663" t="str">
        <f>CHAR(34)&amp;R663&amp;CHAR(34)&amp;": "&amp;S663&amp;","</f>
        <v>"Y": -46,</v>
      </c>
    </row>
    <row r="664" spans="17:22" x14ac:dyDescent="0.3">
      <c r="Q664">
        <f t="shared" si="93"/>
        <v>95</v>
      </c>
      <c r="R664" t="s">
        <v>10</v>
      </c>
      <c r="S664" t="str">
        <f>INDEX(Villages[],Q664,10)</f>
        <v>true</v>
      </c>
      <c r="V664" t="str">
        <f>CHAR(34)&amp;R664&amp;CHAR(34)&amp;": "&amp;CHAR(34)&amp;S664&amp;CHAR(34)&amp;","</f>
        <v>"CanRaid": "true",</v>
      </c>
    </row>
    <row r="665" spans="17:22" x14ac:dyDescent="0.3">
      <c r="Q665">
        <f t="shared" si="93"/>
        <v>95</v>
      </c>
      <c r="R665" t="s">
        <v>211</v>
      </c>
      <c r="S665">
        <f>INDEX(Villages[],Q665,13)</f>
        <v>10</v>
      </c>
      <c r="V665" t="str">
        <f>CHAR(34)&amp;R665&amp;CHAR(34)&amp;": "&amp;CHAR(34)&amp;S665&amp;CHAR(34)</f>
        <v>"Multiplier": "10"</v>
      </c>
    </row>
    <row r="666" spans="17:22" x14ac:dyDescent="0.3">
      <c r="V666" t="s">
        <v>5</v>
      </c>
    </row>
    <row r="667" spans="17:22" x14ac:dyDescent="0.3">
      <c r="V667" t="s">
        <v>1</v>
      </c>
    </row>
    <row r="668" spans="17:22" x14ac:dyDescent="0.3">
      <c r="Q668">
        <f>Q661+1</f>
        <v>96</v>
      </c>
      <c r="R668" t="s">
        <v>2</v>
      </c>
      <c r="S668">
        <f>Q668</f>
        <v>96</v>
      </c>
      <c r="V668" t="str">
        <f>CHAR(34)&amp;R668&amp;CHAR(34)&amp;": "&amp;S668&amp;","</f>
        <v>"Id": 96,</v>
      </c>
    </row>
    <row r="669" spans="17:22" x14ac:dyDescent="0.3">
      <c r="Q669">
        <f t="shared" ref="Q669:Q672" si="94">Q662+1</f>
        <v>96</v>
      </c>
      <c r="R669" t="s">
        <v>3</v>
      </c>
      <c r="S669" t="str">
        <f>INDEX(Villages[],Q669,11)</f>
        <v>-30</v>
      </c>
      <c r="V669" t="str">
        <f>CHAR(34)&amp;R669&amp;CHAR(34)&amp;": "&amp;S669&amp;","</f>
        <v>"X": -30,</v>
      </c>
    </row>
    <row r="670" spans="17:22" x14ac:dyDescent="0.3">
      <c r="Q670">
        <f t="shared" si="94"/>
        <v>96</v>
      </c>
      <c r="R670" t="s">
        <v>4</v>
      </c>
      <c r="S670" t="str">
        <f>INDEX(Villages[],Q670,12)</f>
        <v>-31</v>
      </c>
      <c r="V670" t="str">
        <f>CHAR(34)&amp;R670&amp;CHAR(34)&amp;": "&amp;S670&amp;","</f>
        <v>"Y": -31,</v>
      </c>
    </row>
    <row r="671" spans="17:22" x14ac:dyDescent="0.3">
      <c r="Q671">
        <f t="shared" si="94"/>
        <v>96</v>
      </c>
      <c r="R671" t="s">
        <v>10</v>
      </c>
      <c r="S671" t="str">
        <f>INDEX(Villages[],Q671,10)</f>
        <v>false</v>
      </c>
      <c r="V671" t="str">
        <f>CHAR(34)&amp;R671&amp;CHAR(34)&amp;": "&amp;CHAR(34)&amp;S671&amp;CHAR(34)&amp;","</f>
        <v>"CanRaid": "false",</v>
      </c>
    </row>
    <row r="672" spans="17:22" x14ac:dyDescent="0.3">
      <c r="Q672">
        <f t="shared" si="94"/>
        <v>96</v>
      </c>
      <c r="R672" t="s">
        <v>211</v>
      </c>
      <c r="S672">
        <f>INDEX(Villages[],Q672,13)</f>
        <v>1</v>
      </c>
      <c r="V672" t="str">
        <f>CHAR(34)&amp;R672&amp;CHAR(34)&amp;": "&amp;CHAR(34)&amp;S672&amp;CHAR(34)</f>
        <v>"Multiplier": "1"</v>
      </c>
    </row>
    <row r="673" spans="17:22" x14ac:dyDescent="0.3">
      <c r="V673" t="s">
        <v>5</v>
      </c>
    </row>
    <row r="674" spans="17:22" x14ac:dyDescent="0.3">
      <c r="V674" t="s">
        <v>1</v>
      </c>
    </row>
    <row r="675" spans="17:22" x14ac:dyDescent="0.3">
      <c r="Q675">
        <f>Q668+1</f>
        <v>97</v>
      </c>
      <c r="R675" t="s">
        <v>2</v>
      </c>
      <c r="S675">
        <f>Q675</f>
        <v>97</v>
      </c>
      <c r="V675" t="str">
        <f>CHAR(34)&amp;R675&amp;CHAR(34)&amp;": "&amp;S675&amp;","</f>
        <v>"Id": 97,</v>
      </c>
    </row>
    <row r="676" spans="17:22" x14ac:dyDescent="0.3">
      <c r="Q676">
        <f t="shared" ref="Q676:Q679" si="95">Q669+1</f>
        <v>97</v>
      </c>
      <c r="R676" t="s">
        <v>3</v>
      </c>
      <c r="S676" t="str">
        <f>INDEX(Villages[],Q676,11)</f>
        <v>-33</v>
      </c>
      <c r="V676" t="str">
        <f>CHAR(34)&amp;R676&amp;CHAR(34)&amp;": "&amp;S676&amp;","</f>
        <v>"X": -33,</v>
      </c>
    </row>
    <row r="677" spans="17:22" x14ac:dyDescent="0.3">
      <c r="Q677">
        <f t="shared" si="95"/>
        <v>97</v>
      </c>
      <c r="R677" t="s">
        <v>4</v>
      </c>
      <c r="S677" t="str">
        <f>INDEX(Villages[],Q677,12)</f>
        <v>-71</v>
      </c>
      <c r="V677" t="str">
        <f>CHAR(34)&amp;R677&amp;CHAR(34)&amp;": "&amp;S677&amp;","</f>
        <v>"Y": -71,</v>
      </c>
    </row>
    <row r="678" spans="17:22" x14ac:dyDescent="0.3">
      <c r="Q678">
        <f t="shared" si="95"/>
        <v>97</v>
      </c>
      <c r="R678" t="s">
        <v>10</v>
      </c>
      <c r="S678" t="str">
        <f>INDEX(Villages[],Q678,10)</f>
        <v>false</v>
      </c>
      <c r="V678" t="str">
        <f>CHAR(34)&amp;R678&amp;CHAR(34)&amp;": "&amp;CHAR(34)&amp;S678&amp;CHAR(34)&amp;","</f>
        <v>"CanRaid": "false",</v>
      </c>
    </row>
    <row r="679" spans="17:22" x14ac:dyDescent="0.3">
      <c r="Q679">
        <f t="shared" si="95"/>
        <v>97</v>
      </c>
      <c r="R679" t="s">
        <v>211</v>
      </c>
      <c r="S679">
        <f>INDEX(Villages[],Q679,13)</f>
        <v>1</v>
      </c>
      <c r="V679" t="str">
        <f>CHAR(34)&amp;R679&amp;CHAR(34)&amp;": "&amp;CHAR(34)&amp;S679&amp;CHAR(34)</f>
        <v>"Multiplier": "1"</v>
      </c>
    </row>
    <row r="680" spans="17:22" x14ac:dyDescent="0.3">
      <c r="V680" t="s">
        <v>5</v>
      </c>
    </row>
    <row r="681" spans="17:22" x14ac:dyDescent="0.3">
      <c r="V681" t="s">
        <v>1</v>
      </c>
    </row>
    <row r="682" spans="17:22" x14ac:dyDescent="0.3">
      <c r="Q682">
        <f>Q675+1</f>
        <v>98</v>
      </c>
      <c r="R682" t="s">
        <v>2</v>
      </c>
      <c r="S682">
        <f>Q682</f>
        <v>98</v>
      </c>
      <c r="V682" t="str">
        <f>CHAR(34)&amp;R682&amp;CHAR(34)&amp;": "&amp;S682&amp;","</f>
        <v>"Id": 98,</v>
      </c>
    </row>
    <row r="683" spans="17:22" x14ac:dyDescent="0.3">
      <c r="Q683">
        <f t="shared" ref="Q683:Q686" si="96">Q676+1</f>
        <v>98</v>
      </c>
      <c r="R683" t="s">
        <v>3</v>
      </c>
      <c r="S683" t="str">
        <f>INDEX(Villages[],Q683,11)</f>
        <v>-13</v>
      </c>
      <c r="V683" t="str">
        <f>CHAR(34)&amp;R683&amp;CHAR(34)&amp;": "&amp;S683&amp;","</f>
        <v>"X": -13,</v>
      </c>
    </row>
    <row r="684" spans="17:22" x14ac:dyDescent="0.3">
      <c r="Q684">
        <f t="shared" si="96"/>
        <v>98</v>
      </c>
      <c r="R684" t="s">
        <v>4</v>
      </c>
      <c r="S684" t="str">
        <f>INDEX(Villages[],Q684,12)</f>
        <v>-60</v>
      </c>
      <c r="V684" t="str">
        <f>CHAR(34)&amp;R684&amp;CHAR(34)&amp;": "&amp;S684&amp;","</f>
        <v>"Y": -60,</v>
      </c>
    </row>
    <row r="685" spans="17:22" x14ac:dyDescent="0.3">
      <c r="Q685">
        <f t="shared" si="96"/>
        <v>98</v>
      </c>
      <c r="R685" t="s">
        <v>10</v>
      </c>
      <c r="S685" t="str">
        <f>INDEX(Villages[],Q685,10)</f>
        <v>false</v>
      </c>
      <c r="V685" t="str">
        <f>CHAR(34)&amp;R685&amp;CHAR(34)&amp;": "&amp;CHAR(34)&amp;S685&amp;CHAR(34)&amp;","</f>
        <v>"CanRaid": "false",</v>
      </c>
    </row>
    <row r="686" spans="17:22" x14ac:dyDescent="0.3">
      <c r="Q686">
        <f t="shared" si="96"/>
        <v>98</v>
      </c>
      <c r="R686" t="s">
        <v>211</v>
      </c>
      <c r="S686">
        <f>INDEX(Villages[],Q686,13)</f>
        <v>1</v>
      </c>
      <c r="V686" t="str">
        <f>CHAR(34)&amp;R686&amp;CHAR(34)&amp;": "&amp;CHAR(34)&amp;S686&amp;CHAR(34)</f>
        <v>"Multiplier": "1"</v>
      </c>
    </row>
    <row r="687" spans="17:22" x14ac:dyDescent="0.3">
      <c r="V687" t="s">
        <v>5</v>
      </c>
    </row>
    <row r="688" spans="17:22" x14ac:dyDescent="0.3">
      <c r="V688" t="s">
        <v>1</v>
      </c>
    </row>
    <row r="689" spans="17:22" x14ac:dyDescent="0.3">
      <c r="Q689">
        <f>Q682+1</f>
        <v>99</v>
      </c>
      <c r="R689" t="s">
        <v>2</v>
      </c>
      <c r="S689">
        <f>Q689</f>
        <v>99</v>
      </c>
      <c r="V689" t="str">
        <f>CHAR(34)&amp;R689&amp;CHAR(34)&amp;": "&amp;S689&amp;","</f>
        <v>"Id": 99,</v>
      </c>
    </row>
    <row r="690" spans="17:22" x14ac:dyDescent="0.3">
      <c r="Q690">
        <f t="shared" ref="Q690:Q693" si="97">Q683+1</f>
        <v>99</v>
      </c>
      <c r="R690" t="s">
        <v>3</v>
      </c>
      <c r="S690" t="str">
        <f>INDEX(Villages[],Q690,11)</f>
        <v>-51</v>
      </c>
      <c r="V690" t="str">
        <f>CHAR(34)&amp;R690&amp;CHAR(34)&amp;": "&amp;S690&amp;","</f>
        <v>"X": -51,</v>
      </c>
    </row>
    <row r="691" spans="17:22" x14ac:dyDescent="0.3">
      <c r="Q691">
        <f t="shared" si="97"/>
        <v>99</v>
      </c>
      <c r="R691" t="s">
        <v>4</v>
      </c>
      <c r="S691" t="str">
        <f>INDEX(Villages[],Q691,12)</f>
        <v>-48</v>
      </c>
      <c r="V691" t="str">
        <f>CHAR(34)&amp;R691&amp;CHAR(34)&amp;": "&amp;S691&amp;","</f>
        <v>"Y": -48,</v>
      </c>
    </row>
    <row r="692" spans="17:22" x14ac:dyDescent="0.3">
      <c r="Q692">
        <f t="shared" si="97"/>
        <v>99</v>
      </c>
      <c r="R692" t="s">
        <v>10</v>
      </c>
      <c r="S692" t="str">
        <f>INDEX(Villages[],Q692,10)</f>
        <v>true</v>
      </c>
      <c r="V692" t="str">
        <f>CHAR(34)&amp;R692&amp;CHAR(34)&amp;": "&amp;CHAR(34)&amp;S692&amp;CHAR(34)&amp;","</f>
        <v>"CanRaid": "true",</v>
      </c>
    </row>
    <row r="693" spans="17:22" x14ac:dyDescent="0.3">
      <c r="Q693">
        <f t="shared" si="97"/>
        <v>99</v>
      </c>
      <c r="R693" t="s">
        <v>211</v>
      </c>
      <c r="S693">
        <f>INDEX(Villages[],Q693,13)</f>
        <v>10</v>
      </c>
      <c r="V693" t="str">
        <f>CHAR(34)&amp;R693&amp;CHAR(34)&amp;": "&amp;CHAR(34)&amp;S693&amp;CHAR(34)</f>
        <v>"Multiplier": "10"</v>
      </c>
    </row>
    <row r="694" spans="17:22" x14ac:dyDescent="0.3">
      <c r="V694" t="s">
        <v>5</v>
      </c>
    </row>
    <row r="695" spans="17:22" x14ac:dyDescent="0.3">
      <c r="V695" t="s">
        <v>1</v>
      </c>
    </row>
    <row r="696" spans="17:22" x14ac:dyDescent="0.3">
      <c r="Q696">
        <f>Q689+1</f>
        <v>100</v>
      </c>
      <c r="R696" t="s">
        <v>2</v>
      </c>
      <c r="S696">
        <f>Q696</f>
        <v>100</v>
      </c>
      <c r="V696" t="str">
        <f>CHAR(34)&amp;R696&amp;CHAR(34)&amp;": "&amp;S696&amp;","</f>
        <v>"Id": 100,</v>
      </c>
    </row>
    <row r="697" spans="17:22" x14ac:dyDescent="0.3">
      <c r="Q697">
        <f t="shared" ref="Q697:Q700" si="98">Q690+1</f>
        <v>100</v>
      </c>
      <c r="R697" t="s">
        <v>3</v>
      </c>
      <c r="S697" t="e">
        <f>INDEX(Villages[],Q697,11)</f>
        <v>#REF!</v>
      </c>
      <c r="V697" t="e">
        <f>CHAR(34)&amp;R697&amp;CHAR(34)&amp;": "&amp;S697&amp;","</f>
        <v>#REF!</v>
      </c>
    </row>
    <row r="698" spans="17:22" x14ac:dyDescent="0.3">
      <c r="Q698">
        <f t="shared" si="98"/>
        <v>100</v>
      </c>
      <c r="R698" t="s">
        <v>4</v>
      </c>
      <c r="S698" t="e">
        <f>INDEX(Villages[],Q698,12)</f>
        <v>#REF!</v>
      </c>
      <c r="V698" t="e">
        <f>CHAR(34)&amp;R698&amp;CHAR(34)&amp;": "&amp;S698&amp;","</f>
        <v>#REF!</v>
      </c>
    </row>
    <row r="699" spans="17:22" x14ac:dyDescent="0.3">
      <c r="Q699">
        <f t="shared" si="98"/>
        <v>100</v>
      </c>
      <c r="R699" t="s">
        <v>10</v>
      </c>
      <c r="S699" t="e">
        <f>INDEX(Villages[],Q699,10)</f>
        <v>#REF!</v>
      </c>
      <c r="V699" t="e">
        <f>CHAR(34)&amp;R699&amp;CHAR(34)&amp;": "&amp;CHAR(34)&amp;S699&amp;CHAR(34)&amp;","</f>
        <v>#REF!</v>
      </c>
    </row>
    <row r="700" spans="17:22" x14ac:dyDescent="0.3">
      <c r="Q700">
        <f t="shared" si="98"/>
        <v>100</v>
      </c>
      <c r="R700" t="s">
        <v>211</v>
      </c>
      <c r="S700" t="e">
        <f>INDEX(Villages[],Q700,13)</f>
        <v>#REF!</v>
      </c>
      <c r="V700" t="e">
        <f>CHAR(34)&amp;R700&amp;CHAR(34)&amp;": "&amp;CHAR(34)&amp;S700&amp;CHAR(34)</f>
        <v>#REF!</v>
      </c>
    </row>
    <row r="701" spans="17:22" x14ac:dyDescent="0.3">
      <c r="V701" t="s">
        <v>5</v>
      </c>
    </row>
  </sheetData>
  <conditionalFormatting sqref="K3:M101">
    <cfRule type="expression" dxfId="18" priority="1">
      <formula>IF(K3="false",TRUE,FALSE)</formula>
    </cfRule>
  </conditionalFormatting>
  <hyperlinks>
    <hyperlink ref="D3" r:id="rId1" display="http://ts4.travian.com/position_details.php?x=-32&amp;y=-50" xr:uid="{C2E6A679-BBBC-46F5-9DA9-978FE34175AA}"/>
    <hyperlink ref="D4" r:id="rId2" display="http://ts4.travian.com/position_details.php?x=-32&amp;y=-52" xr:uid="{A2836D81-6805-4915-B35C-DF6A1E6BFC10}"/>
    <hyperlink ref="D5" r:id="rId3" display="http://ts4.travian.com/position_details.php?x=-32&amp;y=-54" xr:uid="{6A2A3914-79E2-4045-BC4B-18BB9C84F846}"/>
    <hyperlink ref="D6" r:id="rId4" display="http://ts4.travian.com/position_details.php?x=-30&amp;y=-54" xr:uid="{0CD26DE8-6B94-4B3A-9901-47C11895B8DC}"/>
    <hyperlink ref="D7" r:id="rId5" display="http://ts4.travian.com/position_details.php?x=-34&amp;y=-49" xr:uid="{9D148481-FFE9-4982-A062-37E70094F4CF}"/>
    <hyperlink ref="D8" r:id="rId6" display="http://ts4.travian.com/position_details.php?x=-35&amp;y=-53" xr:uid="{FDA6799A-10C5-448C-9CC8-AFFBD7E44704}"/>
    <hyperlink ref="D9" r:id="rId7" display="http://ts4.travian.com/position_details.php?x=-30&amp;y=-56" xr:uid="{CE1CA160-1923-41E1-B44C-87D255ABCD7C}"/>
    <hyperlink ref="J9" r:id="rId8" display="http://ts4.travian.com/spieler.php?uid=1" xr:uid="{5F31D910-8D2F-438E-9AAE-92F4FB200893}"/>
    <hyperlink ref="D10" r:id="rId9" display="http://ts4.travian.com/position_details.php?x=-36&amp;y=-49" xr:uid="{3E89129F-1EBA-4F90-8DBF-4978F6491AC7}"/>
    <hyperlink ref="D11" r:id="rId10" display="http://ts4.travian.com/position_details.php?x=-33&amp;y=-46" xr:uid="{7F184FAA-F9BC-4A6D-AF6E-23DBF477A4CA}"/>
    <hyperlink ref="D12" r:id="rId11" display="http://ts4.travian.com/position_details.php?x=-26&amp;y=-48" xr:uid="{4AD9C8D6-ADC1-4204-B5AC-F3D7C7F25BDD}"/>
    <hyperlink ref="D13" r:id="rId12" display="http://ts4.travian.com/position_details.php?x=-36&amp;y=-54" xr:uid="{D2B5B773-5031-47F3-8538-96A0046C497D}"/>
    <hyperlink ref="D14" r:id="rId13" display="http://ts4.travian.com/position_details.php?x=-37&amp;y=-50" xr:uid="{7A8FC194-C1FE-4342-B634-E30B0C3ED614}"/>
    <hyperlink ref="D15" r:id="rId14" display="http://ts4.travian.com/position_details.php?x=-33&amp;y=-57" xr:uid="{34696B4A-CCF5-43E5-8C9E-92CB47F33DC9}"/>
    <hyperlink ref="D16" r:id="rId15" display="http://ts4.travian.com/position_details.php?x=-26&amp;y=-55" xr:uid="{BCF5592B-8F66-4BB9-8DAA-10AA37321C52}"/>
    <hyperlink ref="J16" r:id="rId16" display="http://ts4.travian.com/spieler.php?uid=1" xr:uid="{4CF248A8-38DC-4BC4-96BF-EB81EF1E82CA}"/>
    <hyperlink ref="D17" r:id="rId17" display="http://ts4.travian.com/position_details.php?x=-28&amp;y=-45" xr:uid="{73B504FF-3700-4DD6-A6D5-287EC00A45E4}"/>
    <hyperlink ref="D18" r:id="rId18" display="http://ts4.travian.com/position_details.php?x=-32&amp;y=-58" xr:uid="{039B56A3-B6C5-4BB2-8C4C-214F501058D2}"/>
    <hyperlink ref="D19" r:id="rId19" display="http://ts4.travian.com/position_details.php?x=-25&amp;y=-46" xr:uid="{7CD3C625-9C7A-41A9-8AB5-ED0DE0188F32}"/>
    <hyperlink ref="D20" r:id="rId20" display="http://ts4.travian.com/position_details.php?x=-24&amp;y=-55" xr:uid="{AB80AC0A-683C-4089-B473-C3833D9F2DD4}"/>
    <hyperlink ref="D21" r:id="rId21" display="http://ts4.travian.com/position_details.php?x=-28&amp;y=-59" xr:uid="{9C007C1E-3FBF-42FA-876A-3D73AEC6C932}"/>
    <hyperlink ref="D22" r:id="rId22" display="http://ts4.travian.com/position_details.php?x=-26&amp;y=-58" xr:uid="{7A414FE6-3113-499F-9E51-76C522960C1E}"/>
    <hyperlink ref="D23" r:id="rId23" display="http://ts4.travian.com/position_details.php?x=-27&amp;y=-43" xr:uid="{7B9FE2DD-C2BB-431F-AF56-0AA1658F9355}"/>
    <hyperlink ref="D24" r:id="rId24" display="http://ts4.travian.com/position_details.php?x=-40&amp;y=-51" xr:uid="{EBED7FAF-DA43-496D-B57F-B46DDEB1B36B}"/>
    <hyperlink ref="D25" r:id="rId25" display="http://ts4.travian.com/position_details.php?x=-30&amp;y=-60" xr:uid="{609F17EA-599A-45D0-8BB1-38FB5B26F0D2}"/>
    <hyperlink ref="D26" r:id="rId26" display="http://ts4.travian.com/position_details.php?x=-28&amp;y=-42" xr:uid="{C17784BB-E47C-4B34-837B-72D347348D3A}"/>
    <hyperlink ref="D27" r:id="rId27" display="http://ts4.travian.com/position_details.php?x=-21&amp;y=-52" xr:uid="{5D45CE43-585E-49CC-B126-6A3D0D0F8682}"/>
    <hyperlink ref="D28" r:id="rId28" display="http://ts4.travian.com/position_details.php?x=-41&amp;y=-52" xr:uid="{D8AEC433-5A54-4876-A27B-21F985002217}"/>
    <hyperlink ref="J28" r:id="rId29" display="http://ts4.travian.com/spieler.php?uid=1" xr:uid="{9EEDF1E4-5258-4435-A362-E46630C66FAC}"/>
    <hyperlink ref="D29" r:id="rId30" display="http://ts4.travian.com/position_details.php?x=-30&amp;y=-41" xr:uid="{98448B49-422B-42FA-A8DA-A5319EB8F2F0}"/>
    <hyperlink ref="D30" r:id="rId31" display="http://ts4.travian.com/position_details.php?x=-21&amp;y=-47" xr:uid="{7C9E149B-B4FC-435B-B56F-5B8B4CDB2754}"/>
    <hyperlink ref="D31" r:id="rId32" display="http://ts4.travian.com/position_details.php?x=-22&amp;y=-58" xr:uid="{916CD345-1FF7-4929-B04B-BF1F22B99E29}"/>
    <hyperlink ref="D32" r:id="rId33" display="http://ts4.travian.com/position_details.php?x=-34&amp;y=-62" xr:uid="{93AD8D2D-2FCF-4B08-9886-1F764018F1DE}"/>
    <hyperlink ref="D33" r:id="rId34" display="http://ts4.travian.com/position_details.php?x=-22&amp;y=-43" xr:uid="{FA65FE1E-D1EE-44AA-9E79-0FC63A661B23}"/>
    <hyperlink ref="D34" r:id="rId35" display="http://ts4.travian.com/position_details.php?x=-42&amp;y=-56" xr:uid="{AAA06C8B-E926-47EB-911D-F8A2D80D1F57}"/>
    <hyperlink ref="D35" r:id="rId36" display="http://ts4.travian.com/position_details.php?x=-38&amp;y=-61" xr:uid="{FFFB8721-720A-4DE3-BE34-9D30A06842EE}"/>
    <hyperlink ref="D36" r:id="rId37" display="http://ts4.travian.com/position_details.php?x=-27&amp;y=-39" xr:uid="{BFAD24FB-7004-4161-8A01-9DF7AC393EA5}"/>
    <hyperlink ref="J36" r:id="rId38" display="http://ts4.travian.com/spieler.php?uid=1" xr:uid="{D3090BF6-0A4D-43D6-9F5B-3964FB87F66E}"/>
    <hyperlink ref="D37" r:id="rId39" display="http://ts4.travian.com/position_details.php?x=-35&amp;y=-39" xr:uid="{6F4B59FB-AFC5-4474-B9FB-D8817DE53542}"/>
    <hyperlink ref="D38" r:id="rId40" display="http://ts4.travian.com/position_details.php?x=-40&amp;y=-60" xr:uid="{C3565C42-D754-42E2-B52A-D6CFC7182230}"/>
    <hyperlink ref="D39" r:id="rId41" display="http://ts4.travian.com/position_details.php?x=-39&amp;y=-41" xr:uid="{D5EDAF85-197E-416D-AD81-8528C319070B}"/>
    <hyperlink ref="D40" r:id="rId42" display="http://ts4.travian.com/position_details.php?x=-44&amp;y=-51" xr:uid="{88861DFA-86AF-4386-8353-AD156C431FE4}"/>
    <hyperlink ref="D41" r:id="rId43" display="http://ts4.travian.com/position_details.php?x=-43&amp;y=-46" xr:uid="{4FA66CCA-1B5C-4C52-A28E-5CF1595920CF}"/>
    <hyperlink ref="J41" r:id="rId44" display="http://ts4.travian.com/spieler.php?uid=1" xr:uid="{1A35B22C-62DB-45E3-8121-B5327E57D37E}"/>
    <hyperlink ref="D42" r:id="rId45" display="http://ts4.travian.com/position_details.php?x=-38&amp;y=-40" xr:uid="{36539DC3-CB02-4A1D-B05B-5C4A7835718C}"/>
    <hyperlink ref="D43" r:id="rId46" display="http://ts4.travian.com/position_details.php?x=-29&amp;y=-64" xr:uid="{F088ED52-B6DB-4CF5-98B1-CB3963EB7EAC}"/>
    <hyperlink ref="D44" r:id="rId47" display="http://ts4.travian.com/position_details.php?x=-37&amp;y=-39" xr:uid="{694A63A6-8A23-4CEF-BD66-6D0086958714}"/>
    <hyperlink ref="J44" r:id="rId48" display="http://ts4.travian.com/spieler.php?uid=1" xr:uid="{C1A86791-E939-4B16-A172-98C89D3BD245}"/>
    <hyperlink ref="D45" r:id="rId49" display="http://ts4.travian.com/position_details.php?x=-21&amp;y=-42" xr:uid="{D5D53712-DAC4-466F-B703-15293B4C574D}"/>
    <hyperlink ref="D46" r:id="rId50" display="http://ts4.travian.com/position_details.php?x=-21&amp;y=-60" xr:uid="{6A5314CD-A417-4E78-AFB6-83F9071F24CB}"/>
    <hyperlink ref="D47" r:id="rId51" display="http://ts4.travian.com/position_details.php?x=-39&amp;y=-62" xr:uid="{D413F0A6-D480-4B99-888F-D6798E21D115}"/>
    <hyperlink ref="D48" r:id="rId52" display="http://ts4.travian.com/position_details.php?x=-24&amp;y=-39" xr:uid="{A9D0C626-930B-4196-A777-3A41AB7BCB95}"/>
    <hyperlink ref="J48" r:id="rId53" display="http://ts4.travian.com/spieler.php?uid=1" xr:uid="{9E0B116F-C1A1-4C04-B1AA-879EEC11FAA8}"/>
    <hyperlink ref="D49" r:id="rId54" display="http://ts4.travian.com/position_details.php?x=-24&amp;y=-63" xr:uid="{FACDFBA7-E65A-4580-8E51-2F2358FB9DF9}"/>
    <hyperlink ref="D50" r:id="rId55" display="http://ts4.travian.com/position_details.php?x=-33&amp;y=-37" xr:uid="{0A485586-555E-45DB-B624-7A8252B2031F}"/>
    <hyperlink ref="D51" r:id="rId56" display="http://ts4.travian.com/position_details.php?x=-45&amp;y=-49" xr:uid="{DDF3F3B3-A9D0-4F16-BC10-82710EDCAC1F}"/>
    <hyperlink ref="D52" r:id="rId57" display="http://ts4.travian.com/position_details.php?x=-17&amp;y=-53" xr:uid="{5BF7B9DD-A19D-4B05-BE9A-35146A78347F}"/>
    <hyperlink ref="D53" r:id="rId58" display="http://ts4.travian.com/position_details.php?x=-17&amp;y=-49" xr:uid="{50C4AF7E-4AF9-4B20-9D19-2A0929D8B7D2}"/>
    <hyperlink ref="D54" r:id="rId59" display="http://ts4.travian.com/position_details.php?x=-42&amp;y=-61" xr:uid="{CC935532-ED5C-45AC-A8F3-6036CDF49A58}"/>
    <hyperlink ref="D55" r:id="rId60" display="http://ts4.travian.com/position_details.php?x=-21&amp;y=-40" xr:uid="{1C7412EF-70F4-4B65-981E-F37240376228}"/>
    <hyperlink ref="J55" r:id="rId61" display="http://ts4.travian.com/spieler.php?uid=1" xr:uid="{3080E9F8-3C09-4EA6-B0B9-0D9396A3D971}"/>
    <hyperlink ref="D56" r:id="rId62" display="http://ts4.travian.com/position_details.php?x=-19&amp;y=-60" xr:uid="{8D8AFDEC-EE29-4FFB-A70E-87CC8A7FA180}"/>
    <hyperlink ref="D57" r:id="rId63" display="http://ts4.travian.com/position_details.php?x=-37&amp;y=-65" xr:uid="{20B81872-02F6-4D61-885A-586D28101B65}"/>
    <hyperlink ref="D58" r:id="rId64" display="http://ts4.travian.com/position_details.php?x=-45&amp;y=-57" xr:uid="{E5EC663B-B656-439E-BA9F-B521BE50E6D7}"/>
    <hyperlink ref="D59" r:id="rId65" display="http://ts4.travian.com/position_details.php?x=-23&amp;y=-38" xr:uid="{6C7D4F83-5CF6-4CFA-9E40-B2CCE0B7A508}"/>
    <hyperlink ref="D60" r:id="rId66" display="http://ts4.travian.com/position_details.php?x=-35&amp;y=-66" xr:uid="{339BA78C-D939-455D-8F5D-75052C2420E1}"/>
    <hyperlink ref="J60" r:id="rId67" display="http://ts4.travian.com/spieler.php?uid=1" xr:uid="{F6F3666E-1E52-42A3-87B2-3759077319B7}"/>
    <hyperlink ref="D61" r:id="rId68" display="http://ts4.travian.com/position_details.php?x=-21&amp;y=-39" xr:uid="{8E4153E9-71AF-4946-A977-CFDEB82242F9}"/>
    <hyperlink ref="D62" r:id="rId69" display="http://ts4.travian.com/position_details.php?x=-17&amp;y=-44" xr:uid="{B400868B-0FD7-4629-A15C-E90E141AD2D0}"/>
    <hyperlink ref="D63" r:id="rId70" display="http://ts4.travian.com/position_details.php?x=-36&amp;y=-36" xr:uid="{C13B2DD0-0236-4A2E-AEFD-ABC4D586C429}"/>
    <hyperlink ref="D64" r:id="rId71" display="http://ts4.travian.com/position_details.php?x=-22&amp;y=-64" xr:uid="{41A85DCC-F49A-421C-A130-90721047AC24}"/>
    <hyperlink ref="D65" r:id="rId72" display="http://ts4.travian.com/position_details.php?x=-45&amp;y=-59" xr:uid="{7DB64BFC-11D8-40CC-A744-4ADCCD89C725}"/>
    <hyperlink ref="J65" r:id="rId73" display="http://ts4.travian.com/spieler.php?uid=1" xr:uid="{A67F7D71-18F8-4BD7-AA80-4643AD4BD793}"/>
    <hyperlink ref="D66" r:id="rId74" display="http://ts4.travian.com/position_details.php?x=-46&amp;y=-45" xr:uid="{477B0D2E-67F4-4D9C-88F5-3FFFB0EAA57B}"/>
    <hyperlink ref="J66" r:id="rId75" display="http://ts4.travian.com/spieler.php?uid=1" xr:uid="{BC5DD259-DB0D-4FA8-9F06-F9F2A260EC89}"/>
    <hyperlink ref="D67" r:id="rId76" display="http://ts4.travian.com/position_details.php?x=-21&amp;y=-38" xr:uid="{02FAC0FA-BCFE-4931-A3BA-A0C84B8A838F}"/>
    <hyperlink ref="D68" r:id="rId77" display="http://ts4.travian.com/position_details.php?x=-17&amp;y=-60" xr:uid="{7A0337C4-BEFB-422D-9504-64C86EDEA6F8}"/>
    <hyperlink ref="D69" r:id="rId78" display="http://ts4.travian.com/position_details.php?x=-36&amp;y=-67" xr:uid="{DEB4AF90-B617-4F4A-B58A-6D2394817C22}"/>
    <hyperlink ref="D70" r:id="rId79" display="http://ts4.travian.com/position_details.php?x=-19&amp;y=-63" xr:uid="{301B7F6F-EF68-4F6B-8B3D-239D2F996775}"/>
    <hyperlink ref="D71" r:id="rId80" display="http://ts4.travian.com/position_details.php?x=-48&amp;y=-51" xr:uid="{E7A1A674-B744-4851-9C85-A87DEF4B9498}"/>
    <hyperlink ref="J71" r:id="rId81" display="http://ts4.travian.com/spieler.php?uid=1" xr:uid="{CC7A08B8-8E10-402C-8BFB-2123E946E0AC}"/>
    <hyperlink ref="D72" r:id="rId82" display="http://ts4.travian.com/position_details.php?x=-16&amp;y=-43" xr:uid="{1D1DCEB6-7972-49BA-946A-3BD1696C5AEC}"/>
    <hyperlink ref="D73" r:id="rId83" display="http://ts4.travian.com/position_details.php?x=-44&amp;y=-62" xr:uid="{C4EFAF3F-2B94-446D-88F4-89164FF22D2B}"/>
    <hyperlink ref="D74" r:id="rId84" display="http://ts4.travian.com/position_details.php?x=-20&amp;y=-64" xr:uid="{C08797C3-1A41-4422-9672-5E2E82A51C60}"/>
    <hyperlink ref="D75" r:id="rId85" display="http://ts4.travian.com/position_details.php?x=-42&amp;y=-64" xr:uid="{19ABA717-133D-4E0A-962E-086FCB06D0E9}"/>
    <hyperlink ref="D76" r:id="rId86" display="http://ts4.travian.com/position_details.php?x=-29&amp;y=-34" xr:uid="{643B2976-C5A2-4B83-A093-570E955C09A9}"/>
    <hyperlink ref="D77" r:id="rId87" display="http://ts4.travian.com/position_details.php?x=-15&amp;y=-44" xr:uid="{93FE7250-592B-47C6-8DD8-50CA97ED47EC}"/>
    <hyperlink ref="D78" r:id="rId88" display="http://ts4.travian.com/position_details.php?x=-22&amp;y=-66" xr:uid="{EF0EE020-2624-4A7F-A90D-49B2A831254F}"/>
    <hyperlink ref="D79" r:id="rId89" display="http://ts4.travian.com/position_details.php?x=-48&amp;y=-46" xr:uid="{3DF26C0B-B846-4C6B-9078-8B9476B8EB4D}"/>
    <hyperlink ref="D80" r:id="rId90" display="http://ts4.travian.com/position_details.php?x=-23&amp;y=-67" xr:uid="{08B35107-ACFF-44EB-85FA-EE4EAC450A0E}"/>
    <hyperlink ref="D81" r:id="rId91" display="http://ts4.travian.com/position_details.php?x=-47&amp;y=-59" xr:uid="{ABE7C82F-9B7B-4CDB-8635-62FD60C1EF19}"/>
    <hyperlink ref="D82" r:id="rId92" display="http://ts4.travian.com/position_details.php?x=-23&amp;y=-35" xr:uid="{E11D3041-46C3-40AF-BC1A-8A34E3C5AB3E}"/>
    <hyperlink ref="D83" r:id="rId93" display="http://ts4.travian.com/position_details.php?x=-42&amp;y=-66" xr:uid="{7B1E4CE5-5563-4A5B-B0BA-4705A029E5B9}"/>
    <hyperlink ref="D84" r:id="rId94" display="http://ts4.travian.com/position_details.php?x=-36&amp;y=-33" xr:uid="{98889698-3469-4ABD-B3F5-FE57A30D024A}"/>
    <hyperlink ref="D85" r:id="rId95" display="http://ts4.travian.com/position_details.php?x=-14&amp;y=-59" xr:uid="{FA16A1B3-3C1F-4B02-8D32-28F123C71462}"/>
    <hyperlink ref="D86" r:id="rId96" display="http://ts4.travian.com/position_details.php?x=-41&amp;y=-35" xr:uid="{D7103EF9-E36D-48D1-9E88-41B534C97C2B}"/>
    <hyperlink ref="D87" r:id="rId97" display="http://ts4.travian.com/position_details.php?x=-50&amp;y=-51" xr:uid="{17A3EF2F-BEDB-48DC-8B64-DB5034E4CBD7}"/>
    <hyperlink ref="D88" r:id="rId98" display="http://ts4.travian.com/position_details.php?x=-30&amp;y=-70" xr:uid="{2FD8138E-3DB6-471D-A4C1-DA366F7CE0A7}"/>
    <hyperlink ref="D89" r:id="rId99" display="http://ts4.travian.com/position_details.php?x=-17&amp;y=-38" xr:uid="{36A6D4CE-D103-4577-8734-B82CB80B5DCE}"/>
    <hyperlink ref="D90" r:id="rId100" display="http://ts4.travian.com/position_details.php?x=-18&amp;y=-37" xr:uid="{1427CCD3-5276-46C4-A599-E15ED15F8F85}"/>
    <hyperlink ref="D91" r:id="rId101" display="http://ts4.travian.com/position_details.php?x=-12&amp;y=-49" xr:uid="{B26E11E2-56D0-4C85-AF14-088FA34D5808}"/>
    <hyperlink ref="D92" r:id="rId102" display="http://ts4.travian.com/position_details.php?x=-34&amp;y=-32" xr:uid="{5587A48D-3358-43C7-9F03-E3DA6F9B286D}"/>
    <hyperlink ref="D93" r:id="rId103" display="http://ts4.travian.com/position_details.php?x=-48&amp;y=-42" xr:uid="{B0817A5C-A999-4002-A4DB-4109C29AD0A0}"/>
    <hyperlink ref="D94" r:id="rId104" display="http://ts4.travian.com/position_details.php?x=-28&amp;y=-70" xr:uid="{D8A4CC8C-A009-45DC-A158-A6B9FDAF8625}"/>
    <hyperlink ref="J94" r:id="rId105" display="http://ts4.travian.com/spieler.php?uid=1" xr:uid="{E01D708E-5CBE-4301-AA3D-C22BBF8580E0}"/>
    <hyperlink ref="D95" r:id="rId106" display="http://ts4.travian.com/position_details.php?x=-22&amp;y=-68" xr:uid="{693E234A-972C-46A6-A571-2B23A1FD02BD}"/>
    <hyperlink ref="D96" r:id="rId107" display="http://ts4.travian.com/position_details.php?x=-27&amp;y=-32" xr:uid="{AC814F56-5DBE-48CD-91F2-E5DF44C23B59}"/>
    <hyperlink ref="D97" r:id="rId108" display="http://ts4.travian.com/position_details.php?x=-12&amp;y=-46" xr:uid="{A0AEB67F-8B77-41B3-82C4-492F82C1B19A}"/>
    <hyperlink ref="J97" r:id="rId109" display="http://ts4.travian.com/spieler.php?uid=1" xr:uid="{ECE069B2-1F60-449E-A526-A1684F594BD9}"/>
    <hyperlink ref="D98" r:id="rId110" display="http://ts4.travian.com/position_details.php?x=-30&amp;y=-31" xr:uid="{0F6AC9ED-0098-4123-8953-C61F2182FF28}"/>
    <hyperlink ref="D99" r:id="rId111" display="http://ts4.travian.com/position_details.php?x=-33&amp;y=-71" xr:uid="{A33E8003-A677-4BE3-98D8-BF87006F440B}"/>
    <hyperlink ref="J99" r:id="rId112" display="http://ts4.travian.com/spieler.php?uid=1" xr:uid="{5B311E01-B60D-4EEB-B90A-EAC543B2C2AF}"/>
    <hyperlink ref="D100" r:id="rId113" display="http://ts4.travian.com/position_details.php?x=-13&amp;y=-60" xr:uid="{12143935-EBCA-4DA7-8761-3D32A3683666}"/>
    <hyperlink ref="J100" r:id="rId114" display="http://ts4.travian.com/spieler.php?uid=1" xr:uid="{582C92C8-C038-4447-B5DA-786DF5234AC9}"/>
    <hyperlink ref="D101" r:id="rId115" display="http://ts4.travian.com/position_details.php?x=-51&amp;y=-48" xr:uid="{C7490A2C-7B18-4401-B8CA-F810CACB13D7}"/>
    <hyperlink ref="J101" r:id="rId116" display="http://ts4.travian.com/spieler.php?uid=1" xr:uid="{4A46B4B5-1D2D-488C-8326-36DFD3CE0239}"/>
    <hyperlink ref="O3" r:id="rId117" display="http://ts4.travian.com/allianz.php?aid=0" xr:uid="{30889069-C4C0-4490-8F19-18360EA27337}"/>
    <hyperlink ref="O4" r:id="rId118" display="http://ts4.travian.com/allianz.php?aid=0" xr:uid="{CB7CD104-5D70-4729-933F-39D171FF0B24}"/>
    <hyperlink ref="O5" r:id="rId119" display="http://ts4.travian.com/allianz.php?aid=0" xr:uid="{CC02D7E7-3CF1-41FB-A261-341AD838F54D}"/>
    <hyperlink ref="O6" r:id="rId120" display="http://ts4.travian.com/allianz.php?aid=0" xr:uid="{0E85FEC1-7E43-4785-8149-A6FEFAAA7D29}"/>
    <hyperlink ref="O8" r:id="rId121" display="http://ts4.travian.com/allianz.php?aid=0" xr:uid="{ACA6C120-659A-4DDE-8942-1F8AB672D845}"/>
    <hyperlink ref="O9" r:id="rId122" display="http://ts4.travian.com/allianz.php?aid=0" xr:uid="{E5FAE06A-ADA2-43A7-8B50-017391128302}"/>
    <hyperlink ref="O10" r:id="rId123" display="http://ts4.travian.com/allianz.php?aid=0" xr:uid="{9189D0A0-DBDA-48BC-9343-C0BBC7F0DA15}"/>
    <hyperlink ref="O11" r:id="rId124" display="http://ts4.travian.com/allianz.php?aid=0" xr:uid="{C94A2263-7F28-4569-BC80-E4076DD304C2}"/>
    <hyperlink ref="O12" r:id="rId125" display="http://ts4.travian.com/allianz.php?aid=0" xr:uid="{D64F6AC9-E87A-4B02-B117-029C54982459}"/>
    <hyperlink ref="O13" r:id="rId126" display="http://ts4.travian.com/allianz.php?aid=0" xr:uid="{E0B540B8-8B35-4E99-A560-F468A2959116}"/>
    <hyperlink ref="O14" r:id="rId127" display="http://ts4.travian.com/allianz.php?aid=0" xr:uid="{6D244569-87D6-4CFE-A7DD-4CC9E877B43F}"/>
    <hyperlink ref="O15" r:id="rId128" display="http://ts4.travian.com/allianz.php?aid=0" xr:uid="{2781B5D7-D15B-414F-B933-92BE22163CDB}"/>
    <hyperlink ref="O16" r:id="rId129" display="http://ts4.travian.com/allianz.php?aid=0" xr:uid="{E0D8650F-E403-4FE4-BAF9-FA206C527B0B}"/>
    <hyperlink ref="O17" r:id="rId130" display="http://ts4.travian.com/allianz.php?aid=0" xr:uid="{28E40889-0EFF-4722-BA14-59A9D29E2CCC}"/>
    <hyperlink ref="O18" r:id="rId131" display="http://ts4.travian.com/allianz.php?aid=0" xr:uid="{90114706-B086-453F-AB7D-BA2467E3B2F2}"/>
    <hyperlink ref="O19" r:id="rId132" display="http://ts4.travian.com/allianz.php?aid=0" xr:uid="{D11F994B-D155-4497-9236-5DC9ADC51CC7}"/>
    <hyperlink ref="O20" r:id="rId133" display="http://ts4.travian.com/allianz.php?aid=0" xr:uid="{4C84004D-7525-41E3-AC5A-71F70EF3E4DD}"/>
    <hyperlink ref="O21" r:id="rId134" display="http://ts4.travian.com/allianz.php?aid=0" xr:uid="{687A895C-2429-419E-8F60-C520A5B07ED2}"/>
    <hyperlink ref="O23" r:id="rId135" display="http://ts4.travian.com/allianz.php?aid=0" xr:uid="{6AB09602-2688-4622-9E65-1B43792F262D}"/>
    <hyperlink ref="O24" r:id="rId136" display="http://ts4.travian.com/allianz.php?aid=0" xr:uid="{9F34F4A9-8D14-40E8-96CB-FE70C3E07EAF}"/>
    <hyperlink ref="O25" r:id="rId137" display="http://ts4.travian.com/allianz.php?aid=0" xr:uid="{2D506E45-B8BC-474F-B261-12E19EC52253}"/>
    <hyperlink ref="O26" r:id="rId138" display="http://ts4.travian.com/allianz.php?aid=0" xr:uid="{BA2E2BEF-B3B6-460C-A477-2ACE7FD52177}"/>
    <hyperlink ref="O27" r:id="rId139" display="http://ts4.travian.com/allianz.php?aid=0" xr:uid="{6E151BE4-727B-47AB-A00A-C8808D762B97}"/>
    <hyperlink ref="O28" r:id="rId140" display="http://ts4.travian.com/allianz.php?aid=0" xr:uid="{679688DC-2B3C-4DA0-9679-F3BF795FF76C}"/>
    <hyperlink ref="O30" r:id="rId141" display="http://ts4.travian.com/allianz.php?aid=0" xr:uid="{B76096BD-2B1B-4E8D-B6B0-F7FEF6FEFEE1}"/>
    <hyperlink ref="O31" r:id="rId142" display="http://ts4.travian.com/allianz.php?aid=0" xr:uid="{AFD69A49-461D-4971-ACAB-C1DD7F5C3C95}"/>
    <hyperlink ref="O32" r:id="rId143" display="http://ts4.travian.com/allianz.php?aid=0" xr:uid="{CC0E710D-F136-4C4A-83D5-CB6952B6B663}"/>
    <hyperlink ref="O33" r:id="rId144" display="http://ts4.travian.com/allianz.php?aid=0" xr:uid="{92DAD81E-E5E3-42FB-88E2-E98123C5F186}"/>
    <hyperlink ref="O34" r:id="rId145" display="http://ts4.travian.com/allianz.php?aid=0" xr:uid="{01000063-2DA7-4A1C-9F52-C07049F2E4D7}"/>
    <hyperlink ref="O35" r:id="rId146" display="http://ts4.travian.com/allianz.php?aid=0" xr:uid="{50BEB8B1-6449-4A6A-91E7-087C4F5E93EB}"/>
    <hyperlink ref="O36" r:id="rId147" display="http://ts4.travian.com/allianz.php?aid=0" xr:uid="{8F7DE4FF-D4FF-439D-B6F1-278EB8E25253}"/>
    <hyperlink ref="O37" r:id="rId148" display="http://ts4.travian.com/allianz.php?aid=0" xr:uid="{534453E6-C98B-4CD1-80CA-0BB518460A4B}"/>
    <hyperlink ref="O39" r:id="rId149" display="http://ts4.travian.com/allianz.php?aid=0" xr:uid="{ACE5C9BF-E7BC-4F17-A4D9-2CC9BAC79ACF}"/>
    <hyperlink ref="O40" r:id="rId150" display="http://ts4.travian.com/allianz.php?aid=0" xr:uid="{89E9C05D-67D6-443A-90C1-072F7C98DD98}"/>
    <hyperlink ref="O41" r:id="rId151" display="http://ts4.travian.com/allianz.php?aid=0" xr:uid="{511C2EB7-6B31-4EEC-82E4-DE43FA4804AD}"/>
    <hyperlink ref="O44" r:id="rId152" display="http://ts4.travian.com/allianz.php?aid=0" xr:uid="{C0668AE0-A361-4CD7-8042-619688CB9DEF}"/>
    <hyperlink ref="O46" r:id="rId153" display="http://ts4.travian.com/allianz.php?aid=0" xr:uid="{9CF24024-A162-464C-97F9-2809C99D453A}"/>
    <hyperlink ref="O47" r:id="rId154" display="http://ts4.travian.com/allianz.php?aid=0" xr:uid="{BE140B22-9AA9-4D25-93E1-ECB0494C941E}"/>
    <hyperlink ref="O48" r:id="rId155" display="http://ts4.travian.com/allianz.php?aid=0" xr:uid="{5AF79B3C-DC18-474E-9B92-649466B99848}"/>
    <hyperlink ref="O49" r:id="rId156" display="http://ts4.travian.com/allianz.php?aid=0" xr:uid="{A00E55A8-250E-4509-B37B-9691E69F770A}"/>
    <hyperlink ref="O50" r:id="rId157" display="http://ts4.travian.com/allianz.php?aid=0" xr:uid="{C2E8C6F1-8057-437A-8F8B-DB4D791A45CB}"/>
    <hyperlink ref="O51" r:id="rId158" display="http://ts4.travian.com/allianz.php?aid=0" xr:uid="{CFC0795A-43B1-4D9D-A3A9-F226B982DA2F}"/>
    <hyperlink ref="O53" r:id="rId159" display="http://ts4.travian.com/allianz.php?aid=0" xr:uid="{17D5069D-6728-4DBB-9264-E8A9E061140A}"/>
    <hyperlink ref="O55" r:id="rId160" display="http://ts4.travian.com/allianz.php?aid=0" xr:uid="{BA16EEEB-84CE-4825-B18D-258687ACD064}"/>
    <hyperlink ref="O56" r:id="rId161" display="http://ts4.travian.com/allianz.php?aid=0" xr:uid="{B45D9DBA-6E81-40A5-B07B-DF969B1074DC}"/>
    <hyperlink ref="O57" r:id="rId162" display="http://ts4.travian.com/allianz.php?aid=0" xr:uid="{F403869E-6BFA-46F5-88CA-58557F7AA05F}"/>
    <hyperlink ref="O59" r:id="rId163" display="http://ts4.travian.com/allianz.php?aid=0" xr:uid="{77D4F74F-31BA-4C50-A03E-54644FED9D6A}"/>
    <hyperlink ref="O60" r:id="rId164" display="http://ts4.travian.com/allianz.php?aid=0" xr:uid="{5DF8C836-A7D5-4622-A827-8055F2CE1E94}"/>
    <hyperlink ref="O61" r:id="rId165" display="http://ts4.travian.com/allianz.php?aid=0" xr:uid="{97980A90-D630-4D96-A204-7BD1AFAEDC92}"/>
    <hyperlink ref="O62" r:id="rId166" display="http://ts4.travian.com/allianz.php?aid=0" xr:uid="{E8208A86-09EE-4723-9350-B3ACD7D42A6D}"/>
    <hyperlink ref="O63" r:id="rId167" display="http://ts4.travian.com/allianz.php?aid=0" xr:uid="{871B09BE-2447-43EB-BD01-68A1949EC69B}"/>
    <hyperlink ref="O64" r:id="rId168" display="http://ts4.travian.com/allianz.php?aid=0" xr:uid="{FF2116AF-7F59-431C-A018-4298BB21F5FC}"/>
    <hyperlink ref="O65" r:id="rId169" display="http://ts4.travian.com/allianz.php?aid=0" xr:uid="{C7D829D5-1516-45A2-A8B3-BBEE2ACE9C87}"/>
    <hyperlink ref="O66" r:id="rId170" display="http://ts4.travian.com/allianz.php?aid=0" xr:uid="{2CFF82A8-A925-42DB-9D58-4850EF59EFA3}"/>
    <hyperlink ref="O67" r:id="rId171" display="http://ts4.travian.com/allianz.php?aid=0" xr:uid="{90ED7898-2CCC-4843-A0B1-CE656C724CF2}"/>
    <hyperlink ref="O68" r:id="rId172" display="http://ts4.travian.com/allianz.php?aid=0" xr:uid="{C5DF197C-4C1F-403A-A08C-3FEA7DE31446}"/>
    <hyperlink ref="O69" r:id="rId173" display="http://ts4.travian.com/allianz.php?aid=0" xr:uid="{21308BC7-A51C-49B1-999D-A28E17FEB551}"/>
    <hyperlink ref="O70" r:id="rId174" display="http://ts4.travian.com/allianz.php?aid=0" xr:uid="{E4102CB7-8271-45E2-B7E3-72C92A88A693}"/>
    <hyperlink ref="O71" r:id="rId175" display="http://ts4.travian.com/allianz.php?aid=0" xr:uid="{F9BDFC28-DDC4-4829-B8AB-40405F15A32C}"/>
    <hyperlink ref="O72" r:id="rId176" display="http://ts4.travian.com/allianz.php?aid=0" xr:uid="{76AFDA93-193D-41C8-B8E9-08514895BD11}"/>
    <hyperlink ref="O73" r:id="rId177" display="http://ts4.travian.com/allianz.php?aid=0" xr:uid="{993202AC-F99D-4113-8A7D-121202B99C5F}"/>
    <hyperlink ref="O74" r:id="rId178" display="http://ts4.travian.com/allianz.php?aid=0" xr:uid="{E1D11344-91E7-4EA3-97B4-A1272F1449E1}"/>
    <hyperlink ref="O75" r:id="rId179" display="http://ts4.travian.com/allianz.php?aid=0" xr:uid="{394FF41A-48A1-44FB-90DA-B28243735460}"/>
    <hyperlink ref="O77" r:id="rId180" display="http://ts4.travian.com/allianz.php?aid=0" xr:uid="{AA048C4C-209D-4678-B0FE-3DB213C421A0}"/>
    <hyperlink ref="O78" r:id="rId181" display="http://ts4.travian.com/allianz.php?aid=0" xr:uid="{9374B793-0925-413F-ACA5-23871934359B}"/>
    <hyperlink ref="O79" r:id="rId182" display="http://ts4.travian.com/allianz.php?aid=0" xr:uid="{18766311-AA71-452B-960A-3919F4765614}"/>
    <hyperlink ref="O80" r:id="rId183" display="http://ts4.travian.com/allianz.php?aid=0" xr:uid="{773576D3-A413-444A-B22A-A1B591839220}"/>
    <hyperlink ref="O81" r:id="rId184" display="http://ts4.travian.com/allianz.php?aid=0" xr:uid="{B666D3CE-0182-4EF4-9D2D-7147DC147C69}"/>
    <hyperlink ref="O82" r:id="rId185" display="http://ts4.travian.com/allianz.php?aid=0" xr:uid="{ACAA0DE0-7F1D-419B-906E-2E3F1AFDA3E6}"/>
    <hyperlink ref="O83" r:id="rId186" display="http://ts4.travian.com/allianz.php?aid=0" xr:uid="{7F274BD8-F08B-469A-AD0E-B8CFC463D239}"/>
    <hyperlink ref="O84" r:id="rId187" display="http://ts4.travian.com/allianz.php?aid=0" xr:uid="{69D992F5-3D39-4BE4-9907-F35EDE53178C}"/>
    <hyperlink ref="O86" r:id="rId188" display="http://ts4.travian.com/allianz.php?aid=0" xr:uid="{6CBFE9B1-23C0-4F89-87CD-672F0D747686}"/>
    <hyperlink ref="O87" r:id="rId189" display="http://ts4.travian.com/allianz.php?aid=0" xr:uid="{E926127C-6870-4A3E-A82B-51CE11231A73}"/>
    <hyperlink ref="O88" r:id="rId190" display="http://ts4.travian.com/allianz.php?aid=0" xr:uid="{ED6372ED-7DC6-403E-9185-5CFA0F7DE7EC}"/>
    <hyperlink ref="O89" r:id="rId191" display="http://ts4.travian.com/allianz.php?aid=0" xr:uid="{3544C137-8DF1-4D8B-BA18-0A9DD709CDA0}"/>
    <hyperlink ref="O90" r:id="rId192" display="http://ts4.travian.com/allianz.php?aid=0" xr:uid="{F6CE12A7-8FC2-4693-89B9-B3A6275CC3F1}"/>
    <hyperlink ref="O91" r:id="rId193" display="http://ts4.travian.com/allianz.php?aid=0" xr:uid="{9D494BAD-08BF-4213-B477-E457FC65B8A9}"/>
    <hyperlink ref="O92" r:id="rId194" display="http://ts4.travian.com/allianz.php?aid=0" xr:uid="{38CF8C0C-A5D8-42C7-BF6D-2E322D19A3D9}"/>
    <hyperlink ref="O94" r:id="rId195" display="http://ts4.travian.com/allianz.php?aid=0" xr:uid="{753CC492-FD0B-41D0-9992-C32092BC3673}"/>
    <hyperlink ref="O95" r:id="rId196" display="http://ts4.travian.com/allianz.php?aid=0" xr:uid="{230E7FF5-FDB8-4753-BE3A-6C7DE1304159}"/>
    <hyperlink ref="O96" r:id="rId197" display="http://ts4.travian.com/allianz.php?aid=0" xr:uid="{6FF4DDD1-29D7-49BF-A257-7A1885ED30E9}"/>
    <hyperlink ref="O97" r:id="rId198" display="http://ts4.travian.com/allianz.php?aid=0" xr:uid="{86001B03-B664-4CD7-A530-0D6A5CB9FB16}"/>
    <hyperlink ref="O98" r:id="rId199" display="http://ts4.travian.com/allianz.php?aid=0" xr:uid="{4A073B99-24FD-4858-B08C-7B5095EEC4A0}"/>
    <hyperlink ref="O99" r:id="rId200" display="http://ts4.travian.com/allianz.php?aid=0" xr:uid="{867647D3-D364-452C-A767-BD4C95788FDC}"/>
    <hyperlink ref="O100" r:id="rId201" display="http://ts4.travian.com/allianz.php?aid=0" xr:uid="{702D3E9C-4E61-482B-87F9-DBB406371F25}"/>
  </hyperlinks>
  <pageMargins left="0.7" right="0.7" top="0.75" bottom="0.75" header="0.3" footer="0.3"/>
  <pageSetup orientation="portrait" r:id="rId202"/>
  <tableParts count="1">
    <tablePart r:id="rId20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6C50-49BC-418B-9AB9-74277189B1AC}">
  <dimension ref="B1:K101"/>
  <sheetViews>
    <sheetView workbookViewId="0">
      <selection activeCell="K101" sqref="K2:K101"/>
    </sheetView>
  </sheetViews>
  <sheetFormatPr defaultColWidth="11.5546875" defaultRowHeight="14.4" x14ac:dyDescent="0.3"/>
  <cols>
    <col min="4" max="4" width="43.44140625" customWidth="1"/>
  </cols>
  <sheetData>
    <row r="1" spans="2:11" ht="15" thickBot="1" x14ac:dyDescent="0.35"/>
    <row r="2" spans="2:11" ht="17.399999999999999" thickBot="1" x14ac:dyDescent="0.35">
      <c r="B2" s="6">
        <v>1.41</v>
      </c>
      <c r="C2" s="7" t="s">
        <v>22</v>
      </c>
      <c r="D2" s="9" t="s">
        <v>23</v>
      </c>
      <c r="E2" s="10">
        <v>10</v>
      </c>
      <c r="F2" s="10">
        <v>10</v>
      </c>
      <c r="G2" s="10">
        <v>10</v>
      </c>
      <c r="H2" s="10">
        <v>10</v>
      </c>
      <c r="I2" s="10">
        <v>10</v>
      </c>
      <c r="J2" s="8" t="s">
        <v>229</v>
      </c>
      <c r="K2" s="11"/>
    </row>
    <row r="3" spans="2:11" ht="17.399999999999999" thickBot="1" x14ac:dyDescent="0.35">
      <c r="B3" s="6">
        <v>1.41</v>
      </c>
      <c r="C3" s="7" t="s">
        <v>20</v>
      </c>
      <c r="D3" s="9" t="s">
        <v>21</v>
      </c>
      <c r="E3" s="10">
        <v>57</v>
      </c>
      <c r="F3" s="10">
        <v>57</v>
      </c>
      <c r="G3" s="10">
        <v>57</v>
      </c>
      <c r="H3" s="10">
        <v>57</v>
      </c>
      <c r="I3" s="10">
        <v>57</v>
      </c>
      <c r="J3" s="8" t="s">
        <v>230</v>
      </c>
      <c r="K3" s="11"/>
    </row>
    <row r="4" spans="2:11" ht="17.399999999999999" thickBot="1" x14ac:dyDescent="0.35">
      <c r="B4" s="13">
        <v>3.16</v>
      </c>
      <c r="C4" s="14" t="s">
        <v>24</v>
      </c>
      <c r="D4" s="16" t="s">
        <v>25</v>
      </c>
      <c r="E4" s="17">
        <v>20</v>
      </c>
      <c r="F4" s="17">
        <v>20</v>
      </c>
      <c r="G4" s="17">
        <v>20</v>
      </c>
      <c r="H4" s="17">
        <v>20</v>
      </c>
      <c r="I4" s="17">
        <v>20</v>
      </c>
      <c r="J4" s="15" t="s">
        <v>231</v>
      </c>
      <c r="K4" s="18"/>
    </row>
    <row r="5" spans="2:11" ht="17.399999999999999" thickBot="1" x14ac:dyDescent="0.35">
      <c r="B5" s="13">
        <v>3.16</v>
      </c>
      <c r="C5" s="14" t="s">
        <v>26</v>
      </c>
      <c r="D5" s="16" t="s">
        <v>27</v>
      </c>
      <c r="E5" s="17">
        <v>31</v>
      </c>
      <c r="F5" s="17">
        <v>31</v>
      </c>
      <c r="G5" s="17">
        <v>31</v>
      </c>
      <c r="H5" s="17">
        <v>31</v>
      </c>
      <c r="I5" s="17">
        <v>31</v>
      </c>
      <c r="J5" s="15" t="s">
        <v>232</v>
      </c>
      <c r="K5" s="18"/>
    </row>
    <row r="6" spans="2:11" ht="17.399999999999999" thickBot="1" x14ac:dyDescent="0.35">
      <c r="B6" s="13">
        <v>3.61</v>
      </c>
      <c r="C6" s="14" t="s">
        <v>233</v>
      </c>
      <c r="D6" s="16" t="s">
        <v>234</v>
      </c>
      <c r="E6" s="17">
        <v>422</v>
      </c>
      <c r="F6" s="17">
        <v>422</v>
      </c>
      <c r="G6" s="17">
        <v>422</v>
      </c>
      <c r="H6" s="17">
        <v>422</v>
      </c>
      <c r="I6" s="17">
        <v>422</v>
      </c>
      <c r="J6" s="15" t="s">
        <v>235</v>
      </c>
      <c r="K6" s="44" t="s">
        <v>235</v>
      </c>
    </row>
    <row r="7" spans="2:11" ht="17.399999999999999" thickBot="1" x14ac:dyDescent="0.35">
      <c r="B7" s="19">
        <v>4.47</v>
      </c>
      <c r="C7" s="20" t="s">
        <v>28</v>
      </c>
      <c r="D7" s="22" t="s">
        <v>29</v>
      </c>
      <c r="E7" s="23">
        <v>21</v>
      </c>
      <c r="F7" s="23">
        <v>21</v>
      </c>
      <c r="G7" s="23">
        <v>21</v>
      </c>
      <c r="H7" s="23">
        <v>21</v>
      </c>
      <c r="I7" s="23">
        <v>21</v>
      </c>
      <c r="J7" s="21" t="s">
        <v>236</v>
      </c>
      <c r="K7" s="24"/>
    </row>
    <row r="8" spans="2:11" ht="17.399999999999999" thickBot="1" x14ac:dyDescent="0.35">
      <c r="B8" s="25">
        <v>5.0999999999999996</v>
      </c>
      <c r="C8" s="26" t="s">
        <v>30</v>
      </c>
      <c r="D8" s="27" t="s">
        <v>31</v>
      </c>
      <c r="E8" s="28">
        <v>63</v>
      </c>
      <c r="F8" s="28">
        <v>60</v>
      </c>
      <c r="G8" s="28">
        <v>57</v>
      </c>
      <c r="H8" s="28">
        <v>53</v>
      </c>
      <c r="I8" s="28">
        <v>50</v>
      </c>
      <c r="J8" s="27" t="s">
        <v>32</v>
      </c>
      <c r="K8" s="29"/>
    </row>
    <row r="9" spans="2:11" ht="17.399999999999999" thickBot="1" x14ac:dyDescent="0.35">
      <c r="B9" s="13">
        <v>5.39</v>
      </c>
      <c r="C9" s="14" t="s">
        <v>103</v>
      </c>
      <c r="D9" s="16" t="s">
        <v>104</v>
      </c>
      <c r="E9" s="17" t="s">
        <v>237</v>
      </c>
      <c r="F9" s="17">
        <v>257</v>
      </c>
      <c r="G9" s="17">
        <v>257</v>
      </c>
      <c r="H9" s="17" t="s">
        <v>238</v>
      </c>
      <c r="I9" s="17">
        <v>264</v>
      </c>
      <c r="J9" s="15" t="s">
        <v>239</v>
      </c>
      <c r="K9" s="18"/>
    </row>
    <row r="10" spans="2:11" ht="17.399999999999999" thickBot="1" x14ac:dyDescent="0.35">
      <c r="B10" s="13">
        <v>5.39</v>
      </c>
      <c r="C10" s="14" t="s">
        <v>33</v>
      </c>
      <c r="D10" s="16" t="s">
        <v>34</v>
      </c>
      <c r="E10" s="17">
        <v>14</v>
      </c>
      <c r="F10" s="17">
        <v>14</v>
      </c>
      <c r="G10" s="17">
        <v>14</v>
      </c>
      <c r="H10" s="17">
        <v>14</v>
      </c>
      <c r="I10" s="17">
        <v>14</v>
      </c>
      <c r="J10" s="15" t="s">
        <v>240</v>
      </c>
      <c r="K10" s="18"/>
    </row>
    <row r="11" spans="2:11" ht="17.399999999999999" thickBot="1" x14ac:dyDescent="0.35">
      <c r="B11" s="19">
        <v>5.83</v>
      </c>
      <c r="C11" s="20" t="s">
        <v>35</v>
      </c>
      <c r="D11" s="22" t="s">
        <v>36</v>
      </c>
      <c r="E11" s="23">
        <v>15</v>
      </c>
      <c r="F11" s="23">
        <v>15</v>
      </c>
      <c r="G11" s="23">
        <v>15</v>
      </c>
      <c r="H11" s="23">
        <v>15</v>
      </c>
      <c r="I11" s="23">
        <v>15</v>
      </c>
      <c r="J11" s="21" t="s">
        <v>241</v>
      </c>
      <c r="K11" s="24"/>
    </row>
    <row r="12" spans="2:11" ht="28.2" thickBot="1" x14ac:dyDescent="0.35">
      <c r="B12" s="6">
        <v>5.83</v>
      </c>
      <c r="C12" s="7" t="s">
        <v>37</v>
      </c>
      <c r="D12" s="9" t="s">
        <v>38</v>
      </c>
      <c r="E12" s="10">
        <v>22</v>
      </c>
      <c r="F12" s="10">
        <v>22</v>
      </c>
      <c r="G12" s="10">
        <v>22</v>
      </c>
      <c r="H12" s="10">
        <v>22</v>
      </c>
      <c r="I12" s="10">
        <v>22</v>
      </c>
      <c r="J12" s="8" t="s">
        <v>242</v>
      </c>
      <c r="K12" s="11"/>
    </row>
    <row r="13" spans="2:11" ht="17.399999999999999" thickBot="1" x14ac:dyDescent="0.35">
      <c r="B13" s="13">
        <v>6.08</v>
      </c>
      <c r="C13" s="14" t="s">
        <v>39</v>
      </c>
      <c r="D13" s="16" t="s">
        <v>40</v>
      </c>
      <c r="E13" s="17">
        <v>45</v>
      </c>
      <c r="F13" s="17">
        <v>45</v>
      </c>
      <c r="G13" s="17">
        <v>45</v>
      </c>
      <c r="H13" s="17">
        <v>45</v>
      </c>
      <c r="I13" s="17">
        <v>45</v>
      </c>
      <c r="J13" s="15" t="s">
        <v>243</v>
      </c>
      <c r="K13" s="18"/>
    </row>
    <row r="14" spans="2:11" ht="28.2" thickBot="1" x14ac:dyDescent="0.35">
      <c r="B14" s="13">
        <v>6.32</v>
      </c>
      <c r="C14" s="14" t="s">
        <v>105</v>
      </c>
      <c r="D14" s="16" t="s">
        <v>106</v>
      </c>
      <c r="E14" s="17">
        <v>232</v>
      </c>
      <c r="F14" s="17">
        <v>232</v>
      </c>
      <c r="G14" s="17">
        <v>232</v>
      </c>
      <c r="H14" s="17">
        <v>232</v>
      </c>
      <c r="I14" s="17">
        <v>232</v>
      </c>
      <c r="J14" s="15" t="s">
        <v>244</v>
      </c>
      <c r="K14" s="18"/>
    </row>
    <row r="15" spans="2:11" ht="17.399999999999999" thickBot="1" x14ac:dyDescent="0.35">
      <c r="B15" s="25">
        <v>6.4</v>
      </c>
      <c r="C15" s="26" t="s">
        <v>41</v>
      </c>
      <c r="D15" s="27" t="s">
        <v>42</v>
      </c>
      <c r="E15" s="28">
        <v>45</v>
      </c>
      <c r="F15" s="28">
        <v>44</v>
      </c>
      <c r="G15" s="28">
        <v>44</v>
      </c>
      <c r="H15" s="28">
        <v>44</v>
      </c>
      <c r="I15" s="28">
        <v>43</v>
      </c>
      <c r="J15" s="27" t="s">
        <v>32</v>
      </c>
      <c r="K15" s="29"/>
    </row>
    <row r="16" spans="2:11" ht="17.399999999999999" thickBot="1" x14ac:dyDescent="0.35">
      <c r="B16" s="19">
        <v>6.71</v>
      </c>
      <c r="C16" s="20" t="s">
        <v>43</v>
      </c>
      <c r="D16" s="22" t="s">
        <v>44</v>
      </c>
      <c r="E16" s="23">
        <v>21</v>
      </c>
      <c r="F16" s="23">
        <v>21</v>
      </c>
      <c r="G16" s="23">
        <v>21</v>
      </c>
      <c r="H16" s="23">
        <v>21</v>
      </c>
      <c r="I16" s="23">
        <v>21</v>
      </c>
      <c r="J16" s="21" t="s">
        <v>245</v>
      </c>
      <c r="K16" s="24"/>
    </row>
    <row r="17" spans="2:11" ht="17.399999999999999" thickBot="1" x14ac:dyDescent="0.35">
      <c r="B17" s="6">
        <v>7.07</v>
      </c>
      <c r="C17" s="7" t="s">
        <v>45</v>
      </c>
      <c r="D17" s="9" t="s">
        <v>46</v>
      </c>
      <c r="E17" s="10">
        <v>14</v>
      </c>
      <c r="F17" s="10">
        <v>14</v>
      </c>
      <c r="G17" s="10">
        <v>14</v>
      </c>
      <c r="H17" s="10">
        <v>14</v>
      </c>
      <c r="I17" s="10">
        <v>14</v>
      </c>
      <c r="J17" s="8" t="s">
        <v>246</v>
      </c>
      <c r="K17" s="11"/>
    </row>
    <row r="18" spans="2:11" ht="17.399999999999999" thickBot="1" x14ac:dyDescent="0.35">
      <c r="B18" s="19">
        <v>7.81</v>
      </c>
      <c r="C18" s="20" t="s">
        <v>47</v>
      </c>
      <c r="D18" s="22" t="s">
        <v>48</v>
      </c>
      <c r="E18" s="23">
        <v>11</v>
      </c>
      <c r="F18" s="23">
        <v>11</v>
      </c>
      <c r="G18" s="23">
        <v>11</v>
      </c>
      <c r="H18" s="23">
        <v>11</v>
      </c>
      <c r="I18" s="23">
        <v>11</v>
      </c>
      <c r="J18" s="21" t="s">
        <v>247</v>
      </c>
      <c r="K18" s="24"/>
    </row>
    <row r="19" spans="2:11" ht="17.399999999999999" thickBot="1" x14ac:dyDescent="0.35">
      <c r="B19" s="13">
        <v>8.06</v>
      </c>
      <c r="C19" s="14" t="s">
        <v>49</v>
      </c>
      <c r="D19" s="16" t="s">
        <v>50</v>
      </c>
      <c r="E19" s="17">
        <v>10</v>
      </c>
      <c r="F19" s="17">
        <v>10</v>
      </c>
      <c r="G19" s="17">
        <v>10</v>
      </c>
      <c r="H19" s="17">
        <v>10</v>
      </c>
      <c r="I19" s="17">
        <v>10</v>
      </c>
      <c r="J19" s="15" t="s">
        <v>248</v>
      </c>
      <c r="K19" s="18"/>
    </row>
    <row r="20" spans="2:11" ht="17.399999999999999" thickBot="1" x14ac:dyDescent="0.35">
      <c r="B20" s="6">
        <v>8.5399999999999991</v>
      </c>
      <c r="C20" s="7" t="s">
        <v>51</v>
      </c>
      <c r="D20" s="9" t="s">
        <v>52</v>
      </c>
      <c r="E20" s="10">
        <v>9</v>
      </c>
      <c r="F20" s="10">
        <v>9</v>
      </c>
      <c r="G20" s="10">
        <v>9</v>
      </c>
      <c r="H20" s="10">
        <v>9</v>
      </c>
      <c r="I20" s="10">
        <v>9</v>
      </c>
      <c r="J20" s="8" t="s">
        <v>249</v>
      </c>
      <c r="K20" s="11"/>
    </row>
    <row r="21" spans="2:11" ht="28.2" thickBot="1" x14ac:dyDescent="0.35">
      <c r="B21" s="13">
        <v>8.6</v>
      </c>
      <c r="C21" s="14" t="s">
        <v>250</v>
      </c>
      <c r="D21" s="16" t="s">
        <v>251</v>
      </c>
      <c r="E21" s="17">
        <v>209</v>
      </c>
      <c r="F21" s="17" t="s">
        <v>252</v>
      </c>
      <c r="G21" s="17" t="s">
        <v>253</v>
      </c>
      <c r="H21" s="17" t="s">
        <v>254</v>
      </c>
      <c r="I21" s="17">
        <v>185</v>
      </c>
      <c r="J21" s="15" t="s">
        <v>255</v>
      </c>
      <c r="K21" s="44" t="s">
        <v>256</v>
      </c>
    </row>
    <row r="22" spans="2:11" ht="17.399999999999999" thickBot="1" x14ac:dyDescent="0.35">
      <c r="B22" s="19">
        <v>8.94</v>
      </c>
      <c r="C22" s="20" t="s">
        <v>53</v>
      </c>
      <c r="D22" s="22" t="s">
        <v>54</v>
      </c>
      <c r="E22" s="23">
        <v>30</v>
      </c>
      <c r="F22" s="23">
        <v>30</v>
      </c>
      <c r="G22" s="23">
        <v>30</v>
      </c>
      <c r="H22" s="23">
        <v>30</v>
      </c>
      <c r="I22" s="23">
        <v>30</v>
      </c>
      <c r="J22" s="21" t="s">
        <v>257</v>
      </c>
      <c r="K22" s="24"/>
    </row>
    <row r="23" spans="2:11" ht="17.399999999999999" thickBot="1" x14ac:dyDescent="0.35">
      <c r="B23" s="13">
        <v>9</v>
      </c>
      <c r="C23" s="14" t="s">
        <v>107</v>
      </c>
      <c r="D23" s="16" t="s">
        <v>258</v>
      </c>
      <c r="E23" s="17">
        <v>278</v>
      </c>
      <c r="F23" s="17">
        <v>278</v>
      </c>
      <c r="G23" s="17">
        <v>278</v>
      </c>
      <c r="H23" s="17">
        <v>278</v>
      </c>
      <c r="I23" s="17">
        <v>278</v>
      </c>
      <c r="J23" s="15" t="s">
        <v>259</v>
      </c>
      <c r="K23" s="18"/>
    </row>
    <row r="24" spans="2:11" ht="17.399999999999999" thickBot="1" x14ac:dyDescent="0.35">
      <c r="B24" s="6">
        <v>9.06</v>
      </c>
      <c r="C24" s="7" t="s">
        <v>55</v>
      </c>
      <c r="D24" s="9" t="s">
        <v>56</v>
      </c>
      <c r="E24" s="10">
        <v>25</v>
      </c>
      <c r="F24" s="10">
        <v>25</v>
      </c>
      <c r="G24" s="10">
        <v>25</v>
      </c>
      <c r="H24" s="10">
        <v>25</v>
      </c>
      <c r="I24" s="10">
        <v>25</v>
      </c>
      <c r="J24" s="8" t="s">
        <v>260</v>
      </c>
      <c r="K24" s="11"/>
    </row>
    <row r="25" spans="2:11" ht="17.399999999999999" thickBot="1" x14ac:dyDescent="0.35">
      <c r="B25" s="13">
        <v>9.49</v>
      </c>
      <c r="C25" s="14" t="s">
        <v>57</v>
      </c>
      <c r="D25" s="16" t="s">
        <v>58</v>
      </c>
      <c r="E25" s="17">
        <v>11</v>
      </c>
      <c r="F25" s="17">
        <v>11</v>
      </c>
      <c r="G25" s="17">
        <v>11</v>
      </c>
      <c r="H25" s="17">
        <v>11</v>
      </c>
      <c r="I25" s="17">
        <v>11</v>
      </c>
      <c r="J25" s="15" t="s">
        <v>261</v>
      </c>
      <c r="K25" s="18"/>
    </row>
    <row r="26" spans="2:11" ht="17.399999999999999" thickBot="1" x14ac:dyDescent="0.35">
      <c r="B26" s="13">
        <v>10.050000000000001</v>
      </c>
      <c r="C26" s="14" t="s">
        <v>60</v>
      </c>
      <c r="D26" s="16">
        <v>0</v>
      </c>
      <c r="E26" s="17">
        <v>70</v>
      </c>
      <c r="F26" s="17">
        <v>70</v>
      </c>
      <c r="G26" s="17">
        <v>70</v>
      </c>
      <c r="H26" s="17">
        <v>70</v>
      </c>
      <c r="I26" s="17">
        <v>70</v>
      </c>
      <c r="J26" s="15" t="s">
        <v>262</v>
      </c>
      <c r="K26" s="18"/>
    </row>
    <row r="27" spans="2:11" ht="17.399999999999999" thickBot="1" x14ac:dyDescent="0.35">
      <c r="B27" s="25">
        <v>10.050000000000001</v>
      </c>
      <c r="C27" s="26" t="s">
        <v>59</v>
      </c>
      <c r="D27" s="27" t="s">
        <v>108</v>
      </c>
      <c r="E27" s="28">
        <v>54</v>
      </c>
      <c r="F27" s="28">
        <v>54</v>
      </c>
      <c r="G27" s="28">
        <v>54</v>
      </c>
      <c r="H27" s="28">
        <v>46</v>
      </c>
      <c r="I27" s="28">
        <v>42</v>
      </c>
      <c r="J27" s="27" t="s">
        <v>32</v>
      </c>
      <c r="K27" s="29"/>
    </row>
    <row r="28" spans="2:11" ht="17.399999999999999" thickBot="1" x14ac:dyDescent="0.35">
      <c r="B28" s="6">
        <v>10.050000000000001</v>
      </c>
      <c r="C28" s="7" t="s">
        <v>263</v>
      </c>
      <c r="D28" s="9" t="s">
        <v>264</v>
      </c>
      <c r="E28" s="10">
        <v>302</v>
      </c>
      <c r="F28" s="10">
        <v>302</v>
      </c>
      <c r="G28" s="10" t="s">
        <v>265</v>
      </c>
      <c r="H28" s="10">
        <v>312</v>
      </c>
      <c r="I28" s="10">
        <v>312</v>
      </c>
      <c r="J28" s="8" t="s">
        <v>266</v>
      </c>
      <c r="K28" s="12" t="s">
        <v>267</v>
      </c>
    </row>
    <row r="29" spans="2:11" ht="28.2" thickBot="1" x14ac:dyDescent="0.35">
      <c r="B29" s="19">
        <v>10.77</v>
      </c>
      <c r="C29" s="20" t="s">
        <v>61</v>
      </c>
      <c r="D29" s="22" t="s">
        <v>62</v>
      </c>
      <c r="E29" s="23">
        <v>10</v>
      </c>
      <c r="F29" s="23">
        <v>10</v>
      </c>
      <c r="G29" s="23">
        <v>10</v>
      </c>
      <c r="H29" s="23">
        <v>10</v>
      </c>
      <c r="I29" s="23">
        <v>10</v>
      </c>
      <c r="J29" s="21" t="s">
        <v>268</v>
      </c>
      <c r="K29" s="24"/>
    </row>
    <row r="30" spans="2:11" ht="17.399999999999999" thickBot="1" x14ac:dyDescent="0.35">
      <c r="B30" s="6">
        <v>11.4</v>
      </c>
      <c r="C30" s="7" t="s">
        <v>65</v>
      </c>
      <c r="D30" s="9" t="s">
        <v>66</v>
      </c>
      <c r="E30" s="10">
        <v>16</v>
      </c>
      <c r="F30" s="10">
        <v>16</v>
      </c>
      <c r="G30" s="10">
        <v>16</v>
      </c>
      <c r="H30" s="10">
        <v>16</v>
      </c>
      <c r="I30" s="10">
        <v>16</v>
      </c>
      <c r="J30" s="8" t="s">
        <v>269</v>
      </c>
      <c r="K30" s="11"/>
    </row>
    <row r="31" spans="2:11" ht="17.399999999999999" thickBot="1" x14ac:dyDescent="0.35">
      <c r="B31" s="6">
        <v>11.4</v>
      </c>
      <c r="C31" s="7" t="s">
        <v>63</v>
      </c>
      <c r="D31" s="9" t="s">
        <v>64</v>
      </c>
      <c r="E31" s="10">
        <v>12</v>
      </c>
      <c r="F31" s="10">
        <v>12</v>
      </c>
      <c r="G31" s="10">
        <v>12</v>
      </c>
      <c r="H31" s="10">
        <v>12</v>
      </c>
      <c r="I31" s="10">
        <v>12</v>
      </c>
      <c r="J31" s="8" t="s">
        <v>270</v>
      </c>
      <c r="K31" s="11"/>
    </row>
    <row r="32" spans="2:11" ht="17.399999999999999" thickBot="1" x14ac:dyDescent="0.35">
      <c r="B32" s="6">
        <v>12.04</v>
      </c>
      <c r="C32" s="7" t="s">
        <v>271</v>
      </c>
      <c r="D32" s="9" t="s">
        <v>272</v>
      </c>
      <c r="E32" s="10">
        <v>383</v>
      </c>
      <c r="F32" s="10">
        <v>383</v>
      </c>
      <c r="G32" s="10">
        <v>383</v>
      </c>
      <c r="H32" s="10">
        <v>383</v>
      </c>
      <c r="I32" s="10">
        <v>383</v>
      </c>
      <c r="J32" s="8" t="s">
        <v>273</v>
      </c>
      <c r="K32" s="11"/>
    </row>
    <row r="33" spans="2:11" ht="17.399999999999999" thickBot="1" x14ac:dyDescent="0.35">
      <c r="B33" s="19">
        <v>12.08</v>
      </c>
      <c r="C33" s="20" t="s">
        <v>109</v>
      </c>
      <c r="D33" s="22" t="s">
        <v>110</v>
      </c>
      <c r="E33" s="23">
        <v>199</v>
      </c>
      <c r="F33" s="23">
        <v>199</v>
      </c>
      <c r="G33" s="23">
        <v>199</v>
      </c>
      <c r="H33" s="23">
        <v>199</v>
      </c>
      <c r="I33" s="23">
        <v>199</v>
      </c>
      <c r="J33" s="21" t="s">
        <v>274</v>
      </c>
      <c r="K33" s="24"/>
    </row>
    <row r="34" spans="2:11" ht="17.399999999999999" thickBot="1" x14ac:dyDescent="0.35">
      <c r="B34" s="6">
        <v>12.21</v>
      </c>
      <c r="C34" s="7" t="s">
        <v>67</v>
      </c>
      <c r="D34" s="9">
        <v>0</v>
      </c>
      <c r="E34" s="10">
        <v>44</v>
      </c>
      <c r="F34" s="10">
        <v>44</v>
      </c>
      <c r="G34" s="10">
        <v>44</v>
      </c>
      <c r="H34" s="10">
        <v>44</v>
      </c>
      <c r="I34" s="10">
        <v>44</v>
      </c>
      <c r="J34" s="8" t="s">
        <v>275</v>
      </c>
      <c r="K34" s="11"/>
    </row>
    <row r="35" spans="2:11" ht="17.399999999999999" thickBot="1" x14ac:dyDescent="0.35">
      <c r="B35" s="25">
        <v>12.65</v>
      </c>
      <c r="C35" s="26" t="s">
        <v>68</v>
      </c>
      <c r="D35" s="27" t="s">
        <v>69</v>
      </c>
      <c r="E35" s="28">
        <v>99</v>
      </c>
      <c r="F35" s="28">
        <v>92</v>
      </c>
      <c r="G35" s="28">
        <v>92</v>
      </c>
      <c r="H35" s="28">
        <v>86</v>
      </c>
      <c r="I35" s="28">
        <v>82</v>
      </c>
      <c r="J35" s="27" t="s">
        <v>32</v>
      </c>
      <c r="K35" s="29"/>
    </row>
    <row r="36" spans="2:11" ht="17.399999999999999" thickBot="1" x14ac:dyDescent="0.35">
      <c r="B36" s="19">
        <v>12.65</v>
      </c>
      <c r="C36" s="20" t="s">
        <v>111</v>
      </c>
      <c r="D36" s="22" t="s">
        <v>112</v>
      </c>
      <c r="E36" s="23">
        <v>131</v>
      </c>
      <c r="F36" s="23">
        <v>131</v>
      </c>
      <c r="G36" s="23">
        <v>131</v>
      </c>
      <c r="H36" s="23">
        <v>131</v>
      </c>
      <c r="I36" s="23">
        <v>131</v>
      </c>
      <c r="J36" s="21" t="s">
        <v>276</v>
      </c>
      <c r="K36" s="24"/>
    </row>
    <row r="37" spans="2:11" ht="17.399999999999999" thickBot="1" x14ac:dyDescent="0.35">
      <c r="B37" s="6">
        <v>12.73</v>
      </c>
      <c r="C37" s="7" t="s">
        <v>113</v>
      </c>
      <c r="D37" s="9" t="s">
        <v>114</v>
      </c>
      <c r="E37" s="10">
        <v>324</v>
      </c>
      <c r="F37" s="10">
        <v>324</v>
      </c>
      <c r="G37" s="10">
        <v>324</v>
      </c>
      <c r="H37" s="10">
        <v>324</v>
      </c>
      <c r="I37" s="10">
        <v>324</v>
      </c>
      <c r="J37" s="8" t="s">
        <v>277</v>
      </c>
      <c r="K37" s="12" t="s">
        <v>277</v>
      </c>
    </row>
    <row r="38" spans="2:11" ht="17.399999999999999" thickBot="1" x14ac:dyDescent="0.35">
      <c r="B38" s="6">
        <v>12.81</v>
      </c>
      <c r="C38" s="7" t="s">
        <v>70</v>
      </c>
      <c r="D38" s="9" t="s">
        <v>71</v>
      </c>
      <c r="E38" s="10">
        <v>50</v>
      </c>
      <c r="F38" s="10">
        <v>50</v>
      </c>
      <c r="G38" s="10">
        <v>50</v>
      </c>
      <c r="H38" s="10">
        <v>50</v>
      </c>
      <c r="I38" s="10">
        <v>50</v>
      </c>
      <c r="J38" s="8" t="s">
        <v>278</v>
      </c>
      <c r="K38" s="11"/>
    </row>
    <row r="39" spans="2:11" ht="17.399999999999999" thickBot="1" x14ac:dyDescent="0.35">
      <c r="B39" s="13">
        <v>13</v>
      </c>
      <c r="C39" s="14" t="s">
        <v>72</v>
      </c>
      <c r="D39" s="16" t="s">
        <v>73</v>
      </c>
      <c r="E39" s="17">
        <v>114</v>
      </c>
      <c r="F39" s="17">
        <v>114</v>
      </c>
      <c r="G39" s="17">
        <v>114</v>
      </c>
      <c r="H39" s="17">
        <v>114</v>
      </c>
      <c r="I39" s="17">
        <v>114</v>
      </c>
      <c r="J39" s="15" t="s">
        <v>279</v>
      </c>
      <c r="K39" s="18"/>
    </row>
    <row r="40" spans="2:11" ht="17.399999999999999" thickBot="1" x14ac:dyDescent="0.35">
      <c r="B40" s="25">
        <v>13</v>
      </c>
      <c r="C40" s="26" t="s">
        <v>74</v>
      </c>
      <c r="D40" s="27" t="s">
        <v>115</v>
      </c>
      <c r="E40" s="28">
        <v>45</v>
      </c>
      <c r="F40" s="28">
        <v>45</v>
      </c>
      <c r="G40" s="28">
        <v>38</v>
      </c>
      <c r="H40" s="28">
        <v>37</v>
      </c>
      <c r="I40" s="28">
        <v>32</v>
      </c>
      <c r="J40" s="27" t="s">
        <v>32</v>
      </c>
      <c r="K40" s="29"/>
    </row>
    <row r="41" spans="2:11" ht="17.399999999999999" thickBot="1" x14ac:dyDescent="0.35">
      <c r="B41" s="6">
        <v>13.04</v>
      </c>
      <c r="C41" s="7" t="s">
        <v>75</v>
      </c>
      <c r="D41" s="9" t="s">
        <v>76</v>
      </c>
      <c r="E41" s="10">
        <v>15</v>
      </c>
      <c r="F41" s="10">
        <v>15</v>
      </c>
      <c r="G41" s="10">
        <v>15</v>
      </c>
      <c r="H41" s="10">
        <v>15</v>
      </c>
      <c r="I41" s="10">
        <v>15</v>
      </c>
      <c r="J41" s="8" t="s">
        <v>280</v>
      </c>
      <c r="K41" s="12" t="s">
        <v>281</v>
      </c>
    </row>
    <row r="42" spans="2:11" ht="17.399999999999999" thickBot="1" x14ac:dyDescent="0.35">
      <c r="B42" s="13">
        <v>13.15</v>
      </c>
      <c r="C42" s="14" t="s">
        <v>282</v>
      </c>
      <c r="D42" s="16" t="s">
        <v>283</v>
      </c>
      <c r="E42" s="17">
        <v>410</v>
      </c>
      <c r="F42" s="17">
        <v>410</v>
      </c>
      <c r="G42" s="17">
        <v>410</v>
      </c>
      <c r="H42" s="17">
        <v>410</v>
      </c>
      <c r="I42" s="17">
        <v>410</v>
      </c>
      <c r="J42" s="15" t="s">
        <v>284</v>
      </c>
      <c r="K42" s="44" t="s">
        <v>284</v>
      </c>
    </row>
    <row r="43" spans="2:11" ht="17.399999999999999" thickBot="1" x14ac:dyDescent="0.35">
      <c r="B43" s="25">
        <v>13.42</v>
      </c>
      <c r="C43" s="26" t="s">
        <v>77</v>
      </c>
      <c r="D43" s="27" t="s">
        <v>285</v>
      </c>
      <c r="E43" s="28">
        <v>14</v>
      </c>
      <c r="F43" s="28">
        <v>13</v>
      </c>
      <c r="G43" s="28">
        <v>13</v>
      </c>
      <c r="H43" s="28">
        <v>8</v>
      </c>
      <c r="I43" s="28">
        <v>8</v>
      </c>
      <c r="J43" s="27" t="s">
        <v>32</v>
      </c>
      <c r="K43" s="29"/>
    </row>
    <row r="44" spans="2:11" ht="17.399999999999999" thickBot="1" x14ac:dyDescent="0.35">
      <c r="B44" s="13">
        <v>13.45</v>
      </c>
      <c r="C44" s="14" t="s">
        <v>286</v>
      </c>
      <c r="D44" s="16" t="s">
        <v>287</v>
      </c>
      <c r="E44" s="17">
        <v>136</v>
      </c>
      <c r="F44" s="17">
        <v>136</v>
      </c>
      <c r="G44" s="17">
        <v>136</v>
      </c>
      <c r="H44" s="17" t="s">
        <v>288</v>
      </c>
      <c r="I44" s="17">
        <v>134</v>
      </c>
      <c r="J44" s="15" t="s">
        <v>289</v>
      </c>
      <c r="K44" s="44" t="s">
        <v>290</v>
      </c>
    </row>
    <row r="45" spans="2:11" ht="17.399999999999999" thickBot="1" x14ac:dyDescent="0.35">
      <c r="B45" s="13">
        <v>13.45</v>
      </c>
      <c r="C45" s="14" t="s">
        <v>291</v>
      </c>
      <c r="D45" s="16" t="s">
        <v>292</v>
      </c>
      <c r="E45" s="17">
        <v>410</v>
      </c>
      <c r="F45" s="17">
        <v>410</v>
      </c>
      <c r="G45" s="17">
        <v>410</v>
      </c>
      <c r="H45" s="17">
        <v>410</v>
      </c>
      <c r="I45" s="17">
        <v>410</v>
      </c>
      <c r="J45" s="15" t="s">
        <v>293</v>
      </c>
      <c r="K45" s="18"/>
    </row>
    <row r="46" spans="2:11" ht="17.399999999999999" thickBot="1" x14ac:dyDescent="0.35">
      <c r="B46" s="13">
        <v>13.6</v>
      </c>
      <c r="C46" s="14" t="s">
        <v>78</v>
      </c>
      <c r="D46" s="16" t="s">
        <v>79</v>
      </c>
      <c r="E46" s="17">
        <v>15</v>
      </c>
      <c r="F46" s="17">
        <v>15</v>
      </c>
      <c r="G46" s="17">
        <v>15</v>
      </c>
      <c r="H46" s="17">
        <v>15</v>
      </c>
      <c r="I46" s="17">
        <v>15</v>
      </c>
      <c r="J46" s="15" t="s">
        <v>294</v>
      </c>
      <c r="K46" s="18"/>
    </row>
    <row r="47" spans="2:11" ht="17.399999999999999" thickBot="1" x14ac:dyDescent="0.35">
      <c r="B47" s="25">
        <v>13.89</v>
      </c>
      <c r="C47" s="26" t="s">
        <v>82</v>
      </c>
      <c r="D47" s="27" t="s">
        <v>83</v>
      </c>
      <c r="E47" s="28">
        <v>83</v>
      </c>
      <c r="F47" s="28">
        <v>77</v>
      </c>
      <c r="G47" s="28">
        <v>76</v>
      </c>
      <c r="H47" s="28">
        <v>74</v>
      </c>
      <c r="I47" s="28">
        <v>66</v>
      </c>
      <c r="J47" s="27" t="s">
        <v>32</v>
      </c>
      <c r="K47" s="29"/>
    </row>
    <row r="48" spans="2:11" ht="17.399999999999999" thickBot="1" x14ac:dyDescent="0.35">
      <c r="B48" s="19">
        <v>13.89</v>
      </c>
      <c r="C48" s="20" t="s">
        <v>80</v>
      </c>
      <c r="D48" s="22" t="s">
        <v>81</v>
      </c>
      <c r="E48" s="23">
        <v>63</v>
      </c>
      <c r="F48" s="23">
        <v>63</v>
      </c>
      <c r="G48" s="23">
        <v>63</v>
      </c>
      <c r="H48" s="23">
        <v>63</v>
      </c>
      <c r="I48" s="23">
        <v>63</v>
      </c>
      <c r="J48" s="21" t="s">
        <v>295</v>
      </c>
      <c r="K48" s="24"/>
    </row>
    <row r="49" spans="2:11" ht="28.2" thickBot="1" x14ac:dyDescent="0.35">
      <c r="B49" s="6">
        <v>14.14</v>
      </c>
      <c r="C49" s="7" t="s">
        <v>89</v>
      </c>
      <c r="D49" s="9" t="s">
        <v>90</v>
      </c>
      <c r="E49" s="10">
        <v>14</v>
      </c>
      <c r="F49" s="10">
        <v>14</v>
      </c>
      <c r="G49" s="10">
        <v>14</v>
      </c>
      <c r="H49" s="10">
        <v>14</v>
      </c>
      <c r="I49" s="10">
        <v>14</v>
      </c>
      <c r="J49" s="8" t="s">
        <v>296</v>
      </c>
      <c r="K49" s="11"/>
    </row>
    <row r="50" spans="2:11" ht="17.399999999999999" thickBot="1" x14ac:dyDescent="0.35">
      <c r="B50" s="6">
        <v>14.14</v>
      </c>
      <c r="C50" s="7" t="s">
        <v>297</v>
      </c>
      <c r="D50" s="9">
        <v>512</v>
      </c>
      <c r="E50" s="10" t="s">
        <v>298</v>
      </c>
      <c r="F50" s="10" t="s">
        <v>299</v>
      </c>
      <c r="G50" s="10" t="s">
        <v>300</v>
      </c>
      <c r="H50" s="10" t="s">
        <v>301</v>
      </c>
      <c r="I50" s="10">
        <v>151</v>
      </c>
      <c r="J50" s="8" t="s">
        <v>302</v>
      </c>
      <c r="K50" s="11"/>
    </row>
    <row r="51" spans="2:11" ht="17.399999999999999" thickBot="1" x14ac:dyDescent="0.35">
      <c r="B51" s="6">
        <v>14.14</v>
      </c>
      <c r="C51" s="7" t="s">
        <v>87</v>
      </c>
      <c r="D51" s="9" t="s">
        <v>88</v>
      </c>
      <c r="E51" s="10">
        <v>65</v>
      </c>
      <c r="F51" s="10">
        <v>65</v>
      </c>
      <c r="G51" s="10">
        <v>65</v>
      </c>
      <c r="H51" s="10">
        <v>65</v>
      </c>
      <c r="I51" s="10">
        <v>65</v>
      </c>
      <c r="J51" s="8" t="s">
        <v>303</v>
      </c>
      <c r="K51" s="5"/>
    </row>
    <row r="52" spans="2:11" ht="28.2" thickBot="1" x14ac:dyDescent="0.35">
      <c r="B52" s="13">
        <v>14.14</v>
      </c>
      <c r="C52" s="14" t="s">
        <v>84</v>
      </c>
      <c r="D52" s="16" t="s">
        <v>85</v>
      </c>
      <c r="E52" s="17">
        <v>34</v>
      </c>
      <c r="F52" s="17">
        <v>34</v>
      </c>
      <c r="G52" s="17">
        <v>34</v>
      </c>
      <c r="H52" s="17">
        <v>34</v>
      </c>
      <c r="I52" s="17">
        <v>34</v>
      </c>
      <c r="J52" s="15" t="s">
        <v>86</v>
      </c>
      <c r="K52" s="18"/>
    </row>
    <row r="53" spans="2:11" ht="17.399999999999999" thickBot="1" x14ac:dyDescent="0.35">
      <c r="B53" s="6">
        <v>14.14</v>
      </c>
      <c r="C53" s="7" t="s">
        <v>297</v>
      </c>
      <c r="D53" s="9">
        <v>512</v>
      </c>
      <c r="E53" s="10" t="s">
        <v>298</v>
      </c>
      <c r="F53" s="10" t="s">
        <v>299</v>
      </c>
      <c r="G53" s="10" t="s">
        <v>300</v>
      </c>
      <c r="H53" s="10" t="s">
        <v>301</v>
      </c>
      <c r="I53" s="10">
        <v>151</v>
      </c>
      <c r="J53" s="8" t="s">
        <v>302</v>
      </c>
      <c r="K53" s="11"/>
    </row>
    <row r="54" spans="2:11" ht="17.399999999999999" thickBot="1" x14ac:dyDescent="0.35">
      <c r="B54" s="19">
        <v>14.87</v>
      </c>
      <c r="C54" s="20" t="s">
        <v>304</v>
      </c>
      <c r="D54" s="22">
        <v>20</v>
      </c>
      <c r="E54" s="23">
        <v>321</v>
      </c>
      <c r="F54" s="23">
        <v>321</v>
      </c>
      <c r="G54" s="23">
        <v>321</v>
      </c>
      <c r="H54" s="23">
        <v>321</v>
      </c>
      <c r="I54" s="23">
        <v>321</v>
      </c>
      <c r="J54" s="21" t="s">
        <v>305</v>
      </c>
      <c r="K54" s="45" t="s">
        <v>305</v>
      </c>
    </row>
    <row r="55" spans="2:11" ht="17.399999999999999" thickBot="1" x14ac:dyDescent="0.35">
      <c r="B55" s="25">
        <v>14.87</v>
      </c>
      <c r="C55" s="26" t="s">
        <v>91</v>
      </c>
      <c r="D55" s="27" t="s">
        <v>116</v>
      </c>
      <c r="E55" s="28">
        <v>45</v>
      </c>
      <c r="F55" s="28">
        <v>44</v>
      </c>
      <c r="G55" s="28">
        <v>44</v>
      </c>
      <c r="H55" s="28">
        <v>43</v>
      </c>
      <c r="I55" s="28">
        <v>41</v>
      </c>
      <c r="J55" s="27" t="s">
        <v>32</v>
      </c>
      <c r="K55" s="29"/>
    </row>
    <row r="56" spans="2:11" ht="17.399999999999999" thickBot="1" x14ac:dyDescent="0.35">
      <c r="B56" s="13">
        <v>15</v>
      </c>
      <c r="C56" s="14" t="s">
        <v>92</v>
      </c>
      <c r="D56" s="16" t="s">
        <v>93</v>
      </c>
      <c r="E56" s="17">
        <v>12</v>
      </c>
      <c r="F56" s="17">
        <v>12</v>
      </c>
      <c r="G56" s="17">
        <v>12</v>
      </c>
      <c r="H56" s="17">
        <v>12</v>
      </c>
      <c r="I56" s="17">
        <v>12</v>
      </c>
      <c r="J56" s="15" t="s">
        <v>94</v>
      </c>
      <c r="K56" s="18"/>
    </row>
    <row r="57" spans="2:11" ht="17.399999999999999" thickBot="1" x14ac:dyDescent="0.35">
      <c r="B57" s="19">
        <v>15.23</v>
      </c>
      <c r="C57" s="20" t="s">
        <v>95</v>
      </c>
      <c r="D57" s="22" t="s">
        <v>96</v>
      </c>
      <c r="E57" s="23">
        <v>36</v>
      </c>
      <c r="F57" s="23">
        <v>36</v>
      </c>
      <c r="G57" s="23">
        <v>36</v>
      </c>
      <c r="H57" s="23">
        <v>36</v>
      </c>
      <c r="I57" s="23">
        <v>36</v>
      </c>
      <c r="J57" s="21" t="s">
        <v>97</v>
      </c>
      <c r="K57" s="24"/>
    </row>
    <row r="58" spans="2:11" ht="17.399999999999999" thickBot="1" x14ac:dyDescent="0.35">
      <c r="B58" s="13">
        <v>15.23</v>
      </c>
      <c r="C58" s="14" t="s">
        <v>306</v>
      </c>
      <c r="D58" s="16" t="s">
        <v>307</v>
      </c>
      <c r="E58" s="17">
        <v>405</v>
      </c>
      <c r="F58" s="17">
        <v>405</v>
      </c>
      <c r="G58" s="17">
        <v>405</v>
      </c>
      <c r="H58" s="17">
        <v>405</v>
      </c>
      <c r="I58" s="17">
        <v>405</v>
      </c>
      <c r="J58" s="15" t="s">
        <v>308</v>
      </c>
      <c r="K58" s="44" t="s">
        <v>308</v>
      </c>
    </row>
    <row r="59" spans="2:11" ht="17.399999999999999" thickBot="1" x14ac:dyDescent="0.35">
      <c r="B59" s="13">
        <v>15.26</v>
      </c>
      <c r="C59" s="14" t="s">
        <v>117</v>
      </c>
      <c r="D59" s="16" t="s">
        <v>118</v>
      </c>
      <c r="E59" s="17">
        <v>82</v>
      </c>
      <c r="F59" s="17">
        <v>82</v>
      </c>
      <c r="G59" s="17">
        <v>82</v>
      </c>
      <c r="H59" s="17">
        <v>82</v>
      </c>
      <c r="I59" s="17">
        <v>82</v>
      </c>
      <c r="J59" s="15" t="s">
        <v>119</v>
      </c>
      <c r="K59" s="18"/>
    </row>
    <row r="60" spans="2:11" ht="17.399999999999999" thickBot="1" x14ac:dyDescent="0.35">
      <c r="B60" s="25">
        <v>15.52</v>
      </c>
      <c r="C60" s="26" t="s">
        <v>120</v>
      </c>
      <c r="D60" s="27" t="s">
        <v>121</v>
      </c>
      <c r="E60" s="28">
        <v>38</v>
      </c>
      <c r="F60" s="28">
        <v>32</v>
      </c>
      <c r="G60" s="28">
        <v>29</v>
      </c>
      <c r="H60" s="28">
        <v>29</v>
      </c>
      <c r="I60" s="28">
        <v>23</v>
      </c>
      <c r="J60" s="27" t="s">
        <v>32</v>
      </c>
      <c r="K60" s="29"/>
    </row>
    <row r="61" spans="2:11" ht="17.399999999999999" thickBot="1" x14ac:dyDescent="0.35">
      <c r="B61" s="6">
        <v>15.62</v>
      </c>
      <c r="C61" s="7" t="s">
        <v>309</v>
      </c>
      <c r="D61" s="9" t="s">
        <v>310</v>
      </c>
      <c r="E61" s="10">
        <v>136</v>
      </c>
      <c r="F61" s="10" t="s">
        <v>311</v>
      </c>
      <c r="G61" s="10">
        <v>137</v>
      </c>
      <c r="H61" s="10">
        <v>137</v>
      </c>
      <c r="I61" s="10">
        <v>137</v>
      </c>
      <c r="J61" s="8" t="s">
        <v>273</v>
      </c>
      <c r="K61" s="11"/>
    </row>
    <row r="62" spans="2:11" ht="17.399999999999999" thickBot="1" x14ac:dyDescent="0.35">
      <c r="B62" s="6">
        <v>15.65</v>
      </c>
      <c r="C62" s="7" t="s">
        <v>122</v>
      </c>
      <c r="D62" s="9">
        <v>10</v>
      </c>
      <c r="E62" s="10">
        <v>24</v>
      </c>
      <c r="F62" s="10">
        <v>24</v>
      </c>
      <c r="G62" s="10">
        <v>24</v>
      </c>
      <c r="H62" s="10">
        <v>24</v>
      </c>
      <c r="I62" s="10">
        <v>24</v>
      </c>
      <c r="J62" s="8" t="s">
        <v>123</v>
      </c>
      <c r="K62" s="11"/>
    </row>
    <row r="63" spans="2:11" ht="17.399999999999999" thickBot="1" x14ac:dyDescent="0.35">
      <c r="B63" s="6">
        <v>15.81</v>
      </c>
      <c r="C63" s="7" t="s">
        <v>127</v>
      </c>
      <c r="D63" s="9" t="s">
        <v>128</v>
      </c>
      <c r="E63" s="10" t="s">
        <v>312</v>
      </c>
      <c r="F63" s="10">
        <v>202</v>
      </c>
      <c r="G63" s="10">
        <v>202</v>
      </c>
      <c r="H63" s="10">
        <v>202</v>
      </c>
      <c r="I63" s="10">
        <v>202</v>
      </c>
      <c r="J63" s="8" t="s">
        <v>129</v>
      </c>
      <c r="K63" s="11"/>
    </row>
    <row r="64" spans="2:11" ht="17.399999999999999" thickBot="1" x14ac:dyDescent="0.35">
      <c r="B64" s="19">
        <v>15.81</v>
      </c>
      <c r="C64" s="20" t="s">
        <v>124</v>
      </c>
      <c r="D64" s="22" t="s">
        <v>125</v>
      </c>
      <c r="E64" s="23">
        <v>9</v>
      </c>
      <c r="F64" s="23">
        <v>9</v>
      </c>
      <c r="G64" s="23">
        <v>9</v>
      </c>
      <c r="H64" s="23">
        <v>9</v>
      </c>
      <c r="I64" s="23">
        <v>9</v>
      </c>
      <c r="J64" s="21" t="s">
        <v>126</v>
      </c>
      <c r="K64" s="24"/>
    </row>
    <row r="65" spans="2:11" ht="17.399999999999999" thickBot="1" x14ac:dyDescent="0.35">
      <c r="B65" s="25">
        <v>16.12</v>
      </c>
      <c r="C65" s="26" t="s">
        <v>130</v>
      </c>
      <c r="D65" s="27" t="s">
        <v>131</v>
      </c>
      <c r="E65" s="28">
        <v>41</v>
      </c>
      <c r="F65" s="28">
        <v>37</v>
      </c>
      <c r="G65" s="28">
        <v>37</v>
      </c>
      <c r="H65" s="28">
        <v>34</v>
      </c>
      <c r="I65" s="28">
        <v>34</v>
      </c>
      <c r="J65" s="27" t="s">
        <v>32</v>
      </c>
      <c r="K65" s="29"/>
    </row>
    <row r="66" spans="2:11" ht="17.399999999999999" thickBot="1" x14ac:dyDescent="0.35">
      <c r="B66" s="25">
        <v>16.16</v>
      </c>
      <c r="C66" s="26" t="s">
        <v>132</v>
      </c>
      <c r="D66" s="27" t="s">
        <v>313</v>
      </c>
      <c r="E66" s="28">
        <v>35</v>
      </c>
      <c r="F66" s="28">
        <v>33</v>
      </c>
      <c r="G66" s="28">
        <v>26</v>
      </c>
      <c r="H66" s="28">
        <v>22</v>
      </c>
      <c r="I66" s="28">
        <v>22</v>
      </c>
      <c r="J66" s="27" t="s">
        <v>32</v>
      </c>
      <c r="K66" s="29"/>
    </row>
    <row r="67" spans="2:11" ht="17.399999999999999" thickBot="1" x14ac:dyDescent="0.35">
      <c r="B67" s="6">
        <v>16.399999999999999</v>
      </c>
      <c r="C67" s="7" t="s">
        <v>133</v>
      </c>
      <c r="D67" s="9" t="s">
        <v>134</v>
      </c>
      <c r="E67" s="10">
        <v>32</v>
      </c>
      <c r="F67" s="10">
        <v>32</v>
      </c>
      <c r="G67" s="10">
        <v>32</v>
      </c>
      <c r="H67" s="10">
        <v>32</v>
      </c>
      <c r="I67" s="10">
        <v>32</v>
      </c>
      <c r="J67" s="8" t="s">
        <v>135</v>
      </c>
      <c r="K67" s="11"/>
    </row>
    <row r="68" spans="2:11" ht="17.399999999999999" thickBot="1" x14ac:dyDescent="0.35">
      <c r="B68" s="6">
        <v>16.64</v>
      </c>
      <c r="C68" s="7" t="s">
        <v>136</v>
      </c>
      <c r="D68" s="9" t="s">
        <v>137</v>
      </c>
      <c r="E68" s="10">
        <v>17</v>
      </c>
      <c r="F68" s="10">
        <v>17</v>
      </c>
      <c r="G68" s="10">
        <v>17</v>
      </c>
      <c r="H68" s="10">
        <v>17</v>
      </c>
      <c r="I68" s="10">
        <v>17</v>
      </c>
      <c r="J68" s="8" t="s">
        <v>138</v>
      </c>
      <c r="K68" s="11"/>
    </row>
    <row r="69" spans="2:11" ht="17.399999999999999" thickBot="1" x14ac:dyDescent="0.35">
      <c r="B69" s="6">
        <v>16.760000000000002</v>
      </c>
      <c r="C69" s="7" t="s">
        <v>139</v>
      </c>
      <c r="D69" s="9" t="s">
        <v>140</v>
      </c>
      <c r="E69" s="10">
        <v>68</v>
      </c>
      <c r="F69" s="10">
        <v>68</v>
      </c>
      <c r="G69" s="10">
        <v>68</v>
      </c>
      <c r="H69" s="10">
        <v>68</v>
      </c>
      <c r="I69" s="10">
        <v>68</v>
      </c>
      <c r="J69" s="8" t="s">
        <v>141</v>
      </c>
      <c r="K69" s="11"/>
    </row>
    <row r="70" spans="2:11" ht="17.399999999999999" thickBot="1" x14ac:dyDescent="0.35">
      <c r="B70" s="6">
        <v>16.97</v>
      </c>
      <c r="C70" s="7" t="s">
        <v>142</v>
      </c>
      <c r="D70" s="9" t="s">
        <v>143</v>
      </c>
      <c r="E70" s="10">
        <v>54</v>
      </c>
      <c r="F70" s="10">
        <v>54</v>
      </c>
      <c r="G70" s="10">
        <v>54</v>
      </c>
      <c r="H70" s="10">
        <v>54</v>
      </c>
      <c r="I70" s="10">
        <v>54</v>
      </c>
      <c r="J70" s="8" t="s">
        <v>144</v>
      </c>
      <c r="K70" s="11"/>
    </row>
    <row r="71" spans="2:11" ht="17.399999999999999" thickBot="1" x14ac:dyDescent="0.35">
      <c r="B71" s="25">
        <v>17</v>
      </c>
      <c r="C71" s="26" t="s">
        <v>145</v>
      </c>
      <c r="D71" s="27" t="s">
        <v>314</v>
      </c>
      <c r="E71" s="28">
        <v>211</v>
      </c>
      <c r="F71" s="28">
        <v>207</v>
      </c>
      <c r="G71" s="28">
        <v>205</v>
      </c>
      <c r="H71" s="28">
        <v>204</v>
      </c>
      <c r="I71" s="28">
        <v>199</v>
      </c>
      <c r="J71" s="27" t="s">
        <v>32</v>
      </c>
      <c r="K71" s="29"/>
    </row>
    <row r="72" spans="2:11" ht="17.399999999999999" thickBot="1" x14ac:dyDescent="0.35">
      <c r="B72" s="13">
        <v>17</v>
      </c>
      <c r="C72" s="14" t="s">
        <v>147</v>
      </c>
      <c r="D72" s="16" t="s">
        <v>148</v>
      </c>
      <c r="E72" s="17">
        <v>15</v>
      </c>
      <c r="F72" s="17">
        <v>15</v>
      </c>
      <c r="G72" s="17">
        <v>15</v>
      </c>
      <c r="H72" s="17">
        <v>15</v>
      </c>
      <c r="I72" s="17">
        <v>15</v>
      </c>
      <c r="J72" s="15" t="s">
        <v>149</v>
      </c>
      <c r="K72" s="18"/>
    </row>
    <row r="73" spans="2:11" ht="17.399999999999999" thickBot="1" x14ac:dyDescent="0.35">
      <c r="B73" s="13">
        <v>17.03</v>
      </c>
      <c r="C73" s="14" t="s">
        <v>315</v>
      </c>
      <c r="D73" s="16" t="s">
        <v>316</v>
      </c>
      <c r="E73" s="17">
        <v>241</v>
      </c>
      <c r="F73" s="17">
        <v>241</v>
      </c>
      <c r="G73" s="17">
        <v>241</v>
      </c>
      <c r="H73" s="17">
        <v>241</v>
      </c>
      <c r="I73" s="17">
        <v>241</v>
      </c>
      <c r="J73" s="15" t="s">
        <v>317</v>
      </c>
      <c r="K73" s="18"/>
    </row>
    <row r="74" spans="2:11" ht="28.2" thickBot="1" x14ac:dyDescent="0.35">
      <c r="B74" s="13">
        <v>17.03</v>
      </c>
      <c r="C74" s="14" t="s">
        <v>153</v>
      </c>
      <c r="D74" s="16" t="s">
        <v>154</v>
      </c>
      <c r="E74" s="17">
        <v>30</v>
      </c>
      <c r="F74" s="17">
        <v>30</v>
      </c>
      <c r="G74" s="17">
        <v>30</v>
      </c>
      <c r="H74" s="17">
        <v>30</v>
      </c>
      <c r="I74" s="17">
        <v>30</v>
      </c>
      <c r="J74" s="15" t="s">
        <v>155</v>
      </c>
      <c r="K74" s="18"/>
    </row>
    <row r="75" spans="2:11" ht="17.399999999999999" thickBot="1" x14ac:dyDescent="0.35">
      <c r="B75" s="13">
        <v>17.03</v>
      </c>
      <c r="C75" s="14" t="s">
        <v>150</v>
      </c>
      <c r="D75" s="16" t="s">
        <v>151</v>
      </c>
      <c r="E75" s="17">
        <v>83</v>
      </c>
      <c r="F75" s="17">
        <v>83</v>
      </c>
      <c r="G75" s="17">
        <v>83</v>
      </c>
      <c r="H75" s="17">
        <v>83</v>
      </c>
      <c r="I75" s="17">
        <v>83</v>
      </c>
      <c r="J75" s="15" t="s">
        <v>152</v>
      </c>
      <c r="K75" s="18"/>
    </row>
    <row r="76" spans="2:11" ht="17.399999999999999" thickBot="1" x14ac:dyDescent="0.35">
      <c r="B76" s="13">
        <v>17.12</v>
      </c>
      <c r="C76" s="14" t="s">
        <v>318</v>
      </c>
      <c r="D76" s="16" t="s">
        <v>319</v>
      </c>
      <c r="E76" s="17">
        <v>326</v>
      </c>
      <c r="F76" s="17">
        <v>326</v>
      </c>
      <c r="G76" s="17">
        <v>326</v>
      </c>
      <c r="H76" s="17" t="s">
        <v>320</v>
      </c>
      <c r="I76" s="17">
        <v>325</v>
      </c>
      <c r="J76" s="15" t="s">
        <v>289</v>
      </c>
      <c r="K76" s="44" t="s">
        <v>290</v>
      </c>
    </row>
    <row r="77" spans="2:11" ht="17.399999999999999" thickBot="1" x14ac:dyDescent="0.35">
      <c r="B77" s="19">
        <v>17.46</v>
      </c>
      <c r="C77" s="20" t="s">
        <v>156</v>
      </c>
      <c r="D77" s="22" t="s">
        <v>157</v>
      </c>
      <c r="E77" s="23">
        <v>86</v>
      </c>
      <c r="F77" s="23">
        <v>86</v>
      </c>
      <c r="G77" s="23">
        <v>86</v>
      </c>
      <c r="H77" s="23">
        <v>86</v>
      </c>
      <c r="I77" s="23">
        <v>86</v>
      </c>
      <c r="J77" s="21" t="s">
        <v>158</v>
      </c>
      <c r="K77" s="24"/>
    </row>
    <row r="78" spans="2:11" ht="17.399999999999999" thickBot="1" x14ac:dyDescent="0.35">
      <c r="B78" s="6">
        <v>17.489999999999998</v>
      </c>
      <c r="C78" s="7" t="s">
        <v>159</v>
      </c>
      <c r="D78" s="9" t="s">
        <v>160</v>
      </c>
      <c r="E78" s="10">
        <v>24</v>
      </c>
      <c r="F78" s="10">
        <v>24</v>
      </c>
      <c r="G78" s="10">
        <v>24</v>
      </c>
      <c r="H78" s="10">
        <v>24</v>
      </c>
      <c r="I78" s="10">
        <v>24</v>
      </c>
      <c r="J78" s="8" t="s">
        <v>161</v>
      </c>
      <c r="K78" s="11"/>
    </row>
    <row r="79" spans="2:11" ht="17.399999999999999" thickBot="1" x14ac:dyDescent="0.35">
      <c r="B79" s="19">
        <v>17.72</v>
      </c>
      <c r="C79" s="20" t="s">
        <v>162</v>
      </c>
      <c r="D79" s="22" t="s">
        <v>163</v>
      </c>
      <c r="E79" s="23">
        <v>11</v>
      </c>
      <c r="F79" s="23">
        <v>11</v>
      </c>
      <c r="G79" s="23">
        <v>11</v>
      </c>
      <c r="H79" s="23">
        <v>11</v>
      </c>
      <c r="I79" s="23">
        <v>11</v>
      </c>
      <c r="J79" s="21" t="s">
        <v>164</v>
      </c>
      <c r="K79" s="24"/>
    </row>
    <row r="80" spans="2:11" ht="28.2" thickBot="1" x14ac:dyDescent="0.35">
      <c r="B80" s="19">
        <v>17.89</v>
      </c>
      <c r="C80" s="20" t="s">
        <v>321</v>
      </c>
      <c r="D80" s="22" t="s">
        <v>322</v>
      </c>
      <c r="E80" s="23">
        <v>321</v>
      </c>
      <c r="F80" s="23">
        <v>321</v>
      </c>
      <c r="G80" s="23">
        <v>321</v>
      </c>
      <c r="H80" s="23">
        <v>321</v>
      </c>
      <c r="I80" s="23">
        <v>321</v>
      </c>
      <c r="J80" s="21" t="s">
        <v>323</v>
      </c>
      <c r="K80" s="24"/>
    </row>
    <row r="81" spans="2:11" ht="17.399999999999999" thickBot="1" x14ac:dyDescent="0.35">
      <c r="B81" s="13">
        <v>17.89</v>
      </c>
      <c r="C81" s="14" t="s">
        <v>165</v>
      </c>
      <c r="D81" s="16" t="s">
        <v>166</v>
      </c>
      <c r="E81" s="17">
        <v>188</v>
      </c>
      <c r="F81" s="17">
        <v>188</v>
      </c>
      <c r="G81" s="17">
        <v>188</v>
      </c>
      <c r="H81" s="17">
        <v>188</v>
      </c>
      <c r="I81" s="17">
        <v>188</v>
      </c>
      <c r="J81" s="15" t="s">
        <v>167</v>
      </c>
      <c r="K81" s="18"/>
    </row>
    <row r="82" spans="2:11" ht="17.399999999999999" thickBot="1" x14ac:dyDescent="0.35">
      <c r="B82" s="6">
        <v>17.89</v>
      </c>
      <c r="C82" s="7" t="s">
        <v>168</v>
      </c>
      <c r="D82" s="9" t="s">
        <v>169</v>
      </c>
      <c r="E82" s="10">
        <v>36</v>
      </c>
      <c r="F82" s="10">
        <v>36</v>
      </c>
      <c r="G82" s="10">
        <v>36</v>
      </c>
      <c r="H82" s="10">
        <v>36</v>
      </c>
      <c r="I82" s="10">
        <v>36</v>
      </c>
      <c r="J82" s="8" t="s">
        <v>170</v>
      </c>
      <c r="K82" s="11"/>
    </row>
    <row r="83" spans="2:11" ht="28.2" thickBot="1" x14ac:dyDescent="0.35">
      <c r="B83" s="6">
        <v>18.600000000000001</v>
      </c>
      <c r="C83" s="7" t="s">
        <v>324</v>
      </c>
      <c r="D83" s="9" t="s">
        <v>325</v>
      </c>
      <c r="E83" s="10">
        <v>233</v>
      </c>
      <c r="F83" s="10">
        <v>233</v>
      </c>
      <c r="G83" s="10">
        <v>233</v>
      </c>
      <c r="H83" s="10">
        <v>233</v>
      </c>
      <c r="I83" s="10">
        <v>233</v>
      </c>
      <c r="J83" s="8" t="s">
        <v>326</v>
      </c>
      <c r="K83" s="11"/>
    </row>
    <row r="84" spans="2:11" ht="17.399999999999999" thickBot="1" x14ac:dyDescent="0.35">
      <c r="B84" s="6">
        <v>18.68</v>
      </c>
      <c r="C84" s="7" t="s">
        <v>171</v>
      </c>
      <c r="D84" s="9" t="s">
        <v>172</v>
      </c>
      <c r="E84" s="10">
        <v>163</v>
      </c>
      <c r="F84" s="10">
        <v>163</v>
      </c>
      <c r="G84" s="10">
        <v>163</v>
      </c>
      <c r="H84" s="10">
        <v>163</v>
      </c>
      <c r="I84" s="10">
        <v>163</v>
      </c>
      <c r="J84" s="8" t="s">
        <v>173</v>
      </c>
      <c r="K84" s="11"/>
    </row>
    <row r="85" spans="2:11" ht="17.399999999999999" thickBot="1" x14ac:dyDescent="0.35">
      <c r="B85" s="6">
        <v>18.79</v>
      </c>
      <c r="C85" s="7" t="s">
        <v>327</v>
      </c>
      <c r="D85" s="9" t="s">
        <v>328</v>
      </c>
      <c r="E85" s="10">
        <v>481</v>
      </c>
      <c r="F85" s="10" t="s">
        <v>329</v>
      </c>
      <c r="G85" s="10" t="s">
        <v>330</v>
      </c>
      <c r="H85" s="10" t="s">
        <v>331</v>
      </c>
      <c r="I85" s="10">
        <v>459</v>
      </c>
      <c r="J85" s="8" t="s">
        <v>332</v>
      </c>
      <c r="K85" s="12" t="s">
        <v>146</v>
      </c>
    </row>
    <row r="86" spans="2:11" ht="17.399999999999999" thickBot="1" x14ac:dyDescent="0.35">
      <c r="B86" s="6">
        <v>18.87</v>
      </c>
      <c r="C86" s="7" t="s">
        <v>174</v>
      </c>
      <c r="D86" s="9" t="s">
        <v>175</v>
      </c>
      <c r="E86" s="10">
        <v>14</v>
      </c>
      <c r="F86" s="10">
        <v>14</v>
      </c>
      <c r="G86" s="10">
        <v>14</v>
      </c>
      <c r="H86" s="10">
        <v>14</v>
      </c>
      <c r="I86" s="10">
        <v>14</v>
      </c>
      <c r="J86" s="8" t="s">
        <v>176</v>
      </c>
      <c r="K86" s="11"/>
    </row>
    <row r="87" spans="2:11" ht="17.399999999999999" thickBot="1" x14ac:dyDescent="0.35">
      <c r="B87" s="19">
        <v>19</v>
      </c>
      <c r="C87" s="20" t="s">
        <v>177</v>
      </c>
      <c r="D87" s="22" t="s">
        <v>178</v>
      </c>
      <c r="E87" s="23">
        <v>21</v>
      </c>
      <c r="F87" s="23">
        <v>21</v>
      </c>
      <c r="G87" s="23">
        <v>21</v>
      </c>
      <c r="H87" s="23">
        <v>21</v>
      </c>
      <c r="I87" s="23">
        <v>21</v>
      </c>
      <c r="J87" s="21" t="s">
        <v>179</v>
      </c>
      <c r="K87" s="24"/>
    </row>
    <row r="88" spans="2:11" ht="17.399999999999999" thickBot="1" x14ac:dyDescent="0.35">
      <c r="B88" s="13">
        <v>19.03</v>
      </c>
      <c r="C88" s="14" t="s">
        <v>333</v>
      </c>
      <c r="D88" s="16" t="s">
        <v>334</v>
      </c>
      <c r="E88" s="17">
        <v>227</v>
      </c>
      <c r="F88" s="17">
        <v>227</v>
      </c>
      <c r="G88" s="17">
        <v>227</v>
      </c>
      <c r="H88" s="17">
        <v>227</v>
      </c>
      <c r="I88" s="17">
        <v>227</v>
      </c>
      <c r="J88" s="15" t="s">
        <v>335</v>
      </c>
      <c r="K88" s="18"/>
    </row>
    <row r="89" spans="2:11" ht="17.399999999999999" thickBot="1" x14ac:dyDescent="0.35">
      <c r="B89" s="6">
        <v>19.100000000000001</v>
      </c>
      <c r="C89" s="7" t="s">
        <v>180</v>
      </c>
      <c r="D89" s="9">
        <v>1</v>
      </c>
      <c r="E89" s="10">
        <v>26</v>
      </c>
      <c r="F89" s="10">
        <v>26</v>
      </c>
      <c r="G89" s="10">
        <v>26</v>
      </c>
      <c r="H89" s="10">
        <v>26</v>
      </c>
      <c r="I89" s="10">
        <v>26</v>
      </c>
      <c r="J89" s="8" t="s">
        <v>181</v>
      </c>
      <c r="K89" s="11"/>
    </row>
    <row r="90" spans="2:11" ht="17.399999999999999" thickBot="1" x14ac:dyDescent="0.35">
      <c r="B90" s="6">
        <v>19.100000000000001</v>
      </c>
      <c r="C90" s="7" t="s">
        <v>185</v>
      </c>
      <c r="D90" s="9" t="s">
        <v>186</v>
      </c>
      <c r="E90" s="10">
        <v>14</v>
      </c>
      <c r="F90" s="10">
        <v>14</v>
      </c>
      <c r="G90" s="10">
        <v>14</v>
      </c>
      <c r="H90" s="10">
        <v>14</v>
      </c>
      <c r="I90" s="10">
        <v>14</v>
      </c>
      <c r="J90" s="8" t="s">
        <v>187</v>
      </c>
      <c r="K90" s="11"/>
    </row>
    <row r="91" spans="2:11" ht="28.2" thickBot="1" x14ac:dyDescent="0.35">
      <c r="B91" s="6">
        <v>19.100000000000001</v>
      </c>
      <c r="C91" s="7" t="s">
        <v>182</v>
      </c>
      <c r="D91" s="9" t="s">
        <v>183</v>
      </c>
      <c r="E91" s="10">
        <v>17</v>
      </c>
      <c r="F91" s="10">
        <v>17</v>
      </c>
      <c r="G91" s="10">
        <v>17</v>
      </c>
      <c r="H91" s="10">
        <v>17</v>
      </c>
      <c r="I91" s="10">
        <v>17</v>
      </c>
      <c r="J91" s="8" t="s">
        <v>184</v>
      </c>
      <c r="K91" s="11"/>
    </row>
    <row r="92" spans="2:11" ht="28.2" thickBot="1" x14ac:dyDescent="0.35">
      <c r="B92" s="6">
        <v>19.239999999999998</v>
      </c>
      <c r="C92" s="7" t="s">
        <v>191</v>
      </c>
      <c r="D92" s="9" t="s">
        <v>192</v>
      </c>
      <c r="E92" s="10">
        <v>31</v>
      </c>
      <c r="F92" s="10">
        <v>31</v>
      </c>
      <c r="G92" s="10">
        <v>31</v>
      </c>
      <c r="H92" s="10">
        <v>31</v>
      </c>
      <c r="I92" s="10">
        <v>31</v>
      </c>
      <c r="J92" s="8" t="s">
        <v>193</v>
      </c>
      <c r="K92" s="11"/>
    </row>
    <row r="93" spans="2:11" ht="17.399999999999999" thickBot="1" x14ac:dyDescent="0.35">
      <c r="B93" s="6">
        <v>19.239999999999998</v>
      </c>
      <c r="C93" s="7" t="s">
        <v>336</v>
      </c>
      <c r="D93" s="9" t="s">
        <v>337</v>
      </c>
      <c r="E93" s="10">
        <v>356</v>
      </c>
      <c r="F93" s="10">
        <v>356</v>
      </c>
      <c r="G93" s="10">
        <v>356</v>
      </c>
      <c r="H93" s="10">
        <v>356</v>
      </c>
      <c r="I93" s="10">
        <v>356</v>
      </c>
      <c r="J93" s="8" t="s">
        <v>338</v>
      </c>
      <c r="K93" s="12" t="s">
        <v>338</v>
      </c>
    </row>
    <row r="94" spans="2:11" ht="17.399999999999999" thickBot="1" x14ac:dyDescent="0.35">
      <c r="B94" s="25">
        <v>19.239999999999998</v>
      </c>
      <c r="C94" s="26" t="s">
        <v>194</v>
      </c>
      <c r="D94" s="27" t="s">
        <v>195</v>
      </c>
      <c r="E94" s="28">
        <v>69</v>
      </c>
      <c r="F94" s="28">
        <v>69</v>
      </c>
      <c r="G94" s="28">
        <v>66</v>
      </c>
      <c r="H94" s="28">
        <v>64</v>
      </c>
      <c r="I94" s="28">
        <v>52</v>
      </c>
      <c r="J94" s="27" t="s">
        <v>32</v>
      </c>
      <c r="K94" s="29"/>
    </row>
    <row r="95" spans="2:11" ht="17.399999999999999" thickBot="1" x14ac:dyDescent="0.35">
      <c r="B95" s="6">
        <v>19.239999999999998</v>
      </c>
      <c r="C95" s="7" t="s">
        <v>188</v>
      </c>
      <c r="D95" s="9" t="s">
        <v>189</v>
      </c>
      <c r="E95" s="10">
        <v>27</v>
      </c>
      <c r="F95" s="10">
        <v>27</v>
      </c>
      <c r="G95" s="10">
        <v>27</v>
      </c>
      <c r="H95" s="10">
        <v>27</v>
      </c>
      <c r="I95" s="10">
        <v>27</v>
      </c>
      <c r="J95" s="8" t="s">
        <v>190</v>
      </c>
      <c r="K95" s="11"/>
    </row>
    <row r="96" spans="2:11" ht="17.399999999999999" thickBot="1" x14ac:dyDescent="0.35">
      <c r="B96" s="6">
        <v>19.420000000000002</v>
      </c>
      <c r="C96" s="7" t="s">
        <v>196</v>
      </c>
      <c r="D96" s="9" t="s">
        <v>197</v>
      </c>
      <c r="E96" s="10">
        <v>19</v>
      </c>
      <c r="F96" s="10">
        <v>19</v>
      </c>
      <c r="G96" s="10">
        <v>19</v>
      </c>
      <c r="H96" s="10">
        <v>19</v>
      </c>
      <c r="I96" s="10">
        <v>19</v>
      </c>
      <c r="J96" s="8" t="s">
        <v>198</v>
      </c>
      <c r="K96" s="11"/>
    </row>
    <row r="97" spans="2:11" ht="17.399999999999999" thickBot="1" x14ac:dyDescent="0.35">
      <c r="B97" s="25">
        <v>19.649999999999999</v>
      </c>
      <c r="C97" s="26" t="s">
        <v>199</v>
      </c>
      <c r="D97" s="27" t="s">
        <v>339</v>
      </c>
      <c r="E97" s="28">
        <v>179</v>
      </c>
      <c r="F97" s="28">
        <v>174</v>
      </c>
      <c r="G97" s="28">
        <v>169</v>
      </c>
      <c r="H97" s="28">
        <v>224</v>
      </c>
      <c r="I97" s="28">
        <v>224</v>
      </c>
      <c r="J97" s="27" t="s">
        <v>32</v>
      </c>
      <c r="K97" s="29"/>
    </row>
    <row r="98" spans="2:11" ht="17.399999999999999" thickBot="1" x14ac:dyDescent="0.35">
      <c r="B98" s="6">
        <v>20.02</v>
      </c>
      <c r="C98" s="7" t="s">
        <v>200</v>
      </c>
      <c r="D98" s="9" t="s">
        <v>201</v>
      </c>
      <c r="E98" s="10">
        <v>28</v>
      </c>
      <c r="F98" s="10">
        <v>28</v>
      </c>
      <c r="G98" s="10">
        <v>28</v>
      </c>
      <c r="H98" s="10">
        <v>28</v>
      </c>
      <c r="I98" s="10">
        <v>28</v>
      </c>
      <c r="J98" s="8" t="s">
        <v>202</v>
      </c>
      <c r="K98" s="11"/>
    </row>
    <row r="99" spans="2:11" ht="17.399999999999999" thickBot="1" x14ac:dyDescent="0.35">
      <c r="B99" s="25">
        <v>20.100000000000001</v>
      </c>
      <c r="C99" s="26" t="s">
        <v>203</v>
      </c>
      <c r="D99" s="27" t="s">
        <v>340</v>
      </c>
      <c r="E99" s="28">
        <v>36</v>
      </c>
      <c r="F99" s="28">
        <v>36</v>
      </c>
      <c r="G99" s="28">
        <v>35</v>
      </c>
      <c r="H99" s="28">
        <v>31</v>
      </c>
      <c r="I99" s="28">
        <v>25</v>
      </c>
      <c r="J99" s="27" t="s">
        <v>32</v>
      </c>
      <c r="K99" s="29"/>
    </row>
    <row r="100" spans="2:11" ht="17.399999999999999" thickBot="1" x14ac:dyDescent="0.35">
      <c r="B100" s="25">
        <v>20.12</v>
      </c>
      <c r="C100" s="26" t="s">
        <v>341</v>
      </c>
      <c r="D100" s="27" t="s">
        <v>342</v>
      </c>
      <c r="E100" s="28">
        <v>50</v>
      </c>
      <c r="F100" s="28">
        <v>49</v>
      </c>
      <c r="G100" s="28">
        <v>47</v>
      </c>
      <c r="H100" s="28">
        <v>47</v>
      </c>
      <c r="I100" s="28">
        <v>39</v>
      </c>
      <c r="J100" s="27" t="s">
        <v>32</v>
      </c>
      <c r="K100" s="29"/>
    </row>
    <row r="101" spans="2:11" ht="16.8" x14ac:dyDescent="0.3">
      <c r="B101" s="25">
        <v>20.22</v>
      </c>
      <c r="C101" s="26" t="s">
        <v>343</v>
      </c>
      <c r="D101" s="27" t="s">
        <v>344</v>
      </c>
      <c r="E101" s="28">
        <v>373</v>
      </c>
      <c r="F101" s="28">
        <v>371</v>
      </c>
      <c r="G101" s="28">
        <v>369</v>
      </c>
      <c r="H101" s="28">
        <v>379</v>
      </c>
      <c r="I101" s="28">
        <v>373</v>
      </c>
      <c r="J101" s="27" t="s">
        <v>32</v>
      </c>
      <c r="K101" s="5"/>
    </row>
  </sheetData>
  <hyperlinks>
    <hyperlink ref="D2" r:id="rId1" display="http://ts4.travian.com/position_details.php?x=-32&amp;y=-50" xr:uid="{AD1632BE-33BC-40D0-BD2C-3838A133E8DA}"/>
    <hyperlink ref="K2" r:id="rId2" display="http://ts4.travian.com/allianz.php?aid=0" xr:uid="{99B1B799-5C33-441A-8222-B4491D712D43}"/>
    <hyperlink ref="D3" r:id="rId3" display="http://ts4.travian.com/position_details.php?x=-32&amp;y=-52" xr:uid="{13189D55-E489-4021-B50F-93F53975ADDD}"/>
    <hyperlink ref="K3" r:id="rId4" display="http://ts4.travian.com/allianz.php?aid=0" xr:uid="{B2FC411E-A76B-43EB-B8C8-85AC8C192FC6}"/>
    <hyperlink ref="D4" r:id="rId5" display="http://ts4.travian.com/position_details.php?x=-32&amp;y=-54" xr:uid="{BE2F379E-7770-49D1-B96E-79ADDA19BDE2}"/>
    <hyperlink ref="K4" r:id="rId6" display="http://ts4.travian.com/allianz.php?aid=0" xr:uid="{193ADB95-88C6-4C5B-946F-1B716D5A8C7B}"/>
    <hyperlink ref="D5" r:id="rId7" display="http://ts4.travian.com/position_details.php?x=-30&amp;y=-54" xr:uid="{1FC68DD7-5EAF-44D3-8C4A-1418AF43A7F9}"/>
    <hyperlink ref="K5" r:id="rId8" display="http://ts4.travian.com/allianz.php?aid=0" xr:uid="{8C2BBB75-5026-4D08-8C64-A37B44E9CCF1}"/>
    <hyperlink ref="D6" r:id="rId9" display="http://ts4.travian.com/position_details.php?x=-34&amp;y=-49" xr:uid="{FCBFB0B9-FDE4-42C4-ADB3-50D06E223E62}"/>
    <hyperlink ref="D7" r:id="rId10" display="http://ts4.travian.com/position_details.php?x=-35&amp;y=-53" xr:uid="{4CFCE17A-223E-43C4-8413-87A81A4D0AEF}"/>
    <hyperlink ref="K7" r:id="rId11" display="http://ts4.travian.com/allianz.php?aid=0" xr:uid="{09775926-8D3C-402A-B821-88950B87B540}"/>
    <hyperlink ref="D8" r:id="rId12" display="http://ts4.travian.com/position_details.php?x=-30&amp;y=-56" xr:uid="{9738A27E-263B-493D-AF72-C2F6F6739DF5}"/>
    <hyperlink ref="J8" r:id="rId13" display="http://ts4.travian.com/spieler.php?uid=1" xr:uid="{D4EAF1C1-CE80-4D78-8ABD-CD87E7E62F3E}"/>
    <hyperlink ref="K8" r:id="rId14" display="http://ts4.travian.com/allianz.php?aid=0" xr:uid="{879D72EA-DF4F-4653-BDBD-C0383F79220D}"/>
    <hyperlink ref="D9" r:id="rId15" display="http://ts4.travian.com/position_details.php?x=-36&amp;y=-49" xr:uid="{D9DE2DB3-E281-4282-BF20-D8478A059E75}"/>
    <hyperlink ref="K9" r:id="rId16" display="http://ts4.travian.com/allianz.php?aid=0" xr:uid="{2B5EB924-7406-4BF2-B27A-60E7B071E609}"/>
    <hyperlink ref="D10" r:id="rId17" display="http://ts4.travian.com/position_details.php?x=-33&amp;y=-46" xr:uid="{55BD10E8-E6EC-41DD-98A4-895DFBF320A3}"/>
    <hyperlink ref="K10" r:id="rId18" display="http://ts4.travian.com/allianz.php?aid=0" xr:uid="{ACA9CBFE-C96A-43DC-A5E6-AFB1AC5DD9F4}"/>
    <hyperlink ref="D11" r:id="rId19" display="http://ts4.travian.com/position_details.php?x=-26&amp;y=-48" xr:uid="{34EB8D78-6C17-41DB-8DD7-60AE4603BC27}"/>
    <hyperlink ref="K11" r:id="rId20" display="http://ts4.travian.com/allianz.php?aid=0" xr:uid="{44BD2A3D-5491-45C6-9814-CC02949C8F8E}"/>
    <hyperlink ref="D12" r:id="rId21" display="http://ts4.travian.com/position_details.php?x=-36&amp;y=-54" xr:uid="{DBFA058A-2EE8-485C-BE1D-303B50022956}"/>
    <hyperlink ref="K12" r:id="rId22" display="http://ts4.travian.com/allianz.php?aid=0" xr:uid="{A7785827-87EB-48E4-8EC6-CB13C7160E9C}"/>
    <hyperlink ref="D13" r:id="rId23" display="http://ts4.travian.com/position_details.php?x=-37&amp;y=-50" xr:uid="{EC66DF6D-5DD5-4675-B0E7-C382F394608A}"/>
    <hyperlink ref="K13" r:id="rId24" display="http://ts4.travian.com/allianz.php?aid=0" xr:uid="{1E92D4D9-9329-4F4C-B9F2-4003867D334E}"/>
    <hyperlink ref="D14" r:id="rId25" display="http://ts4.travian.com/position_details.php?x=-33&amp;y=-57" xr:uid="{2EA54268-9425-4981-8C75-0C35FC7A7788}"/>
    <hyperlink ref="K14" r:id="rId26" display="http://ts4.travian.com/allianz.php?aid=0" xr:uid="{36B798D5-1DD4-4B71-B200-50DEF7D95DB1}"/>
    <hyperlink ref="D15" r:id="rId27" display="http://ts4.travian.com/position_details.php?x=-26&amp;y=-55" xr:uid="{0A2F2E48-EA59-4292-973E-0916B018A2BB}"/>
    <hyperlink ref="J15" r:id="rId28" display="http://ts4.travian.com/spieler.php?uid=1" xr:uid="{888638F7-6EC4-4F00-A6AA-800398AC7ADF}"/>
    <hyperlink ref="K15" r:id="rId29" display="http://ts4.travian.com/allianz.php?aid=0" xr:uid="{38627517-3DA1-4A13-8AEB-424F43676067}"/>
    <hyperlink ref="D16" r:id="rId30" display="http://ts4.travian.com/position_details.php?x=-28&amp;y=-45" xr:uid="{8B353AD3-0067-437D-8D7C-812D569CDAB9}"/>
    <hyperlink ref="K16" r:id="rId31" display="http://ts4.travian.com/allianz.php?aid=0" xr:uid="{C51F3656-AC8A-4863-AF2D-6A5F79B91E19}"/>
    <hyperlink ref="D17" r:id="rId32" display="http://ts4.travian.com/position_details.php?x=-32&amp;y=-58" xr:uid="{FE77CBA8-09AF-4AB1-A84F-A8EB8759D67A}"/>
    <hyperlink ref="K17" r:id="rId33" display="http://ts4.travian.com/allianz.php?aid=0" xr:uid="{A56D4938-E0F8-4B26-9821-F04348EE5F7C}"/>
    <hyperlink ref="D18" r:id="rId34" display="http://ts4.travian.com/position_details.php?x=-25&amp;y=-46" xr:uid="{0F564D51-4E8F-40FB-8715-1B3D99D447E9}"/>
    <hyperlink ref="K18" r:id="rId35" display="http://ts4.travian.com/allianz.php?aid=0" xr:uid="{F44E979C-5A47-42BD-BEF9-4D12159FBABE}"/>
    <hyperlink ref="D19" r:id="rId36" display="http://ts4.travian.com/position_details.php?x=-24&amp;y=-55" xr:uid="{B4AE7A64-2083-4B19-BC39-A8C49AD87B0B}"/>
    <hyperlink ref="K19" r:id="rId37" display="http://ts4.travian.com/allianz.php?aid=0" xr:uid="{52A1E80A-FC5D-4B26-AACF-4DDC4172E9FB}"/>
    <hyperlink ref="D20" r:id="rId38" display="http://ts4.travian.com/position_details.php?x=-28&amp;y=-59" xr:uid="{88B252BE-BCCD-49CA-B211-8849A346A9D2}"/>
    <hyperlink ref="K20" r:id="rId39" display="http://ts4.travian.com/allianz.php?aid=0" xr:uid="{AA4877E1-9AEA-4735-BADB-CCB58F5A4248}"/>
    <hyperlink ref="D21" r:id="rId40" display="http://ts4.travian.com/position_details.php?x=-26&amp;y=-58" xr:uid="{B570B4FC-7111-49F3-A3AD-E1933EF893BF}"/>
    <hyperlink ref="D22" r:id="rId41" display="http://ts4.travian.com/position_details.php?x=-27&amp;y=-43" xr:uid="{BAC65DD5-FB90-433E-9539-2337554C0BA0}"/>
    <hyperlink ref="K22" r:id="rId42" display="http://ts4.travian.com/allianz.php?aid=0" xr:uid="{5E7F165D-F134-4822-9DAB-87C75753BF70}"/>
    <hyperlink ref="D23" r:id="rId43" display="http://ts4.travian.com/position_details.php?x=-40&amp;y=-51" xr:uid="{E92D4ECC-D284-474F-B5C0-A7A0FEA23919}"/>
    <hyperlink ref="K23" r:id="rId44" display="http://ts4.travian.com/allianz.php?aid=0" xr:uid="{9CE9367E-A93A-4923-918B-A37E5A1D6130}"/>
    <hyperlink ref="D24" r:id="rId45" display="http://ts4.travian.com/position_details.php?x=-30&amp;y=-60" xr:uid="{90FFB361-004B-485E-BBDE-3C667EA86607}"/>
    <hyperlink ref="K24" r:id="rId46" display="http://ts4.travian.com/allianz.php?aid=0" xr:uid="{975EED8F-BE85-4DA2-B1D2-48AA6C692CE3}"/>
    <hyperlink ref="D25" r:id="rId47" display="http://ts4.travian.com/position_details.php?x=-28&amp;y=-42" xr:uid="{26493181-2A0C-40EF-A847-D6E8D03AB625}"/>
    <hyperlink ref="K25" r:id="rId48" display="http://ts4.travian.com/allianz.php?aid=0" xr:uid="{A54FC126-90E8-43D4-A42F-957D5363C331}"/>
    <hyperlink ref="D26" r:id="rId49" display="http://ts4.travian.com/position_details.php?x=-21&amp;y=-52" xr:uid="{7416C85C-E514-4E07-949C-BC84623038C3}"/>
    <hyperlink ref="K26" r:id="rId50" display="http://ts4.travian.com/allianz.php?aid=0" xr:uid="{0FBEE722-36B1-4FD4-BBA4-5F500552D3CB}"/>
    <hyperlink ref="D27" r:id="rId51" display="http://ts4.travian.com/position_details.php?x=-41&amp;y=-52" xr:uid="{70A75FFB-A717-41EF-BBDE-89961D31D3D0}"/>
    <hyperlink ref="J27" r:id="rId52" display="http://ts4.travian.com/spieler.php?uid=1" xr:uid="{AB2B43F9-F79D-4DE8-BB26-3D2A6B1C9BD9}"/>
    <hyperlink ref="K27" r:id="rId53" display="http://ts4.travian.com/allianz.php?aid=0" xr:uid="{6B8719B9-EA6A-42B0-AAF6-0A0AC5013EA0}"/>
    <hyperlink ref="D28" r:id="rId54" display="http://ts4.travian.com/position_details.php?x=-30&amp;y=-41" xr:uid="{EBA71683-4A18-4ABF-BB33-D9B730CBD54B}"/>
    <hyperlink ref="D29" r:id="rId55" display="http://ts4.travian.com/position_details.php?x=-21&amp;y=-47" xr:uid="{0D0459C9-4435-4AFA-A6FF-66BAB2A23F95}"/>
    <hyperlink ref="K29" r:id="rId56" display="http://ts4.travian.com/allianz.php?aid=0" xr:uid="{B5FEEA72-EB8D-4B38-B7B9-C7666D873F81}"/>
    <hyperlink ref="D30" r:id="rId57" display="http://ts4.travian.com/position_details.php?x=-22&amp;y=-58" xr:uid="{A02DAEDE-AD53-4E0F-B43E-CB8152E57178}"/>
    <hyperlink ref="K30" r:id="rId58" display="http://ts4.travian.com/allianz.php?aid=0" xr:uid="{E7F5816B-4404-4A99-8750-66449747F3F8}"/>
    <hyperlink ref="D31" r:id="rId59" display="http://ts4.travian.com/position_details.php?x=-34&amp;y=-62" xr:uid="{BDB95F62-4107-46ED-BFB9-F6152D8E9568}"/>
    <hyperlink ref="K31" r:id="rId60" display="http://ts4.travian.com/allianz.php?aid=0" xr:uid="{16F9A4D6-E738-41DE-8317-96D397B291BF}"/>
    <hyperlink ref="D32" r:id="rId61" display="http://ts4.travian.com/position_details.php?x=-22&amp;y=-43" xr:uid="{34925BBE-CEEC-4964-9DAA-7C506FE6A260}"/>
    <hyperlink ref="K32" r:id="rId62" display="http://ts4.travian.com/allianz.php?aid=0" xr:uid="{A4D2C6CC-6AB6-4B87-BC8B-906AF7FA6C0B}"/>
    <hyperlink ref="D33" r:id="rId63" display="http://ts4.travian.com/position_details.php?x=-42&amp;y=-56" xr:uid="{70FD2AE8-CB48-4DD8-8879-EA19589B5B4B}"/>
    <hyperlink ref="K33" r:id="rId64" display="http://ts4.travian.com/allianz.php?aid=0" xr:uid="{87F9A6B2-D0F8-4373-9407-7014BC285CE3}"/>
    <hyperlink ref="D34" r:id="rId65" display="http://ts4.travian.com/position_details.php?x=-38&amp;y=-61" xr:uid="{16DE2E1D-01F0-487B-AD1F-E7A8D16CA9B1}"/>
    <hyperlink ref="K34" r:id="rId66" display="http://ts4.travian.com/allianz.php?aid=0" xr:uid="{0A75EDC2-5523-453A-83E9-06BA9C0A9228}"/>
    <hyperlink ref="D35" r:id="rId67" display="http://ts4.travian.com/position_details.php?x=-27&amp;y=-39" xr:uid="{2E062A6C-4F1C-4A44-97B8-A45AF7A78173}"/>
    <hyperlink ref="J35" r:id="rId68" display="http://ts4.travian.com/spieler.php?uid=1" xr:uid="{E4E4BC94-5F86-455E-8753-A494402BE4CA}"/>
    <hyperlink ref="K35" r:id="rId69" display="http://ts4.travian.com/allianz.php?aid=0" xr:uid="{4B963162-D290-456C-9431-0E251139187B}"/>
    <hyperlink ref="D36" r:id="rId70" display="http://ts4.travian.com/position_details.php?x=-35&amp;y=-39" xr:uid="{19782EC0-44C6-4860-95A9-1A7DFA6C45DC}"/>
    <hyperlink ref="K36" r:id="rId71" display="http://ts4.travian.com/allianz.php?aid=0" xr:uid="{0DEAE990-DD00-45F9-B3AF-601EA432CF9D}"/>
    <hyperlink ref="D37" r:id="rId72" display="http://ts4.travian.com/position_details.php?x=-40&amp;y=-60" xr:uid="{5D0C5BBB-0112-4BA2-8A10-157053E49677}"/>
    <hyperlink ref="D38" r:id="rId73" display="http://ts4.travian.com/position_details.php?x=-39&amp;y=-41" xr:uid="{AB371A59-3315-4C71-9E0C-F51A73AC6718}"/>
    <hyperlink ref="K38" r:id="rId74" display="http://ts4.travian.com/allianz.php?aid=0" xr:uid="{B7D87026-2C7A-4F63-901A-3B71CDBDD108}"/>
    <hyperlink ref="D39" r:id="rId75" display="http://ts4.travian.com/position_details.php?x=-44&amp;y=-51" xr:uid="{FFCCF30A-70FA-4F27-AAC0-575B83C90CAF}"/>
    <hyperlink ref="K39" r:id="rId76" display="http://ts4.travian.com/allianz.php?aid=0" xr:uid="{1165B483-1E0C-4F24-9B72-492646EAA7FC}"/>
    <hyperlink ref="D40" r:id="rId77" display="http://ts4.travian.com/position_details.php?x=-43&amp;y=-46" xr:uid="{6351CBC2-3FED-4586-8743-49A79251875C}"/>
    <hyperlink ref="J40" r:id="rId78" display="http://ts4.travian.com/spieler.php?uid=1" xr:uid="{995AD168-B34F-4C3F-A8CD-9833B538369E}"/>
    <hyperlink ref="K40" r:id="rId79" display="http://ts4.travian.com/allianz.php?aid=0" xr:uid="{FFF68773-3AEA-4E5E-9D54-8C938583E872}"/>
    <hyperlink ref="D41" r:id="rId80" display="http://ts4.travian.com/position_details.php?x=-38&amp;y=-40" xr:uid="{8479DB3D-8B9A-4641-BE07-AF769FB6EF6E}"/>
    <hyperlink ref="D42" r:id="rId81" display="http://ts4.travian.com/position_details.php?x=-29&amp;y=-64" xr:uid="{3798CBEA-1641-4195-B7FE-CA6FF5070D07}"/>
    <hyperlink ref="D43" r:id="rId82" display="http://ts4.travian.com/position_details.php?x=-37&amp;y=-39" xr:uid="{5EC72D8D-A721-4AB0-A644-447B31713887}"/>
    <hyperlink ref="J43" r:id="rId83" display="http://ts4.travian.com/spieler.php?uid=1" xr:uid="{6C650496-22E7-4644-9E2E-8D1517A3375E}"/>
    <hyperlink ref="K43" r:id="rId84" display="http://ts4.travian.com/allianz.php?aid=0" xr:uid="{6BB3EE55-05F9-4F5D-A8A0-F9F32A14062C}"/>
    <hyperlink ref="D44" r:id="rId85" display="http://ts4.travian.com/position_details.php?x=-21&amp;y=-42" xr:uid="{6513E1BC-327B-41A1-AE9C-6995DA44C106}"/>
    <hyperlink ref="D45" r:id="rId86" display="http://ts4.travian.com/position_details.php?x=-21&amp;y=-60" xr:uid="{851887FD-0209-4E36-AA82-7960073E69FC}"/>
    <hyperlink ref="K45" r:id="rId87" display="http://ts4.travian.com/allianz.php?aid=0" xr:uid="{FD442F3F-4139-476D-B054-DDF73011ECC9}"/>
    <hyperlink ref="D46" r:id="rId88" display="http://ts4.travian.com/position_details.php?x=-39&amp;y=-62" xr:uid="{DD8A45D1-ABEB-4A4F-9891-0D501566FD5F}"/>
    <hyperlink ref="K46" r:id="rId89" display="http://ts4.travian.com/allianz.php?aid=0" xr:uid="{D66E0E6D-6ECF-4BC9-A076-8B16C5EA1E10}"/>
    <hyperlink ref="D47" r:id="rId90" display="http://ts4.travian.com/position_details.php?x=-24&amp;y=-39" xr:uid="{276D4986-1A67-4CE5-92F0-DF028902376D}"/>
    <hyperlink ref="J47" r:id="rId91" display="http://ts4.travian.com/spieler.php?uid=1" xr:uid="{1E30BEF3-8946-4894-8025-BD205EB6AFFA}"/>
    <hyperlink ref="K47" r:id="rId92" display="http://ts4.travian.com/allianz.php?aid=0" xr:uid="{4A8D2ADC-84E6-4E38-B917-830C20CDCEA7}"/>
    <hyperlink ref="D48" r:id="rId93" display="http://ts4.travian.com/position_details.php?x=-24&amp;y=-63" xr:uid="{A8E81743-E5A8-45F3-B9D1-3F22A18268F3}"/>
    <hyperlink ref="K48" r:id="rId94" display="http://ts4.travian.com/allianz.php?aid=0" xr:uid="{D39D58F2-363F-40AE-91B3-FE1678FB2C57}"/>
    <hyperlink ref="D49" r:id="rId95" display="http://ts4.travian.com/position_details.php?x=-33&amp;y=-37" xr:uid="{0A84AB10-1F85-455A-B5A2-8FFD40564AB1}"/>
    <hyperlink ref="K49" r:id="rId96" display="http://ts4.travian.com/allianz.php?aid=0" xr:uid="{443CFE20-B99B-4AAA-A1AC-F0352D04648B}"/>
    <hyperlink ref="D50" r:id="rId97" display="http://ts4.travian.com/position_details.php?x=-45&amp;y=-49" xr:uid="{019381BF-2B74-4CFA-82FA-98FEA4D62C54}"/>
    <hyperlink ref="K50" r:id="rId98" display="http://ts4.travian.com/allianz.php?aid=0" xr:uid="{B46589CB-95BA-49F3-B762-EA9F3653C3F5}"/>
    <hyperlink ref="D51" r:id="rId99" display="http://ts4.travian.com/position_details.php?x=-17&amp;y=-53" xr:uid="{0B9EB4CC-5344-4DED-9D99-82C09BEA1120}"/>
    <hyperlink ref="D52" r:id="rId100" display="http://ts4.travian.com/position_details.php?x=-17&amp;y=-49" xr:uid="{6FFF3EAC-0CCF-43C7-A73D-611A78D8E079}"/>
    <hyperlink ref="K52" r:id="rId101" display="http://ts4.travian.com/allianz.php?aid=0" xr:uid="{067A30EE-DF41-4BD7-8221-54C353A6E4D9}"/>
    <hyperlink ref="D53" r:id="rId102" display="http://ts4.travian.com/position_details.php?x=-45&amp;y=-49" xr:uid="{2C1DDF3E-29C3-4107-AD41-FA021CDB112F}"/>
    <hyperlink ref="K53" r:id="rId103" display="http://ts4.travian.com/allianz.php?aid=0" xr:uid="{550B37F9-0EBD-4FEC-B01C-EFCD73D18483}"/>
    <hyperlink ref="D54" r:id="rId104" display="http://ts4.travian.com/position_details.php?x=-42&amp;y=-61" xr:uid="{68C09D54-EE94-4073-8D3A-DA5C84B3C881}"/>
    <hyperlink ref="D55" r:id="rId105" display="http://ts4.travian.com/position_details.php?x=-21&amp;y=-40" xr:uid="{13B8CA83-78A7-4660-B3D9-FFC8A0B49FA8}"/>
    <hyperlink ref="J55" r:id="rId106" display="http://ts4.travian.com/spieler.php?uid=1" xr:uid="{37540288-38E2-4F37-804F-696F86C87875}"/>
    <hyperlink ref="K55" r:id="rId107" display="http://ts4.travian.com/allianz.php?aid=0" xr:uid="{7A80A781-D405-464E-9B0C-3109C4117B6C}"/>
    <hyperlink ref="D56" r:id="rId108" display="http://ts4.travian.com/position_details.php?x=-19&amp;y=-60" xr:uid="{D4E4DD5C-B0C7-4A54-B4A3-0E7F13149B03}"/>
    <hyperlink ref="K56" r:id="rId109" display="http://ts4.travian.com/allianz.php?aid=0" xr:uid="{FA15ED68-B683-476F-960C-49E41C71810C}"/>
    <hyperlink ref="D57" r:id="rId110" display="http://ts4.travian.com/position_details.php?x=-37&amp;y=-65" xr:uid="{AD217F0E-8480-467F-AD1D-75BF58F2C19B}"/>
    <hyperlink ref="K57" r:id="rId111" display="http://ts4.travian.com/allianz.php?aid=0" xr:uid="{B036D2D9-BF9F-420B-9257-20520120D4BC}"/>
    <hyperlink ref="D58" r:id="rId112" display="http://ts4.travian.com/position_details.php?x=-45&amp;y=-57" xr:uid="{744E1C63-D58A-45FB-AB39-2BFE6EA0752E}"/>
    <hyperlink ref="D59" r:id="rId113" display="http://ts4.travian.com/position_details.php?x=-23&amp;y=-38" xr:uid="{2ED96C15-A6CC-40AE-8D8D-70872FDA9060}"/>
    <hyperlink ref="K59" r:id="rId114" display="http://ts4.travian.com/allianz.php?aid=0" xr:uid="{95915DB1-C41E-4B35-A551-EB6D97BF7471}"/>
    <hyperlink ref="D60" r:id="rId115" display="http://ts4.travian.com/position_details.php?x=-35&amp;y=-66" xr:uid="{18ED7CF4-A7BC-4DC6-8ECD-E9B7C865AA03}"/>
    <hyperlink ref="J60" r:id="rId116" display="http://ts4.travian.com/spieler.php?uid=1" xr:uid="{CCA13FC6-5571-49A5-91C5-A8C4E7EE97EA}"/>
    <hyperlink ref="K60" r:id="rId117" display="http://ts4.travian.com/allianz.php?aid=0" xr:uid="{231FF67E-7121-4CE5-9A0D-8679809F91E5}"/>
    <hyperlink ref="D61" r:id="rId118" display="http://ts4.travian.com/position_details.php?x=-21&amp;y=-39" xr:uid="{476C32F8-25CF-43A6-B38F-D4558D3AE42A}"/>
    <hyperlink ref="K61" r:id="rId119" display="http://ts4.travian.com/allianz.php?aid=0" xr:uid="{93C20817-4157-494C-8E1B-BB79BFB96BCF}"/>
    <hyperlink ref="D62" r:id="rId120" display="http://ts4.travian.com/position_details.php?x=-17&amp;y=-44" xr:uid="{95E14E77-15BC-48D9-A7E3-466FD718BBB2}"/>
    <hyperlink ref="K62" r:id="rId121" display="http://ts4.travian.com/allianz.php?aid=0" xr:uid="{0B78B00B-ACE5-40BC-A3E6-3AF9322E70CA}"/>
    <hyperlink ref="D63" r:id="rId122" display="http://ts4.travian.com/position_details.php?x=-36&amp;y=-36" xr:uid="{9D2F40BC-A364-4B2D-8955-715380E3E37C}"/>
    <hyperlink ref="K63" r:id="rId123" display="http://ts4.travian.com/allianz.php?aid=0" xr:uid="{DBCF4DFD-3F08-4456-A9A9-D3F1A8E75469}"/>
    <hyperlink ref="D64" r:id="rId124" display="http://ts4.travian.com/position_details.php?x=-22&amp;y=-64" xr:uid="{6F889C38-34F2-4831-93C1-A233B43A2303}"/>
    <hyperlink ref="K64" r:id="rId125" display="http://ts4.travian.com/allianz.php?aid=0" xr:uid="{2399671D-AF88-4846-88FB-EB7950E8A49A}"/>
    <hyperlink ref="D65" r:id="rId126" display="http://ts4.travian.com/position_details.php?x=-45&amp;y=-59" xr:uid="{48920A14-FE12-4D08-8D44-F86ACD6E2A97}"/>
    <hyperlink ref="J65" r:id="rId127" display="http://ts4.travian.com/spieler.php?uid=1" xr:uid="{3C84BE98-7BA8-4F22-9871-3D0F6C6F29AE}"/>
    <hyperlink ref="K65" r:id="rId128" display="http://ts4.travian.com/allianz.php?aid=0" xr:uid="{0F014302-105B-44D5-8F6F-74ED572B0113}"/>
    <hyperlink ref="D66" r:id="rId129" display="http://ts4.travian.com/position_details.php?x=-46&amp;y=-45" xr:uid="{E14BB5D2-CCD7-488C-8C0D-620C67801F9F}"/>
    <hyperlink ref="J66" r:id="rId130" display="http://ts4.travian.com/spieler.php?uid=1" xr:uid="{D365057D-8D22-4E87-9BFC-1C48BA65801F}"/>
    <hyperlink ref="K66" r:id="rId131" display="http://ts4.travian.com/allianz.php?aid=0" xr:uid="{3F105F69-6194-4ECF-9F35-9E4F2635E4B6}"/>
    <hyperlink ref="D67" r:id="rId132" display="http://ts4.travian.com/position_details.php?x=-21&amp;y=-38" xr:uid="{B6A411B3-420F-4FA3-AFE1-1F6C2BB28F6E}"/>
    <hyperlink ref="K67" r:id="rId133" display="http://ts4.travian.com/allianz.php?aid=0" xr:uid="{BF932318-6932-48DA-877A-A12ACE28B51F}"/>
    <hyperlink ref="D68" r:id="rId134" display="http://ts4.travian.com/position_details.php?x=-17&amp;y=-60" xr:uid="{BEF2A945-8D5E-41A8-89E5-099413DF8B53}"/>
    <hyperlink ref="K68" r:id="rId135" display="http://ts4.travian.com/allianz.php?aid=0" xr:uid="{AD186558-305D-49FF-A3DB-881A64B70314}"/>
    <hyperlink ref="D69" r:id="rId136" display="http://ts4.travian.com/position_details.php?x=-36&amp;y=-67" xr:uid="{1670D364-A33F-4897-B050-D096E5209377}"/>
    <hyperlink ref="K69" r:id="rId137" display="http://ts4.travian.com/allianz.php?aid=0" xr:uid="{C929C160-74A8-4DF1-83B1-E63FB92A1FC5}"/>
    <hyperlink ref="D70" r:id="rId138" display="http://ts4.travian.com/position_details.php?x=-19&amp;y=-63" xr:uid="{A0BA8EEC-6A03-454F-A5C8-1210DAB8C6D5}"/>
    <hyperlink ref="K70" r:id="rId139" display="http://ts4.travian.com/allianz.php?aid=0" xr:uid="{BFD692E4-DC23-4F12-8A1F-33B2F5E7B587}"/>
    <hyperlink ref="D71" r:id="rId140" display="http://ts4.travian.com/position_details.php?x=-48&amp;y=-51" xr:uid="{55CBF7E7-B4AD-4E49-90AA-8DDE79D53579}"/>
    <hyperlink ref="J71" r:id="rId141" display="http://ts4.travian.com/spieler.php?uid=1" xr:uid="{A14CF022-747E-445F-8C40-B0FF698BF1BC}"/>
    <hyperlink ref="K71" r:id="rId142" display="http://ts4.travian.com/allianz.php?aid=0" xr:uid="{BEC61E49-26E4-4F8A-9DC6-A176981531AE}"/>
    <hyperlink ref="D72" r:id="rId143" display="http://ts4.travian.com/position_details.php?x=-16&amp;y=-43" xr:uid="{F82D92EA-94F1-41BF-B6B8-E21C69A1FD71}"/>
    <hyperlink ref="K72" r:id="rId144" display="http://ts4.travian.com/allianz.php?aid=0" xr:uid="{9CFBCCBD-75DE-4E2B-88B7-2A123A29C644}"/>
    <hyperlink ref="D73" r:id="rId145" display="http://ts4.travian.com/position_details.php?x=-44&amp;y=-62" xr:uid="{5D270407-A7F2-414D-B141-EE0D38B620AC}"/>
    <hyperlink ref="K73" r:id="rId146" display="http://ts4.travian.com/allianz.php?aid=0" xr:uid="{2871FE33-3C50-41F9-A77A-61F041B3A956}"/>
    <hyperlink ref="D74" r:id="rId147" display="http://ts4.travian.com/position_details.php?x=-20&amp;y=-64" xr:uid="{92E33322-A689-4DE3-B6E1-12C513B2FD4F}"/>
    <hyperlink ref="K74" r:id="rId148" display="http://ts4.travian.com/allianz.php?aid=0" xr:uid="{2711725B-B345-486F-9B18-2A64F7AC921B}"/>
    <hyperlink ref="D75" r:id="rId149" display="http://ts4.travian.com/position_details.php?x=-42&amp;y=-64" xr:uid="{58B9D333-97D9-48DD-A38A-FB7A37624B38}"/>
    <hyperlink ref="K75" r:id="rId150" display="http://ts4.travian.com/allianz.php?aid=0" xr:uid="{536A50E9-1239-4F36-86AD-79F2BF4FA324}"/>
    <hyperlink ref="D76" r:id="rId151" display="http://ts4.travian.com/position_details.php?x=-29&amp;y=-34" xr:uid="{CD0FFF56-6CC8-4CC6-A9C9-9160BA0374E3}"/>
    <hyperlink ref="D77" r:id="rId152" display="http://ts4.travian.com/position_details.php?x=-15&amp;y=-44" xr:uid="{F2E8C4A6-1B8C-4916-A4FF-5F8D457A29DC}"/>
    <hyperlink ref="K77" r:id="rId153" display="http://ts4.travian.com/allianz.php?aid=0" xr:uid="{F08839CE-1E12-40EC-83F3-57C28F281025}"/>
    <hyperlink ref="D78" r:id="rId154" display="http://ts4.travian.com/position_details.php?x=-22&amp;y=-66" xr:uid="{688051BB-938A-459E-B19A-78AB2A461962}"/>
    <hyperlink ref="K78" r:id="rId155" display="http://ts4.travian.com/allianz.php?aid=0" xr:uid="{7DA74B4F-C63A-421C-8B15-333967ED7AC0}"/>
    <hyperlink ref="D79" r:id="rId156" display="http://ts4.travian.com/position_details.php?x=-48&amp;y=-46" xr:uid="{1420CDF5-50E6-4315-8070-B377DB668E3E}"/>
    <hyperlink ref="K79" r:id="rId157" display="http://ts4.travian.com/allianz.php?aid=0" xr:uid="{6600D983-1F16-425A-882E-17C11DD4E2B4}"/>
    <hyperlink ref="D80" r:id="rId158" display="http://ts4.travian.com/position_details.php?x=-23&amp;y=-67" xr:uid="{BB7251B0-0486-40C6-BA81-43758C13756C}"/>
    <hyperlink ref="K80" r:id="rId159" display="http://ts4.travian.com/allianz.php?aid=0" xr:uid="{3142A195-AFD9-4F47-93BE-1808F909F121}"/>
    <hyperlink ref="D81" r:id="rId160" display="http://ts4.travian.com/position_details.php?x=-47&amp;y=-59" xr:uid="{006265E1-BA93-41A5-B258-35AB7F29F4CE}"/>
    <hyperlink ref="K81" r:id="rId161" display="http://ts4.travian.com/allianz.php?aid=0" xr:uid="{AF9C8DE4-C554-4CDC-8028-A677F84251CA}"/>
    <hyperlink ref="D82" r:id="rId162" display="http://ts4.travian.com/position_details.php?x=-23&amp;y=-35" xr:uid="{F35C0F58-98BF-4A57-8F27-6236E7D461B0}"/>
    <hyperlink ref="K82" r:id="rId163" display="http://ts4.travian.com/allianz.php?aid=0" xr:uid="{3991C247-DE14-406C-966C-825EB339C581}"/>
    <hyperlink ref="D83" r:id="rId164" display="http://ts4.travian.com/position_details.php?x=-42&amp;y=-66" xr:uid="{97C08343-BAFD-44B1-B86E-8FE1D34D9336}"/>
    <hyperlink ref="K83" r:id="rId165" display="http://ts4.travian.com/allianz.php?aid=0" xr:uid="{4C912269-FBAA-4221-AB09-9FEF8F512F3F}"/>
    <hyperlink ref="D84" r:id="rId166" display="http://ts4.travian.com/position_details.php?x=-36&amp;y=-33" xr:uid="{D9EC3CEC-CF4C-4A5E-BF7D-8427A7641584}"/>
    <hyperlink ref="K84" r:id="rId167" display="http://ts4.travian.com/allianz.php?aid=0" xr:uid="{0330C6A1-D0EC-4DD0-A70D-9E6A2BE65456}"/>
    <hyperlink ref="D85" r:id="rId168" display="http://ts4.travian.com/position_details.php?x=-14&amp;y=-59" xr:uid="{22DF69B3-A228-4FDC-8A5D-4D7A505F2EA5}"/>
    <hyperlink ref="D86" r:id="rId169" display="http://ts4.travian.com/position_details.php?x=-41&amp;y=-35" xr:uid="{1360EB88-57CB-4A40-98E1-EC25CF702B1C}"/>
    <hyperlink ref="K86" r:id="rId170" display="http://ts4.travian.com/allianz.php?aid=0" xr:uid="{1A21AB30-7DAF-486D-942C-73EF1B5DAF59}"/>
    <hyperlink ref="D87" r:id="rId171" display="http://ts4.travian.com/position_details.php?x=-50&amp;y=-51" xr:uid="{D732DAB2-E7A7-406D-B31A-A817C0FC3166}"/>
    <hyperlink ref="K87" r:id="rId172" display="http://ts4.travian.com/allianz.php?aid=0" xr:uid="{04B39409-E6DD-4906-AB90-CE53E7A9D5B3}"/>
    <hyperlink ref="D88" r:id="rId173" display="http://ts4.travian.com/position_details.php?x=-30&amp;y=-70" xr:uid="{B0C65775-6F8C-45C2-B21F-B9A934967880}"/>
    <hyperlink ref="K88" r:id="rId174" display="http://ts4.travian.com/allianz.php?aid=0" xr:uid="{A9C06398-EFC0-4A0C-ADA5-ED8001E05B46}"/>
    <hyperlink ref="D89" r:id="rId175" display="http://ts4.travian.com/position_details.php?x=-17&amp;y=-38" xr:uid="{C2846D50-9A21-4658-AD96-6CC020198B3B}"/>
    <hyperlink ref="K89" r:id="rId176" display="http://ts4.travian.com/allianz.php?aid=0" xr:uid="{E9641D6E-C5D0-41A5-BEBC-BC5F44A3C264}"/>
    <hyperlink ref="D90" r:id="rId177" display="http://ts4.travian.com/position_details.php?x=-18&amp;y=-37" xr:uid="{8E1A4A49-8EB4-4223-87C0-DDC67D45C62F}"/>
    <hyperlink ref="K90" r:id="rId178" display="http://ts4.travian.com/allianz.php?aid=0" xr:uid="{53CA6102-E3BC-46CD-8573-5256B1A7DA99}"/>
    <hyperlink ref="D91" r:id="rId179" display="http://ts4.travian.com/position_details.php?x=-12&amp;y=-49" xr:uid="{BD74F8A8-5480-46C7-BC65-6B67DDABB10B}"/>
    <hyperlink ref="K91" r:id="rId180" display="http://ts4.travian.com/allianz.php?aid=0" xr:uid="{7659F1C8-8ED1-4179-B506-2662A80A527D}"/>
    <hyperlink ref="D92" r:id="rId181" display="http://ts4.travian.com/position_details.php?x=-34&amp;y=-32" xr:uid="{8E6F1525-6C68-421C-AD35-EAB4A05C4E8C}"/>
    <hyperlink ref="K92" r:id="rId182" display="http://ts4.travian.com/allianz.php?aid=0" xr:uid="{1436694C-9239-4FDE-A0F8-89ADA2BDB0A1}"/>
    <hyperlink ref="D93" r:id="rId183" display="http://ts4.travian.com/position_details.php?x=-48&amp;y=-42" xr:uid="{AA9C9B26-FEF3-4454-9998-FB0125FDA156}"/>
    <hyperlink ref="D94" r:id="rId184" display="http://ts4.travian.com/position_details.php?x=-28&amp;y=-70" xr:uid="{CE9D7340-A391-4283-8E03-48AE47C1AB96}"/>
    <hyperlink ref="J94" r:id="rId185" display="http://ts4.travian.com/spieler.php?uid=1" xr:uid="{3EAE7DAF-57DE-40F2-A97F-1172533401F3}"/>
    <hyperlink ref="K94" r:id="rId186" display="http://ts4.travian.com/allianz.php?aid=0" xr:uid="{11A55F76-AD45-4E2A-A1C8-E8066696D3D7}"/>
    <hyperlink ref="D95" r:id="rId187" display="http://ts4.travian.com/position_details.php?x=-22&amp;y=-68" xr:uid="{7994E499-D364-4E3B-8D3A-B1DF91B87411}"/>
    <hyperlink ref="K95" r:id="rId188" display="http://ts4.travian.com/allianz.php?aid=0" xr:uid="{3D7B412D-2DE6-42BB-9004-EA0379EAC980}"/>
    <hyperlink ref="D96" r:id="rId189" display="http://ts4.travian.com/position_details.php?x=-27&amp;y=-32" xr:uid="{F2BDB0DD-B032-4823-90D5-CB1475F0726E}"/>
    <hyperlink ref="K96" r:id="rId190" display="http://ts4.travian.com/allianz.php?aid=0" xr:uid="{79BCE5ED-979E-4BB7-81CD-6DBCBD6717D2}"/>
    <hyperlink ref="D97" r:id="rId191" display="http://ts4.travian.com/position_details.php?x=-12&amp;y=-46" xr:uid="{E670398F-4FD8-4E58-9057-FC8AA82D6B7D}"/>
    <hyperlink ref="J97" r:id="rId192" display="http://ts4.travian.com/spieler.php?uid=1" xr:uid="{C47E795F-FDE2-4640-AFD3-2584C70232B8}"/>
    <hyperlink ref="K97" r:id="rId193" display="http://ts4.travian.com/allianz.php?aid=0" xr:uid="{B074C56B-863C-4599-95A3-6A7FA72FB541}"/>
    <hyperlink ref="D98" r:id="rId194" display="http://ts4.travian.com/position_details.php?x=-30&amp;y=-31" xr:uid="{A46C8D88-554A-4E95-8117-BEFADADD0C60}"/>
    <hyperlink ref="K98" r:id="rId195" display="http://ts4.travian.com/allianz.php?aid=0" xr:uid="{BC5DE278-2419-4F18-BC9B-C587942855B4}"/>
    <hyperlink ref="D99" r:id="rId196" display="http://ts4.travian.com/position_details.php?x=-33&amp;y=-71" xr:uid="{E809BB8D-2604-4351-8F45-A4D7E9978004}"/>
    <hyperlink ref="J99" r:id="rId197" display="http://ts4.travian.com/spieler.php?uid=1" xr:uid="{CBB469A7-A122-48E8-ACEA-5746B47F164D}"/>
    <hyperlink ref="K99" r:id="rId198" display="http://ts4.travian.com/allianz.php?aid=0" xr:uid="{8711761D-1446-4CA0-907B-CFB413AD0292}"/>
    <hyperlink ref="D100" r:id="rId199" display="http://ts4.travian.com/position_details.php?x=-13&amp;y=-60" xr:uid="{E2BBCED8-DB7B-4AA3-B32E-4596D7F01F27}"/>
    <hyperlink ref="J100" r:id="rId200" display="http://ts4.travian.com/spieler.php?uid=1" xr:uid="{0A09980D-7465-4C68-AE81-2E5C75FC1EB3}"/>
    <hyperlink ref="K100" r:id="rId201" display="http://ts4.travian.com/allianz.php?aid=0" xr:uid="{E3CC181C-6BC4-4787-94AA-E1E8D676334C}"/>
    <hyperlink ref="D101" r:id="rId202" display="http://ts4.travian.com/position_details.php?x=-51&amp;y=-48" xr:uid="{DF715AF8-958C-461C-9649-4566596FE0B4}"/>
    <hyperlink ref="J101" r:id="rId203" display="http://ts4.travian.com/spieler.php?uid=1" xr:uid="{9E807663-D20C-4530-83D3-DBECD692D010}"/>
  </hyperlinks>
  <pageMargins left="0.7" right="0.7" top="0.75" bottom="0.75" header="0.3" footer="0.3"/>
  <pageSetup orientation="portrait" r:id="rId2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AFAA-1352-4B86-B4DE-F1EE12D71509}">
  <dimension ref="D2:H38"/>
  <sheetViews>
    <sheetView topLeftCell="A10" workbookViewId="0">
      <selection activeCell="E38" sqref="E38"/>
    </sheetView>
  </sheetViews>
  <sheetFormatPr defaultColWidth="11.5546875" defaultRowHeight="14.4" x14ac:dyDescent="0.3"/>
  <sheetData>
    <row r="2" spans="4:8" ht="15" thickBot="1" x14ac:dyDescent="0.35"/>
    <row r="3" spans="4:8" ht="17.399999999999999" thickBot="1" x14ac:dyDescent="0.35">
      <c r="D3" s="39" t="s">
        <v>213</v>
      </c>
      <c r="E3" s="39" t="s">
        <v>214</v>
      </c>
      <c r="F3" s="39" t="s">
        <v>215</v>
      </c>
      <c r="G3" s="39" t="s">
        <v>216</v>
      </c>
      <c r="H3" s="39" t="s">
        <v>217</v>
      </c>
    </row>
    <row r="4" spans="4:8" ht="17.399999999999999" thickBot="1" x14ac:dyDescent="0.35">
      <c r="D4" s="40" t="s">
        <v>218</v>
      </c>
      <c r="E4" s="40">
        <v>10</v>
      </c>
      <c r="F4" s="40">
        <v>25</v>
      </c>
      <c r="G4" s="40">
        <v>20</v>
      </c>
      <c r="H4" s="40">
        <v>20</v>
      </c>
    </row>
    <row r="5" spans="4:8" ht="17.399999999999999" thickBot="1" x14ac:dyDescent="0.35">
      <c r="D5" s="40" t="s">
        <v>219</v>
      </c>
      <c r="E5" s="40">
        <v>20</v>
      </c>
      <c r="F5" s="40">
        <v>35</v>
      </c>
      <c r="G5" s="40">
        <v>40</v>
      </c>
      <c r="H5" s="40">
        <v>20</v>
      </c>
    </row>
    <row r="6" spans="4:8" ht="17.399999999999999" thickBot="1" x14ac:dyDescent="0.35">
      <c r="D6" s="40" t="s">
        <v>220</v>
      </c>
      <c r="E6" s="40">
        <v>60</v>
      </c>
      <c r="F6" s="40">
        <v>40</v>
      </c>
      <c r="G6" s="40">
        <v>60</v>
      </c>
      <c r="H6" s="40">
        <v>20</v>
      </c>
    </row>
    <row r="7" spans="4:8" ht="17.399999999999999" thickBot="1" x14ac:dyDescent="0.35">
      <c r="D7" s="40" t="s">
        <v>221</v>
      </c>
      <c r="E7" s="40">
        <v>80</v>
      </c>
      <c r="F7" s="40">
        <v>66</v>
      </c>
      <c r="G7" s="40">
        <v>50</v>
      </c>
      <c r="H7" s="40">
        <v>20</v>
      </c>
    </row>
    <row r="8" spans="4:8" ht="17.399999999999999" thickBot="1" x14ac:dyDescent="0.35">
      <c r="D8" s="40" t="s">
        <v>222</v>
      </c>
      <c r="E8" s="40">
        <v>50</v>
      </c>
      <c r="F8" s="40">
        <v>70</v>
      </c>
      <c r="G8" s="40">
        <v>33</v>
      </c>
      <c r="H8" s="40">
        <v>20</v>
      </c>
    </row>
    <row r="9" spans="4:8" ht="17.399999999999999" thickBot="1" x14ac:dyDescent="0.35">
      <c r="D9" s="40" t="s">
        <v>223</v>
      </c>
      <c r="E9" s="40">
        <v>100</v>
      </c>
      <c r="F9" s="40">
        <v>80</v>
      </c>
      <c r="G9" s="40">
        <v>70</v>
      </c>
      <c r="H9" s="40">
        <v>20</v>
      </c>
    </row>
    <row r="10" spans="4:8" ht="17.399999999999999" thickBot="1" x14ac:dyDescent="0.35">
      <c r="D10" s="40" t="s">
        <v>224</v>
      </c>
      <c r="E10" s="40">
        <v>250</v>
      </c>
      <c r="F10" s="40">
        <v>140</v>
      </c>
      <c r="G10" s="40">
        <v>200</v>
      </c>
      <c r="H10" s="40">
        <v>20</v>
      </c>
    </row>
    <row r="11" spans="4:8" ht="17.399999999999999" thickBot="1" x14ac:dyDescent="0.35">
      <c r="D11" s="40" t="s">
        <v>225</v>
      </c>
      <c r="E11" s="40">
        <v>450</v>
      </c>
      <c r="F11" s="40">
        <v>380</v>
      </c>
      <c r="G11" s="40">
        <v>240</v>
      </c>
      <c r="H11" s="40">
        <v>20</v>
      </c>
    </row>
    <row r="12" spans="4:8" ht="17.399999999999999" thickBot="1" x14ac:dyDescent="0.35">
      <c r="D12" s="41" t="s">
        <v>226</v>
      </c>
      <c r="E12" s="40">
        <v>200</v>
      </c>
      <c r="F12" s="40">
        <v>170</v>
      </c>
      <c r="G12" s="40">
        <v>250</v>
      </c>
      <c r="H12" s="40">
        <v>20</v>
      </c>
    </row>
    <row r="13" spans="4:8" ht="17.399999999999999" thickBot="1" x14ac:dyDescent="0.35">
      <c r="D13" s="39" t="s">
        <v>227</v>
      </c>
      <c r="E13" s="39">
        <v>600</v>
      </c>
      <c r="F13" s="39">
        <v>440</v>
      </c>
      <c r="G13" s="39">
        <v>520</v>
      </c>
      <c r="H13" s="39">
        <v>20</v>
      </c>
    </row>
    <row r="15" spans="4:8" ht="15" thickBot="1" x14ac:dyDescent="0.35">
      <c r="F15">
        <v>2</v>
      </c>
      <c r="G15">
        <v>3</v>
      </c>
      <c r="H15">
        <v>4</v>
      </c>
    </row>
    <row r="16" spans="4:8" ht="17.399999999999999" thickBot="1" x14ac:dyDescent="0.35">
      <c r="D16" s="39"/>
      <c r="E16" s="39" t="s">
        <v>228</v>
      </c>
      <c r="F16" s="39" t="s">
        <v>214</v>
      </c>
      <c r="G16" s="39" t="s">
        <v>215</v>
      </c>
      <c r="H16" s="39" t="s">
        <v>216</v>
      </c>
    </row>
    <row r="17" spans="4:8" ht="17.399999999999999" thickBot="1" x14ac:dyDescent="0.35">
      <c r="D17" s="39" t="s">
        <v>218</v>
      </c>
      <c r="E17" s="39">
        <f>5+4</f>
        <v>9</v>
      </c>
      <c r="F17" s="39">
        <f t="shared" ref="F17:H20" si="0">VLOOKUP($D17,Animals,F$15,FALSE)*$E17</f>
        <v>90</v>
      </c>
      <c r="G17" s="39">
        <f t="shared" si="0"/>
        <v>225</v>
      </c>
      <c r="H17" s="39">
        <f t="shared" si="0"/>
        <v>180</v>
      </c>
    </row>
    <row r="18" spans="4:8" ht="17.399999999999999" thickBot="1" x14ac:dyDescent="0.35">
      <c r="D18" s="39" t="s">
        <v>219</v>
      </c>
      <c r="E18" s="39">
        <f>5+4</f>
        <v>9</v>
      </c>
      <c r="F18" s="39">
        <f t="shared" si="0"/>
        <v>180</v>
      </c>
      <c r="G18" s="39">
        <f t="shared" si="0"/>
        <v>315</v>
      </c>
      <c r="H18" s="39">
        <f t="shared" si="0"/>
        <v>360</v>
      </c>
    </row>
    <row r="19" spans="4:8" ht="17.399999999999999" thickBot="1" x14ac:dyDescent="0.35">
      <c r="D19" s="39" t="s">
        <v>221</v>
      </c>
      <c r="E19" s="39">
        <v>5</v>
      </c>
      <c r="F19" s="39">
        <f t="shared" si="0"/>
        <v>400</v>
      </c>
      <c r="G19" s="39">
        <f t="shared" si="0"/>
        <v>330</v>
      </c>
      <c r="H19" s="39">
        <f t="shared" si="0"/>
        <v>250</v>
      </c>
    </row>
    <row r="20" spans="4:8" ht="17.399999999999999" thickBot="1" x14ac:dyDescent="0.35">
      <c r="D20" s="39" t="s">
        <v>227</v>
      </c>
      <c r="E20" s="39">
        <f>5+4</f>
        <v>9</v>
      </c>
      <c r="F20" s="39">
        <f t="shared" si="0"/>
        <v>5400</v>
      </c>
      <c r="G20" s="39">
        <f t="shared" si="0"/>
        <v>3960</v>
      </c>
      <c r="H20" s="39">
        <f t="shared" si="0"/>
        <v>4680</v>
      </c>
    </row>
    <row r="21" spans="4:8" ht="17.399999999999999" thickBot="1" x14ac:dyDescent="0.35">
      <c r="D21" s="39"/>
      <c r="E21" s="42">
        <f>SUM(E17:E20)</f>
        <v>32</v>
      </c>
      <c r="F21" s="42">
        <f t="shared" ref="F21:H21" si="1">SUM(F17:F20)</f>
        <v>6070</v>
      </c>
      <c r="G21" s="42">
        <f t="shared" si="1"/>
        <v>4830</v>
      </c>
      <c r="H21" s="42">
        <f t="shared" si="1"/>
        <v>5470</v>
      </c>
    </row>
    <row r="22" spans="4:8" ht="17.399999999999999" thickBot="1" x14ac:dyDescent="0.35">
      <c r="D22" s="39"/>
      <c r="E22" s="39"/>
      <c r="F22" s="39"/>
      <c r="G22" s="39"/>
      <c r="H22" s="39"/>
    </row>
    <row r="23" spans="4:8" ht="17.399999999999999" thickBot="1" x14ac:dyDescent="0.35">
      <c r="D23" s="39" t="s">
        <v>222</v>
      </c>
      <c r="E23" s="39">
        <v>11</v>
      </c>
      <c r="F23" s="39">
        <f t="shared" ref="F23:H25" si="2">VLOOKUP($D23,Animals,F$15,FALSE)*$E23</f>
        <v>550</v>
      </c>
      <c r="G23" s="39">
        <f t="shared" si="2"/>
        <v>770</v>
      </c>
      <c r="H23" s="39">
        <f t="shared" si="2"/>
        <v>363</v>
      </c>
    </row>
    <row r="24" spans="4:8" ht="17.399999999999999" thickBot="1" x14ac:dyDescent="0.35">
      <c r="D24" s="39" t="s">
        <v>223</v>
      </c>
      <c r="E24" s="39">
        <v>11</v>
      </c>
      <c r="F24" s="39">
        <f t="shared" si="2"/>
        <v>1100</v>
      </c>
      <c r="G24" s="39">
        <f t="shared" si="2"/>
        <v>880</v>
      </c>
      <c r="H24" s="39">
        <f t="shared" si="2"/>
        <v>770</v>
      </c>
    </row>
    <row r="25" spans="4:8" ht="17.399999999999999" thickBot="1" x14ac:dyDescent="0.35">
      <c r="D25" s="39" t="s">
        <v>224</v>
      </c>
      <c r="E25" s="39">
        <v>10</v>
      </c>
      <c r="F25" s="39">
        <f t="shared" si="2"/>
        <v>2500</v>
      </c>
      <c r="G25" s="39">
        <f t="shared" si="2"/>
        <v>1400</v>
      </c>
      <c r="H25" s="39">
        <f t="shared" si="2"/>
        <v>2000</v>
      </c>
    </row>
    <row r="26" spans="4:8" ht="17.399999999999999" thickBot="1" x14ac:dyDescent="0.35">
      <c r="D26" s="39"/>
      <c r="E26" s="42">
        <f>SUM(E23:E25)</f>
        <v>32</v>
      </c>
      <c r="F26" s="42">
        <f t="shared" ref="F26:H26" si="3">SUM(F22:F25)</f>
        <v>4150</v>
      </c>
      <c r="G26" s="42">
        <f t="shared" si="3"/>
        <v>3050</v>
      </c>
      <c r="H26" s="42">
        <f t="shared" si="3"/>
        <v>3133</v>
      </c>
    </row>
    <row r="28" spans="4:8" ht="15" thickBot="1" x14ac:dyDescent="0.35"/>
    <row r="29" spans="4:8" ht="17.399999999999999" thickBot="1" x14ac:dyDescent="0.35">
      <c r="D29" s="39"/>
      <c r="E29" s="39" t="s">
        <v>228</v>
      </c>
      <c r="F29" s="39" t="s">
        <v>214</v>
      </c>
      <c r="G29" s="39" t="s">
        <v>215</v>
      </c>
      <c r="H29" s="39" t="s">
        <v>216</v>
      </c>
    </row>
    <row r="30" spans="4:8" ht="17.399999999999999" thickBot="1" x14ac:dyDescent="0.35">
      <c r="D30" s="40" t="s">
        <v>222</v>
      </c>
      <c r="E30" s="39">
        <v>4</v>
      </c>
      <c r="F30" s="39">
        <f t="shared" ref="F30:H33" si="4">VLOOKUP($D30,Animals,F$15,FALSE)*$E30</f>
        <v>200</v>
      </c>
      <c r="G30" s="39">
        <f t="shared" si="4"/>
        <v>280</v>
      </c>
      <c r="H30" s="39">
        <f t="shared" si="4"/>
        <v>132</v>
      </c>
    </row>
    <row r="31" spans="4:8" ht="17.399999999999999" thickBot="1" x14ac:dyDescent="0.35">
      <c r="D31" s="40" t="s">
        <v>223</v>
      </c>
      <c r="E31" s="39">
        <v>3</v>
      </c>
      <c r="F31" s="39">
        <f t="shared" si="4"/>
        <v>300</v>
      </c>
      <c r="G31" s="39">
        <f t="shared" si="4"/>
        <v>240</v>
      </c>
      <c r="H31" s="39">
        <f t="shared" si="4"/>
        <v>210</v>
      </c>
    </row>
    <row r="32" spans="4:8" ht="17.399999999999999" thickBot="1" x14ac:dyDescent="0.35">
      <c r="D32" s="40" t="s">
        <v>224</v>
      </c>
      <c r="E32" s="39">
        <v>3</v>
      </c>
      <c r="F32" s="39">
        <f t="shared" si="4"/>
        <v>750</v>
      </c>
      <c r="G32" s="39">
        <f t="shared" si="4"/>
        <v>420</v>
      </c>
      <c r="H32" s="39">
        <f t="shared" si="4"/>
        <v>600</v>
      </c>
    </row>
    <row r="33" spans="4:8" ht="17.399999999999999" thickBot="1" x14ac:dyDescent="0.35">
      <c r="D33" s="40" t="s">
        <v>225</v>
      </c>
      <c r="E33" s="39">
        <v>15</v>
      </c>
      <c r="F33" s="39">
        <f t="shared" si="4"/>
        <v>6750</v>
      </c>
      <c r="G33" s="39">
        <f t="shared" si="4"/>
        <v>5700</v>
      </c>
      <c r="H33" s="39">
        <f t="shared" si="4"/>
        <v>3600</v>
      </c>
    </row>
    <row r="34" spans="4:8" ht="17.399999999999999" thickBot="1" x14ac:dyDescent="0.35">
      <c r="D34" s="39"/>
      <c r="E34" s="42">
        <f>SUM(E30:E33)</f>
        <v>25</v>
      </c>
      <c r="F34" s="42">
        <f t="shared" ref="F34:H34" si="5">SUM(F30:F33)</f>
        <v>8000</v>
      </c>
      <c r="G34" s="42">
        <f t="shared" si="5"/>
        <v>6640</v>
      </c>
      <c r="H34" s="42">
        <f t="shared" si="5"/>
        <v>4542</v>
      </c>
    </row>
    <row r="36" spans="4:8" ht="15" thickBot="1" x14ac:dyDescent="0.35"/>
    <row r="37" spans="4:8" ht="17.399999999999999" thickBot="1" x14ac:dyDescent="0.35">
      <c r="D37" s="40" t="s">
        <v>224</v>
      </c>
      <c r="E37" s="39">
        <v>9</v>
      </c>
      <c r="F37" s="39">
        <f t="shared" ref="F37:H37" si="6">VLOOKUP($D37,Animals,F$15,FALSE)*$E37</f>
        <v>2250</v>
      </c>
      <c r="G37" s="39">
        <f t="shared" si="6"/>
        <v>1260</v>
      </c>
      <c r="H37" s="39">
        <f t="shared" si="6"/>
        <v>1800</v>
      </c>
    </row>
    <row r="38" spans="4:8" ht="17.399999999999999" thickBot="1" x14ac:dyDescent="0.35">
      <c r="D38" s="39"/>
      <c r="E38" s="42">
        <f>SUM(E35:E37)</f>
        <v>9</v>
      </c>
      <c r="F38" s="42">
        <f>SUM(F35:F37)</f>
        <v>2250</v>
      </c>
      <c r="G38" s="42">
        <f>SUM(G35:G37)</f>
        <v>1260</v>
      </c>
      <c r="H38" s="42">
        <f>SUM(H35:H37)</f>
        <v>1800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Oasis</vt:lpstr>
      <vt:lpstr>OldVillages</vt:lpstr>
      <vt:lpstr>NewVill</vt:lpstr>
      <vt:lpstr>Feuil2</vt:lpstr>
      <vt:lpstr>AnimalsCalc</vt:lpstr>
      <vt:lpstr>Animals</vt:lpstr>
      <vt:lpstr>ToRaid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Anillo</dc:creator>
  <cp:lastModifiedBy>Luis Anillo</cp:lastModifiedBy>
  <dcterms:created xsi:type="dcterms:W3CDTF">2019-04-29T23:59:05Z</dcterms:created>
  <dcterms:modified xsi:type="dcterms:W3CDTF">2019-05-27T11:42:54Z</dcterms:modified>
</cp:coreProperties>
</file>