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tivity 5.1\"/>
    </mc:Choice>
  </mc:AlternateContent>
  <xr:revisionPtr revIDLastSave="0" documentId="13_ncr:1_{C12B8C8D-0F01-43CE-AF7D-2B24D01FBEA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ctivity 06.1" sheetId="1" r:id="rId1"/>
    <sheet name="Activiy 06.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C66" i="1"/>
  <c r="C60" i="1"/>
  <c r="C53" i="1"/>
  <c r="C52" i="1"/>
  <c r="C51" i="1"/>
  <c r="C45" i="1"/>
  <c r="C34" i="1"/>
  <c r="C23" i="1"/>
  <c r="C11" i="1"/>
  <c r="C5" i="1"/>
  <c r="D11" i="2"/>
  <c r="C11" i="2"/>
</calcChain>
</file>

<file path=xl/sharedStrings.xml><?xml version="1.0" encoding="utf-8"?>
<sst xmlns="http://schemas.openxmlformats.org/spreadsheetml/2006/main" count="74" uniqueCount="61">
  <si>
    <t>Monthly Deposit</t>
  </si>
  <si>
    <t>Period in Years</t>
  </si>
  <si>
    <t>Amount after the Period</t>
  </si>
  <si>
    <t>2)</t>
  </si>
  <si>
    <t>3)</t>
  </si>
  <si>
    <t>4)</t>
  </si>
  <si>
    <t>Year</t>
  </si>
  <si>
    <t>Inflow</t>
  </si>
  <si>
    <t>Present Value of the Annuity</t>
  </si>
  <si>
    <t xml:space="preserve">The required rate of return </t>
  </si>
  <si>
    <t>Net Present Value</t>
  </si>
  <si>
    <t>5)</t>
  </si>
  <si>
    <t>Loan Amount</t>
  </si>
  <si>
    <t>Annual Intrest Rate</t>
  </si>
  <si>
    <t>No of Period in Years</t>
  </si>
  <si>
    <t>Interest payment of 12th installment</t>
  </si>
  <si>
    <t>Principal component of 12th installment</t>
  </si>
  <si>
    <t>Monthly payment</t>
  </si>
  <si>
    <t>Cash Flows</t>
  </si>
  <si>
    <t xml:space="preserve">Internal Rate of Return </t>
  </si>
  <si>
    <t>6)</t>
  </si>
  <si>
    <t>7)</t>
  </si>
  <si>
    <t>Monthly Payment</t>
  </si>
  <si>
    <t>Number of periods required to repay the loan</t>
  </si>
  <si>
    <t>Cost of the Computer</t>
  </si>
  <si>
    <t>Life time</t>
  </si>
  <si>
    <t>Slavage Value</t>
  </si>
  <si>
    <t>Depreciation using the straight-line method</t>
  </si>
  <si>
    <t>Depreciation using the declining method</t>
  </si>
  <si>
    <t xml:space="preserve">Year </t>
  </si>
  <si>
    <t>Amount</t>
  </si>
  <si>
    <t>8)a</t>
  </si>
  <si>
    <t>8)b</t>
  </si>
  <si>
    <t>Proposal A</t>
  </si>
  <si>
    <t>Proposal B</t>
  </si>
  <si>
    <t>Rs. In ‘000</t>
  </si>
  <si>
    <t>Rs.</t>
  </si>
  <si>
    <t>Initial investment</t>
  </si>
  <si>
    <t>Profit year 1</t>
  </si>
  <si>
    <t>Profit year 2</t>
  </si>
  <si>
    <t>Profit year 3</t>
  </si>
  <si>
    <t>Loss year 4</t>
  </si>
  <si>
    <t>Estimated scrap value end year 4</t>
  </si>
  <si>
    <t>Depriciation</t>
  </si>
  <si>
    <t>NPV</t>
  </si>
  <si>
    <t>IRR</t>
  </si>
  <si>
    <t>Rate of Discount</t>
  </si>
  <si>
    <t>Initial Investment</t>
  </si>
  <si>
    <t>Details</t>
  </si>
  <si>
    <t xml:space="preserve">In Rs. Mn </t>
  </si>
  <si>
    <t>Dates</t>
  </si>
  <si>
    <t>present value of the series</t>
  </si>
  <si>
    <t xml:space="preserve">1) 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</si>
  <si>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return 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</si>
  <si>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return 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</si>
  <si>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return </t>
    </r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</si>
  <si>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return </t>
    </r>
  </si>
  <si>
    <t>6-a)</t>
  </si>
  <si>
    <t>6-b)</t>
  </si>
  <si>
    <t>6-c)</t>
  </si>
  <si>
    <t>Monthly Annuity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</si>
</sst>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Rs.-849]\ #,##0.00"/>
    <numFmt numFmtId="166" formatCode="[$Rs.-849]\ #,##0.00;\-[$Rs.-849]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0" fontId="0" fillId="0" borderId="0" xfId="0" quotePrefix="1"/>
    <xf numFmtId="43" fontId="0" fillId="0" borderId="0" xfId="1" applyFont="1"/>
    <xf numFmtId="4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 vertical="center" wrapText="1"/>
    </xf>
    <xf numFmtId="43" fontId="0" fillId="2" borderId="0" xfId="1" applyFont="1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3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4" fontId="0" fillId="0" borderId="1" xfId="0" applyNumberFormat="1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/>
    <xf numFmtId="165" fontId="0" fillId="2" borderId="0" xfId="0" applyNumberFormat="1" applyFill="1"/>
    <xf numFmtId="165" fontId="0" fillId="2" borderId="0" xfId="2" applyNumberFormat="1" applyFont="1" applyFill="1"/>
    <xf numFmtId="165" fontId="0" fillId="2" borderId="0" xfId="1" applyNumberFormat="1" applyFont="1" applyFill="1"/>
    <xf numFmtId="166" fontId="0" fillId="2" borderId="0" xfId="1" applyNumberFormat="1" applyFont="1" applyFill="1"/>
    <xf numFmtId="166" fontId="0" fillId="2" borderId="0" xfId="1" applyNumberFormat="1" applyFont="1" applyFill="1" applyAlignment="1">
      <alignment horizontal="center" vertical="center"/>
    </xf>
    <xf numFmtId="166" fontId="0" fillId="0" borderId="2" xfId="0" applyNumberFormat="1" applyBorder="1"/>
    <xf numFmtId="166" fontId="0" fillId="0" borderId="0" xfId="0" applyNumberFormat="1"/>
    <xf numFmtId="3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5"/>
  <sheetViews>
    <sheetView tabSelected="1" topLeftCell="A10" workbookViewId="0">
      <selection activeCell="F69" sqref="F69"/>
    </sheetView>
  </sheetViews>
  <sheetFormatPr defaultRowHeight="15" x14ac:dyDescent="0.25"/>
  <cols>
    <col min="2" max="2" width="40.5703125" customWidth="1"/>
    <col min="3" max="3" width="17.7109375" bestFit="1" customWidth="1"/>
    <col min="4" max="4" width="17.28515625" bestFit="1" customWidth="1"/>
    <col min="5" max="5" width="24.28515625" customWidth="1"/>
    <col min="6" max="6" width="11.85546875" bestFit="1" customWidth="1"/>
    <col min="7" max="11" width="11.5703125" bestFit="1" customWidth="1"/>
  </cols>
  <sheetData>
    <row r="2" spans="1:7" x14ac:dyDescent="0.25">
      <c r="A2" t="s">
        <v>52</v>
      </c>
      <c r="B2" t="s">
        <v>0</v>
      </c>
      <c r="C2">
        <v>5000</v>
      </c>
    </row>
    <row r="3" spans="1:7" x14ac:dyDescent="0.25">
      <c r="B3" t="s">
        <v>1</v>
      </c>
      <c r="C3">
        <v>5</v>
      </c>
    </row>
    <row r="4" spans="1:7" x14ac:dyDescent="0.25">
      <c r="B4" t="s">
        <v>13</v>
      </c>
      <c r="C4" s="1">
        <v>0.16</v>
      </c>
    </row>
    <row r="5" spans="1:7" x14ac:dyDescent="0.25">
      <c r="B5" s="27" t="s">
        <v>2</v>
      </c>
      <c r="C5" s="30">
        <f>FV(C4/12,C3*12,-C2,0,0)</f>
        <v>455177.58104453469</v>
      </c>
      <c r="E5" s="2"/>
    </row>
    <row r="8" spans="1:7" x14ac:dyDescent="0.25">
      <c r="A8" t="s">
        <v>3</v>
      </c>
      <c r="B8" t="s">
        <v>60</v>
      </c>
      <c r="C8">
        <v>50000</v>
      </c>
    </row>
    <row r="9" spans="1:7" x14ac:dyDescent="0.25">
      <c r="B9" t="s">
        <v>1</v>
      </c>
      <c r="C9">
        <v>5</v>
      </c>
    </row>
    <row r="10" spans="1:7" x14ac:dyDescent="0.25">
      <c r="B10" t="s">
        <v>13</v>
      </c>
      <c r="C10" s="6">
        <v>0.14499999999999999</v>
      </c>
    </row>
    <row r="11" spans="1:7" x14ac:dyDescent="0.25">
      <c r="B11" s="27" t="s">
        <v>8</v>
      </c>
      <c r="C11" s="30">
        <f>PV(C10/12,C9*12,-C8,0,0)</f>
        <v>2125102.1197922546</v>
      </c>
      <c r="E11" s="2"/>
    </row>
    <row r="13" spans="1:7" x14ac:dyDescent="0.25">
      <c r="A13" t="s">
        <v>4</v>
      </c>
      <c r="B13" s="7" t="s">
        <v>6</v>
      </c>
      <c r="C13" s="7" t="s">
        <v>7</v>
      </c>
    </row>
    <row r="14" spans="1:7" x14ac:dyDescent="0.25">
      <c r="B14" s="7">
        <v>1</v>
      </c>
      <c r="C14" s="7">
        <v>12000</v>
      </c>
    </row>
    <row r="15" spans="1:7" x14ac:dyDescent="0.25">
      <c r="B15" s="7">
        <v>2</v>
      </c>
      <c r="C15" s="7">
        <v>200000</v>
      </c>
      <c r="G15" s="3"/>
    </row>
    <row r="16" spans="1:7" x14ac:dyDescent="0.25">
      <c r="B16" s="7">
        <v>3</v>
      </c>
      <c r="C16" s="7">
        <v>11000</v>
      </c>
    </row>
    <row r="17" spans="1:6" x14ac:dyDescent="0.25">
      <c r="B17" s="7">
        <v>4</v>
      </c>
      <c r="C17" s="7">
        <v>13000</v>
      </c>
    </row>
    <row r="18" spans="1:6" x14ac:dyDescent="0.25">
      <c r="B18" s="7">
        <v>5</v>
      </c>
      <c r="C18" s="7">
        <v>31000</v>
      </c>
    </row>
    <row r="19" spans="1:6" x14ac:dyDescent="0.25">
      <c r="B19" s="7">
        <v>6</v>
      </c>
      <c r="C19" s="7">
        <v>12000</v>
      </c>
    </row>
    <row r="20" spans="1:6" x14ac:dyDescent="0.25">
      <c r="B20" s="7">
        <v>7</v>
      </c>
      <c r="C20" s="7">
        <v>18000</v>
      </c>
    </row>
    <row r="21" spans="1:6" x14ac:dyDescent="0.25">
      <c r="B21" s="9" t="s">
        <v>9</v>
      </c>
      <c r="C21" s="10">
        <v>0.12</v>
      </c>
    </row>
    <row r="23" spans="1:6" x14ac:dyDescent="0.25">
      <c r="B23" s="27" t="s">
        <v>10</v>
      </c>
      <c r="C23" s="29">
        <f>NPV(C21,C14:C20)</f>
        <v>218056.47082716855</v>
      </c>
      <c r="E23" s="2"/>
    </row>
    <row r="24" spans="1:6" x14ac:dyDescent="0.25">
      <c r="F24" s="2"/>
    </row>
    <row r="25" spans="1:6" x14ac:dyDescent="0.25">
      <c r="A25" t="s">
        <v>5</v>
      </c>
      <c r="B25" s="7" t="s">
        <v>6</v>
      </c>
      <c r="C25" s="7" t="s">
        <v>18</v>
      </c>
    </row>
    <row r="26" spans="1:6" x14ac:dyDescent="0.25">
      <c r="B26" s="7">
        <v>0</v>
      </c>
      <c r="C26" s="11">
        <v>-1000000</v>
      </c>
      <c r="D26" s="4"/>
    </row>
    <row r="27" spans="1:6" x14ac:dyDescent="0.25">
      <c r="B27" s="7">
        <v>1</v>
      </c>
      <c r="C27" s="11">
        <v>160000</v>
      </c>
      <c r="D27" s="4"/>
    </row>
    <row r="28" spans="1:6" x14ac:dyDescent="0.25">
      <c r="B28" s="7">
        <v>2</v>
      </c>
      <c r="C28" s="11">
        <v>180000</v>
      </c>
      <c r="D28" s="4"/>
    </row>
    <row r="29" spans="1:6" x14ac:dyDescent="0.25">
      <c r="B29" s="7">
        <v>3</v>
      </c>
      <c r="C29" s="11">
        <v>200000</v>
      </c>
      <c r="D29" s="4"/>
    </row>
    <row r="30" spans="1:6" x14ac:dyDescent="0.25">
      <c r="B30" s="7">
        <v>4</v>
      </c>
      <c r="C30" s="11">
        <v>540000</v>
      </c>
      <c r="D30" s="4"/>
    </row>
    <row r="31" spans="1:6" x14ac:dyDescent="0.25">
      <c r="B31" s="7">
        <v>5</v>
      </c>
      <c r="C31" s="11">
        <v>250000</v>
      </c>
      <c r="D31" s="4"/>
    </row>
    <row r="32" spans="1:6" x14ac:dyDescent="0.25">
      <c r="B32" s="7">
        <v>6</v>
      </c>
      <c r="C32" s="11">
        <v>250000</v>
      </c>
      <c r="D32" s="4"/>
    </row>
    <row r="34" spans="1:6" x14ac:dyDescent="0.25">
      <c r="B34" s="27" t="s">
        <v>19</v>
      </c>
      <c r="C34" s="13">
        <f>IRR(C26:C32,0)</f>
        <v>0.1325941320960129</v>
      </c>
      <c r="D34" s="5"/>
    </row>
    <row r="35" spans="1:6" x14ac:dyDescent="0.25">
      <c r="F35" s="2"/>
    </row>
    <row r="37" spans="1:6" x14ac:dyDescent="0.25">
      <c r="A37" t="s">
        <v>11</v>
      </c>
      <c r="B37" s="8" t="s">
        <v>48</v>
      </c>
      <c r="C37" s="8" t="s">
        <v>49</v>
      </c>
      <c r="D37" s="8" t="s">
        <v>50</v>
      </c>
    </row>
    <row r="38" spans="1:6" x14ac:dyDescent="0.25">
      <c r="B38" s="8" t="s">
        <v>46</v>
      </c>
      <c r="C38" s="8">
        <v>0.16500000000000001</v>
      </c>
      <c r="D38" s="8"/>
    </row>
    <row r="39" spans="1:6" x14ac:dyDescent="0.25">
      <c r="B39" s="8" t="s">
        <v>47</v>
      </c>
      <c r="C39" s="8">
        <v>-1000</v>
      </c>
      <c r="D39" s="21">
        <v>45261</v>
      </c>
    </row>
    <row r="40" spans="1:6" ht="17.25" x14ac:dyDescent="0.25">
      <c r="B40" s="8" t="s">
        <v>53</v>
      </c>
      <c r="C40" s="8">
        <v>300</v>
      </c>
      <c r="D40" s="21">
        <v>45292</v>
      </c>
    </row>
    <row r="41" spans="1:6" ht="17.25" x14ac:dyDescent="0.25">
      <c r="B41" s="8" t="s">
        <v>54</v>
      </c>
      <c r="C41" s="8">
        <v>500</v>
      </c>
      <c r="D41" s="21">
        <v>45689</v>
      </c>
    </row>
    <row r="42" spans="1:6" ht="17.25" x14ac:dyDescent="0.25">
      <c r="B42" s="8" t="s">
        <v>55</v>
      </c>
      <c r="C42" s="8">
        <v>400</v>
      </c>
      <c r="D42" s="21">
        <v>46082</v>
      </c>
    </row>
    <row r="43" spans="1:6" ht="17.25" x14ac:dyDescent="0.25">
      <c r="B43" s="8" t="s">
        <v>56</v>
      </c>
      <c r="C43" s="8">
        <v>300</v>
      </c>
      <c r="D43" s="21">
        <v>46478</v>
      </c>
    </row>
    <row r="45" spans="1:6" x14ac:dyDescent="0.25">
      <c r="B45" s="27" t="s">
        <v>51</v>
      </c>
      <c r="C45" s="28">
        <f>XNPV(C38,C40:C43,D40:D43)</f>
        <v>1193.5334719190669</v>
      </c>
      <c r="F45" s="2"/>
    </row>
    <row r="48" spans="1:6" x14ac:dyDescent="0.25">
      <c r="A48" t="s">
        <v>20</v>
      </c>
      <c r="B48" t="s">
        <v>12</v>
      </c>
      <c r="C48" s="3">
        <v>1000000</v>
      </c>
    </row>
    <row r="49" spans="1:7" x14ac:dyDescent="0.25">
      <c r="B49" t="s">
        <v>13</v>
      </c>
      <c r="C49" s="1">
        <v>0.15</v>
      </c>
    </row>
    <row r="50" spans="1:7" x14ac:dyDescent="0.25">
      <c r="B50" t="s">
        <v>14</v>
      </c>
      <c r="C50">
        <v>15</v>
      </c>
    </row>
    <row r="51" spans="1:7" x14ac:dyDescent="0.25">
      <c r="A51" t="s">
        <v>57</v>
      </c>
      <c r="B51" s="27" t="s">
        <v>17</v>
      </c>
      <c r="C51" s="28">
        <f>PMT(C49/12,C50*12,C48,,0)</f>
        <v>-13995.871187445728</v>
      </c>
    </row>
    <row r="52" spans="1:7" x14ac:dyDescent="0.25">
      <c r="A52" t="s">
        <v>58</v>
      </c>
      <c r="B52" s="27" t="s">
        <v>15</v>
      </c>
      <c r="C52" s="28">
        <f>IPMT(C49/12,12,C50*12,C48)</f>
        <v>-12280.968235584696</v>
      </c>
      <c r="F52" s="2"/>
    </row>
    <row r="53" spans="1:7" x14ac:dyDescent="0.25">
      <c r="A53" t="s">
        <v>59</v>
      </c>
      <c r="B53" s="27" t="s">
        <v>16</v>
      </c>
      <c r="C53" s="28">
        <f>PPMT(C49/12,12,C50*12,C48)</f>
        <v>-1714.9029518610309</v>
      </c>
      <c r="D53" s="4"/>
      <c r="F53" s="2"/>
    </row>
    <row r="54" spans="1:7" x14ac:dyDescent="0.25">
      <c r="F54" s="2"/>
    </row>
    <row r="56" spans="1:7" x14ac:dyDescent="0.25">
      <c r="A56" t="s">
        <v>21</v>
      </c>
      <c r="B56" t="s">
        <v>12</v>
      </c>
      <c r="C56">
        <v>50000</v>
      </c>
    </row>
    <row r="57" spans="1:7" x14ac:dyDescent="0.25">
      <c r="B57" t="s">
        <v>13</v>
      </c>
      <c r="C57" s="1">
        <v>0.15</v>
      </c>
    </row>
    <row r="58" spans="1:7" x14ac:dyDescent="0.25">
      <c r="B58" t="s">
        <v>22</v>
      </c>
      <c r="C58">
        <v>5000</v>
      </c>
    </row>
    <row r="60" spans="1:7" x14ac:dyDescent="0.25">
      <c r="B60" s="27" t="s">
        <v>23</v>
      </c>
      <c r="C60" s="12">
        <f>NPER(C57/12,-C58,C56)</f>
        <v>10.749138873596694</v>
      </c>
    </row>
    <row r="61" spans="1:7" x14ac:dyDescent="0.25">
      <c r="F61" s="2"/>
      <c r="G61" s="14"/>
    </row>
    <row r="62" spans="1:7" x14ac:dyDescent="0.25">
      <c r="G62" s="25"/>
    </row>
    <row r="63" spans="1:7" x14ac:dyDescent="0.25">
      <c r="A63" t="s">
        <v>31</v>
      </c>
      <c r="B63" t="s">
        <v>24</v>
      </c>
      <c r="C63">
        <v>480000</v>
      </c>
      <c r="G63" s="26"/>
    </row>
    <row r="64" spans="1:7" x14ac:dyDescent="0.25">
      <c r="B64" t="s">
        <v>25</v>
      </c>
      <c r="C64">
        <v>5</v>
      </c>
      <c r="G64" s="26"/>
    </row>
    <row r="65" spans="1:7" x14ac:dyDescent="0.25">
      <c r="B65" t="s">
        <v>26</v>
      </c>
      <c r="C65">
        <v>20000</v>
      </c>
      <c r="G65" s="26"/>
    </row>
    <row r="66" spans="1:7" x14ac:dyDescent="0.25">
      <c r="B66" s="27" t="s">
        <v>27</v>
      </c>
      <c r="C66" s="31">
        <f>SLN(C63,C65,C64)</f>
        <v>92000</v>
      </c>
      <c r="G66" s="26"/>
    </row>
    <row r="67" spans="1:7" x14ac:dyDescent="0.25">
      <c r="G67" s="16"/>
    </row>
    <row r="68" spans="1:7" x14ac:dyDescent="0.25">
      <c r="A68" t="s">
        <v>32</v>
      </c>
      <c r="B68" s="27" t="s">
        <v>28</v>
      </c>
      <c r="C68" s="14" t="s">
        <v>29</v>
      </c>
      <c r="D68" s="14" t="s">
        <v>30</v>
      </c>
      <c r="G68" s="17"/>
    </row>
    <row r="69" spans="1:7" x14ac:dyDescent="0.25">
      <c r="C69" s="14">
        <v>1</v>
      </c>
      <c r="D69" s="32">
        <f>DB($C$63,$C$65,$C$64,$C$64,C69)</f>
        <v>32271.174028000001</v>
      </c>
    </row>
    <row r="70" spans="1:7" x14ac:dyDescent="0.25">
      <c r="C70" s="14">
        <v>2</v>
      </c>
      <c r="D70" s="32">
        <f t="shared" ref="D70:D73" si="0">DB($C$63,$C$65,$C$64,$C$64,C70)</f>
        <v>30955.696855999999</v>
      </c>
    </row>
    <row r="71" spans="1:7" x14ac:dyDescent="0.25">
      <c r="C71" s="14">
        <v>3</v>
      </c>
      <c r="D71" s="32">
        <f t="shared" si="0"/>
        <v>29640.219684000003</v>
      </c>
    </row>
    <row r="72" spans="1:7" x14ac:dyDescent="0.25">
      <c r="C72" s="14">
        <v>4</v>
      </c>
      <c r="D72" s="32">
        <f t="shared" si="0"/>
        <v>28324.742512000001</v>
      </c>
    </row>
    <row r="73" spans="1:7" x14ac:dyDescent="0.25">
      <c r="C73" s="14">
        <v>5</v>
      </c>
      <c r="D73" s="32">
        <f t="shared" si="0"/>
        <v>27009.265340000002</v>
      </c>
    </row>
    <row r="74" spans="1:7" x14ac:dyDescent="0.25">
      <c r="D74" s="33"/>
    </row>
    <row r="75" spans="1:7" x14ac:dyDescent="0.25">
      <c r="D75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5"/>
  <sheetViews>
    <sheetView workbookViewId="0">
      <selection activeCell="J18" sqref="J18"/>
    </sheetView>
  </sheetViews>
  <sheetFormatPr defaultRowHeight="15" x14ac:dyDescent="0.25"/>
  <cols>
    <col min="2" max="2" width="25" bestFit="1" customWidth="1"/>
    <col min="3" max="3" width="10.28515625" customWidth="1"/>
    <col min="4" max="4" width="9.7109375" customWidth="1"/>
    <col min="5" max="5" width="11.85546875" customWidth="1"/>
    <col min="6" max="6" width="10.85546875" bestFit="1" customWidth="1"/>
    <col min="7" max="7" width="10.28515625" bestFit="1" customWidth="1"/>
    <col min="9" max="9" width="15.5703125" customWidth="1"/>
    <col min="10" max="10" width="14.5703125" customWidth="1"/>
  </cols>
  <sheetData>
    <row r="2" spans="1:7" x14ac:dyDescent="0.25">
      <c r="A2" t="s">
        <v>4</v>
      </c>
    </row>
    <row r="3" spans="1:7" x14ac:dyDescent="0.25">
      <c r="C3" s="14" t="s">
        <v>33</v>
      </c>
      <c r="D3" s="14" t="s">
        <v>34</v>
      </c>
      <c r="F3" s="37" t="s">
        <v>18</v>
      </c>
      <c r="G3" s="37"/>
    </row>
    <row r="4" spans="1:7" x14ac:dyDescent="0.25">
      <c r="C4" s="14" t="s">
        <v>35</v>
      </c>
      <c r="D4" s="14" t="s">
        <v>35</v>
      </c>
      <c r="F4" s="14" t="s">
        <v>33</v>
      </c>
      <c r="G4" s="14" t="s">
        <v>34</v>
      </c>
    </row>
    <row r="5" spans="1:7" x14ac:dyDescent="0.25">
      <c r="B5" s="15" t="s">
        <v>37</v>
      </c>
      <c r="C5" s="23">
        <v>-46500</v>
      </c>
      <c r="D5" s="23">
        <v>-46000</v>
      </c>
      <c r="E5">
        <v>0</v>
      </c>
      <c r="F5" s="14" t="s">
        <v>35</v>
      </c>
      <c r="G5" s="14" t="s">
        <v>36</v>
      </c>
    </row>
    <row r="6" spans="1:7" x14ac:dyDescent="0.25">
      <c r="B6" s="15" t="s">
        <v>38</v>
      </c>
      <c r="C6" s="23">
        <v>6500</v>
      </c>
      <c r="D6" s="23">
        <v>4500</v>
      </c>
      <c r="E6">
        <v>1</v>
      </c>
      <c r="F6" s="35"/>
      <c r="G6" s="35"/>
    </row>
    <row r="7" spans="1:7" x14ac:dyDescent="0.25">
      <c r="B7" s="15" t="s">
        <v>39</v>
      </c>
      <c r="C7" s="23">
        <v>3500</v>
      </c>
      <c r="D7" s="23">
        <v>2500</v>
      </c>
      <c r="E7">
        <v>2</v>
      </c>
      <c r="F7" s="36"/>
      <c r="G7" s="36"/>
    </row>
    <row r="8" spans="1:7" x14ac:dyDescent="0.25">
      <c r="B8" s="15" t="s">
        <v>40</v>
      </c>
      <c r="C8" s="23">
        <v>13500</v>
      </c>
      <c r="D8" s="23">
        <v>4500</v>
      </c>
      <c r="E8">
        <v>3</v>
      </c>
      <c r="F8" s="36"/>
      <c r="G8" s="36"/>
    </row>
    <row r="9" spans="1:7" x14ac:dyDescent="0.25">
      <c r="B9" s="15" t="s">
        <v>41</v>
      </c>
      <c r="C9" s="23">
        <v>-1500</v>
      </c>
      <c r="D9" s="23">
        <v>-14500</v>
      </c>
      <c r="E9">
        <v>4</v>
      </c>
      <c r="F9" s="36"/>
      <c r="G9" s="36"/>
    </row>
    <row r="10" spans="1:7" ht="30" x14ac:dyDescent="0.25">
      <c r="B10" s="15" t="s">
        <v>42</v>
      </c>
      <c r="C10" s="23">
        <v>4000</v>
      </c>
      <c r="D10" s="23">
        <v>4000</v>
      </c>
      <c r="F10" s="26"/>
      <c r="G10" s="26"/>
    </row>
    <row r="11" spans="1:7" x14ac:dyDescent="0.25">
      <c r="B11" s="15" t="s">
        <v>43</v>
      </c>
      <c r="C11" s="18">
        <f>SLN(-C5,C10,4)</f>
        <v>10625</v>
      </c>
      <c r="D11" s="18">
        <f>SLN(-D5,D10,4)</f>
        <v>10500</v>
      </c>
      <c r="F11" s="16"/>
      <c r="G11" s="16"/>
    </row>
    <row r="12" spans="1:7" ht="30" x14ac:dyDescent="0.25">
      <c r="B12" s="15" t="s">
        <v>9</v>
      </c>
      <c r="C12" s="24">
        <v>0.16</v>
      </c>
      <c r="D12" s="22"/>
      <c r="F12" s="17"/>
      <c r="G12" s="17"/>
    </row>
    <row r="13" spans="1:7" x14ac:dyDescent="0.25">
      <c r="B13" s="15"/>
      <c r="C13" s="1"/>
    </row>
    <row r="14" spans="1:7" x14ac:dyDescent="0.25">
      <c r="D14" s="15" t="s">
        <v>44</v>
      </c>
      <c r="F14" s="19"/>
      <c r="G14" s="19"/>
    </row>
    <row r="15" spans="1:7" x14ac:dyDescent="0.25">
      <c r="D15" s="15" t="s">
        <v>45</v>
      </c>
      <c r="F15" s="20"/>
      <c r="G15" s="20"/>
    </row>
  </sheetData>
  <mergeCells count="1"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 06.1</vt:lpstr>
      <vt:lpstr>Activiy 06.2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111065</cp:lastModifiedBy>
  <dcterms:created xsi:type="dcterms:W3CDTF">2023-02-25T02:41:03Z</dcterms:created>
  <dcterms:modified xsi:type="dcterms:W3CDTF">2024-03-22T10:09:29Z</dcterms:modified>
</cp:coreProperties>
</file>