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 activeTab="1"/>
  </bookViews>
  <sheets>
    <sheet name="duf16" sheetId="1" r:id="rId1"/>
    <sheet name="1080P" sheetId="3" r:id="rId2"/>
    <sheet name="4K" sheetId="2" r:id="rId3"/>
  </sheets>
  <calcPr calcId="144525"/>
</workbook>
</file>

<file path=xl/sharedStrings.xml><?xml version="1.0" encoding="utf-8"?>
<sst xmlns="http://schemas.openxmlformats.org/spreadsheetml/2006/main" count="279" uniqueCount="56">
  <si>
    <t>Layer ID</t>
  </si>
  <si>
    <t>Layer Type</t>
  </si>
  <si>
    <t>Input Layer</t>
  </si>
  <si>
    <t>Input_d</t>
  </si>
  <si>
    <t>Input_h</t>
  </si>
  <si>
    <t>Input_w</t>
  </si>
  <si>
    <t>Input_c</t>
  </si>
  <si>
    <t>kernel_depth</t>
  </si>
  <si>
    <t>kernel_size</t>
  </si>
  <si>
    <t>kenel_number</t>
  </si>
  <si>
    <t>stride</t>
  </si>
  <si>
    <t>padding</t>
  </si>
  <si>
    <t>output_d</t>
  </si>
  <si>
    <t>output_h</t>
  </si>
  <si>
    <t>output_w</t>
  </si>
  <si>
    <t>output_c</t>
  </si>
  <si>
    <t>Params</t>
  </si>
  <si>
    <t>AddFLOPs</t>
  </si>
  <si>
    <t>FLOPs</t>
  </si>
  <si>
    <t>Notes</t>
  </si>
  <si>
    <t>conv3d</t>
  </si>
  <si>
    <t>Frames</t>
  </si>
  <si>
    <t>Block1</t>
  </si>
  <si>
    <t>concat</t>
  </si>
  <si>
    <t>0,2</t>
  </si>
  <si>
    <t>64,32</t>
  </si>
  <si>
    <t>Block2</t>
  </si>
  <si>
    <t>3,5</t>
  </si>
  <si>
    <t>96,32</t>
  </si>
  <si>
    <t>Block3</t>
  </si>
  <si>
    <t>6,8</t>
  </si>
  <si>
    <t>Block4</t>
  </si>
  <si>
    <t>9,11</t>
  </si>
  <si>
    <t>160,32</t>
  </si>
  <si>
    <t>Block5</t>
  </si>
  <si>
    <t>12,14</t>
  </si>
  <si>
    <t>192,32</t>
  </si>
  <si>
    <t>Block6</t>
  </si>
  <si>
    <t>15,17</t>
  </si>
  <si>
    <t>GenRx</t>
  </si>
  <si>
    <t>Fx</t>
  </si>
  <si>
    <t>GenFx</t>
  </si>
  <si>
    <t>reshape</t>
  </si>
  <si>
    <t>1,1,480,270,25,16</t>
  </si>
  <si>
    <t>softmax</t>
  </si>
  <si>
    <t>Rx</t>
  </si>
  <si>
    <t>Out</t>
  </si>
  <si>
    <t>conv2d</t>
  </si>
  <si>
    <t>x</t>
  </si>
  <si>
    <t>-</t>
  </si>
  <si>
    <t>matmul</t>
  </si>
  <si>
    <t>26,21</t>
  </si>
  <si>
    <t>K</t>
  </si>
  <si>
    <t>M</t>
  </si>
  <si>
    <t>G</t>
  </si>
  <si>
    <t>1,1,1024,540,25,16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</si>
</sst>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4"/>
      <color rgb="FF000000"/>
      <name val="Times New Roman"/>
      <charset val="134"/>
    </font>
    <font>
      <b/>
      <sz val="14"/>
      <name val="Times New Roman"/>
      <charset val="134"/>
    </font>
    <font>
      <b/>
      <sz val="14"/>
      <color rgb="FF000000"/>
      <name val="Droid Sans Fallbac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188FB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FE59A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7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6" fillId="34" borderId="0" applyNumberFormat="false" applyBorder="false" applyAlignment="false" applyProtection="false">
      <alignment vertical="center"/>
    </xf>
    <xf numFmtId="0" fontId="19" fillId="22" borderId="10" applyNumberFormat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9" fillId="12" borderId="10" applyNumberFormat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5" fillId="35" borderId="0" applyNumberFormat="false" applyBorder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0" fillId="0" borderId="11" applyNumberFormat="false" applyFill="false" applyAlignment="false" applyProtection="false">
      <alignment vertical="center"/>
    </xf>
    <xf numFmtId="0" fontId="22" fillId="28" borderId="0" applyNumberFormat="false" applyBorder="false" applyAlignment="false" applyProtection="false">
      <alignment vertical="center"/>
    </xf>
    <xf numFmtId="0" fontId="23" fillId="36" borderId="15" applyNumberFormat="false" applyAlignment="false" applyProtection="false">
      <alignment vertical="center"/>
    </xf>
    <xf numFmtId="0" fontId="17" fillId="12" borderId="14" applyNumberFormat="false" applyAlignment="false" applyProtection="false">
      <alignment vertical="center"/>
    </xf>
    <xf numFmtId="0" fontId="15" fillId="0" borderId="12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0" fillId="11" borderId="9" applyNumberFormat="false" applyFont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0" borderId="12" applyNumberFormat="false" applyFill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7" fillId="0" borderId="8" applyNumberFormat="false" applyFill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14" fillId="0" borderId="13" applyNumberFormat="false" applyFill="false" applyAlignment="false" applyProtection="false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true" applyFill="true" applyAlignment="true">
      <alignment vertical="center"/>
    </xf>
    <xf numFmtId="0" fontId="0" fillId="0" borderId="0" xfId="0" applyAlignment="true">
      <alignment horizontal="right" vertical="center"/>
    </xf>
    <xf numFmtId="0" fontId="2" fillId="2" borderId="1" xfId="0" applyNumberFormat="true" applyFont="true" applyFill="true" applyBorder="true" applyAlignment="true">
      <alignment horizontal="center" vertical="center"/>
    </xf>
    <xf numFmtId="0" fontId="2" fillId="3" borderId="1" xfId="0" applyNumberFormat="true" applyFont="true" applyFill="true" applyBorder="true" applyAlignment="true">
      <alignment horizontal="center" vertical="center"/>
    </xf>
    <xf numFmtId="0" fontId="2" fillId="2" borderId="2" xfId="0" applyNumberFormat="true" applyFont="true" applyFill="true" applyBorder="true" applyAlignment="true">
      <alignment horizontal="center" vertical="center"/>
    </xf>
    <xf numFmtId="0" fontId="2" fillId="2" borderId="3" xfId="0" applyNumberFormat="true" applyFont="true" applyFill="true" applyBorder="true" applyAlignment="true">
      <alignment horizontal="center" vertical="center"/>
    </xf>
    <xf numFmtId="0" fontId="2" fillId="2" borderId="4" xfId="0" applyNumberFormat="true" applyFont="true" applyFill="true" applyBorder="true" applyAlignment="true">
      <alignment horizontal="center" vertical="center"/>
    </xf>
    <xf numFmtId="0" fontId="2" fillId="3" borderId="5" xfId="0" applyNumberFormat="true" applyFont="true" applyFill="true" applyBorder="true" applyAlignment="true">
      <alignment horizontal="center" vertical="center"/>
    </xf>
    <xf numFmtId="0" fontId="2" fillId="3" borderId="6" xfId="0" applyNumberFormat="true" applyFont="true" applyFill="true" applyBorder="true" applyAlignment="true">
      <alignment horizontal="center" vertical="center"/>
    </xf>
    <xf numFmtId="0" fontId="2" fillId="3" borderId="7" xfId="0" applyNumberFormat="true" applyFont="true" applyFill="true" applyBorder="true" applyAlignment="true">
      <alignment horizontal="center" vertical="center"/>
    </xf>
    <xf numFmtId="0" fontId="2" fillId="4" borderId="1" xfId="0" applyNumberFormat="true" applyFont="true" applyFill="true" applyBorder="true" applyAlignment="true">
      <alignment horizontal="center" vertical="center"/>
    </xf>
    <xf numFmtId="0" fontId="2" fillId="5" borderId="1" xfId="0" applyNumberFormat="true" applyFont="true" applyFill="true" applyBorder="true" applyAlignment="true">
      <alignment horizontal="center" vertical="center"/>
    </xf>
    <xf numFmtId="0" fontId="2" fillId="5" borderId="5" xfId="0" applyNumberFormat="true" applyFont="true" applyFill="true" applyBorder="true" applyAlignment="true">
      <alignment horizontal="center" vertical="center"/>
    </xf>
    <xf numFmtId="0" fontId="2" fillId="5" borderId="6" xfId="0" applyNumberFormat="true" applyFont="true" applyFill="true" applyBorder="true" applyAlignment="true">
      <alignment horizontal="center" vertical="center"/>
    </xf>
    <xf numFmtId="0" fontId="2" fillId="6" borderId="1" xfId="0" applyNumberFormat="true" applyFont="true" applyFill="true" applyBorder="true" applyAlignment="true">
      <alignment horizontal="right" vertical="center"/>
    </xf>
    <xf numFmtId="0" fontId="3" fillId="6" borderId="1" xfId="0" applyNumberFormat="true" applyFont="true" applyFill="true" applyBorder="true" applyAlignment="true">
      <alignment horizontal="center" vertical="center"/>
    </xf>
    <xf numFmtId="0" fontId="3" fillId="6" borderId="1" xfId="0" applyNumberFormat="true" applyFont="true" applyFill="true" applyBorder="true" applyAlignment="true">
      <alignment horizontal="right" vertical="center"/>
    </xf>
    <xf numFmtId="0" fontId="2" fillId="5" borderId="7" xfId="0" applyNumberFormat="true" applyFont="true" applyFill="true" applyBorder="true" applyAlignment="true">
      <alignment horizontal="center" vertical="center"/>
    </xf>
    <xf numFmtId="0" fontId="4" fillId="5" borderId="1" xfId="0" applyNumberFormat="true" applyFont="true" applyFill="true" applyBorder="true" applyAlignment="true">
      <alignment horizontal="center" vertical="center"/>
    </xf>
    <xf numFmtId="0" fontId="2" fillId="6" borderId="1" xfId="0" applyNumberFormat="true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5"/>
  <sheetViews>
    <sheetView zoomScale="85" zoomScaleNormal="85" topLeftCell="E7" workbookViewId="0">
      <selection activeCell="N36" sqref="N36"/>
    </sheetView>
  </sheetViews>
  <sheetFormatPr defaultColWidth="9" defaultRowHeight="16.5"/>
  <cols>
    <col min="2" max="17" width="14.7777777777778" customWidth="true"/>
    <col min="18" max="18" width="14.7777777777778" style="2" customWidth="true"/>
    <col min="19" max="19" width="14.7777777777778" hidden="true" customWidth="true"/>
    <col min="20" max="21" width="14.7777777777778" customWidth="true"/>
  </cols>
  <sheetData>
    <row r="1" s="1" customFormat="true" ht="18" customHeight="true" spans="1:21">
      <c r="A1" s="3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5" t="s">
        <v>16</v>
      </c>
      <c r="S1" s="16" t="s">
        <v>17</v>
      </c>
      <c r="T1" s="16" t="s">
        <v>18</v>
      </c>
      <c r="U1" s="16" t="s">
        <v>19</v>
      </c>
    </row>
    <row r="2" s="1" customFormat="true" ht="18" customHeight="true" spans="1:21">
      <c r="A2" s="3"/>
      <c r="B2" s="3">
        <v>0</v>
      </c>
      <c r="C2" s="3" t="s">
        <v>20</v>
      </c>
      <c r="D2" s="4" t="s">
        <v>21</v>
      </c>
      <c r="E2" s="4">
        <v>3</v>
      </c>
      <c r="F2" s="4">
        <v>144</v>
      </c>
      <c r="G2" s="4">
        <v>180</v>
      </c>
      <c r="H2" s="4">
        <v>3</v>
      </c>
      <c r="I2" s="11">
        <v>3</v>
      </c>
      <c r="J2" s="11">
        <v>3</v>
      </c>
      <c r="K2" s="11">
        <v>64</v>
      </c>
      <c r="L2" s="11">
        <v>1</v>
      </c>
      <c r="M2" s="11"/>
      <c r="N2" s="12">
        <v>1</v>
      </c>
      <c r="O2" s="12">
        <f t="shared" ref="O2:O7" si="0">F2/L2</f>
        <v>144</v>
      </c>
      <c r="P2" s="12">
        <f t="shared" ref="P2:P7" si="1">G2/L2</f>
        <v>180</v>
      </c>
      <c r="Q2" s="12">
        <f t="shared" ref="Q2:Q7" si="2">K2</f>
        <v>64</v>
      </c>
      <c r="R2" s="15">
        <f t="shared" ref="R2:R7" si="3">(J2^2*I2+1)*K2</f>
        <v>1792</v>
      </c>
      <c r="S2" s="16"/>
      <c r="T2" s="17">
        <f t="shared" ref="T2:T7" si="4">2*H2*J2^3*Q2*O2*P2*E2</f>
        <v>806215680</v>
      </c>
      <c r="U2" s="16"/>
    </row>
    <row r="3" s="1" customFormat="true" ht="18" customHeight="true" spans="1:21">
      <c r="A3" s="5" t="s">
        <v>22</v>
      </c>
      <c r="B3" s="3">
        <v>1</v>
      </c>
      <c r="C3" s="3" t="s">
        <v>20</v>
      </c>
      <c r="D3" s="4">
        <v>0</v>
      </c>
      <c r="E3" s="4">
        <v>1</v>
      </c>
      <c r="F3" s="4">
        <v>144</v>
      </c>
      <c r="G3" s="4">
        <v>180</v>
      </c>
      <c r="H3" s="4">
        <v>64</v>
      </c>
      <c r="I3" s="11">
        <v>1</v>
      </c>
      <c r="J3" s="11">
        <v>1</v>
      </c>
      <c r="K3" s="11">
        <v>64</v>
      </c>
      <c r="L3" s="11">
        <v>1</v>
      </c>
      <c r="M3" s="11"/>
      <c r="N3" s="12">
        <v>1</v>
      </c>
      <c r="O3" s="12">
        <f>F3-J3+1</f>
        <v>144</v>
      </c>
      <c r="P3" s="12">
        <f>G3-J3+1</f>
        <v>180</v>
      </c>
      <c r="Q3" s="12">
        <f t="shared" si="2"/>
        <v>64</v>
      </c>
      <c r="R3" s="15">
        <f t="shared" si="3"/>
        <v>128</v>
      </c>
      <c r="S3" s="16"/>
      <c r="T3" s="17">
        <f t="shared" si="4"/>
        <v>212336640</v>
      </c>
      <c r="U3" s="16"/>
    </row>
    <row r="4" s="1" customFormat="true" ht="18" customHeight="true" spans="1:21">
      <c r="A4" s="6"/>
      <c r="B4" s="3">
        <v>2</v>
      </c>
      <c r="C4" s="3" t="s">
        <v>20</v>
      </c>
      <c r="D4" s="4">
        <v>2</v>
      </c>
      <c r="E4" s="4">
        <v>1</v>
      </c>
      <c r="F4" s="4">
        <v>144</v>
      </c>
      <c r="G4" s="4">
        <v>180</v>
      </c>
      <c r="H4" s="4">
        <v>64</v>
      </c>
      <c r="I4" s="11">
        <v>3</v>
      </c>
      <c r="J4" s="11">
        <v>3</v>
      </c>
      <c r="K4" s="11">
        <v>32</v>
      </c>
      <c r="L4" s="11">
        <v>1</v>
      </c>
      <c r="M4" s="11"/>
      <c r="N4" s="12">
        <v>1</v>
      </c>
      <c r="O4" s="12">
        <f t="shared" si="0"/>
        <v>144</v>
      </c>
      <c r="P4" s="12">
        <f t="shared" si="1"/>
        <v>180</v>
      </c>
      <c r="Q4" s="12">
        <f t="shared" si="2"/>
        <v>32</v>
      </c>
      <c r="R4" s="15">
        <f t="shared" si="3"/>
        <v>896</v>
      </c>
      <c r="S4" s="16"/>
      <c r="T4" s="17">
        <f t="shared" si="4"/>
        <v>2866544640</v>
      </c>
      <c r="U4" s="16"/>
    </row>
    <row r="5" s="1" customFormat="true" ht="18" customHeight="true" spans="1:21">
      <c r="A5" s="7"/>
      <c r="B5" s="3">
        <v>3</v>
      </c>
      <c r="C5" s="3" t="s">
        <v>23</v>
      </c>
      <c r="D5" s="4" t="s">
        <v>24</v>
      </c>
      <c r="E5" s="4">
        <v>1</v>
      </c>
      <c r="F5" s="4">
        <v>144</v>
      </c>
      <c r="G5" s="4">
        <v>180</v>
      </c>
      <c r="H5" s="4" t="s">
        <v>25</v>
      </c>
      <c r="I5" s="11"/>
      <c r="J5" s="11"/>
      <c r="K5" s="11"/>
      <c r="L5" s="11"/>
      <c r="M5" s="11"/>
      <c r="N5" s="12">
        <v>1</v>
      </c>
      <c r="O5" s="12">
        <f>F6</f>
        <v>144</v>
      </c>
      <c r="P5" s="12">
        <v>180</v>
      </c>
      <c r="Q5" s="12">
        <v>96</v>
      </c>
      <c r="R5" s="15"/>
      <c r="S5" s="16"/>
      <c r="T5" s="17"/>
      <c r="U5" s="16"/>
    </row>
    <row r="6" s="1" customFormat="true" ht="18" customHeight="true" spans="1:21">
      <c r="A6" s="5" t="s">
        <v>26</v>
      </c>
      <c r="B6" s="3">
        <v>4</v>
      </c>
      <c r="C6" s="3" t="s">
        <v>20</v>
      </c>
      <c r="D6" s="4">
        <v>3</v>
      </c>
      <c r="E6" s="4">
        <v>1</v>
      </c>
      <c r="F6" s="4">
        <v>144</v>
      </c>
      <c r="G6" s="4">
        <v>180</v>
      </c>
      <c r="H6" s="4">
        <v>96</v>
      </c>
      <c r="I6" s="11">
        <v>1</v>
      </c>
      <c r="J6" s="11">
        <v>1</v>
      </c>
      <c r="K6" s="11">
        <v>96</v>
      </c>
      <c r="L6" s="11">
        <v>1</v>
      </c>
      <c r="M6" s="11"/>
      <c r="N6" s="12">
        <v>1</v>
      </c>
      <c r="O6" s="12">
        <f>F6-J6+1</f>
        <v>144</v>
      </c>
      <c r="P6" s="12">
        <f>G6</f>
        <v>180</v>
      </c>
      <c r="Q6" s="12">
        <f t="shared" si="2"/>
        <v>96</v>
      </c>
      <c r="R6" s="15">
        <f t="shared" si="3"/>
        <v>192</v>
      </c>
      <c r="S6" s="16"/>
      <c r="T6" s="17">
        <f t="shared" si="4"/>
        <v>477757440</v>
      </c>
      <c r="U6" s="16"/>
    </row>
    <row r="7" s="1" customFormat="true" ht="18" customHeight="true" spans="1:21">
      <c r="A7" s="6"/>
      <c r="B7" s="3">
        <v>5</v>
      </c>
      <c r="C7" s="3" t="s">
        <v>20</v>
      </c>
      <c r="D7" s="4">
        <v>4</v>
      </c>
      <c r="E7" s="4">
        <v>1</v>
      </c>
      <c r="F7" s="4">
        <v>144</v>
      </c>
      <c r="G7" s="4">
        <v>180</v>
      </c>
      <c r="H7" s="4">
        <v>96</v>
      </c>
      <c r="I7" s="11">
        <v>3</v>
      </c>
      <c r="J7" s="11">
        <v>3</v>
      </c>
      <c r="K7" s="11">
        <v>32</v>
      </c>
      <c r="L7" s="11">
        <v>1</v>
      </c>
      <c r="M7" s="11"/>
      <c r="N7" s="12">
        <v>1</v>
      </c>
      <c r="O7" s="12">
        <f t="shared" si="0"/>
        <v>144</v>
      </c>
      <c r="P7" s="12">
        <f t="shared" si="1"/>
        <v>180</v>
      </c>
      <c r="Q7" s="12">
        <f t="shared" si="2"/>
        <v>32</v>
      </c>
      <c r="R7" s="15">
        <f t="shared" si="3"/>
        <v>896</v>
      </c>
      <c r="S7" s="16"/>
      <c r="T7" s="17">
        <f t="shared" si="4"/>
        <v>4299816960</v>
      </c>
      <c r="U7" s="16"/>
    </row>
    <row r="8" s="1" customFormat="true" ht="18" customHeight="true" spans="1:21">
      <c r="A8" s="7"/>
      <c r="B8" s="3">
        <v>6</v>
      </c>
      <c r="C8" s="3" t="s">
        <v>23</v>
      </c>
      <c r="D8" s="4" t="s">
        <v>27</v>
      </c>
      <c r="E8" s="4">
        <v>1</v>
      </c>
      <c r="F8" s="4">
        <v>144</v>
      </c>
      <c r="G8" s="4">
        <v>180</v>
      </c>
      <c r="H8" s="4" t="s">
        <v>28</v>
      </c>
      <c r="I8" s="11"/>
      <c r="J8" s="11"/>
      <c r="K8" s="11"/>
      <c r="L8" s="11"/>
      <c r="M8" s="11"/>
      <c r="N8" s="12">
        <v>1</v>
      </c>
      <c r="O8" s="12">
        <v>144</v>
      </c>
      <c r="P8" s="12">
        <v>180</v>
      </c>
      <c r="Q8" s="12">
        <v>128</v>
      </c>
      <c r="R8" s="15"/>
      <c r="S8" s="16"/>
      <c r="T8" s="17"/>
      <c r="U8" s="16"/>
    </row>
    <row r="9" s="1" customFormat="true" ht="18" customHeight="true" spans="1:21">
      <c r="A9" s="5" t="s">
        <v>29</v>
      </c>
      <c r="B9" s="3">
        <v>7</v>
      </c>
      <c r="C9" s="3" t="s">
        <v>20</v>
      </c>
      <c r="D9" s="4">
        <v>6</v>
      </c>
      <c r="E9" s="4">
        <v>1</v>
      </c>
      <c r="F9" s="4">
        <v>144</v>
      </c>
      <c r="G9" s="4">
        <v>180</v>
      </c>
      <c r="H9" s="4">
        <v>128</v>
      </c>
      <c r="I9" s="11">
        <v>1</v>
      </c>
      <c r="J9" s="11">
        <v>1</v>
      </c>
      <c r="K9" s="11">
        <v>128</v>
      </c>
      <c r="L9" s="11">
        <v>1</v>
      </c>
      <c r="M9" s="11"/>
      <c r="N9" s="12">
        <v>1</v>
      </c>
      <c r="O9" s="12">
        <f>F9-J9+1</f>
        <v>144</v>
      </c>
      <c r="P9" s="12">
        <f>G9-J9+1</f>
        <v>180</v>
      </c>
      <c r="Q9" s="12">
        <f t="shared" ref="Q9:Q13" si="5">K9</f>
        <v>128</v>
      </c>
      <c r="R9" s="15">
        <f t="shared" ref="R9:R13" si="6">(J9^2*I9+1)*K9</f>
        <v>256</v>
      </c>
      <c r="S9" s="16"/>
      <c r="T9" s="17">
        <f t="shared" ref="T9:T13" si="7">2*H9*J9^3*Q9*O9*P9*E9</f>
        <v>849346560</v>
      </c>
      <c r="U9" s="16"/>
    </row>
    <row r="10" s="1" customFormat="true" ht="18" customHeight="true" spans="1:21">
      <c r="A10" s="6"/>
      <c r="B10" s="3">
        <v>8</v>
      </c>
      <c r="C10" s="3" t="s">
        <v>20</v>
      </c>
      <c r="D10" s="4">
        <v>7</v>
      </c>
      <c r="E10" s="4">
        <v>1</v>
      </c>
      <c r="F10" s="4">
        <v>144</v>
      </c>
      <c r="G10" s="4">
        <v>180</v>
      </c>
      <c r="H10" s="4">
        <v>96</v>
      </c>
      <c r="I10" s="11">
        <v>3</v>
      </c>
      <c r="J10" s="11">
        <v>3</v>
      </c>
      <c r="K10" s="11">
        <v>32</v>
      </c>
      <c r="L10" s="11">
        <v>1</v>
      </c>
      <c r="M10" s="11"/>
      <c r="N10" s="12">
        <v>1</v>
      </c>
      <c r="O10" s="12">
        <f>F10/L10</f>
        <v>144</v>
      </c>
      <c r="P10" s="12">
        <f>G10/L10</f>
        <v>180</v>
      </c>
      <c r="Q10" s="12">
        <f t="shared" si="5"/>
        <v>32</v>
      </c>
      <c r="R10" s="15">
        <f t="shared" si="6"/>
        <v>896</v>
      </c>
      <c r="S10" s="16"/>
      <c r="T10" s="17">
        <f t="shared" si="7"/>
        <v>4299816960</v>
      </c>
      <c r="U10" s="16"/>
    </row>
    <row r="11" s="1" customFormat="true" ht="18" customHeight="true" spans="1:21">
      <c r="A11" s="7"/>
      <c r="B11" s="3">
        <v>9</v>
      </c>
      <c r="C11" s="3" t="s">
        <v>23</v>
      </c>
      <c r="D11" s="4" t="s">
        <v>30</v>
      </c>
      <c r="E11" s="4">
        <v>1</v>
      </c>
      <c r="F11" s="4">
        <v>144</v>
      </c>
      <c r="G11" s="4">
        <v>180</v>
      </c>
      <c r="H11" s="4" t="s">
        <v>28</v>
      </c>
      <c r="I11" s="11"/>
      <c r="J11" s="11"/>
      <c r="K11" s="11"/>
      <c r="L11" s="11"/>
      <c r="M11" s="11"/>
      <c r="N11" s="12">
        <v>1</v>
      </c>
      <c r="O11" s="12">
        <v>144</v>
      </c>
      <c r="P11" s="12">
        <v>180</v>
      </c>
      <c r="Q11" s="12">
        <v>160</v>
      </c>
      <c r="R11" s="15"/>
      <c r="S11" s="16"/>
      <c r="T11" s="17"/>
      <c r="U11" s="16"/>
    </row>
    <row r="12" s="1" customFormat="true" ht="18" customHeight="true" spans="1:21">
      <c r="A12" s="5" t="s">
        <v>31</v>
      </c>
      <c r="B12" s="3">
        <v>10</v>
      </c>
      <c r="C12" s="3" t="s">
        <v>20</v>
      </c>
      <c r="D12" s="4">
        <v>9</v>
      </c>
      <c r="E12" s="4">
        <v>1</v>
      </c>
      <c r="F12" s="4">
        <v>144</v>
      </c>
      <c r="G12" s="4">
        <v>180</v>
      </c>
      <c r="H12" s="4">
        <v>160</v>
      </c>
      <c r="I12" s="11">
        <v>1</v>
      </c>
      <c r="J12" s="11">
        <v>1</v>
      </c>
      <c r="K12" s="11">
        <v>160</v>
      </c>
      <c r="L12" s="11">
        <v>1</v>
      </c>
      <c r="M12" s="11"/>
      <c r="N12" s="12">
        <v>1</v>
      </c>
      <c r="O12" s="12">
        <f>F12-J12+1</f>
        <v>144</v>
      </c>
      <c r="P12" s="12">
        <f>G12-J12+1</f>
        <v>180</v>
      </c>
      <c r="Q12" s="12">
        <f t="shared" si="5"/>
        <v>160</v>
      </c>
      <c r="R12" s="15">
        <f t="shared" si="6"/>
        <v>320</v>
      </c>
      <c r="S12" s="16"/>
      <c r="T12" s="17">
        <f t="shared" si="7"/>
        <v>1327104000</v>
      </c>
      <c r="U12" s="16"/>
    </row>
    <row r="13" s="1" customFormat="true" ht="18" customHeight="true" spans="1:21">
      <c r="A13" s="6"/>
      <c r="B13" s="3">
        <v>11</v>
      </c>
      <c r="C13" s="3" t="s">
        <v>20</v>
      </c>
      <c r="D13" s="4">
        <v>10</v>
      </c>
      <c r="E13" s="4">
        <v>1</v>
      </c>
      <c r="F13" s="4">
        <v>144</v>
      </c>
      <c r="G13" s="4">
        <v>180</v>
      </c>
      <c r="H13" s="4">
        <v>96</v>
      </c>
      <c r="I13" s="11">
        <v>3</v>
      </c>
      <c r="J13" s="11">
        <v>3</v>
      </c>
      <c r="K13" s="11">
        <v>32</v>
      </c>
      <c r="L13" s="11">
        <v>1</v>
      </c>
      <c r="M13" s="11"/>
      <c r="N13" s="12">
        <v>1</v>
      </c>
      <c r="O13" s="12">
        <f>F13/L13</f>
        <v>144</v>
      </c>
      <c r="P13" s="12">
        <f>G13/L13</f>
        <v>180</v>
      </c>
      <c r="Q13" s="12">
        <f t="shared" si="5"/>
        <v>32</v>
      </c>
      <c r="R13" s="15">
        <f t="shared" si="6"/>
        <v>896</v>
      </c>
      <c r="S13" s="16"/>
      <c r="T13" s="17">
        <f t="shared" si="7"/>
        <v>4299816960</v>
      </c>
      <c r="U13" s="16"/>
    </row>
    <row r="14" s="1" customFormat="true" ht="18" customHeight="true" spans="1:21">
      <c r="A14" s="7"/>
      <c r="B14" s="3">
        <v>12</v>
      </c>
      <c r="C14" s="3" t="s">
        <v>23</v>
      </c>
      <c r="D14" s="4" t="s">
        <v>32</v>
      </c>
      <c r="E14" s="4">
        <v>1</v>
      </c>
      <c r="F14" s="4">
        <v>144</v>
      </c>
      <c r="G14" s="4">
        <v>180</v>
      </c>
      <c r="H14" s="4" t="s">
        <v>33</v>
      </c>
      <c r="I14" s="11"/>
      <c r="J14" s="11"/>
      <c r="K14" s="11"/>
      <c r="L14" s="11"/>
      <c r="M14" s="11"/>
      <c r="N14" s="12">
        <v>1</v>
      </c>
      <c r="O14" s="12">
        <v>144</v>
      </c>
      <c r="P14" s="12">
        <v>180</v>
      </c>
      <c r="Q14" s="12">
        <v>192</v>
      </c>
      <c r="R14" s="15"/>
      <c r="S14" s="16"/>
      <c r="T14" s="17"/>
      <c r="U14" s="16"/>
    </row>
    <row r="15" s="1" customFormat="true" ht="18" customHeight="true" spans="1:21">
      <c r="A15" s="5" t="s">
        <v>34</v>
      </c>
      <c r="B15" s="3">
        <v>13</v>
      </c>
      <c r="C15" s="3" t="s">
        <v>20</v>
      </c>
      <c r="D15" s="4">
        <v>12</v>
      </c>
      <c r="E15" s="4">
        <v>1</v>
      </c>
      <c r="F15" s="4">
        <v>144</v>
      </c>
      <c r="G15" s="4">
        <v>180</v>
      </c>
      <c r="H15" s="4">
        <v>192</v>
      </c>
      <c r="I15" s="11">
        <v>1</v>
      </c>
      <c r="J15" s="11">
        <v>1</v>
      </c>
      <c r="K15" s="11">
        <v>192</v>
      </c>
      <c r="L15" s="11">
        <v>1</v>
      </c>
      <c r="M15" s="11"/>
      <c r="N15" s="12">
        <v>1</v>
      </c>
      <c r="O15" s="12">
        <f>F15-J15+1</f>
        <v>144</v>
      </c>
      <c r="P15" s="12">
        <f>G15-J15+1</f>
        <v>180</v>
      </c>
      <c r="Q15" s="12">
        <f t="shared" ref="Q15:Q19" si="8">K15</f>
        <v>192</v>
      </c>
      <c r="R15" s="15">
        <f t="shared" ref="R15:R19" si="9">(J15^2*I15+1)*K15</f>
        <v>384</v>
      </c>
      <c r="S15" s="16"/>
      <c r="T15" s="17">
        <f t="shared" ref="T15:T19" si="10">2*H15*J15^3*Q15*O15*P15*E15</f>
        <v>1911029760</v>
      </c>
      <c r="U15" s="16"/>
    </row>
    <row r="16" s="1" customFormat="true" ht="18" customHeight="true" spans="1:21">
      <c r="A16" s="6"/>
      <c r="B16" s="3">
        <v>14</v>
      </c>
      <c r="C16" s="3" t="s">
        <v>20</v>
      </c>
      <c r="D16" s="4">
        <v>13</v>
      </c>
      <c r="E16" s="4">
        <v>1</v>
      </c>
      <c r="F16" s="4">
        <v>144</v>
      </c>
      <c r="G16" s="4">
        <v>180</v>
      </c>
      <c r="H16" s="4">
        <v>96</v>
      </c>
      <c r="I16" s="11">
        <v>3</v>
      </c>
      <c r="J16" s="11">
        <v>3</v>
      </c>
      <c r="K16" s="11">
        <v>32</v>
      </c>
      <c r="L16" s="11">
        <v>1</v>
      </c>
      <c r="M16" s="11"/>
      <c r="N16" s="12">
        <v>1</v>
      </c>
      <c r="O16" s="12">
        <f>F16/L16</f>
        <v>144</v>
      </c>
      <c r="P16" s="12">
        <f>G16/L16</f>
        <v>180</v>
      </c>
      <c r="Q16" s="12">
        <f t="shared" si="8"/>
        <v>32</v>
      </c>
      <c r="R16" s="15">
        <f t="shared" si="9"/>
        <v>896</v>
      </c>
      <c r="S16" s="16"/>
      <c r="T16" s="17">
        <f t="shared" si="10"/>
        <v>4299816960</v>
      </c>
      <c r="U16" s="16"/>
    </row>
    <row r="17" s="1" customFormat="true" ht="18" customHeight="true" spans="1:21">
      <c r="A17" s="7"/>
      <c r="B17" s="3">
        <v>15</v>
      </c>
      <c r="C17" s="3" t="s">
        <v>23</v>
      </c>
      <c r="D17" s="4" t="s">
        <v>35</v>
      </c>
      <c r="E17" s="4">
        <v>1</v>
      </c>
      <c r="F17" s="4">
        <v>144</v>
      </c>
      <c r="G17" s="4">
        <v>180</v>
      </c>
      <c r="H17" s="4" t="s">
        <v>36</v>
      </c>
      <c r="I17" s="11"/>
      <c r="J17" s="11"/>
      <c r="K17" s="11"/>
      <c r="L17" s="11"/>
      <c r="M17" s="11"/>
      <c r="N17" s="12">
        <v>1</v>
      </c>
      <c r="O17" s="12">
        <v>144</v>
      </c>
      <c r="P17" s="12">
        <v>180</v>
      </c>
      <c r="Q17" s="12">
        <v>224</v>
      </c>
      <c r="R17" s="15"/>
      <c r="S17" s="16"/>
      <c r="T17" s="17"/>
      <c r="U17" s="16"/>
    </row>
    <row r="18" s="1" customFormat="true" ht="18" customHeight="true" spans="1:21">
      <c r="A18" s="5" t="s">
        <v>37</v>
      </c>
      <c r="B18" s="3">
        <v>16</v>
      </c>
      <c r="C18" s="3" t="s">
        <v>20</v>
      </c>
      <c r="D18" s="4">
        <v>15</v>
      </c>
      <c r="E18" s="4">
        <v>1</v>
      </c>
      <c r="F18" s="4">
        <v>144</v>
      </c>
      <c r="G18" s="4">
        <v>180</v>
      </c>
      <c r="H18" s="4">
        <v>224</v>
      </c>
      <c r="I18" s="11">
        <v>1</v>
      </c>
      <c r="J18" s="11">
        <v>1</v>
      </c>
      <c r="K18" s="11">
        <v>224</v>
      </c>
      <c r="L18" s="11">
        <v>1</v>
      </c>
      <c r="M18" s="11"/>
      <c r="N18" s="12">
        <v>1</v>
      </c>
      <c r="O18" s="12">
        <f>F18-J18+1</f>
        <v>144</v>
      </c>
      <c r="P18" s="12">
        <f>G18-J18+1</f>
        <v>180</v>
      </c>
      <c r="Q18" s="12">
        <f t="shared" si="8"/>
        <v>224</v>
      </c>
      <c r="R18" s="15">
        <f t="shared" si="9"/>
        <v>448</v>
      </c>
      <c r="S18" s="16"/>
      <c r="T18" s="17">
        <f t="shared" si="10"/>
        <v>2601123840</v>
      </c>
      <c r="U18" s="16"/>
    </row>
    <row r="19" s="1" customFormat="true" ht="18" customHeight="true" spans="1:21">
      <c r="A19" s="6"/>
      <c r="B19" s="3">
        <v>17</v>
      </c>
      <c r="C19" s="3" t="s">
        <v>20</v>
      </c>
      <c r="D19" s="4">
        <v>13</v>
      </c>
      <c r="E19" s="4">
        <v>1</v>
      </c>
      <c r="F19" s="4">
        <v>144</v>
      </c>
      <c r="G19" s="4">
        <v>180</v>
      </c>
      <c r="H19" s="4">
        <v>96</v>
      </c>
      <c r="I19" s="11">
        <v>3</v>
      </c>
      <c r="J19" s="11">
        <v>3</v>
      </c>
      <c r="K19" s="11">
        <v>32</v>
      </c>
      <c r="L19" s="11">
        <v>1</v>
      </c>
      <c r="M19" s="11"/>
      <c r="N19" s="12">
        <v>1</v>
      </c>
      <c r="O19" s="12">
        <f>F19/L19</f>
        <v>144</v>
      </c>
      <c r="P19" s="12">
        <f>G19/L19</f>
        <v>180</v>
      </c>
      <c r="Q19" s="12">
        <f t="shared" si="8"/>
        <v>32</v>
      </c>
      <c r="R19" s="15">
        <f t="shared" si="9"/>
        <v>896</v>
      </c>
      <c r="S19" s="16"/>
      <c r="T19" s="17">
        <f t="shared" si="10"/>
        <v>4299816960</v>
      </c>
      <c r="U19" s="16"/>
    </row>
    <row r="20" s="1" customFormat="true" ht="18" customHeight="true" spans="1:21">
      <c r="A20" s="7"/>
      <c r="B20" s="3">
        <v>18</v>
      </c>
      <c r="C20" s="3" t="s">
        <v>23</v>
      </c>
      <c r="D20" s="4" t="s">
        <v>38</v>
      </c>
      <c r="E20" s="4">
        <v>1</v>
      </c>
      <c r="F20" s="4">
        <v>144</v>
      </c>
      <c r="G20" s="4">
        <v>180</v>
      </c>
      <c r="H20" s="4" t="s">
        <v>36</v>
      </c>
      <c r="I20" s="11"/>
      <c r="J20" s="11"/>
      <c r="K20" s="11"/>
      <c r="L20" s="11"/>
      <c r="M20" s="11"/>
      <c r="N20" s="12">
        <v>1</v>
      </c>
      <c r="O20" s="12">
        <v>144</v>
      </c>
      <c r="P20" s="12">
        <v>180</v>
      </c>
      <c r="Q20" s="12">
        <v>256</v>
      </c>
      <c r="R20" s="15"/>
      <c r="S20" s="16"/>
      <c r="T20" s="17"/>
      <c r="U20" s="16"/>
    </row>
    <row r="21" s="1" customFormat="true" ht="18" customHeight="true" spans="1:21">
      <c r="A21" s="5" t="s">
        <v>39</v>
      </c>
      <c r="B21" s="3">
        <v>19</v>
      </c>
      <c r="C21" s="3" t="s">
        <v>20</v>
      </c>
      <c r="D21" s="4">
        <v>18</v>
      </c>
      <c r="E21" s="4">
        <v>1</v>
      </c>
      <c r="F21" s="4">
        <v>144</v>
      </c>
      <c r="G21" s="4">
        <v>180</v>
      </c>
      <c r="H21" s="4">
        <v>256</v>
      </c>
      <c r="I21" s="11">
        <v>1</v>
      </c>
      <c r="J21" s="11">
        <v>3</v>
      </c>
      <c r="K21" s="11">
        <v>256</v>
      </c>
      <c r="L21" s="11">
        <v>1</v>
      </c>
      <c r="M21" s="11"/>
      <c r="N21" s="12">
        <v>1</v>
      </c>
      <c r="O21" s="12">
        <v>144</v>
      </c>
      <c r="P21" s="12">
        <v>180</v>
      </c>
      <c r="Q21" s="12">
        <v>256</v>
      </c>
      <c r="R21" s="15">
        <f t="shared" ref="R21:R26" si="11">(J21^2*I21+1)*K21</f>
        <v>2560</v>
      </c>
      <c r="S21" s="16"/>
      <c r="T21" s="17">
        <f t="shared" ref="T21:T23" si="12">2*H21*J21^3*Q21*O21*P21*E21</f>
        <v>91729428480</v>
      </c>
      <c r="U21" s="16"/>
    </row>
    <row r="22" s="1" customFormat="true" ht="18" customHeight="true" spans="1:21">
      <c r="A22" s="6"/>
      <c r="B22" s="3">
        <v>20</v>
      </c>
      <c r="C22" s="3" t="s">
        <v>20</v>
      </c>
      <c r="D22" s="4">
        <v>19</v>
      </c>
      <c r="E22" s="4">
        <v>1</v>
      </c>
      <c r="F22" s="4">
        <v>144</v>
      </c>
      <c r="G22" s="4">
        <v>180</v>
      </c>
      <c r="H22" s="4">
        <v>256</v>
      </c>
      <c r="I22" s="11">
        <v>1</v>
      </c>
      <c r="J22" s="11">
        <v>1</v>
      </c>
      <c r="K22" s="11">
        <v>256</v>
      </c>
      <c r="L22" s="11">
        <v>1</v>
      </c>
      <c r="M22" s="11"/>
      <c r="N22" s="12">
        <v>1</v>
      </c>
      <c r="O22" s="12">
        <v>144</v>
      </c>
      <c r="P22" s="12">
        <v>180</v>
      </c>
      <c r="Q22" s="12">
        <v>256</v>
      </c>
      <c r="R22" s="15">
        <f t="shared" si="11"/>
        <v>512</v>
      </c>
      <c r="S22" s="16"/>
      <c r="T22" s="17">
        <f t="shared" si="12"/>
        <v>3397386240</v>
      </c>
      <c r="U22" s="16"/>
    </row>
    <row r="23" s="1" customFormat="true" ht="18" customHeight="true" spans="1:21">
      <c r="A23" s="7"/>
      <c r="B23" s="3">
        <v>21</v>
      </c>
      <c r="C23" s="3" t="s">
        <v>20</v>
      </c>
      <c r="D23" s="4">
        <v>20</v>
      </c>
      <c r="E23" s="4">
        <v>1</v>
      </c>
      <c r="F23" s="4">
        <v>144</v>
      </c>
      <c r="G23" s="4">
        <v>180</v>
      </c>
      <c r="H23" s="4">
        <v>256</v>
      </c>
      <c r="I23" s="11">
        <v>1</v>
      </c>
      <c r="J23" s="11">
        <v>1</v>
      </c>
      <c r="K23" s="11">
        <v>48</v>
      </c>
      <c r="L23" s="11">
        <v>1</v>
      </c>
      <c r="M23" s="11"/>
      <c r="N23" s="12">
        <v>1</v>
      </c>
      <c r="O23" s="12">
        <v>144</v>
      </c>
      <c r="P23" s="12">
        <v>180</v>
      </c>
      <c r="Q23" s="12">
        <v>48</v>
      </c>
      <c r="R23" s="15">
        <f t="shared" si="11"/>
        <v>96</v>
      </c>
      <c r="S23" s="16"/>
      <c r="T23" s="17">
        <f t="shared" si="12"/>
        <v>637009920</v>
      </c>
      <c r="U23" s="16" t="s">
        <v>40</v>
      </c>
    </row>
    <row r="24" s="1" customFormat="true" ht="18" customHeight="true" spans="1:21">
      <c r="A24" s="3"/>
      <c r="B24" s="3"/>
      <c r="C24" s="3"/>
      <c r="D24" s="4"/>
      <c r="E24" s="4"/>
      <c r="F24" s="4"/>
      <c r="G24" s="4"/>
      <c r="H24" s="4"/>
      <c r="I24" s="11"/>
      <c r="J24" s="11"/>
      <c r="K24" s="11"/>
      <c r="L24" s="11"/>
      <c r="M24" s="11"/>
      <c r="N24" s="12"/>
      <c r="O24" s="12"/>
      <c r="P24" s="12"/>
      <c r="Q24" s="12"/>
      <c r="R24" s="15">
        <f t="shared" si="11"/>
        <v>0</v>
      </c>
      <c r="S24" s="16"/>
      <c r="T24" s="17"/>
      <c r="U24" s="16"/>
    </row>
    <row r="25" s="1" customFormat="true" ht="18" customHeight="true" spans="1:21">
      <c r="A25" s="5" t="s">
        <v>41</v>
      </c>
      <c r="B25" s="3">
        <v>22</v>
      </c>
      <c r="C25" s="3" t="s">
        <v>20</v>
      </c>
      <c r="D25" s="4">
        <v>19</v>
      </c>
      <c r="E25" s="4">
        <v>1</v>
      </c>
      <c r="F25" s="4">
        <v>144</v>
      </c>
      <c r="G25" s="4">
        <v>180</v>
      </c>
      <c r="H25" s="4">
        <v>256</v>
      </c>
      <c r="I25" s="11">
        <v>1</v>
      </c>
      <c r="J25" s="11">
        <v>1</v>
      </c>
      <c r="K25" s="11">
        <v>512</v>
      </c>
      <c r="L25" s="11">
        <v>1</v>
      </c>
      <c r="M25" s="11"/>
      <c r="N25" s="12">
        <v>1</v>
      </c>
      <c r="O25" s="12">
        <v>144</v>
      </c>
      <c r="P25" s="12">
        <v>180</v>
      </c>
      <c r="Q25" s="12">
        <v>512</v>
      </c>
      <c r="R25" s="15">
        <f t="shared" si="11"/>
        <v>1024</v>
      </c>
      <c r="S25" s="16"/>
      <c r="T25" s="17">
        <f>2*H25*J25^3*Q25*O25*P25*E25</f>
        <v>6794772480</v>
      </c>
      <c r="U25" s="16"/>
    </row>
    <row r="26" s="1" customFormat="true" ht="18" customHeight="true" spans="1:21">
      <c r="A26" s="6"/>
      <c r="B26" s="3">
        <v>23</v>
      </c>
      <c r="C26" s="3" t="s">
        <v>20</v>
      </c>
      <c r="D26" s="4">
        <v>22</v>
      </c>
      <c r="E26" s="4">
        <v>1</v>
      </c>
      <c r="F26" s="4">
        <v>144</v>
      </c>
      <c r="G26" s="4">
        <v>180</v>
      </c>
      <c r="H26" s="4">
        <v>256</v>
      </c>
      <c r="I26" s="11">
        <v>1</v>
      </c>
      <c r="J26" s="11">
        <v>1</v>
      </c>
      <c r="K26" s="11">
        <v>400</v>
      </c>
      <c r="L26" s="11">
        <v>1</v>
      </c>
      <c r="M26" s="11"/>
      <c r="N26" s="12">
        <v>1</v>
      </c>
      <c r="O26" s="12">
        <v>144</v>
      </c>
      <c r="P26" s="12">
        <v>180</v>
      </c>
      <c r="Q26" s="12">
        <v>400</v>
      </c>
      <c r="R26" s="15">
        <f t="shared" si="11"/>
        <v>800</v>
      </c>
      <c r="S26" s="16"/>
      <c r="T26" s="17">
        <f>2*H26*J26^3*Q26*O26*P26*E26</f>
        <v>5308416000</v>
      </c>
      <c r="U26" s="16"/>
    </row>
    <row r="27" s="1" customFormat="true" ht="18" customHeight="true" spans="1:21">
      <c r="A27" s="6"/>
      <c r="B27" s="3">
        <v>24</v>
      </c>
      <c r="C27" s="3" t="s">
        <v>42</v>
      </c>
      <c r="D27" s="4">
        <v>23</v>
      </c>
      <c r="E27" s="8"/>
      <c r="F27" s="9"/>
      <c r="G27" s="9"/>
      <c r="H27" s="10"/>
      <c r="I27" s="11"/>
      <c r="J27" s="11"/>
      <c r="K27" s="11"/>
      <c r="L27" s="11"/>
      <c r="M27" s="11"/>
      <c r="N27" s="13" t="s">
        <v>43</v>
      </c>
      <c r="O27" s="14"/>
      <c r="P27" s="14"/>
      <c r="Q27" s="18"/>
      <c r="R27" s="15"/>
      <c r="S27" s="16"/>
      <c r="T27" s="17"/>
      <c r="U27" s="16"/>
    </row>
    <row r="28" s="1" customFormat="true" ht="18" customHeight="true" spans="1:21">
      <c r="A28" s="7"/>
      <c r="B28" s="3">
        <v>25</v>
      </c>
      <c r="C28" s="3" t="s">
        <v>44</v>
      </c>
      <c r="D28" s="4">
        <v>24</v>
      </c>
      <c r="E28" s="4"/>
      <c r="F28" s="4"/>
      <c r="G28" s="4"/>
      <c r="H28" s="4"/>
      <c r="I28" s="11"/>
      <c r="J28" s="11"/>
      <c r="K28" s="11"/>
      <c r="L28" s="11"/>
      <c r="M28" s="11"/>
      <c r="N28" s="13" t="s">
        <v>43</v>
      </c>
      <c r="O28" s="14"/>
      <c r="P28" s="14"/>
      <c r="Q28" s="18"/>
      <c r="R28" s="15"/>
      <c r="S28" s="16"/>
      <c r="T28" s="17"/>
      <c r="U28" s="16" t="s">
        <v>45</v>
      </c>
    </row>
    <row r="29" s="1" customFormat="true" ht="18" customHeight="true" spans="1:21">
      <c r="A29" s="3"/>
      <c r="B29" s="3"/>
      <c r="C29" s="3"/>
      <c r="D29" s="4"/>
      <c r="E29" s="4"/>
      <c r="F29" s="4"/>
      <c r="G29" s="4"/>
      <c r="H29" s="4"/>
      <c r="I29" s="11"/>
      <c r="J29" s="11"/>
      <c r="K29" s="11"/>
      <c r="L29" s="11"/>
      <c r="M29" s="11"/>
      <c r="N29" s="12"/>
      <c r="O29" s="12"/>
      <c r="P29" s="12"/>
      <c r="Q29" s="12"/>
      <c r="R29" s="15"/>
      <c r="S29" s="16"/>
      <c r="T29" s="17"/>
      <c r="U29" s="16"/>
    </row>
    <row r="30" s="1" customFormat="true" ht="18" customHeight="true" spans="1:21">
      <c r="A30" s="5" t="s">
        <v>46</v>
      </c>
      <c r="B30" s="3">
        <v>26</v>
      </c>
      <c r="C30" s="3" t="s">
        <v>47</v>
      </c>
      <c r="D30" s="4" t="s">
        <v>48</v>
      </c>
      <c r="E30" s="4" t="s">
        <v>49</v>
      </c>
      <c r="F30" s="4">
        <v>144</v>
      </c>
      <c r="G30" s="4">
        <v>180</v>
      </c>
      <c r="H30" s="4">
        <v>1</v>
      </c>
      <c r="I30" s="11"/>
      <c r="J30" s="11">
        <v>5</v>
      </c>
      <c r="K30" s="11">
        <v>25</v>
      </c>
      <c r="L30" s="11">
        <v>1</v>
      </c>
      <c r="M30" s="11"/>
      <c r="N30" s="12"/>
      <c r="O30" s="12">
        <v>144</v>
      </c>
      <c r="P30" s="12">
        <v>180</v>
      </c>
      <c r="Q30" s="12">
        <v>25</v>
      </c>
      <c r="R30" s="15">
        <f t="shared" ref="R30:R34" si="13">(J30^2+1)*K30*H30</f>
        <v>650</v>
      </c>
      <c r="S30" s="16"/>
      <c r="T30" s="17">
        <f t="shared" ref="T30:T34" si="14">R30*O30*P30</f>
        <v>16848000</v>
      </c>
      <c r="U30" s="16"/>
    </row>
    <row r="31" s="1" customFormat="true" ht="18" customHeight="true" spans="1:21">
      <c r="A31" s="6"/>
      <c r="B31" s="3">
        <v>27</v>
      </c>
      <c r="C31" s="3" t="s">
        <v>50</v>
      </c>
      <c r="D31" s="4" t="s">
        <v>51</v>
      </c>
      <c r="E31" s="4" t="s">
        <v>49</v>
      </c>
      <c r="F31" s="4">
        <v>144</v>
      </c>
      <c r="G31" s="4">
        <v>180</v>
      </c>
      <c r="H31" s="4">
        <v>1</v>
      </c>
      <c r="I31" s="11"/>
      <c r="J31" s="11">
        <v>5</v>
      </c>
      <c r="K31" s="11">
        <f t="shared" ref="K31:K35" si="15">O30*P30</f>
        <v>25920</v>
      </c>
      <c r="L31" s="11"/>
      <c r="M31" s="11"/>
      <c r="N31" s="12"/>
      <c r="O31" s="12">
        <f t="shared" ref="O31:O35" si="16">O30*4</f>
        <v>576</v>
      </c>
      <c r="P31" s="12">
        <f t="shared" ref="P31:P35" si="17">P30*4</f>
        <v>720</v>
      </c>
      <c r="Q31" s="12">
        <v>1</v>
      </c>
      <c r="R31" s="15"/>
      <c r="S31" s="16"/>
      <c r="T31" s="17">
        <f t="shared" ref="T31:T35" si="18">J31^2*K31</f>
        <v>648000</v>
      </c>
      <c r="U31" s="16"/>
    </row>
    <row r="32" s="1" customFormat="true" ht="18" customHeight="true" spans="1:21">
      <c r="A32" s="6"/>
      <c r="B32" s="3">
        <v>28</v>
      </c>
      <c r="C32" s="3" t="s">
        <v>47</v>
      </c>
      <c r="D32" s="4" t="s">
        <v>48</v>
      </c>
      <c r="E32" s="4" t="s">
        <v>49</v>
      </c>
      <c r="F32" s="4">
        <v>144</v>
      </c>
      <c r="G32" s="4">
        <v>180</v>
      </c>
      <c r="H32" s="4">
        <v>1</v>
      </c>
      <c r="I32" s="11"/>
      <c r="J32" s="11">
        <v>5</v>
      </c>
      <c r="K32" s="11">
        <v>25</v>
      </c>
      <c r="L32" s="11">
        <v>1</v>
      </c>
      <c r="M32" s="11"/>
      <c r="N32" s="12"/>
      <c r="O32" s="12">
        <v>144</v>
      </c>
      <c r="P32" s="12">
        <v>180</v>
      </c>
      <c r="Q32" s="12">
        <v>25</v>
      </c>
      <c r="R32" s="15">
        <f t="shared" si="13"/>
        <v>650</v>
      </c>
      <c r="S32" s="16"/>
      <c r="T32" s="17">
        <f t="shared" si="14"/>
        <v>16848000</v>
      </c>
      <c r="U32" s="16"/>
    </row>
    <row r="33" s="1" customFormat="true" ht="18" customHeight="true" spans="1:21">
      <c r="A33" s="6"/>
      <c r="B33" s="3">
        <v>29</v>
      </c>
      <c r="C33" s="3" t="s">
        <v>50</v>
      </c>
      <c r="D33" s="4" t="s">
        <v>51</v>
      </c>
      <c r="E33" s="4" t="s">
        <v>49</v>
      </c>
      <c r="F33" s="4">
        <v>144</v>
      </c>
      <c r="G33" s="4">
        <v>180</v>
      </c>
      <c r="H33" s="4">
        <v>1</v>
      </c>
      <c r="I33" s="11"/>
      <c r="J33" s="11">
        <v>5</v>
      </c>
      <c r="K33" s="11">
        <f t="shared" si="15"/>
        <v>25920</v>
      </c>
      <c r="L33" s="11"/>
      <c r="M33" s="11"/>
      <c r="N33" s="12"/>
      <c r="O33" s="12">
        <f t="shared" si="16"/>
        <v>576</v>
      </c>
      <c r="P33" s="12">
        <f t="shared" si="17"/>
        <v>720</v>
      </c>
      <c r="Q33" s="12">
        <v>1</v>
      </c>
      <c r="R33" s="15"/>
      <c r="S33" s="16"/>
      <c r="T33" s="17">
        <f t="shared" si="18"/>
        <v>648000</v>
      </c>
      <c r="U33" s="16"/>
    </row>
    <row r="34" s="1" customFormat="true" ht="18" customHeight="true" spans="1:21">
      <c r="A34" s="6"/>
      <c r="B34" s="3">
        <v>30</v>
      </c>
      <c r="C34" s="3" t="s">
        <v>47</v>
      </c>
      <c r="D34" s="4" t="s">
        <v>48</v>
      </c>
      <c r="E34" s="4" t="s">
        <v>49</v>
      </c>
      <c r="F34" s="4">
        <v>144</v>
      </c>
      <c r="G34" s="4">
        <v>180</v>
      </c>
      <c r="H34" s="4">
        <v>1</v>
      </c>
      <c r="I34" s="11"/>
      <c r="J34" s="11">
        <v>5</v>
      </c>
      <c r="K34" s="11">
        <v>25</v>
      </c>
      <c r="L34" s="11">
        <v>1</v>
      </c>
      <c r="M34" s="11"/>
      <c r="N34" s="12"/>
      <c r="O34" s="12">
        <v>144</v>
      </c>
      <c r="P34" s="12">
        <v>180</v>
      </c>
      <c r="Q34" s="12">
        <v>25</v>
      </c>
      <c r="R34" s="15">
        <f t="shared" si="13"/>
        <v>650</v>
      </c>
      <c r="S34" s="16"/>
      <c r="T34" s="17">
        <f t="shared" si="14"/>
        <v>16848000</v>
      </c>
      <c r="U34" s="16"/>
    </row>
    <row r="35" s="1" customFormat="true" ht="18" customHeight="true" spans="1:21">
      <c r="A35" s="7"/>
      <c r="B35" s="3">
        <v>31</v>
      </c>
      <c r="C35" s="3" t="s">
        <v>50</v>
      </c>
      <c r="D35" s="4" t="s">
        <v>51</v>
      </c>
      <c r="E35" s="4" t="s">
        <v>49</v>
      </c>
      <c r="F35" s="4">
        <v>144</v>
      </c>
      <c r="G35" s="4">
        <v>180</v>
      </c>
      <c r="H35" s="4">
        <v>1</v>
      </c>
      <c r="I35" s="11"/>
      <c r="J35" s="11">
        <v>5</v>
      </c>
      <c r="K35" s="11">
        <f t="shared" si="15"/>
        <v>25920</v>
      </c>
      <c r="L35" s="11"/>
      <c r="M35" s="11"/>
      <c r="N35" s="12"/>
      <c r="O35" s="12">
        <f t="shared" si="16"/>
        <v>576</v>
      </c>
      <c r="P35" s="12">
        <f t="shared" si="17"/>
        <v>720</v>
      </c>
      <c r="Q35" s="12">
        <v>1</v>
      </c>
      <c r="R35" s="15"/>
      <c r="S35" s="16"/>
      <c r="T35" s="17">
        <f t="shared" si="18"/>
        <v>648000</v>
      </c>
      <c r="U35" s="16"/>
    </row>
    <row r="36" s="1" customFormat="true" ht="18" customHeight="true" spans="1:21">
      <c r="A36" s="3"/>
      <c r="B36" s="3"/>
      <c r="C36" s="3"/>
      <c r="D36" s="4"/>
      <c r="E36" s="4"/>
      <c r="F36" s="4"/>
      <c r="G36" s="4"/>
      <c r="H36" s="4"/>
      <c r="I36" s="11"/>
      <c r="J36" s="11"/>
      <c r="K36" s="11"/>
      <c r="L36" s="11"/>
      <c r="M36" s="11"/>
      <c r="N36" s="12"/>
      <c r="O36" s="12"/>
      <c r="P36" s="12"/>
      <c r="Q36" s="19"/>
      <c r="R36" s="15">
        <f>SUM(R2:R35)</f>
        <v>15838</v>
      </c>
      <c r="S36" s="16"/>
      <c r="T36" s="20">
        <f>SUM(T2:T35)</f>
        <v>140470044480</v>
      </c>
      <c r="U36" s="16"/>
    </row>
    <row r="37" s="1" customFormat="true" ht="18" customHeight="true" spans="1:21">
      <c r="A37" s="3"/>
      <c r="B37" s="3"/>
      <c r="C37" s="3"/>
      <c r="D37" s="4"/>
      <c r="E37" s="4"/>
      <c r="F37" s="4"/>
      <c r="G37" s="4"/>
      <c r="H37" s="4"/>
      <c r="I37" s="11"/>
      <c r="J37" s="11"/>
      <c r="K37" s="11"/>
      <c r="L37" s="11"/>
      <c r="M37" s="11"/>
      <c r="N37" s="12"/>
      <c r="O37" s="12"/>
      <c r="P37" s="12"/>
      <c r="Q37" s="12" t="s">
        <v>52</v>
      </c>
      <c r="R37" s="15">
        <f>R36/1000</f>
        <v>15.838</v>
      </c>
      <c r="S37" s="16"/>
      <c r="T37" s="17">
        <f t="shared" ref="T37:T39" si="19">T36/1000</f>
        <v>140470044.48</v>
      </c>
      <c r="U37" s="16"/>
    </row>
    <row r="38" s="1" customFormat="true" ht="18" customHeight="true" spans="1:21">
      <c r="A38" s="3"/>
      <c r="B38" s="3"/>
      <c r="C38" s="3"/>
      <c r="D38" s="4"/>
      <c r="E38" s="4"/>
      <c r="F38" s="4"/>
      <c r="G38" s="4"/>
      <c r="H38" s="4"/>
      <c r="I38" s="11"/>
      <c r="J38" s="11"/>
      <c r="K38" s="11"/>
      <c r="L38" s="11"/>
      <c r="M38" s="11"/>
      <c r="N38" s="12"/>
      <c r="O38" s="12"/>
      <c r="P38" s="12"/>
      <c r="Q38" s="12" t="s">
        <v>53</v>
      </c>
      <c r="R38" s="15"/>
      <c r="S38" s="16"/>
      <c r="T38" s="17">
        <f t="shared" si="19"/>
        <v>140470.04448</v>
      </c>
      <c r="U38" s="16"/>
    </row>
    <row r="39" s="1" customFormat="true" ht="18" customHeight="true" spans="1:21">
      <c r="A39" s="3"/>
      <c r="B39" s="3"/>
      <c r="C39" s="3"/>
      <c r="D39" s="4"/>
      <c r="E39" s="4"/>
      <c r="F39" s="4"/>
      <c r="G39" s="4"/>
      <c r="H39" s="4"/>
      <c r="I39" s="11"/>
      <c r="J39" s="11"/>
      <c r="K39" s="11"/>
      <c r="L39" s="11"/>
      <c r="M39" s="11"/>
      <c r="N39" s="12"/>
      <c r="O39" s="12"/>
      <c r="P39" s="12"/>
      <c r="Q39" s="12" t="s">
        <v>54</v>
      </c>
      <c r="R39" s="15"/>
      <c r="S39" s="16"/>
      <c r="T39" s="17">
        <f t="shared" si="19"/>
        <v>140.47004448</v>
      </c>
      <c r="U39" s="16">
        <v>30</v>
      </c>
    </row>
    <row r="40" s="1" customFormat="true" ht="18" customHeight="true" spans="1:21">
      <c r="A40" s="3"/>
      <c r="B40" s="3"/>
      <c r="C40" s="3"/>
      <c r="D40" s="4"/>
      <c r="E40" s="4"/>
      <c r="F40" s="4"/>
      <c r="G40" s="4"/>
      <c r="H40" s="4"/>
      <c r="I40" s="11"/>
      <c r="J40" s="11"/>
      <c r="K40" s="11"/>
      <c r="L40" s="11"/>
      <c r="M40" s="11"/>
      <c r="N40" s="12"/>
      <c r="O40" s="12"/>
      <c r="P40" s="12"/>
      <c r="Q40" s="12"/>
      <c r="R40" s="15"/>
      <c r="S40" s="16"/>
      <c r="T40" s="17"/>
      <c r="U40" s="16"/>
    </row>
    <row r="41" s="1" customFormat="true" ht="18" customHeight="true" spans="1:21">
      <c r="A41" s="3"/>
      <c r="B41" s="3"/>
      <c r="C41" s="3"/>
      <c r="D41" s="4"/>
      <c r="E41" s="4"/>
      <c r="F41" s="4"/>
      <c r="G41" s="4"/>
      <c r="H41" s="4"/>
      <c r="I41" s="11"/>
      <c r="J41" s="11"/>
      <c r="K41" s="11"/>
      <c r="L41" s="11"/>
      <c r="M41" s="11"/>
      <c r="N41" s="12"/>
      <c r="O41" s="12"/>
      <c r="P41" s="12"/>
      <c r="Q41" s="12"/>
      <c r="R41" s="15"/>
      <c r="S41" s="16"/>
      <c r="T41" s="17">
        <f>T39</f>
        <v>140.47004448</v>
      </c>
      <c r="U41" s="16">
        <f>U39</f>
        <v>30</v>
      </c>
    </row>
    <row r="42" s="1" customFormat="true" ht="18" customHeight="true" spans="1:21">
      <c r="A42" s="3"/>
      <c r="B42" s="3"/>
      <c r="C42" s="3"/>
      <c r="D42" s="4"/>
      <c r="E42" s="4"/>
      <c r="F42" s="4"/>
      <c r="G42" s="4"/>
      <c r="H42" s="4"/>
      <c r="I42" s="11"/>
      <c r="J42" s="11"/>
      <c r="K42" s="11"/>
      <c r="L42" s="11"/>
      <c r="M42" s="11"/>
      <c r="N42" s="12"/>
      <c r="O42" s="12"/>
      <c r="P42" s="12"/>
      <c r="Q42" s="12"/>
      <c r="R42" s="15"/>
      <c r="S42" s="16"/>
      <c r="T42" s="17"/>
      <c r="U42" s="16"/>
    </row>
    <row r="43" s="1" customFormat="true" ht="18" customHeight="true" spans="1:21">
      <c r="A43" s="3"/>
      <c r="B43" s="3"/>
      <c r="C43" s="3"/>
      <c r="D43" s="4"/>
      <c r="E43" s="4"/>
      <c r="F43" s="4"/>
      <c r="G43" s="4"/>
      <c r="H43" s="4"/>
      <c r="I43" s="11"/>
      <c r="J43" s="11"/>
      <c r="K43" s="11"/>
      <c r="L43" s="11"/>
      <c r="M43" s="11"/>
      <c r="N43" s="12"/>
      <c r="O43" s="12"/>
      <c r="P43" s="12"/>
      <c r="Q43" s="12"/>
      <c r="R43" s="15"/>
      <c r="S43" s="16"/>
      <c r="T43" s="17"/>
      <c r="U43" s="16"/>
    </row>
    <row r="44" s="1" customFormat="true" ht="18" customHeight="true" spans="1:21">
      <c r="A44" s="3"/>
      <c r="B44" s="3"/>
      <c r="C44" s="3"/>
      <c r="D44" s="4"/>
      <c r="E44" s="4"/>
      <c r="F44" s="4"/>
      <c r="G44" s="4"/>
      <c r="H44" s="4"/>
      <c r="I44" s="11"/>
      <c r="J44" s="11"/>
      <c r="K44" s="11"/>
      <c r="L44" s="11"/>
      <c r="M44" s="11"/>
      <c r="N44" s="12"/>
      <c r="O44" s="12"/>
      <c r="P44" s="12"/>
      <c r="Q44" s="12"/>
      <c r="R44" s="15"/>
      <c r="S44" s="16"/>
      <c r="T44" s="17"/>
      <c r="U44" s="16"/>
    </row>
    <row r="45" s="1" customFormat="true" ht="18" customHeight="true" spans="1:21">
      <c r="A45" s="3"/>
      <c r="B45" s="3"/>
      <c r="C45" s="3"/>
      <c r="D45" s="4"/>
      <c r="E45" s="4"/>
      <c r="F45" s="4"/>
      <c r="G45" s="4"/>
      <c r="H45" s="4"/>
      <c r="I45" s="11"/>
      <c r="J45" s="11"/>
      <c r="K45" s="11"/>
      <c r="L45" s="11"/>
      <c r="M45" s="11"/>
      <c r="N45" s="12"/>
      <c r="O45" s="12"/>
      <c r="P45" s="12"/>
      <c r="Q45" s="12"/>
      <c r="R45" s="15"/>
      <c r="S45" s="16"/>
      <c r="T45" s="17"/>
      <c r="U45" s="16"/>
    </row>
  </sheetData>
  <mergeCells count="12">
    <mergeCell ref="E27:H27"/>
    <mergeCell ref="N27:Q27"/>
    <mergeCell ref="N28:Q28"/>
    <mergeCell ref="A3:A5"/>
    <mergeCell ref="A6:A8"/>
    <mergeCell ref="A9:A11"/>
    <mergeCell ref="A12:A14"/>
    <mergeCell ref="A15:A17"/>
    <mergeCell ref="A18:A20"/>
    <mergeCell ref="A21:A23"/>
    <mergeCell ref="A25:A28"/>
    <mergeCell ref="A30:A3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5"/>
  <sheetViews>
    <sheetView tabSelected="1" zoomScale="85" zoomScaleNormal="85" topLeftCell="D1" workbookViewId="0">
      <selection activeCell="V21" sqref="V21"/>
    </sheetView>
  </sheetViews>
  <sheetFormatPr defaultColWidth="9" defaultRowHeight="16.5"/>
  <cols>
    <col min="2" max="12" width="14.7777777777778" customWidth="true"/>
    <col min="13" max="13" width="14.7777777777778" hidden="true" customWidth="true"/>
    <col min="14" max="17" width="14.7777777777778" customWidth="true"/>
    <col min="18" max="18" width="14.7777777777778" style="2" customWidth="true"/>
    <col min="19" max="19" width="14.7777777777778" hidden="true" customWidth="true"/>
    <col min="20" max="21" width="14.7777777777778" customWidth="true"/>
  </cols>
  <sheetData>
    <row r="1" s="1" customFormat="true" ht="18" customHeight="true" spans="1:21">
      <c r="A1" s="3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5" t="s">
        <v>16</v>
      </c>
      <c r="S1" s="16" t="s">
        <v>17</v>
      </c>
      <c r="T1" s="16" t="s">
        <v>18</v>
      </c>
      <c r="U1" s="16" t="s">
        <v>19</v>
      </c>
    </row>
    <row r="2" s="1" customFormat="true" ht="18" customHeight="true" spans="1:21">
      <c r="A2" s="3"/>
      <c r="B2" s="3">
        <v>0</v>
      </c>
      <c r="C2" s="3" t="s">
        <v>20</v>
      </c>
      <c r="D2" s="4" t="s">
        <v>21</v>
      </c>
      <c r="E2" s="4">
        <v>3</v>
      </c>
      <c r="F2" s="4">
        <v>480</v>
      </c>
      <c r="G2" s="4">
        <v>270</v>
      </c>
      <c r="H2" s="4">
        <v>3</v>
      </c>
      <c r="I2" s="11">
        <v>3</v>
      </c>
      <c r="J2" s="11">
        <v>3</v>
      </c>
      <c r="K2" s="11">
        <v>64</v>
      </c>
      <c r="L2" s="11">
        <v>1</v>
      </c>
      <c r="M2" s="11"/>
      <c r="N2" s="12">
        <v>1</v>
      </c>
      <c r="O2" s="12">
        <f t="shared" ref="O2:O7" si="0">F2/L2</f>
        <v>480</v>
      </c>
      <c r="P2" s="12">
        <f t="shared" ref="P2:P7" si="1">G2/L2</f>
        <v>270</v>
      </c>
      <c r="Q2" s="12">
        <f t="shared" ref="Q2:Q7" si="2">K2</f>
        <v>64</v>
      </c>
      <c r="R2" s="15">
        <f t="shared" ref="R2:R7" si="3">(J2^2*I2+1)*K2</f>
        <v>1792</v>
      </c>
      <c r="S2" s="16"/>
      <c r="T2" s="17">
        <f t="shared" ref="T2:T7" si="4">2*H2*J2^3*Q2*O2*P2*E2</f>
        <v>4031078400</v>
      </c>
      <c r="U2" s="16"/>
    </row>
    <row r="3" s="1" customFormat="true" ht="18" customHeight="true" spans="1:21">
      <c r="A3" s="5" t="s">
        <v>22</v>
      </c>
      <c r="B3" s="3">
        <v>1</v>
      </c>
      <c r="C3" s="3" t="s">
        <v>20</v>
      </c>
      <c r="D3" s="4">
        <v>0</v>
      </c>
      <c r="E3" s="4">
        <v>1</v>
      </c>
      <c r="F3" s="4">
        <v>480</v>
      </c>
      <c r="G3" s="4">
        <v>270</v>
      </c>
      <c r="H3" s="4">
        <v>64</v>
      </c>
      <c r="I3" s="11">
        <v>1</v>
      </c>
      <c r="J3" s="11">
        <v>1</v>
      </c>
      <c r="K3" s="11">
        <v>64</v>
      </c>
      <c r="L3" s="11">
        <v>1</v>
      </c>
      <c r="M3" s="11"/>
      <c r="N3" s="12">
        <v>1</v>
      </c>
      <c r="O3" s="12">
        <f>F3-J3+1</f>
        <v>480</v>
      </c>
      <c r="P3" s="12">
        <f>G3-J3+1</f>
        <v>270</v>
      </c>
      <c r="Q3" s="12">
        <f t="shared" si="2"/>
        <v>64</v>
      </c>
      <c r="R3" s="15">
        <f t="shared" si="3"/>
        <v>128</v>
      </c>
      <c r="S3" s="16"/>
      <c r="T3" s="17">
        <f t="shared" si="4"/>
        <v>1061683200</v>
      </c>
      <c r="U3" s="16"/>
    </row>
    <row r="4" s="1" customFormat="true" ht="18" customHeight="true" spans="1:21">
      <c r="A4" s="6"/>
      <c r="B4" s="3">
        <v>2</v>
      </c>
      <c r="C4" s="3" t="s">
        <v>20</v>
      </c>
      <c r="D4" s="4">
        <v>2</v>
      </c>
      <c r="E4" s="4">
        <v>1</v>
      </c>
      <c r="F4" s="4">
        <v>480</v>
      </c>
      <c r="G4" s="4">
        <v>270</v>
      </c>
      <c r="H4" s="4">
        <v>64</v>
      </c>
      <c r="I4" s="11">
        <v>3</v>
      </c>
      <c r="J4" s="11">
        <v>3</v>
      </c>
      <c r="K4" s="11">
        <v>32</v>
      </c>
      <c r="L4" s="11">
        <v>1</v>
      </c>
      <c r="M4" s="11"/>
      <c r="N4" s="12">
        <v>1</v>
      </c>
      <c r="O4" s="12">
        <f t="shared" si="0"/>
        <v>480</v>
      </c>
      <c r="P4" s="12">
        <f t="shared" si="1"/>
        <v>270</v>
      </c>
      <c r="Q4" s="12">
        <f t="shared" si="2"/>
        <v>32</v>
      </c>
      <c r="R4" s="15">
        <f t="shared" si="3"/>
        <v>896</v>
      </c>
      <c r="S4" s="16"/>
      <c r="T4" s="17">
        <f t="shared" si="4"/>
        <v>14332723200</v>
      </c>
      <c r="U4" s="16"/>
    </row>
    <row r="5" s="1" customFormat="true" ht="18" customHeight="true" spans="1:21">
      <c r="A5" s="7"/>
      <c r="B5" s="3">
        <v>3</v>
      </c>
      <c r="C5" s="3" t="s">
        <v>23</v>
      </c>
      <c r="D5" s="4" t="s">
        <v>24</v>
      </c>
      <c r="E5" s="4">
        <v>1</v>
      </c>
      <c r="F5" s="4">
        <v>480</v>
      </c>
      <c r="G5" s="4">
        <v>270</v>
      </c>
      <c r="H5" s="4" t="s">
        <v>25</v>
      </c>
      <c r="I5" s="11"/>
      <c r="J5" s="11"/>
      <c r="K5" s="11"/>
      <c r="L5" s="11"/>
      <c r="M5" s="11"/>
      <c r="N5" s="12">
        <v>1</v>
      </c>
      <c r="O5" s="12">
        <v>480</v>
      </c>
      <c r="P5" s="12">
        <v>270</v>
      </c>
      <c r="Q5" s="12">
        <v>96</v>
      </c>
      <c r="R5" s="15"/>
      <c r="S5" s="16"/>
      <c r="T5" s="17"/>
      <c r="U5" s="16"/>
    </row>
    <row r="6" s="1" customFormat="true" ht="18" customHeight="true" spans="1:21">
      <c r="A6" s="5" t="s">
        <v>26</v>
      </c>
      <c r="B6" s="3">
        <v>4</v>
      </c>
      <c r="C6" s="3" t="s">
        <v>20</v>
      </c>
      <c r="D6" s="4">
        <v>3</v>
      </c>
      <c r="E6" s="4">
        <v>1</v>
      </c>
      <c r="F6" s="4">
        <v>480</v>
      </c>
      <c r="G6" s="4">
        <v>270</v>
      </c>
      <c r="H6" s="4">
        <v>96</v>
      </c>
      <c r="I6" s="11">
        <v>1</v>
      </c>
      <c r="J6" s="11">
        <v>1</v>
      </c>
      <c r="K6" s="11">
        <v>96</v>
      </c>
      <c r="L6" s="11">
        <v>1</v>
      </c>
      <c r="M6" s="11"/>
      <c r="N6" s="12">
        <v>1</v>
      </c>
      <c r="O6" s="12">
        <f>F6-J6+1</f>
        <v>480</v>
      </c>
      <c r="P6" s="12">
        <f>G6-J6+1</f>
        <v>270</v>
      </c>
      <c r="Q6" s="12">
        <f t="shared" si="2"/>
        <v>96</v>
      </c>
      <c r="R6" s="15">
        <f t="shared" si="3"/>
        <v>192</v>
      </c>
      <c r="S6" s="16"/>
      <c r="T6" s="17">
        <f t="shared" si="4"/>
        <v>2388787200</v>
      </c>
      <c r="U6" s="16"/>
    </row>
    <row r="7" s="1" customFormat="true" ht="18" customHeight="true" spans="1:21">
      <c r="A7" s="6"/>
      <c r="B7" s="3">
        <v>5</v>
      </c>
      <c r="C7" s="3" t="s">
        <v>20</v>
      </c>
      <c r="D7" s="4">
        <v>4</v>
      </c>
      <c r="E7" s="4">
        <v>1</v>
      </c>
      <c r="F7" s="4">
        <v>480</v>
      </c>
      <c r="G7" s="4">
        <v>270</v>
      </c>
      <c r="H7" s="4">
        <v>96</v>
      </c>
      <c r="I7" s="11">
        <v>3</v>
      </c>
      <c r="J7" s="11">
        <v>3</v>
      </c>
      <c r="K7" s="11">
        <v>32</v>
      </c>
      <c r="L7" s="11">
        <v>1</v>
      </c>
      <c r="M7" s="11"/>
      <c r="N7" s="12">
        <v>1</v>
      </c>
      <c r="O7" s="12">
        <f t="shared" si="0"/>
        <v>480</v>
      </c>
      <c r="P7" s="12">
        <f t="shared" si="1"/>
        <v>270</v>
      </c>
      <c r="Q7" s="12">
        <f t="shared" si="2"/>
        <v>32</v>
      </c>
      <c r="R7" s="15">
        <f t="shared" si="3"/>
        <v>896</v>
      </c>
      <c r="S7" s="16"/>
      <c r="T7" s="17">
        <f t="shared" si="4"/>
        <v>21499084800</v>
      </c>
      <c r="U7" s="16"/>
    </row>
    <row r="8" s="1" customFormat="true" ht="18" customHeight="true" spans="1:21">
      <c r="A8" s="7"/>
      <c r="B8" s="3">
        <v>6</v>
      </c>
      <c r="C8" s="3" t="s">
        <v>23</v>
      </c>
      <c r="D8" s="4" t="s">
        <v>27</v>
      </c>
      <c r="E8" s="4">
        <v>1</v>
      </c>
      <c r="F8" s="4">
        <v>480</v>
      </c>
      <c r="G8" s="4">
        <v>270</v>
      </c>
      <c r="H8" s="4" t="s">
        <v>28</v>
      </c>
      <c r="I8" s="11"/>
      <c r="J8" s="11"/>
      <c r="K8" s="11"/>
      <c r="L8" s="11"/>
      <c r="M8" s="11"/>
      <c r="N8" s="12">
        <v>1</v>
      </c>
      <c r="O8" s="12">
        <v>480</v>
      </c>
      <c r="P8" s="12">
        <v>270</v>
      </c>
      <c r="Q8" s="12">
        <v>128</v>
      </c>
      <c r="R8" s="15"/>
      <c r="S8" s="16"/>
      <c r="T8" s="17"/>
      <c r="U8" s="16"/>
    </row>
    <row r="9" s="1" customFormat="true" ht="18" customHeight="true" spans="1:21">
      <c r="A9" s="5" t="s">
        <v>29</v>
      </c>
      <c r="B9" s="3">
        <v>7</v>
      </c>
      <c r="C9" s="3" t="s">
        <v>20</v>
      </c>
      <c r="D9" s="4">
        <v>6</v>
      </c>
      <c r="E9" s="4">
        <v>1</v>
      </c>
      <c r="F9" s="4">
        <v>480</v>
      </c>
      <c r="G9" s="4">
        <v>270</v>
      </c>
      <c r="H9" s="4">
        <v>128</v>
      </c>
      <c r="I9" s="11">
        <v>1</v>
      </c>
      <c r="J9" s="11">
        <v>1</v>
      </c>
      <c r="K9" s="11">
        <v>128</v>
      </c>
      <c r="L9" s="11">
        <v>1</v>
      </c>
      <c r="M9" s="11"/>
      <c r="N9" s="12">
        <v>1</v>
      </c>
      <c r="O9" s="12">
        <f>F9-J9+1</f>
        <v>480</v>
      </c>
      <c r="P9" s="12">
        <f>G9-J9+1</f>
        <v>270</v>
      </c>
      <c r="Q9" s="12">
        <f t="shared" ref="Q9:Q13" si="5">K9</f>
        <v>128</v>
      </c>
      <c r="R9" s="15">
        <f t="shared" ref="R9:R13" si="6">(J9^2*I9+1)*K9</f>
        <v>256</v>
      </c>
      <c r="S9" s="16"/>
      <c r="T9" s="17">
        <f t="shared" ref="T9:T13" si="7">2*H9*J9^3*Q9*O9*P9*E9</f>
        <v>4246732800</v>
      </c>
      <c r="U9" s="16"/>
    </row>
    <row r="10" s="1" customFormat="true" ht="18" customHeight="true" spans="1:21">
      <c r="A10" s="6"/>
      <c r="B10" s="3">
        <v>8</v>
      </c>
      <c r="C10" s="3" t="s">
        <v>20</v>
      </c>
      <c r="D10" s="4">
        <v>7</v>
      </c>
      <c r="E10" s="4">
        <v>1</v>
      </c>
      <c r="F10" s="4">
        <v>480</v>
      </c>
      <c r="G10" s="4">
        <v>270</v>
      </c>
      <c r="H10" s="4">
        <v>96</v>
      </c>
      <c r="I10" s="11">
        <v>3</v>
      </c>
      <c r="J10" s="11">
        <v>3</v>
      </c>
      <c r="K10" s="11">
        <v>32</v>
      </c>
      <c r="L10" s="11">
        <v>1</v>
      </c>
      <c r="M10" s="11"/>
      <c r="N10" s="12">
        <v>1</v>
      </c>
      <c r="O10" s="12">
        <f>F10/L10</f>
        <v>480</v>
      </c>
      <c r="P10" s="12">
        <f>G10/L10</f>
        <v>270</v>
      </c>
      <c r="Q10" s="12">
        <f t="shared" si="5"/>
        <v>32</v>
      </c>
      <c r="R10" s="15">
        <f t="shared" si="6"/>
        <v>896</v>
      </c>
      <c r="S10" s="16"/>
      <c r="T10" s="17">
        <f t="shared" si="7"/>
        <v>21499084800</v>
      </c>
      <c r="U10" s="16"/>
    </row>
    <row r="11" s="1" customFormat="true" ht="18" customHeight="true" spans="1:21">
      <c r="A11" s="7"/>
      <c r="B11" s="3">
        <v>9</v>
      </c>
      <c r="C11" s="3" t="s">
        <v>23</v>
      </c>
      <c r="D11" s="4" t="s">
        <v>30</v>
      </c>
      <c r="E11" s="4">
        <v>1</v>
      </c>
      <c r="F11" s="4">
        <v>480</v>
      </c>
      <c r="G11" s="4">
        <v>270</v>
      </c>
      <c r="H11" s="4" t="s">
        <v>28</v>
      </c>
      <c r="I11" s="11"/>
      <c r="J11" s="11"/>
      <c r="K11" s="11"/>
      <c r="L11" s="11"/>
      <c r="M11" s="11"/>
      <c r="N11" s="12">
        <v>1</v>
      </c>
      <c r="O11" s="12">
        <v>480</v>
      </c>
      <c r="P11" s="12">
        <v>270</v>
      </c>
      <c r="Q11" s="12">
        <v>160</v>
      </c>
      <c r="R11" s="15"/>
      <c r="S11" s="16"/>
      <c r="T11" s="17"/>
      <c r="U11" s="16"/>
    </row>
    <row r="12" s="1" customFormat="true" ht="18" customHeight="true" spans="1:21">
      <c r="A12" s="5" t="s">
        <v>31</v>
      </c>
      <c r="B12" s="3">
        <v>10</v>
      </c>
      <c r="C12" s="3" t="s">
        <v>20</v>
      </c>
      <c r="D12" s="4">
        <v>9</v>
      </c>
      <c r="E12" s="4">
        <v>1</v>
      </c>
      <c r="F12" s="4">
        <v>480</v>
      </c>
      <c r="G12" s="4">
        <v>270</v>
      </c>
      <c r="H12" s="4">
        <v>160</v>
      </c>
      <c r="I12" s="11">
        <v>1</v>
      </c>
      <c r="J12" s="11">
        <v>1</v>
      </c>
      <c r="K12" s="11">
        <v>160</v>
      </c>
      <c r="L12" s="11">
        <v>1</v>
      </c>
      <c r="M12" s="11"/>
      <c r="N12" s="12">
        <v>1</v>
      </c>
      <c r="O12" s="12">
        <f>F12-J12+1</f>
        <v>480</v>
      </c>
      <c r="P12" s="12">
        <f>G12-J12+1</f>
        <v>270</v>
      </c>
      <c r="Q12" s="12">
        <f t="shared" si="5"/>
        <v>160</v>
      </c>
      <c r="R12" s="15">
        <f t="shared" si="6"/>
        <v>320</v>
      </c>
      <c r="S12" s="16"/>
      <c r="T12" s="17">
        <f t="shared" si="7"/>
        <v>6635520000</v>
      </c>
      <c r="U12" s="16"/>
    </row>
    <row r="13" s="1" customFormat="true" ht="18" customHeight="true" spans="1:21">
      <c r="A13" s="6"/>
      <c r="B13" s="3">
        <v>11</v>
      </c>
      <c r="C13" s="3" t="s">
        <v>20</v>
      </c>
      <c r="D13" s="4">
        <v>10</v>
      </c>
      <c r="E13" s="4">
        <v>1</v>
      </c>
      <c r="F13" s="4">
        <v>480</v>
      </c>
      <c r="G13" s="4">
        <v>270</v>
      </c>
      <c r="H13" s="4">
        <v>96</v>
      </c>
      <c r="I13" s="11">
        <v>3</v>
      </c>
      <c r="J13" s="11">
        <v>3</v>
      </c>
      <c r="K13" s="11">
        <v>32</v>
      </c>
      <c r="L13" s="11">
        <v>1</v>
      </c>
      <c r="M13" s="11"/>
      <c r="N13" s="12">
        <v>1</v>
      </c>
      <c r="O13" s="12">
        <f>F13/L13</f>
        <v>480</v>
      </c>
      <c r="P13" s="12">
        <f>G13/L13</f>
        <v>270</v>
      </c>
      <c r="Q13" s="12">
        <f t="shared" si="5"/>
        <v>32</v>
      </c>
      <c r="R13" s="15">
        <f t="shared" si="6"/>
        <v>896</v>
      </c>
      <c r="S13" s="16"/>
      <c r="T13" s="17">
        <f t="shared" si="7"/>
        <v>21499084800</v>
      </c>
      <c r="U13" s="16"/>
    </row>
    <row r="14" s="1" customFormat="true" ht="18" customHeight="true" spans="1:21">
      <c r="A14" s="7"/>
      <c r="B14" s="3">
        <v>12</v>
      </c>
      <c r="C14" s="3" t="s">
        <v>23</v>
      </c>
      <c r="D14" s="4" t="s">
        <v>32</v>
      </c>
      <c r="E14" s="4">
        <v>1</v>
      </c>
      <c r="F14" s="4">
        <v>480</v>
      </c>
      <c r="G14" s="4">
        <v>270</v>
      </c>
      <c r="H14" s="4" t="s">
        <v>33</v>
      </c>
      <c r="I14" s="11"/>
      <c r="J14" s="11"/>
      <c r="K14" s="11"/>
      <c r="L14" s="11"/>
      <c r="M14" s="11"/>
      <c r="N14" s="12">
        <v>1</v>
      </c>
      <c r="O14" s="12">
        <v>480</v>
      </c>
      <c r="P14" s="12">
        <v>270</v>
      </c>
      <c r="Q14" s="12">
        <v>192</v>
      </c>
      <c r="R14" s="15"/>
      <c r="S14" s="16"/>
      <c r="T14" s="17"/>
      <c r="U14" s="16"/>
    </row>
    <row r="15" s="1" customFormat="true" ht="18" customHeight="true" spans="1:21">
      <c r="A15" s="5" t="s">
        <v>34</v>
      </c>
      <c r="B15" s="3">
        <v>13</v>
      </c>
      <c r="C15" s="3" t="s">
        <v>20</v>
      </c>
      <c r="D15" s="4">
        <v>12</v>
      </c>
      <c r="E15" s="4">
        <v>1</v>
      </c>
      <c r="F15" s="4">
        <v>480</v>
      </c>
      <c r="G15" s="4">
        <v>270</v>
      </c>
      <c r="H15" s="4">
        <v>192</v>
      </c>
      <c r="I15" s="11">
        <v>1</v>
      </c>
      <c r="J15" s="11">
        <v>1</v>
      </c>
      <c r="K15" s="11">
        <v>192</v>
      </c>
      <c r="L15" s="11">
        <v>1</v>
      </c>
      <c r="M15" s="11"/>
      <c r="N15" s="12">
        <v>1</v>
      </c>
      <c r="O15" s="12">
        <f>F15-J15+1</f>
        <v>480</v>
      </c>
      <c r="P15" s="12">
        <f>G15-J15+1</f>
        <v>270</v>
      </c>
      <c r="Q15" s="12">
        <f t="shared" ref="Q15:Q19" si="8">K15</f>
        <v>192</v>
      </c>
      <c r="R15" s="15">
        <f t="shared" ref="R15:R19" si="9">(J15^2*I15+1)*K15</f>
        <v>384</v>
      </c>
      <c r="S15" s="16"/>
      <c r="T15" s="17">
        <f t="shared" ref="T15:T19" si="10">2*H15*J15^3*Q15*O15*P15*E15</f>
        <v>9555148800</v>
      </c>
      <c r="U15" s="16"/>
    </row>
    <row r="16" s="1" customFormat="true" ht="18" customHeight="true" spans="1:21">
      <c r="A16" s="6"/>
      <c r="B16" s="3">
        <v>14</v>
      </c>
      <c r="C16" s="3" t="s">
        <v>20</v>
      </c>
      <c r="D16" s="4">
        <v>13</v>
      </c>
      <c r="E16" s="4">
        <v>1</v>
      </c>
      <c r="F16" s="4">
        <v>480</v>
      </c>
      <c r="G16" s="4">
        <v>270</v>
      </c>
      <c r="H16" s="4">
        <v>96</v>
      </c>
      <c r="I16" s="11">
        <v>3</v>
      </c>
      <c r="J16" s="11">
        <v>3</v>
      </c>
      <c r="K16" s="11">
        <v>32</v>
      </c>
      <c r="L16" s="11">
        <v>1</v>
      </c>
      <c r="M16" s="11"/>
      <c r="N16" s="12">
        <v>1</v>
      </c>
      <c r="O16" s="12">
        <f>F16/L16</f>
        <v>480</v>
      </c>
      <c r="P16" s="12">
        <f>G16/L16</f>
        <v>270</v>
      </c>
      <c r="Q16" s="12">
        <f t="shared" si="8"/>
        <v>32</v>
      </c>
      <c r="R16" s="15">
        <f t="shared" si="9"/>
        <v>896</v>
      </c>
      <c r="S16" s="16"/>
      <c r="T16" s="17">
        <f t="shared" si="10"/>
        <v>21499084800</v>
      </c>
      <c r="U16" s="16"/>
    </row>
    <row r="17" s="1" customFormat="true" ht="18" customHeight="true" spans="1:21">
      <c r="A17" s="7"/>
      <c r="B17" s="3">
        <v>15</v>
      </c>
      <c r="C17" s="3" t="s">
        <v>23</v>
      </c>
      <c r="D17" s="4" t="s">
        <v>35</v>
      </c>
      <c r="E17" s="4">
        <v>1</v>
      </c>
      <c r="F17" s="4">
        <v>480</v>
      </c>
      <c r="G17" s="4">
        <v>270</v>
      </c>
      <c r="H17" s="4" t="s">
        <v>36</v>
      </c>
      <c r="I17" s="11"/>
      <c r="J17" s="11"/>
      <c r="K17" s="11"/>
      <c r="L17" s="11"/>
      <c r="M17" s="11"/>
      <c r="N17" s="12">
        <v>1</v>
      </c>
      <c r="O17" s="12">
        <v>480</v>
      </c>
      <c r="P17" s="12">
        <v>270</v>
      </c>
      <c r="Q17" s="12">
        <v>224</v>
      </c>
      <c r="R17" s="15"/>
      <c r="S17" s="16"/>
      <c r="T17" s="17"/>
      <c r="U17" s="16"/>
    </row>
    <row r="18" s="1" customFormat="true" ht="18" customHeight="true" spans="1:21">
      <c r="A18" s="5" t="s">
        <v>37</v>
      </c>
      <c r="B18" s="3">
        <v>16</v>
      </c>
      <c r="C18" s="3" t="s">
        <v>20</v>
      </c>
      <c r="D18" s="4">
        <v>15</v>
      </c>
      <c r="E18" s="4">
        <v>1</v>
      </c>
      <c r="F18" s="4">
        <v>480</v>
      </c>
      <c r="G18" s="4">
        <v>270</v>
      </c>
      <c r="H18" s="4">
        <v>224</v>
      </c>
      <c r="I18" s="11">
        <v>1</v>
      </c>
      <c r="J18" s="11">
        <v>1</v>
      </c>
      <c r="K18" s="11">
        <v>224</v>
      </c>
      <c r="L18" s="11">
        <v>1</v>
      </c>
      <c r="M18" s="11"/>
      <c r="N18" s="12">
        <v>1</v>
      </c>
      <c r="O18" s="12">
        <f>F18-J18+1</f>
        <v>480</v>
      </c>
      <c r="P18" s="12">
        <f>G18-J18+1</f>
        <v>270</v>
      </c>
      <c r="Q18" s="12">
        <f t="shared" si="8"/>
        <v>224</v>
      </c>
      <c r="R18" s="15">
        <f t="shared" si="9"/>
        <v>448</v>
      </c>
      <c r="S18" s="16"/>
      <c r="T18" s="17">
        <f t="shared" si="10"/>
        <v>13005619200</v>
      </c>
      <c r="U18" s="16"/>
    </row>
    <row r="19" s="1" customFormat="true" ht="18" customHeight="true" spans="1:21">
      <c r="A19" s="6"/>
      <c r="B19" s="3">
        <v>17</v>
      </c>
      <c r="C19" s="3" t="s">
        <v>20</v>
      </c>
      <c r="D19" s="4">
        <v>13</v>
      </c>
      <c r="E19" s="4">
        <v>1</v>
      </c>
      <c r="F19" s="4">
        <v>480</v>
      </c>
      <c r="G19" s="4">
        <v>270</v>
      </c>
      <c r="H19" s="4">
        <v>96</v>
      </c>
      <c r="I19" s="11">
        <v>3</v>
      </c>
      <c r="J19" s="11">
        <v>3</v>
      </c>
      <c r="K19" s="11">
        <v>32</v>
      </c>
      <c r="L19" s="11">
        <v>1</v>
      </c>
      <c r="M19" s="11"/>
      <c r="N19" s="12">
        <v>1</v>
      </c>
      <c r="O19" s="12">
        <f>F19/L19</f>
        <v>480</v>
      </c>
      <c r="P19" s="12">
        <f>G19/L19</f>
        <v>270</v>
      </c>
      <c r="Q19" s="12">
        <f t="shared" si="8"/>
        <v>32</v>
      </c>
      <c r="R19" s="15">
        <f t="shared" si="9"/>
        <v>896</v>
      </c>
      <c r="S19" s="16"/>
      <c r="T19" s="17">
        <f t="shared" si="10"/>
        <v>21499084800</v>
      </c>
      <c r="U19" s="16"/>
    </row>
    <row r="20" s="1" customFormat="true" ht="18" customHeight="true" spans="1:21">
      <c r="A20" s="7"/>
      <c r="B20" s="3">
        <v>18</v>
      </c>
      <c r="C20" s="3" t="s">
        <v>23</v>
      </c>
      <c r="D20" s="4" t="s">
        <v>38</v>
      </c>
      <c r="E20" s="4">
        <v>1</v>
      </c>
      <c r="F20" s="4">
        <v>480</v>
      </c>
      <c r="G20" s="4">
        <v>270</v>
      </c>
      <c r="H20" s="4" t="s">
        <v>36</v>
      </c>
      <c r="I20" s="11"/>
      <c r="J20" s="11"/>
      <c r="K20" s="11"/>
      <c r="L20" s="11"/>
      <c r="M20" s="11"/>
      <c r="N20" s="12">
        <v>1</v>
      </c>
      <c r="O20" s="12">
        <v>480</v>
      </c>
      <c r="P20" s="12">
        <v>270</v>
      </c>
      <c r="Q20" s="12">
        <v>256</v>
      </c>
      <c r="R20" s="15"/>
      <c r="S20" s="16"/>
      <c r="T20" s="17"/>
      <c r="U20" s="16"/>
    </row>
    <row r="21" s="1" customFormat="true" ht="18" customHeight="true" spans="1:21">
      <c r="A21" s="5" t="s">
        <v>39</v>
      </c>
      <c r="B21" s="3">
        <v>19</v>
      </c>
      <c r="C21" s="3" t="s">
        <v>20</v>
      </c>
      <c r="D21" s="4">
        <v>18</v>
      </c>
      <c r="E21" s="4">
        <v>1</v>
      </c>
      <c r="F21" s="4">
        <v>480</v>
      </c>
      <c r="G21" s="4">
        <v>270</v>
      </c>
      <c r="H21" s="4">
        <v>256</v>
      </c>
      <c r="I21" s="11">
        <v>1</v>
      </c>
      <c r="J21" s="11">
        <v>3</v>
      </c>
      <c r="K21" s="11">
        <v>256</v>
      </c>
      <c r="L21" s="11">
        <v>1</v>
      </c>
      <c r="M21" s="11"/>
      <c r="N21" s="12">
        <v>1</v>
      </c>
      <c r="O21" s="12">
        <v>480</v>
      </c>
      <c r="P21" s="12">
        <v>270</v>
      </c>
      <c r="Q21" s="12">
        <v>256</v>
      </c>
      <c r="R21" s="15">
        <f t="shared" ref="R21:R26" si="11">(J21^2*I21+1)*K21</f>
        <v>2560</v>
      </c>
      <c r="S21" s="16"/>
      <c r="T21" s="17">
        <f t="shared" ref="T21:T23" si="12">2*H21*J21^3*Q21*O21*P21*E21</f>
        <v>458647142400</v>
      </c>
      <c r="U21" s="16"/>
    </row>
    <row r="22" s="1" customFormat="true" ht="18" customHeight="true" spans="1:21">
      <c r="A22" s="6"/>
      <c r="B22" s="3">
        <v>20</v>
      </c>
      <c r="C22" s="3" t="s">
        <v>20</v>
      </c>
      <c r="D22" s="4">
        <v>19</v>
      </c>
      <c r="E22" s="4">
        <v>1</v>
      </c>
      <c r="F22" s="4">
        <v>480</v>
      </c>
      <c r="G22" s="4">
        <v>270</v>
      </c>
      <c r="H22" s="4">
        <v>256</v>
      </c>
      <c r="I22" s="11">
        <v>1</v>
      </c>
      <c r="J22" s="11">
        <v>1</v>
      </c>
      <c r="K22" s="11">
        <v>256</v>
      </c>
      <c r="L22" s="11">
        <v>1</v>
      </c>
      <c r="M22" s="11"/>
      <c r="N22" s="12">
        <v>1</v>
      </c>
      <c r="O22" s="12">
        <v>480</v>
      </c>
      <c r="P22" s="12">
        <v>270</v>
      </c>
      <c r="Q22" s="12">
        <v>256</v>
      </c>
      <c r="R22" s="15">
        <f t="shared" si="11"/>
        <v>512</v>
      </c>
      <c r="S22" s="16"/>
      <c r="T22" s="17">
        <f t="shared" si="12"/>
        <v>16986931200</v>
      </c>
      <c r="U22" s="16"/>
    </row>
    <row r="23" s="1" customFormat="true" ht="18" customHeight="true" spans="1:21">
      <c r="A23" s="7"/>
      <c r="B23" s="3">
        <v>21</v>
      </c>
      <c r="C23" s="3" t="s">
        <v>20</v>
      </c>
      <c r="D23" s="4">
        <v>20</v>
      </c>
      <c r="E23" s="4">
        <v>1</v>
      </c>
      <c r="F23" s="4">
        <v>480</v>
      </c>
      <c r="G23" s="4">
        <v>270</v>
      </c>
      <c r="H23" s="4">
        <v>256</v>
      </c>
      <c r="I23" s="11">
        <v>1</v>
      </c>
      <c r="J23" s="11">
        <v>1</v>
      </c>
      <c r="K23" s="11">
        <v>48</v>
      </c>
      <c r="L23" s="11">
        <v>1</v>
      </c>
      <c r="M23" s="11"/>
      <c r="N23" s="12">
        <v>1</v>
      </c>
      <c r="O23" s="12">
        <v>480</v>
      </c>
      <c r="P23" s="12">
        <v>270</v>
      </c>
      <c r="Q23" s="12">
        <v>48</v>
      </c>
      <c r="R23" s="15">
        <f t="shared" si="11"/>
        <v>96</v>
      </c>
      <c r="S23" s="16"/>
      <c r="T23" s="17">
        <f t="shared" si="12"/>
        <v>3185049600</v>
      </c>
      <c r="U23" s="16" t="s">
        <v>40</v>
      </c>
    </row>
    <row r="24" s="1" customFormat="true" ht="18" customHeight="true" spans="1:21">
      <c r="A24" s="3"/>
      <c r="B24" s="3"/>
      <c r="C24" s="3"/>
      <c r="D24" s="4"/>
      <c r="E24" s="4"/>
      <c r="F24" s="4"/>
      <c r="G24" s="4"/>
      <c r="H24" s="4"/>
      <c r="I24" s="11"/>
      <c r="J24" s="11"/>
      <c r="K24" s="11"/>
      <c r="L24" s="11"/>
      <c r="M24" s="11"/>
      <c r="N24" s="12"/>
      <c r="O24" s="12"/>
      <c r="P24" s="12"/>
      <c r="Q24" s="12"/>
      <c r="R24" s="15">
        <f t="shared" si="11"/>
        <v>0</v>
      </c>
      <c r="S24" s="16"/>
      <c r="T24" s="17"/>
      <c r="U24" s="16"/>
    </row>
    <row r="25" s="1" customFormat="true" ht="18" customHeight="true" spans="1:21">
      <c r="A25" s="5" t="s">
        <v>41</v>
      </c>
      <c r="B25" s="3">
        <v>22</v>
      </c>
      <c r="C25" s="3" t="s">
        <v>20</v>
      </c>
      <c r="D25" s="4">
        <v>19</v>
      </c>
      <c r="E25" s="4">
        <v>1</v>
      </c>
      <c r="F25" s="4">
        <v>480</v>
      </c>
      <c r="G25" s="4">
        <v>270</v>
      </c>
      <c r="H25" s="4">
        <v>256</v>
      </c>
      <c r="I25" s="11">
        <v>1</v>
      </c>
      <c r="J25" s="11">
        <v>1</v>
      </c>
      <c r="K25" s="11">
        <v>512</v>
      </c>
      <c r="L25" s="11">
        <v>1</v>
      </c>
      <c r="M25" s="11"/>
      <c r="N25" s="12">
        <v>1</v>
      </c>
      <c r="O25" s="12">
        <v>480</v>
      </c>
      <c r="P25" s="12">
        <v>270</v>
      </c>
      <c r="Q25" s="12">
        <v>512</v>
      </c>
      <c r="R25" s="15">
        <f t="shared" si="11"/>
        <v>1024</v>
      </c>
      <c r="S25" s="16"/>
      <c r="T25" s="17">
        <f>2*H25*J25^3*Q25*O25*P25*E25</f>
        <v>33973862400</v>
      </c>
      <c r="U25" s="16"/>
    </row>
    <row r="26" s="1" customFormat="true" ht="18" customHeight="true" spans="1:21">
      <c r="A26" s="6"/>
      <c r="B26" s="3">
        <v>23</v>
      </c>
      <c r="C26" s="3" t="s">
        <v>20</v>
      </c>
      <c r="D26" s="4">
        <v>22</v>
      </c>
      <c r="E26" s="4">
        <v>1</v>
      </c>
      <c r="F26" s="4">
        <v>480</v>
      </c>
      <c r="G26" s="4">
        <v>270</v>
      </c>
      <c r="H26" s="4">
        <v>256</v>
      </c>
      <c r="I26" s="11">
        <v>1</v>
      </c>
      <c r="J26" s="11">
        <v>1</v>
      </c>
      <c r="K26" s="11">
        <v>400</v>
      </c>
      <c r="L26" s="11">
        <v>1</v>
      </c>
      <c r="M26" s="11"/>
      <c r="N26" s="12">
        <v>1</v>
      </c>
      <c r="O26" s="12">
        <v>480</v>
      </c>
      <c r="P26" s="12">
        <v>270</v>
      </c>
      <c r="Q26" s="12">
        <v>400</v>
      </c>
      <c r="R26" s="15">
        <f t="shared" si="11"/>
        <v>800</v>
      </c>
      <c r="S26" s="16"/>
      <c r="T26" s="17">
        <f>2*H26*J26^3*Q26*O26*P26*E26</f>
        <v>26542080000</v>
      </c>
      <c r="U26" s="16"/>
    </row>
    <row r="27" s="1" customFormat="true" ht="18" customHeight="true" spans="1:21">
      <c r="A27" s="6"/>
      <c r="B27" s="3">
        <v>24</v>
      </c>
      <c r="C27" s="3" t="s">
        <v>42</v>
      </c>
      <c r="D27" s="4">
        <v>23</v>
      </c>
      <c r="E27" s="8"/>
      <c r="F27" s="9"/>
      <c r="G27" s="9"/>
      <c r="H27" s="10"/>
      <c r="I27" s="11"/>
      <c r="J27" s="11"/>
      <c r="K27" s="11"/>
      <c r="L27" s="11"/>
      <c r="M27" s="11"/>
      <c r="N27" s="13" t="s">
        <v>43</v>
      </c>
      <c r="O27" s="14"/>
      <c r="P27" s="14"/>
      <c r="Q27" s="18"/>
      <c r="R27" s="15"/>
      <c r="S27" s="16"/>
      <c r="T27" s="17"/>
      <c r="U27" s="16"/>
    </row>
    <row r="28" s="1" customFormat="true" ht="18" customHeight="true" spans="1:21">
      <c r="A28" s="7"/>
      <c r="B28" s="3">
        <v>25</v>
      </c>
      <c r="C28" s="3" t="s">
        <v>44</v>
      </c>
      <c r="D28" s="4">
        <v>24</v>
      </c>
      <c r="E28" s="4"/>
      <c r="F28" s="4"/>
      <c r="G28" s="4"/>
      <c r="H28" s="4"/>
      <c r="I28" s="11"/>
      <c r="J28" s="11"/>
      <c r="K28" s="11"/>
      <c r="L28" s="11"/>
      <c r="M28" s="11"/>
      <c r="N28" s="13" t="s">
        <v>43</v>
      </c>
      <c r="O28" s="14"/>
      <c r="P28" s="14"/>
      <c r="Q28" s="18"/>
      <c r="R28" s="15"/>
      <c r="S28" s="16"/>
      <c r="T28" s="17"/>
      <c r="U28" s="16" t="s">
        <v>45</v>
      </c>
    </row>
    <row r="29" s="1" customFormat="true" ht="18" customHeight="true" spans="1:21">
      <c r="A29" s="3"/>
      <c r="B29" s="3"/>
      <c r="C29" s="3"/>
      <c r="D29" s="4"/>
      <c r="E29" s="4"/>
      <c r="F29" s="4"/>
      <c r="G29" s="4"/>
      <c r="H29" s="4"/>
      <c r="I29" s="11"/>
      <c r="J29" s="11"/>
      <c r="K29" s="11"/>
      <c r="L29" s="11"/>
      <c r="M29" s="11"/>
      <c r="N29" s="12"/>
      <c r="O29" s="12"/>
      <c r="P29" s="12"/>
      <c r="Q29" s="12"/>
      <c r="R29" s="15"/>
      <c r="S29" s="16"/>
      <c r="T29" s="17"/>
      <c r="U29" s="16"/>
    </row>
    <row r="30" s="1" customFormat="true" ht="18" customHeight="true" spans="1:21">
      <c r="A30" s="5" t="s">
        <v>46</v>
      </c>
      <c r="B30" s="3">
        <v>26</v>
      </c>
      <c r="C30" s="3" t="s">
        <v>47</v>
      </c>
      <c r="D30" s="4" t="s">
        <v>48</v>
      </c>
      <c r="E30" s="4" t="s">
        <v>49</v>
      </c>
      <c r="F30" s="4">
        <v>480</v>
      </c>
      <c r="G30" s="4">
        <v>270</v>
      </c>
      <c r="H30" s="4">
        <v>1</v>
      </c>
      <c r="I30" s="11"/>
      <c r="J30" s="11">
        <v>5</v>
      </c>
      <c r="K30" s="11">
        <v>25</v>
      </c>
      <c r="L30" s="11">
        <v>1</v>
      </c>
      <c r="M30" s="11"/>
      <c r="N30" s="12"/>
      <c r="O30" s="12">
        <v>480</v>
      </c>
      <c r="P30" s="12">
        <v>270</v>
      </c>
      <c r="Q30" s="12">
        <v>25</v>
      </c>
      <c r="R30" s="15">
        <f t="shared" ref="R30:R34" si="13">(J30^2+1)*K30*H30</f>
        <v>650</v>
      </c>
      <c r="S30" s="16"/>
      <c r="T30" s="17">
        <f t="shared" ref="T30:T34" si="14">R30*O30*P30</f>
        <v>84240000</v>
      </c>
      <c r="U30" s="16"/>
    </row>
    <row r="31" s="1" customFormat="true" ht="18" customHeight="true" spans="1:21">
      <c r="A31" s="6"/>
      <c r="B31" s="3">
        <v>27</v>
      </c>
      <c r="C31" s="3" t="s">
        <v>50</v>
      </c>
      <c r="D31" s="4" t="s">
        <v>51</v>
      </c>
      <c r="E31" s="4" t="s">
        <v>49</v>
      </c>
      <c r="F31" s="4">
        <v>480</v>
      </c>
      <c r="G31" s="4">
        <v>270</v>
      </c>
      <c r="H31" s="4">
        <v>1</v>
      </c>
      <c r="I31" s="11"/>
      <c r="J31" s="11">
        <v>5</v>
      </c>
      <c r="K31" s="11">
        <f t="shared" ref="K31:K35" si="15">O30*P30</f>
        <v>129600</v>
      </c>
      <c r="L31" s="11"/>
      <c r="M31" s="11"/>
      <c r="N31" s="12"/>
      <c r="O31" s="12">
        <f t="shared" ref="O31:O35" si="16">O30*4</f>
        <v>1920</v>
      </c>
      <c r="P31" s="12">
        <f t="shared" ref="P31:P35" si="17">P30*4</f>
        <v>1080</v>
      </c>
      <c r="Q31" s="12">
        <v>1</v>
      </c>
      <c r="R31" s="15"/>
      <c r="S31" s="16"/>
      <c r="T31" s="17">
        <f t="shared" ref="T31:T35" si="18">J31^2*K31</f>
        <v>3240000</v>
      </c>
      <c r="U31" s="16"/>
    </row>
    <row r="32" s="1" customFormat="true" ht="18" customHeight="true" spans="1:21">
      <c r="A32" s="6"/>
      <c r="B32" s="3">
        <v>28</v>
      </c>
      <c r="C32" s="3" t="s">
        <v>47</v>
      </c>
      <c r="D32" s="4" t="s">
        <v>48</v>
      </c>
      <c r="E32" s="4" t="s">
        <v>49</v>
      </c>
      <c r="F32" s="4">
        <v>480</v>
      </c>
      <c r="G32" s="4">
        <v>270</v>
      </c>
      <c r="H32" s="4">
        <v>1</v>
      </c>
      <c r="I32" s="11"/>
      <c r="J32" s="11">
        <v>5</v>
      </c>
      <c r="K32" s="11">
        <v>25</v>
      </c>
      <c r="L32" s="11">
        <v>1</v>
      </c>
      <c r="M32" s="11"/>
      <c r="N32" s="12"/>
      <c r="O32" s="12">
        <v>480</v>
      </c>
      <c r="P32" s="12">
        <v>270</v>
      </c>
      <c r="Q32" s="12">
        <v>25</v>
      </c>
      <c r="R32" s="15">
        <f t="shared" si="13"/>
        <v>650</v>
      </c>
      <c r="S32" s="16"/>
      <c r="T32" s="17">
        <f t="shared" si="14"/>
        <v>84240000</v>
      </c>
      <c r="U32" s="16"/>
    </row>
    <row r="33" s="1" customFormat="true" ht="18" customHeight="true" spans="1:21">
      <c r="A33" s="6"/>
      <c r="B33" s="3">
        <v>29</v>
      </c>
      <c r="C33" s="3" t="s">
        <v>50</v>
      </c>
      <c r="D33" s="4" t="s">
        <v>51</v>
      </c>
      <c r="E33" s="4" t="s">
        <v>49</v>
      </c>
      <c r="F33" s="4">
        <v>480</v>
      </c>
      <c r="G33" s="4">
        <v>270</v>
      </c>
      <c r="H33" s="4">
        <v>1</v>
      </c>
      <c r="I33" s="11"/>
      <c r="J33" s="11">
        <v>5</v>
      </c>
      <c r="K33" s="11">
        <f t="shared" si="15"/>
        <v>129600</v>
      </c>
      <c r="L33" s="11"/>
      <c r="M33" s="11"/>
      <c r="N33" s="12"/>
      <c r="O33" s="12">
        <f t="shared" si="16"/>
        <v>1920</v>
      </c>
      <c r="P33" s="12">
        <f t="shared" si="17"/>
        <v>1080</v>
      </c>
      <c r="Q33" s="12">
        <v>1</v>
      </c>
      <c r="R33" s="15"/>
      <c r="S33" s="16"/>
      <c r="T33" s="17">
        <f t="shared" si="18"/>
        <v>3240000</v>
      </c>
      <c r="U33" s="16"/>
    </row>
    <row r="34" s="1" customFormat="true" ht="18" customHeight="true" spans="1:21">
      <c r="A34" s="6"/>
      <c r="B34" s="3">
        <v>30</v>
      </c>
      <c r="C34" s="3" t="s">
        <v>47</v>
      </c>
      <c r="D34" s="4" t="s">
        <v>48</v>
      </c>
      <c r="E34" s="4" t="s">
        <v>49</v>
      </c>
      <c r="F34" s="4">
        <v>480</v>
      </c>
      <c r="G34" s="4">
        <v>270</v>
      </c>
      <c r="H34" s="4">
        <v>1</v>
      </c>
      <c r="I34" s="11"/>
      <c r="J34" s="11">
        <v>5</v>
      </c>
      <c r="K34" s="11">
        <v>25</v>
      </c>
      <c r="L34" s="11">
        <v>1</v>
      </c>
      <c r="M34" s="11"/>
      <c r="N34" s="12"/>
      <c r="O34" s="12">
        <v>480</v>
      </c>
      <c r="P34" s="12">
        <v>270</v>
      </c>
      <c r="Q34" s="12">
        <v>25</v>
      </c>
      <c r="R34" s="15">
        <f t="shared" si="13"/>
        <v>650</v>
      </c>
      <c r="S34" s="16"/>
      <c r="T34" s="17">
        <f t="shared" si="14"/>
        <v>84240000</v>
      </c>
      <c r="U34" s="16"/>
    </row>
    <row r="35" s="1" customFormat="true" ht="18" customHeight="true" spans="1:21">
      <c r="A35" s="7"/>
      <c r="B35" s="3">
        <v>31</v>
      </c>
      <c r="C35" s="3" t="s">
        <v>50</v>
      </c>
      <c r="D35" s="4" t="s">
        <v>51</v>
      </c>
      <c r="E35" s="4" t="s">
        <v>49</v>
      </c>
      <c r="F35" s="4">
        <v>480</v>
      </c>
      <c r="G35" s="4">
        <v>270</v>
      </c>
      <c r="H35" s="4">
        <v>1</v>
      </c>
      <c r="I35" s="11"/>
      <c r="J35" s="11">
        <v>5</v>
      </c>
      <c r="K35" s="11">
        <f t="shared" si="15"/>
        <v>129600</v>
      </c>
      <c r="L35" s="11"/>
      <c r="M35" s="11"/>
      <c r="N35" s="12"/>
      <c r="O35" s="12">
        <f t="shared" si="16"/>
        <v>1920</v>
      </c>
      <c r="P35" s="12">
        <f t="shared" si="17"/>
        <v>1080</v>
      </c>
      <c r="Q35" s="12">
        <v>1</v>
      </c>
      <c r="R35" s="15"/>
      <c r="S35" s="16"/>
      <c r="T35" s="17">
        <f t="shared" si="18"/>
        <v>3240000</v>
      </c>
      <c r="U35" s="16"/>
    </row>
    <row r="36" s="1" customFormat="true" ht="18" customHeight="true" spans="1:21">
      <c r="A36" s="3"/>
      <c r="B36" s="3"/>
      <c r="C36" s="3"/>
      <c r="D36" s="4"/>
      <c r="E36" s="4"/>
      <c r="F36" s="4"/>
      <c r="G36" s="4"/>
      <c r="H36" s="4"/>
      <c r="I36" s="11"/>
      <c r="J36" s="11"/>
      <c r="K36" s="11"/>
      <c r="L36" s="11"/>
      <c r="M36" s="11"/>
      <c r="N36" s="12"/>
      <c r="O36" s="12"/>
      <c r="P36" s="12"/>
      <c r="Q36" s="19"/>
      <c r="R36" s="15">
        <f>SUM(R2:R35)</f>
        <v>15838</v>
      </c>
      <c r="S36" s="16"/>
      <c r="T36" s="20">
        <f>SUM(T2:T35)</f>
        <v>702350222400</v>
      </c>
      <c r="U36" s="16"/>
    </row>
    <row r="37" s="1" customFormat="true" ht="18" customHeight="true" spans="1:21">
      <c r="A37" s="3"/>
      <c r="B37" s="3"/>
      <c r="C37" s="3"/>
      <c r="D37" s="4"/>
      <c r="E37" s="4"/>
      <c r="F37" s="4"/>
      <c r="G37" s="4"/>
      <c r="H37" s="4"/>
      <c r="I37" s="11"/>
      <c r="J37" s="11"/>
      <c r="K37" s="11"/>
      <c r="L37" s="11"/>
      <c r="M37" s="11"/>
      <c r="N37" s="12"/>
      <c r="O37" s="12"/>
      <c r="P37" s="12"/>
      <c r="Q37" s="12" t="s">
        <v>52</v>
      </c>
      <c r="R37" s="15">
        <f>R36/1000</f>
        <v>15.838</v>
      </c>
      <c r="S37" s="16"/>
      <c r="T37" s="17">
        <f t="shared" ref="T37:T39" si="19">T36/1000</f>
        <v>702350222.4</v>
      </c>
      <c r="U37" s="16"/>
    </row>
    <row r="38" s="1" customFormat="true" ht="18" customHeight="true" spans="1:21">
      <c r="A38" s="3"/>
      <c r="B38" s="3"/>
      <c r="C38" s="3"/>
      <c r="D38" s="4"/>
      <c r="E38" s="4"/>
      <c r="F38" s="4"/>
      <c r="G38" s="4"/>
      <c r="H38" s="4"/>
      <c r="I38" s="11"/>
      <c r="J38" s="11"/>
      <c r="K38" s="11"/>
      <c r="L38" s="11"/>
      <c r="M38" s="11"/>
      <c r="N38" s="12"/>
      <c r="O38" s="12"/>
      <c r="P38" s="12"/>
      <c r="Q38" s="12" t="s">
        <v>53</v>
      </c>
      <c r="R38" s="15"/>
      <c r="S38" s="16"/>
      <c r="T38" s="17">
        <f t="shared" si="19"/>
        <v>702350.2224</v>
      </c>
      <c r="U38" s="16"/>
    </row>
    <row r="39" s="1" customFormat="true" ht="18" customHeight="true" spans="1:21">
      <c r="A39" s="3"/>
      <c r="B39" s="3"/>
      <c r="C39" s="3"/>
      <c r="D39" s="4"/>
      <c r="E39" s="4"/>
      <c r="F39" s="4"/>
      <c r="G39" s="4"/>
      <c r="H39" s="4"/>
      <c r="I39" s="11"/>
      <c r="J39" s="11"/>
      <c r="K39" s="11"/>
      <c r="L39" s="11"/>
      <c r="M39" s="11"/>
      <c r="N39" s="12"/>
      <c r="O39" s="12"/>
      <c r="P39" s="12"/>
      <c r="Q39" s="12" t="s">
        <v>54</v>
      </c>
      <c r="R39" s="15"/>
      <c r="S39" s="16"/>
      <c r="T39" s="17">
        <f t="shared" si="19"/>
        <v>702.3502224</v>
      </c>
      <c r="U39" s="16">
        <v>30</v>
      </c>
    </row>
    <row r="40" s="1" customFormat="true" ht="18" customHeight="true" spans="1:21">
      <c r="A40" s="3"/>
      <c r="B40" s="3"/>
      <c r="C40" s="3"/>
      <c r="D40" s="4"/>
      <c r="E40" s="4"/>
      <c r="F40" s="4"/>
      <c r="G40" s="4"/>
      <c r="H40" s="4"/>
      <c r="I40" s="11"/>
      <c r="J40" s="11"/>
      <c r="K40" s="11"/>
      <c r="L40" s="11"/>
      <c r="M40" s="11"/>
      <c r="N40" s="12"/>
      <c r="O40" s="12"/>
      <c r="P40" s="12"/>
      <c r="Q40" s="12"/>
      <c r="R40" s="15"/>
      <c r="S40" s="16"/>
      <c r="T40" s="17"/>
      <c r="U40" s="16"/>
    </row>
    <row r="41" s="1" customFormat="true" ht="18" customHeight="true" spans="1:21">
      <c r="A41" s="3"/>
      <c r="B41" s="3"/>
      <c r="C41" s="3"/>
      <c r="D41" s="4"/>
      <c r="E41" s="4"/>
      <c r="F41" s="4"/>
      <c r="G41" s="4"/>
      <c r="H41" s="4"/>
      <c r="I41" s="11"/>
      <c r="J41" s="11"/>
      <c r="K41" s="11"/>
      <c r="L41" s="11"/>
      <c r="M41" s="11"/>
      <c r="N41" s="12"/>
      <c r="O41" s="12"/>
      <c r="P41" s="12"/>
      <c r="Q41" s="12"/>
      <c r="R41" s="15"/>
      <c r="S41" s="16"/>
      <c r="T41" s="17">
        <f>T39</f>
        <v>702.3502224</v>
      </c>
      <c r="U41" s="16">
        <f>U39</f>
        <v>30</v>
      </c>
    </row>
    <row r="42" s="1" customFormat="true" ht="18" customHeight="true" spans="1:21">
      <c r="A42" s="3"/>
      <c r="B42" s="3"/>
      <c r="C42" s="3"/>
      <c r="D42" s="4"/>
      <c r="E42" s="4"/>
      <c r="F42" s="4"/>
      <c r="G42" s="4"/>
      <c r="H42" s="4"/>
      <c r="I42" s="11"/>
      <c r="J42" s="11"/>
      <c r="K42" s="11"/>
      <c r="L42" s="11"/>
      <c r="M42" s="11"/>
      <c r="N42" s="12"/>
      <c r="O42" s="12"/>
      <c r="P42" s="12"/>
      <c r="Q42" s="12"/>
      <c r="R42" s="15"/>
      <c r="S42" s="16"/>
      <c r="T42" s="17"/>
      <c r="U42" s="16"/>
    </row>
    <row r="43" s="1" customFormat="true" ht="18" customHeight="true" spans="1:21">
      <c r="A43" s="3"/>
      <c r="B43" s="3"/>
      <c r="C43" s="3"/>
      <c r="D43" s="4"/>
      <c r="E43" s="4"/>
      <c r="F43" s="4"/>
      <c r="G43" s="4"/>
      <c r="H43" s="4"/>
      <c r="I43" s="11"/>
      <c r="J43" s="11"/>
      <c r="K43" s="11"/>
      <c r="L43" s="11"/>
      <c r="M43" s="11"/>
      <c r="N43" s="12"/>
      <c r="O43" s="12"/>
      <c r="P43" s="12"/>
      <c r="Q43" s="12"/>
      <c r="R43" s="15"/>
      <c r="S43" s="16"/>
      <c r="T43" s="17"/>
      <c r="U43" s="16"/>
    </row>
    <row r="44" s="1" customFormat="true" ht="18" customHeight="true" spans="1:21">
      <c r="A44" s="3"/>
      <c r="B44" s="3"/>
      <c r="C44" s="3"/>
      <c r="D44" s="4"/>
      <c r="E44" s="4"/>
      <c r="F44" s="4"/>
      <c r="G44" s="4"/>
      <c r="H44" s="4"/>
      <c r="I44" s="11"/>
      <c r="J44" s="11"/>
      <c r="K44" s="11"/>
      <c r="L44" s="11"/>
      <c r="M44" s="11"/>
      <c r="N44" s="12"/>
      <c r="O44" s="12"/>
      <c r="P44" s="12"/>
      <c r="Q44" s="12"/>
      <c r="R44" s="15"/>
      <c r="S44" s="16"/>
      <c r="T44" s="17"/>
      <c r="U44" s="16"/>
    </row>
    <row r="45" s="1" customFormat="true" ht="18" customHeight="true" spans="1:21">
      <c r="A45" s="3"/>
      <c r="B45" s="3"/>
      <c r="C45" s="3"/>
      <c r="D45" s="4"/>
      <c r="E45" s="4"/>
      <c r="F45" s="4"/>
      <c r="G45" s="4"/>
      <c r="H45" s="4"/>
      <c r="I45" s="11"/>
      <c r="J45" s="11"/>
      <c r="K45" s="11"/>
      <c r="L45" s="11"/>
      <c r="M45" s="11"/>
      <c r="N45" s="12"/>
      <c r="O45" s="12"/>
      <c r="P45" s="12"/>
      <c r="Q45" s="12"/>
      <c r="R45" s="15"/>
      <c r="S45" s="16"/>
      <c r="T45" s="17"/>
      <c r="U45" s="16"/>
    </row>
  </sheetData>
  <mergeCells count="12">
    <mergeCell ref="E27:H27"/>
    <mergeCell ref="N27:Q27"/>
    <mergeCell ref="N28:Q28"/>
    <mergeCell ref="A3:A5"/>
    <mergeCell ref="A6:A8"/>
    <mergeCell ref="A9:A11"/>
    <mergeCell ref="A12:A14"/>
    <mergeCell ref="A15:A17"/>
    <mergeCell ref="A18:A20"/>
    <mergeCell ref="A21:A23"/>
    <mergeCell ref="A25:A28"/>
    <mergeCell ref="A30:A3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5"/>
  <sheetViews>
    <sheetView topLeftCell="I11" workbookViewId="0">
      <selection activeCell="J5" sqref="J5"/>
    </sheetView>
  </sheetViews>
  <sheetFormatPr defaultColWidth="9" defaultRowHeight="16.5"/>
  <cols>
    <col min="2" max="17" width="14.7777777777778" customWidth="true"/>
    <col min="18" max="18" width="14.7777777777778" style="2" customWidth="true"/>
    <col min="19" max="19" width="14.7777777777778" hidden="true" customWidth="true"/>
    <col min="20" max="21" width="14.7777777777778" customWidth="true"/>
  </cols>
  <sheetData>
    <row r="1" s="1" customFormat="true" ht="18" customHeight="true" spans="1:21">
      <c r="A1" s="3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5" t="s">
        <v>16</v>
      </c>
      <c r="S1" s="16" t="s">
        <v>17</v>
      </c>
      <c r="T1" s="16" t="s">
        <v>18</v>
      </c>
      <c r="U1" s="16" t="s">
        <v>19</v>
      </c>
    </row>
    <row r="2" s="1" customFormat="true" ht="18" customHeight="true" spans="1:21">
      <c r="A2" s="3"/>
      <c r="B2" s="3">
        <v>0</v>
      </c>
      <c r="C2" s="3" t="s">
        <v>20</v>
      </c>
      <c r="D2" s="4" t="s">
        <v>21</v>
      </c>
      <c r="E2" s="4">
        <v>3</v>
      </c>
      <c r="F2" s="4">
        <v>1024</v>
      </c>
      <c r="G2" s="4">
        <v>540</v>
      </c>
      <c r="H2" s="4">
        <v>3</v>
      </c>
      <c r="I2" s="11">
        <v>3</v>
      </c>
      <c r="J2" s="11">
        <v>3</v>
      </c>
      <c r="K2" s="11">
        <v>64</v>
      </c>
      <c r="L2" s="11">
        <v>1</v>
      </c>
      <c r="M2" s="11"/>
      <c r="N2" s="12">
        <v>1</v>
      </c>
      <c r="O2" s="12">
        <f t="shared" ref="O2:O7" si="0">F2/L2</f>
        <v>1024</v>
      </c>
      <c r="P2" s="12">
        <f t="shared" ref="P2:P7" si="1">G2/L2</f>
        <v>540</v>
      </c>
      <c r="Q2" s="12">
        <f t="shared" ref="Q2:Q7" si="2">K2</f>
        <v>64</v>
      </c>
      <c r="R2" s="15">
        <f t="shared" ref="R2:R7" si="3">(J2^2*I2+1)*K2</f>
        <v>1792</v>
      </c>
      <c r="S2" s="16"/>
      <c r="T2" s="17">
        <f t="shared" ref="T2:T7" si="4">2*H2*J2^3*Q2*O2*P2*E2</f>
        <v>17199267840</v>
      </c>
      <c r="U2" s="16"/>
    </row>
    <row r="3" s="1" customFormat="true" ht="18" customHeight="true" spans="1:21">
      <c r="A3" s="5" t="s">
        <v>22</v>
      </c>
      <c r="B3" s="3">
        <v>1</v>
      </c>
      <c r="C3" s="3" t="s">
        <v>20</v>
      </c>
      <c r="D3" s="4">
        <v>0</v>
      </c>
      <c r="E3" s="4">
        <v>1</v>
      </c>
      <c r="F3" s="4">
        <v>1024</v>
      </c>
      <c r="G3" s="4">
        <v>540</v>
      </c>
      <c r="H3" s="4">
        <v>64</v>
      </c>
      <c r="I3" s="11">
        <v>1</v>
      </c>
      <c r="J3" s="11">
        <v>1</v>
      </c>
      <c r="K3" s="11">
        <v>64</v>
      </c>
      <c r="L3" s="11">
        <v>1</v>
      </c>
      <c r="M3" s="11"/>
      <c r="N3" s="12">
        <v>1</v>
      </c>
      <c r="O3" s="12">
        <f>F3-J3+1</f>
        <v>1024</v>
      </c>
      <c r="P3" s="12">
        <f>G3-J3+1</f>
        <v>540</v>
      </c>
      <c r="Q3" s="12">
        <f t="shared" si="2"/>
        <v>64</v>
      </c>
      <c r="R3" s="15">
        <f t="shared" si="3"/>
        <v>128</v>
      </c>
      <c r="S3" s="16"/>
      <c r="T3" s="17">
        <f t="shared" si="4"/>
        <v>4529848320</v>
      </c>
      <c r="U3" s="16"/>
    </row>
    <row r="4" s="1" customFormat="true" ht="18" customHeight="true" spans="1:21">
      <c r="A4" s="6"/>
      <c r="B4" s="3">
        <v>2</v>
      </c>
      <c r="C4" s="3" t="s">
        <v>20</v>
      </c>
      <c r="D4" s="4">
        <v>2</v>
      </c>
      <c r="E4" s="4">
        <v>1</v>
      </c>
      <c r="F4" s="4">
        <v>1024</v>
      </c>
      <c r="G4" s="4">
        <v>540</v>
      </c>
      <c r="H4" s="4">
        <v>64</v>
      </c>
      <c r="I4" s="11">
        <v>3</v>
      </c>
      <c r="J4" s="11">
        <v>3</v>
      </c>
      <c r="K4" s="11">
        <v>32</v>
      </c>
      <c r="L4" s="11">
        <v>1</v>
      </c>
      <c r="M4" s="11"/>
      <c r="N4" s="12">
        <v>1</v>
      </c>
      <c r="O4" s="12">
        <f t="shared" si="0"/>
        <v>1024</v>
      </c>
      <c r="P4" s="12">
        <f t="shared" si="1"/>
        <v>540</v>
      </c>
      <c r="Q4" s="12">
        <f t="shared" si="2"/>
        <v>32</v>
      </c>
      <c r="R4" s="15">
        <f t="shared" si="3"/>
        <v>896</v>
      </c>
      <c r="S4" s="16"/>
      <c r="T4" s="17">
        <f t="shared" si="4"/>
        <v>61152952320</v>
      </c>
      <c r="U4" s="16"/>
    </row>
    <row r="5" s="1" customFormat="true" ht="18" customHeight="true" spans="1:21">
      <c r="A5" s="7"/>
      <c r="B5" s="3">
        <v>3</v>
      </c>
      <c r="C5" s="3" t="s">
        <v>23</v>
      </c>
      <c r="D5" s="4" t="s">
        <v>24</v>
      </c>
      <c r="E5" s="4">
        <v>1</v>
      </c>
      <c r="F5" s="4">
        <v>1024</v>
      </c>
      <c r="G5" s="4">
        <v>540</v>
      </c>
      <c r="H5" s="4" t="s">
        <v>25</v>
      </c>
      <c r="I5" s="11"/>
      <c r="J5" s="11"/>
      <c r="K5" s="11"/>
      <c r="L5" s="11"/>
      <c r="M5" s="11"/>
      <c r="N5" s="12">
        <v>1</v>
      </c>
      <c r="O5" s="12">
        <v>1024</v>
      </c>
      <c r="P5" s="12">
        <v>540</v>
      </c>
      <c r="Q5" s="12">
        <v>96</v>
      </c>
      <c r="R5" s="15"/>
      <c r="S5" s="16"/>
      <c r="T5" s="17"/>
      <c r="U5" s="16"/>
    </row>
    <row r="6" s="1" customFormat="true" ht="18" customHeight="true" spans="1:21">
      <c r="A6" s="5" t="s">
        <v>26</v>
      </c>
      <c r="B6" s="3">
        <v>4</v>
      </c>
      <c r="C6" s="3" t="s">
        <v>20</v>
      </c>
      <c r="D6" s="4">
        <v>3</v>
      </c>
      <c r="E6" s="4">
        <v>1</v>
      </c>
      <c r="F6" s="4">
        <v>1024</v>
      </c>
      <c r="G6" s="4">
        <v>540</v>
      </c>
      <c r="H6" s="4">
        <v>96</v>
      </c>
      <c r="I6" s="11">
        <v>1</v>
      </c>
      <c r="J6" s="11">
        <v>1</v>
      </c>
      <c r="K6" s="11">
        <v>96</v>
      </c>
      <c r="L6" s="11">
        <v>1</v>
      </c>
      <c r="M6" s="11"/>
      <c r="N6" s="12">
        <v>1</v>
      </c>
      <c r="O6" s="12">
        <f>F6-J6+1</f>
        <v>1024</v>
      </c>
      <c r="P6" s="12">
        <f>G6-J6+1</f>
        <v>540</v>
      </c>
      <c r="Q6" s="12">
        <f t="shared" si="2"/>
        <v>96</v>
      </c>
      <c r="R6" s="15">
        <f t="shared" si="3"/>
        <v>192</v>
      </c>
      <c r="S6" s="16"/>
      <c r="T6" s="17">
        <f t="shared" si="4"/>
        <v>10192158720</v>
      </c>
      <c r="U6" s="16"/>
    </row>
    <row r="7" s="1" customFormat="true" ht="18" customHeight="true" spans="1:21">
      <c r="A7" s="6"/>
      <c r="B7" s="3">
        <v>5</v>
      </c>
      <c r="C7" s="3" t="s">
        <v>20</v>
      </c>
      <c r="D7" s="4">
        <v>4</v>
      </c>
      <c r="E7" s="4">
        <v>1</v>
      </c>
      <c r="F7" s="4">
        <v>1024</v>
      </c>
      <c r="G7" s="4">
        <v>540</v>
      </c>
      <c r="H7" s="4">
        <v>96</v>
      </c>
      <c r="I7" s="11">
        <v>3</v>
      </c>
      <c r="J7" s="11">
        <v>3</v>
      </c>
      <c r="K7" s="11">
        <v>32</v>
      </c>
      <c r="L7" s="11">
        <v>1</v>
      </c>
      <c r="M7" s="11"/>
      <c r="N7" s="12">
        <v>1</v>
      </c>
      <c r="O7" s="12">
        <f t="shared" si="0"/>
        <v>1024</v>
      </c>
      <c r="P7" s="12">
        <f t="shared" si="1"/>
        <v>540</v>
      </c>
      <c r="Q7" s="12">
        <f t="shared" si="2"/>
        <v>32</v>
      </c>
      <c r="R7" s="15">
        <f t="shared" si="3"/>
        <v>896</v>
      </c>
      <c r="S7" s="16"/>
      <c r="T7" s="17">
        <f t="shared" si="4"/>
        <v>91729428480</v>
      </c>
      <c r="U7" s="16"/>
    </row>
    <row r="8" s="1" customFormat="true" ht="18" customHeight="true" spans="1:21">
      <c r="A8" s="7"/>
      <c r="B8" s="3">
        <v>6</v>
      </c>
      <c r="C8" s="3" t="s">
        <v>23</v>
      </c>
      <c r="D8" s="4" t="s">
        <v>27</v>
      </c>
      <c r="E8" s="4">
        <v>1</v>
      </c>
      <c r="F8" s="4">
        <v>1024</v>
      </c>
      <c r="G8" s="4">
        <v>540</v>
      </c>
      <c r="H8" s="4" t="s">
        <v>28</v>
      </c>
      <c r="I8" s="11"/>
      <c r="J8" s="11"/>
      <c r="K8" s="11"/>
      <c r="L8" s="11"/>
      <c r="M8" s="11"/>
      <c r="N8" s="12">
        <v>1</v>
      </c>
      <c r="O8" s="12">
        <v>1024</v>
      </c>
      <c r="P8" s="12">
        <v>540</v>
      </c>
      <c r="Q8" s="12">
        <v>128</v>
      </c>
      <c r="R8" s="15"/>
      <c r="S8" s="16"/>
      <c r="T8" s="17"/>
      <c r="U8" s="16"/>
    </row>
    <row r="9" s="1" customFormat="true" ht="18" customHeight="true" spans="1:21">
      <c r="A9" s="5" t="s">
        <v>29</v>
      </c>
      <c r="B9" s="3">
        <v>7</v>
      </c>
      <c r="C9" s="3" t="s">
        <v>20</v>
      </c>
      <c r="D9" s="4">
        <v>6</v>
      </c>
      <c r="E9" s="4">
        <v>1</v>
      </c>
      <c r="F9" s="4">
        <v>1024</v>
      </c>
      <c r="G9" s="4">
        <v>540</v>
      </c>
      <c r="H9" s="4">
        <v>128</v>
      </c>
      <c r="I9" s="11">
        <v>1</v>
      </c>
      <c r="J9" s="11">
        <v>1</v>
      </c>
      <c r="K9" s="11">
        <v>128</v>
      </c>
      <c r="L9" s="11">
        <v>1</v>
      </c>
      <c r="M9" s="11"/>
      <c r="N9" s="12">
        <v>1</v>
      </c>
      <c r="O9" s="12">
        <f>F9-J9+1</f>
        <v>1024</v>
      </c>
      <c r="P9" s="12">
        <f>G9-J9+1</f>
        <v>540</v>
      </c>
      <c r="Q9" s="12">
        <f t="shared" ref="Q9:Q13" si="5">K9</f>
        <v>128</v>
      </c>
      <c r="R9" s="15">
        <f t="shared" ref="R9:R13" si="6">(J9^2*I9+1)*K9</f>
        <v>256</v>
      </c>
      <c r="S9" s="16"/>
      <c r="T9" s="17">
        <f t="shared" ref="T9:T13" si="7">2*H9*J9^3*Q9*O9*P9*E9</f>
        <v>18119393280</v>
      </c>
      <c r="U9" s="16"/>
    </row>
    <row r="10" s="1" customFormat="true" ht="18" customHeight="true" spans="1:21">
      <c r="A10" s="6"/>
      <c r="B10" s="3">
        <v>8</v>
      </c>
      <c r="C10" s="3" t="s">
        <v>20</v>
      </c>
      <c r="D10" s="4">
        <v>7</v>
      </c>
      <c r="E10" s="4">
        <v>1</v>
      </c>
      <c r="F10" s="4">
        <v>1024</v>
      </c>
      <c r="G10" s="4">
        <v>540</v>
      </c>
      <c r="H10" s="4">
        <v>96</v>
      </c>
      <c r="I10" s="11">
        <v>3</v>
      </c>
      <c r="J10" s="11">
        <v>3</v>
      </c>
      <c r="K10" s="11">
        <v>32</v>
      </c>
      <c r="L10" s="11">
        <v>1</v>
      </c>
      <c r="M10" s="11"/>
      <c r="N10" s="12">
        <v>1</v>
      </c>
      <c r="O10" s="12">
        <f>F10/L10</f>
        <v>1024</v>
      </c>
      <c r="P10" s="12">
        <f>G10/L10</f>
        <v>540</v>
      </c>
      <c r="Q10" s="12">
        <f t="shared" si="5"/>
        <v>32</v>
      </c>
      <c r="R10" s="15">
        <f t="shared" si="6"/>
        <v>896</v>
      </c>
      <c r="S10" s="16"/>
      <c r="T10" s="17">
        <f t="shared" si="7"/>
        <v>91729428480</v>
      </c>
      <c r="U10" s="16"/>
    </row>
    <row r="11" s="1" customFormat="true" ht="18" customHeight="true" spans="1:21">
      <c r="A11" s="7"/>
      <c r="B11" s="3">
        <v>9</v>
      </c>
      <c r="C11" s="3" t="s">
        <v>23</v>
      </c>
      <c r="D11" s="4" t="s">
        <v>30</v>
      </c>
      <c r="E11" s="4">
        <v>1</v>
      </c>
      <c r="F11" s="4">
        <v>1024</v>
      </c>
      <c r="G11" s="4">
        <v>540</v>
      </c>
      <c r="H11" s="4" t="s">
        <v>28</v>
      </c>
      <c r="I11" s="11"/>
      <c r="J11" s="11"/>
      <c r="K11" s="11"/>
      <c r="L11" s="11"/>
      <c r="M11" s="11"/>
      <c r="N11" s="12">
        <v>1</v>
      </c>
      <c r="O11" s="12">
        <v>1024</v>
      </c>
      <c r="P11" s="12">
        <v>540</v>
      </c>
      <c r="Q11" s="12">
        <v>160</v>
      </c>
      <c r="R11" s="15"/>
      <c r="S11" s="16"/>
      <c r="T11" s="17"/>
      <c r="U11" s="16"/>
    </row>
    <row r="12" s="1" customFormat="true" ht="18" customHeight="true" spans="1:21">
      <c r="A12" s="5" t="s">
        <v>31</v>
      </c>
      <c r="B12" s="3">
        <v>10</v>
      </c>
      <c r="C12" s="3" t="s">
        <v>20</v>
      </c>
      <c r="D12" s="4">
        <v>9</v>
      </c>
      <c r="E12" s="4">
        <v>1</v>
      </c>
      <c r="F12" s="4">
        <v>1024</v>
      </c>
      <c r="G12" s="4">
        <v>540</v>
      </c>
      <c r="H12" s="4">
        <v>160</v>
      </c>
      <c r="I12" s="11">
        <v>1</v>
      </c>
      <c r="J12" s="11">
        <v>1</v>
      </c>
      <c r="K12" s="11">
        <v>160</v>
      </c>
      <c r="L12" s="11">
        <v>1</v>
      </c>
      <c r="M12" s="11"/>
      <c r="N12" s="12">
        <v>1</v>
      </c>
      <c r="O12" s="12">
        <f>F12-J12+1</f>
        <v>1024</v>
      </c>
      <c r="P12" s="12">
        <f>G12-J12+1</f>
        <v>540</v>
      </c>
      <c r="Q12" s="12">
        <f t="shared" si="5"/>
        <v>160</v>
      </c>
      <c r="R12" s="15">
        <f t="shared" si="6"/>
        <v>320</v>
      </c>
      <c r="S12" s="16"/>
      <c r="T12" s="17">
        <f t="shared" si="7"/>
        <v>28311552000</v>
      </c>
      <c r="U12" s="16"/>
    </row>
    <row r="13" s="1" customFormat="true" ht="18" customHeight="true" spans="1:21">
      <c r="A13" s="6"/>
      <c r="B13" s="3">
        <v>11</v>
      </c>
      <c r="C13" s="3" t="s">
        <v>20</v>
      </c>
      <c r="D13" s="4">
        <v>10</v>
      </c>
      <c r="E13" s="4">
        <v>1</v>
      </c>
      <c r="F13" s="4">
        <v>1024</v>
      </c>
      <c r="G13" s="4">
        <v>540</v>
      </c>
      <c r="H13" s="4">
        <v>96</v>
      </c>
      <c r="I13" s="11">
        <v>3</v>
      </c>
      <c r="J13" s="11">
        <v>3</v>
      </c>
      <c r="K13" s="11">
        <v>32</v>
      </c>
      <c r="L13" s="11">
        <v>1</v>
      </c>
      <c r="M13" s="11"/>
      <c r="N13" s="12">
        <v>1</v>
      </c>
      <c r="O13" s="12">
        <f>F13/L13</f>
        <v>1024</v>
      </c>
      <c r="P13" s="12">
        <f>G13/L13</f>
        <v>540</v>
      </c>
      <c r="Q13" s="12">
        <f t="shared" si="5"/>
        <v>32</v>
      </c>
      <c r="R13" s="15">
        <f t="shared" si="6"/>
        <v>896</v>
      </c>
      <c r="S13" s="16"/>
      <c r="T13" s="17">
        <f t="shared" si="7"/>
        <v>91729428480</v>
      </c>
      <c r="U13" s="16"/>
    </row>
    <row r="14" s="1" customFormat="true" ht="18" customHeight="true" spans="1:21">
      <c r="A14" s="7"/>
      <c r="B14" s="3">
        <v>12</v>
      </c>
      <c r="C14" s="3" t="s">
        <v>23</v>
      </c>
      <c r="D14" s="4" t="s">
        <v>32</v>
      </c>
      <c r="E14" s="4">
        <v>1</v>
      </c>
      <c r="F14" s="4">
        <v>1024</v>
      </c>
      <c r="G14" s="4">
        <v>540</v>
      </c>
      <c r="H14" s="4" t="s">
        <v>33</v>
      </c>
      <c r="I14" s="11"/>
      <c r="J14" s="11"/>
      <c r="K14" s="11"/>
      <c r="L14" s="11"/>
      <c r="M14" s="11"/>
      <c r="N14" s="12">
        <v>1</v>
      </c>
      <c r="O14" s="12">
        <v>1024</v>
      </c>
      <c r="P14" s="12">
        <v>540</v>
      </c>
      <c r="Q14" s="12">
        <v>192</v>
      </c>
      <c r="R14" s="15"/>
      <c r="S14" s="16"/>
      <c r="T14" s="17"/>
      <c r="U14" s="16"/>
    </row>
    <row r="15" s="1" customFormat="true" ht="18" customHeight="true" spans="1:21">
      <c r="A15" s="5" t="s">
        <v>34</v>
      </c>
      <c r="B15" s="3">
        <v>13</v>
      </c>
      <c r="C15" s="3" t="s">
        <v>20</v>
      </c>
      <c r="D15" s="4">
        <v>12</v>
      </c>
      <c r="E15" s="4">
        <v>1</v>
      </c>
      <c r="F15" s="4">
        <v>1024</v>
      </c>
      <c r="G15" s="4">
        <v>540</v>
      </c>
      <c r="H15" s="4">
        <v>192</v>
      </c>
      <c r="I15" s="11">
        <v>1</v>
      </c>
      <c r="J15" s="11">
        <v>1</v>
      </c>
      <c r="K15" s="11">
        <v>192</v>
      </c>
      <c r="L15" s="11">
        <v>1</v>
      </c>
      <c r="M15" s="11"/>
      <c r="N15" s="12">
        <v>1</v>
      </c>
      <c r="O15" s="12">
        <f>F15-J15+1</f>
        <v>1024</v>
      </c>
      <c r="P15" s="12">
        <f>G15-J15+1</f>
        <v>540</v>
      </c>
      <c r="Q15" s="12">
        <f t="shared" ref="Q15:Q19" si="8">K15</f>
        <v>192</v>
      </c>
      <c r="R15" s="15">
        <f t="shared" ref="R15:R19" si="9">(J15^2*I15+1)*K15</f>
        <v>384</v>
      </c>
      <c r="S15" s="16"/>
      <c r="T15" s="17">
        <f t="shared" ref="T15:T19" si="10">2*H15*J15^3*Q15*O15*P15*E15</f>
        <v>40768634880</v>
      </c>
      <c r="U15" s="16"/>
    </row>
    <row r="16" s="1" customFormat="true" ht="18" customHeight="true" spans="1:21">
      <c r="A16" s="6"/>
      <c r="B16" s="3">
        <v>14</v>
      </c>
      <c r="C16" s="3" t="s">
        <v>20</v>
      </c>
      <c r="D16" s="4">
        <v>13</v>
      </c>
      <c r="E16" s="4">
        <v>1</v>
      </c>
      <c r="F16" s="4">
        <v>1024</v>
      </c>
      <c r="G16" s="4">
        <v>540</v>
      </c>
      <c r="H16" s="4">
        <v>96</v>
      </c>
      <c r="I16" s="11">
        <v>3</v>
      </c>
      <c r="J16" s="11">
        <v>3</v>
      </c>
      <c r="K16" s="11">
        <v>32</v>
      </c>
      <c r="L16" s="11">
        <v>1</v>
      </c>
      <c r="M16" s="11"/>
      <c r="N16" s="12">
        <v>1</v>
      </c>
      <c r="O16" s="12">
        <f>F16/L16</f>
        <v>1024</v>
      </c>
      <c r="P16" s="12">
        <f>G16/L16</f>
        <v>540</v>
      </c>
      <c r="Q16" s="12">
        <f t="shared" si="8"/>
        <v>32</v>
      </c>
      <c r="R16" s="15">
        <f t="shared" si="9"/>
        <v>896</v>
      </c>
      <c r="S16" s="16"/>
      <c r="T16" s="17">
        <f t="shared" si="10"/>
        <v>91729428480</v>
      </c>
      <c r="U16" s="16"/>
    </row>
    <row r="17" s="1" customFormat="true" ht="18" customHeight="true" spans="1:21">
      <c r="A17" s="7"/>
      <c r="B17" s="3">
        <v>15</v>
      </c>
      <c r="C17" s="3" t="s">
        <v>23</v>
      </c>
      <c r="D17" s="4" t="s">
        <v>35</v>
      </c>
      <c r="E17" s="4">
        <v>1</v>
      </c>
      <c r="F17" s="4">
        <v>1024</v>
      </c>
      <c r="G17" s="4">
        <v>540</v>
      </c>
      <c r="H17" s="4" t="s">
        <v>36</v>
      </c>
      <c r="I17" s="11"/>
      <c r="J17" s="11"/>
      <c r="K17" s="11"/>
      <c r="L17" s="11"/>
      <c r="M17" s="11"/>
      <c r="N17" s="12">
        <v>1</v>
      </c>
      <c r="O17" s="12">
        <v>1024</v>
      </c>
      <c r="P17" s="12">
        <v>540</v>
      </c>
      <c r="Q17" s="12">
        <v>224</v>
      </c>
      <c r="R17" s="15"/>
      <c r="S17" s="16"/>
      <c r="T17" s="17"/>
      <c r="U17" s="16"/>
    </row>
    <row r="18" s="1" customFormat="true" ht="18" customHeight="true" spans="1:21">
      <c r="A18" s="5" t="s">
        <v>37</v>
      </c>
      <c r="B18" s="3">
        <v>16</v>
      </c>
      <c r="C18" s="3" t="s">
        <v>20</v>
      </c>
      <c r="D18" s="4">
        <v>15</v>
      </c>
      <c r="E18" s="4">
        <v>1</v>
      </c>
      <c r="F18" s="4">
        <v>1024</v>
      </c>
      <c r="G18" s="4">
        <v>540</v>
      </c>
      <c r="H18" s="4">
        <v>224</v>
      </c>
      <c r="I18" s="11">
        <v>1</v>
      </c>
      <c r="J18" s="11">
        <v>1</v>
      </c>
      <c r="K18" s="11">
        <v>224</v>
      </c>
      <c r="L18" s="11">
        <v>1</v>
      </c>
      <c r="M18" s="11"/>
      <c r="N18" s="12">
        <v>1</v>
      </c>
      <c r="O18" s="12">
        <f>F18-J18+1</f>
        <v>1024</v>
      </c>
      <c r="P18" s="12">
        <f>G18-J18+1</f>
        <v>540</v>
      </c>
      <c r="Q18" s="12">
        <f t="shared" si="8"/>
        <v>224</v>
      </c>
      <c r="R18" s="15">
        <f t="shared" si="9"/>
        <v>448</v>
      </c>
      <c r="S18" s="16"/>
      <c r="T18" s="17">
        <f t="shared" si="10"/>
        <v>55490641920</v>
      </c>
      <c r="U18" s="16"/>
    </row>
    <row r="19" s="1" customFormat="true" ht="18" customHeight="true" spans="1:21">
      <c r="A19" s="6"/>
      <c r="B19" s="3">
        <v>17</v>
      </c>
      <c r="C19" s="3" t="s">
        <v>20</v>
      </c>
      <c r="D19" s="4">
        <v>13</v>
      </c>
      <c r="E19" s="4">
        <v>1</v>
      </c>
      <c r="F19" s="4">
        <v>1024</v>
      </c>
      <c r="G19" s="4">
        <v>540</v>
      </c>
      <c r="H19" s="4">
        <v>96</v>
      </c>
      <c r="I19" s="11">
        <v>3</v>
      </c>
      <c r="J19" s="11">
        <v>3</v>
      </c>
      <c r="K19" s="11">
        <v>32</v>
      </c>
      <c r="L19" s="11">
        <v>1</v>
      </c>
      <c r="M19" s="11"/>
      <c r="N19" s="12">
        <v>1</v>
      </c>
      <c r="O19" s="12">
        <f>F19/L19</f>
        <v>1024</v>
      </c>
      <c r="P19" s="12">
        <f>G19/L19</f>
        <v>540</v>
      </c>
      <c r="Q19" s="12">
        <f t="shared" si="8"/>
        <v>32</v>
      </c>
      <c r="R19" s="15">
        <f t="shared" si="9"/>
        <v>896</v>
      </c>
      <c r="S19" s="16"/>
      <c r="T19" s="17">
        <f t="shared" si="10"/>
        <v>91729428480</v>
      </c>
      <c r="U19" s="16"/>
    </row>
    <row r="20" s="1" customFormat="true" ht="18" customHeight="true" spans="1:21">
      <c r="A20" s="7"/>
      <c r="B20" s="3">
        <v>18</v>
      </c>
      <c r="C20" s="3" t="s">
        <v>23</v>
      </c>
      <c r="D20" s="4" t="s">
        <v>38</v>
      </c>
      <c r="E20" s="4">
        <v>1</v>
      </c>
      <c r="F20" s="4">
        <v>1024</v>
      </c>
      <c r="G20" s="4">
        <v>540</v>
      </c>
      <c r="H20" s="4" t="s">
        <v>36</v>
      </c>
      <c r="I20" s="11"/>
      <c r="J20" s="11"/>
      <c r="K20" s="11"/>
      <c r="L20" s="11"/>
      <c r="M20" s="11"/>
      <c r="N20" s="12">
        <v>1</v>
      </c>
      <c r="O20" s="12">
        <v>1024</v>
      </c>
      <c r="P20" s="12">
        <v>540</v>
      </c>
      <c r="Q20" s="12">
        <v>256</v>
      </c>
      <c r="R20" s="15"/>
      <c r="S20" s="16"/>
      <c r="T20" s="17"/>
      <c r="U20" s="16"/>
    </row>
    <row r="21" s="1" customFormat="true" ht="18" customHeight="true" spans="1:21">
      <c r="A21" s="5" t="s">
        <v>39</v>
      </c>
      <c r="B21" s="3">
        <v>19</v>
      </c>
      <c r="C21" s="3" t="s">
        <v>20</v>
      </c>
      <c r="D21" s="4">
        <v>18</v>
      </c>
      <c r="E21" s="4">
        <v>1</v>
      </c>
      <c r="F21" s="4">
        <v>1024</v>
      </c>
      <c r="G21" s="4">
        <v>540</v>
      </c>
      <c r="H21" s="4">
        <v>256</v>
      </c>
      <c r="I21" s="11">
        <v>1</v>
      </c>
      <c r="J21" s="11">
        <v>3</v>
      </c>
      <c r="K21" s="11">
        <v>256</v>
      </c>
      <c r="L21" s="11">
        <v>1</v>
      </c>
      <c r="M21" s="11"/>
      <c r="N21" s="12">
        <v>1</v>
      </c>
      <c r="O21" s="12">
        <v>1024</v>
      </c>
      <c r="P21" s="12">
        <v>540</v>
      </c>
      <c r="Q21" s="12">
        <v>256</v>
      </c>
      <c r="R21" s="15">
        <f t="shared" ref="R21:R26" si="11">(J21^2*I21+1)*K21</f>
        <v>2560</v>
      </c>
      <c r="S21" s="16"/>
      <c r="T21" s="17">
        <f t="shared" ref="T21:T23" si="12">2*H21*J21^3*Q21*O21*P21*E21</f>
        <v>1956894474240</v>
      </c>
      <c r="U21" s="16"/>
    </row>
    <row r="22" s="1" customFormat="true" ht="18" customHeight="true" spans="1:21">
      <c r="A22" s="6"/>
      <c r="B22" s="3">
        <v>20</v>
      </c>
      <c r="C22" s="3" t="s">
        <v>20</v>
      </c>
      <c r="D22" s="4">
        <v>19</v>
      </c>
      <c r="E22" s="4">
        <v>1</v>
      </c>
      <c r="F22" s="4">
        <v>1024</v>
      </c>
      <c r="G22" s="4">
        <v>540</v>
      </c>
      <c r="H22" s="4">
        <v>256</v>
      </c>
      <c r="I22" s="11">
        <v>1</v>
      </c>
      <c r="J22" s="11">
        <v>1</v>
      </c>
      <c r="K22" s="11">
        <v>256</v>
      </c>
      <c r="L22" s="11">
        <v>1</v>
      </c>
      <c r="M22" s="11"/>
      <c r="N22" s="12">
        <v>1</v>
      </c>
      <c r="O22" s="12">
        <v>1024</v>
      </c>
      <c r="P22" s="12">
        <v>540</v>
      </c>
      <c r="Q22" s="12">
        <v>256</v>
      </c>
      <c r="R22" s="15">
        <f t="shared" si="11"/>
        <v>512</v>
      </c>
      <c r="S22" s="16"/>
      <c r="T22" s="17">
        <f t="shared" si="12"/>
        <v>72477573120</v>
      </c>
      <c r="U22" s="16"/>
    </row>
    <row r="23" s="1" customFormat="true" ht="18" customHeight="true" spans="1:21">
      <c r="A23" s="7"/>
      <c r="B23" s="3">
        <v>21</v>
      </c>
      <c r="C23" s="3" t="s">
        <v>20</v>
      </c>
      <c r="D23" s="4">
        <v>20</v>
      </c>
      <c r="E23" s="4">
        <v>1</v>
      </c>
      <c r="F23" s="4">
        <v>1024</v>
      </c>
      <c r="G23" s="4">
        <v>540</v>
      </c>
      <c r="H23" s="4">
        <v>256</v>
      </c>
      <c r="I23" s="11">
        <v>1</v>
      </c>
      <c r="J23" s="11">
        <v>1</v>
      </c>
      <c r="K23" s="11">
        <v>48</v>
      </c>
      <c r="L23" s="11">
        <v>1</v>
      </c>
      <c r="M23" s="11"/>
      <c r="N23" s="12">
        <v>1</v>
      </c>
      <c r="O23" s="12">
        <v>1024</v>
      </c>
      <c r="P23" s="12">
        <v>540</v>
      </c>
      <c r="Q23" s="12">
        <v>48</v>
      </c>
      <c r="R23" s="15">
        <f t="shared" si="11"/>
        <v>96</v>
      </c>
      <c r="S23" s="16"/>
      <c r="T23" s="17">
        <f t="shared" si="12"/>
        <v>13589544960</v>
      </c>
      <c r="U23" s="16" t="s">
        <v>40</v>
      </c>
    </row>
    <row r="24" s="1" customFormat="true" ht="18" customHeight="true" spans="1:21">
      <c r="A24" s="3"/>
      <c r="B24" s="3"/>
      <c r="C24" s="3"/>
      <c r="D24" s="4"/>
      <c r="E24" s="4"/>
      <c r="F24" s="4"/>
      <c r="G24" s="4"/>
      <c r="H24" s="4"/>
      <c r="I24" s="11"/>
      <c r="J24" s="11"/>
      <c r="K24" s="11"/>
      <c r="L24" s="11"/>
      <c r="M24" s="11"/>
      <c r="N24" s="12"/>
      <c r="O24" s="12"/>
      <c r="P24" s="12"/>
      <c r="Q24" s="12"/>
      <c r="R24" s="15">
        <f t="shared" si="11"/>
        <v>0</v>
      </c>
      <c r="S24" s="16"/>
      <c r="T24" s="17"/>
      <c r="U24" s="16"/>
    </row>
    <row r="25" s="1" customFormat="true" ht="18" customHeight="true" spans="1:21">
      <c r="A25" s="5" t="s">
        <v>41</v>
      </c>
      <c r="B25" s="3">
        <v>22</v>
      </c>
      <c r="C25" s="3" t="s">
        <v>20</v>
      </c>
      <c r="D25" s="4">
        <v>19</v>
      </c>
      <c r="E25" s="4">
        <v>1</v>
      </c>
      <c r="F25" s="4">
        <v>1024</v>
      </c>
      <c r="G25" s="4">
        <v>540</v>
      </c>
      <c r="H25" s="4">
        <v>256</v>
      </c>
      <c r="I25" s="11">
        <v>1</v>
      </c>
      <c r="J25" s="11">
        <v>1</v>
      </c>
      <c r="K25" s="11">
        <v>512</v>
      </c>
      <c r="L25" s="11">
        <v>1</v>
      </c>
      <c r="M25" s="11"/>
      <c r="N25" s="12">
        <v>1</v>
      </c>
      <c r="O25" s="12">
        <v>1024</v>
      </c>
      <c r="P25" s="12">
        <v>540</v>
      </c>
      <c r="Q25" s="12">
        <v>512</v>
      </c>
      <c r="R25" s="15">
        <f t="shared" si="11"/>
        <v>1024</v>
      </c>
      <c r="S25" s="16"/>
      <c r="T25" s="17">
        <f>2*H25*J25^3*Q25*O25*P25*E25</f>
        <v>144955146240</v>
      </c>
      <c r="U25" s="16"/>
    </row>
    <row r="26" s="1" customFormat="true" ht="18" customHeight="true" spans="1:21">
      <c r="A26" s="6"/>
      <c r="B26" s="3">
        <v>23</v>
      </c>
      <c r="C26" s="3" t="s">
        <v>20</v>
      </c>
      <c r="D26" s="4">
        <v>22</v>
      </c>
      <c r="E26" s="4">
        <v>1</v>
      </c>
      <c r="F26" s="4">
        <v>1024</v>
      </c>
      <c r="G26" s="4">
        <v>540</v>
      </c>
      <c r="H26" s="4">
        <v>256</v>
      </c>
      <c r="I26" s="11">
        <v>1</v>
      </c>
      <c r="J26" s="11">
        <v>1</v>
      </c>
      <c r="K26" s="11">
        <v>400</v>
      </c>
      <c r="L26" s="11">
        <v>1</v>
      </c>
      <c r="M26" s="11"/>
      <c r="N26" s="12">
        <v>1</v>
      </c>
      <c r="O26" s="12">
        <v>1024</v>
      </c>
      <c r="P26" s="12">
        <v>540</v>
      </c>
      <c r="Q26" s="12">
        <v>400</v>
      </c>
      <c r="R26" s="15">
        <f t="shared" si="11"/>
        <v>800</v>
      </c>
      <c r="S26" s="16"/>
      <c r="T26" s="17">
        <f>2*H26*J26^3*Q26*O26*P26*E26</f>
        <v>113246208000</v>
      </c>
      <c r="U26" s="16"/>
    </row>
    <row r="27" s="1" customFormat="true" ht="18" customHeight="true" spans="1:21">
      <c r="A27" s="6"/>
      <c r="B27" s="3">
        <v>24</v>
      </c>
      <c r="C27" s="3" t="s">
        <v>42</v>
      </c>
      <c r="D27" s="4">
        <v>23</v>
      </c>
      <c r="E27" s="8"/>
      <c r="F27" s="9"/>
      <c r="G27" s="9"/>
      <c r="H27" s="10"/>
      <c r="I27" s="11"/>
      <c r="J27" s="11"/>
      <c r="K27" s="11"/>
      <c r="L27" s="11"/>
      <c r="M27" s="11"/>
      <c r="N27" s="13" t="s">
        <v>55</v>
      </c>
      <c r="O27" s="14"/>
      <c r="P27" s="14"/>
      <c r="Q27" s="18"/>
      <c r="R27" s="15"/>
      <c r="S27" s="16"/>
      <c r="T27" s="17"/>
      <c r="U27" s="16"/>
    </row>
    <row r="28" s="1" customFormat="true" ht="18" customHeight="true" spans="1:21">
      <c r="A28" s="7"/>
      <c r="B28" s="3">
        <v>25</v>
      </c>
      <c r="C28" s="3" t="s">
        <v>44</v>
      </c>
      <c r="D28" s="4">
        <v>24</v>
      </c>
      <c r="E28" s="4"/>
      <c r="F28" s="4"/>
      <c r="G28" s="4"/>
      <c r="H28" s="4"/>
      <c r="I28" s="11"/>
      <c r="J28" s="11"/>
      <c r="K28" s="11"/>
      <c r="L28" s="11"/>
      <c r="M28" s="11"/>
      <c r="N28" s="13" t="s">
        <v>55</v>
      </c>
      <c r="O28" s="14"/>
      <c r="P28" s="14"/>
      <c r="Q28" s="18"/>
      <c r="R28" s="15"/>
      <c r="S28" s="16"/>
      <c r="T28" s="17"/>
      <c r="U28" s="16" t="s">
        <v>45</v>
      </c>
    </row>
    <row r="29" s="1" customFormat="true" ht="18" customHeight="true" spans="1:21">
      <c r="A29" s="3"/>
      <c r="B29" s="3"/>
      <c r="C29" s="3"/>
      <c r="D29" s="4"/>
      <c r="E29" s="4"/>
      <c r="F29" s="4"/>
      <c r="G29" s="4"/>
      <c r="H29" s="4"/>
      <c r="I29" s="11"/>
      <c r="J29" s="11"/>
      <c r="K29" s="11"/>
      <c r="L29" s="11"/>
      <c r="M29" s="11"/>
      <c r="N29" s="12"/>
      <c r="O29" s="12"/>
      <c r="P29" s="12"/>
      <c r="Q29" s="12"/>
      <c r="R29" s="15"/>
      <c r="S29" s="16"/>
      <c r="T29" s="17"/>
      <c r="U29" s="16"/>
    </row>
    <row r="30" s="1" customFormat="true" ht="18" customHeight="true" spans="1:21">
      <c r="A30" s="5" t="s">
        <v>46</v>
      </c>
      <c r="B30" s="3">
        <v>26</v>
      </c>
      <c r="C30" s="3" t="s">
        <v>47</v>
      </c>
      <c r="D30" s="4" t="s">
        <v>48</v>
      </c>
      <c r="E30" s="4" t="s">
        <v>49</v>
      </c>
      <c r="F30" s="4">
        <v>1024</v>
      </c>
      <c r="G30" s="4">
        <v>540</v>
      </c>
      <c r="H30" s="4">
        <v>1</v>
      </c>
      <c r="I30" s="11"/>
      <c r="J30" s="11">
        <v>5</v>
      </c>
      <c r="K30" s="11">
        <v>25</v>
      </c>
      <c r="L30" s="11">
        <v>1</v>
      </c>
      <c r="M30" s="11"/>
      <c r="N30" s="12"/>
      <c r="O30" s="12">
        <v>1024</v>
      </c>
      <c r="P30" s="12">
        <v>540</v>
      </c>
      <c r="Q30" s="12">
        <v>25</v>
      </c>
      <c r="R30" s="15">
        <f t="shared" ref="R30:R34" si="13">(J30^2+1)*K30*H30</f>
        <v>650</v>
      </c>
      <c r="S30" s="16"/>
      <c r="T30" s="17">
        <f t="shared" ref="T30:T34" si="14">R30*O30*P30</f>
        <v>359424000</v>
      </c>
      <c r="U30" s="16"/>
    </row>
    <row r="31" s="1" customFormat="true" ht="18" customHeight="true" spans="1:21">
      <c r="A31" s="6"/>
      <c r="B31" s="3">
        <v>27</v>
      </c>
      <c r="C31" s="3" t="s">
        <v>50</v>
      </c>
      <c r="D31" s="4" t="s">
        <v>51</v>
      </c>
      <c r="E31" s="4" t="s">
        <v>49</v>
      </c>
      <c r="F31" s="4">
        <v>1024</v>
      </c>
      <c r="G31" s="4">
        <v>540</v>
      </c>
      <c r="H31" s="4">
        <v>1</v>
      </c>
      <c r="I31" s="11"/>
      <c r="J31" s="11">
        <v>5</v>
      </c>
      <c r="K31" s="11">
        <f t="shared" ref="K31:K35" si="15">O30*P30</f>
        <v>552960</v>
      </c>
      <c r="L31" s="11"/>
      <c r="M31" s="11"/>
      <c r="N31" s="12"/>
      <c r="O31" s="12">
        <f t="shared" ref="O31:O36" si="16">O30*4</f>
        <v>4096</v>
      </c>
      <c r="P31" s="12">
        <f t="shared" ref="P31:P36" si="17">P30*4</f>
        <v>2160</v>
      </c>
      <c r="Q31" s="12">
        <v>1</v>
      </c>
      <c r="R31" s="15"/>
      <c r="S31" s="16"/>
      <c r="T31" s="17">
        <f t="shared" ref="T31:T35" si="18">J31^2*K31</f>
        <v>13824000</v>
      </c>
      <c r="U31" s="16"/>
    </row>
    <row r="32" s="1" customFormat="true" ht="18" customHeight="true" spans="1:21">
      <c r="A32" s="6"/>
      <c r="B32" s="3">
        <v>28</v>
      </c>
      <c r="C32" s="3" t="s">
        <v>47</v>
      </c>
      <c r="D32" s="4" t="s">
        <v>48</v>
      </c>
      <c r="E32" s="4" t="s">
        <v>49</v>
      </c>
      <c r="F32" s="4">
        <v>1024</v>
      </c>
      <c r="G32" s="4">
        <v>540</v>
      </c>
      <c r="H32" s="4">
        <v>1</v>
      </c>
      <c r="I32" s="11"/>
      <c r="J32" s="11">
        <v>5</v>
      </c>
      <c r="K32" s="11">
        <v>25</v>
      </c>
      <c r="L32" s="11">
        <v>1</v>
      </c>
      <c r="M32" s="11"/>
      <c r="N32" s="12"/>
      <c r="O32" s="12">
        <v>1024</v>
      </c>
      <c r="P32" s="12">
        <v>540</v>
      </c>
      <c r="Q32" s="12">
        <v>25</v>
      </c>
      <c r="R32" s="15">
        <f t="shared" si="13"/>
        <v>650</v>
      </c>
      <c r="S32" s="16"/>
      <c r="T32" s="17">
        <f t="shared" si="14"/>
        <v>359424000</v>
      </c>
      <c r="U32" s="16"/>
    </row>
    <row r="33" s="1" customFormat="true" ht="18" customHeight="true" spans="1:21">
      <c r="A33" s="6"/>
      <c r="B33" s="3">
        <v>29</v>
      </c>
      <c r="C33" s="3" t="s">
        <v>50</v>
      </c>
      <c r="D33" s="4" t="s">
        <v>51</v>
      </c>
      <c r="E33" s="4" t="s">
        <v>49</v>
      </c>
      <c r="F33" s="4">
        <v>1024</v>
      </c>
      <c r="G33" s="4">
        <v>540</v>
      </c>
      <c r="H33" s="4">
        <v>1</v>
      </c>
      <c r="I33" s="11"/>
      <c r="J33" s="11">
        <v>5</v>
      </c>
      <c r="K33" s="11">
        <f t="shared" si="15"/>
        <v>552960</v>
      </c>
      <c r="L33" s="11"/>
      <c r="M33" s="11"/>
      <c r="N33" s="12"/>
      <c r="O33" s="12">
        <f t="shared" si="16"/>
        <v>4096</v>
      </c>
      <c r="P33" s="12">
        <f t="shared" si="17"/>
        <v>2160</v>
      </c>
      <c r="Q33" s="12">
        <v>1</v>
      </c>
      <c r="R33" s="15"/>
      <c r="S33" s="16"/>
      <c r="T33" s="17">
        <f t="shared" si="18"/>
        <v>13824000</v>
      </c>
      <c r="U33" s="16"/>
    </row>
    <row r="34" s="1" customFormat="true" ht="18" customHeight="true" spans="1:21">
      <c r="A34" s="6"/>
      <c r="B34" s="3">
        <v>30</v>
      </c>
      <c r="C34" s="3" t="s">
        <v>47</v>
      </c>
      <c r="D34" s="4" t="s">
        <v>48</v>
      </c>
      <c r="E34" s="4" t="s">
        <v>49</v>
      </c>
      <c r="F34" s="4">
        <v>1024</v>
      </c>
      <c r="G34" s="4">
        <v>540</v>
      </c>
      <c r="H34" s="4">
        <v>1</v>
      </c>
      <c r="I34" s="11"/>
      <c r="J34" s="11">
        <v>5</v>
      </c>
      <c r="K34" s="11">
        <v>25</v>
      </c>
      <c r="L34" s="11">
        <v>1</v>
      </c>
      <c r="M34" s="11"/>
      <c r="N34" s="12"/>
      <c r="O34" s="12">
        <v>1024</v>
      </c>
      <c r="P34" s="12">
        <v>540</v>
      </c>
      <c r="Q34" s="12">
        <v>25</v>
      </c>
      <c r="R34" s="15">
        <f t="shared" si="13"/>
        <v>650</v>
      </c>
      <c r="S34" s="16"/>
      <c r="T34" s="17">
        <f t="shared" si="14"/>
        <v>359424000</v>
      </c>
      <c r="U34" s="16"/>
    </row>
    <row r="35" s="1" customFormat="true" ht="18" customHeight="true" spans="1:21">
      <c r="A35" s="7"/>
      <c r="B35" s="3">
        <v>31</v>
      </c>
      <c r="C35" s="3" t="s">
        <v>50</v>
      </c>
      <c r="D35" s="4" t="s">
        <v>51</v>
      </c>
      <c r="E35" s="4" t="s">
        <v>49</v>
      </c>
      <c r="F35" s="4">
        <v>1024</v>
      </c>
      <c r="G35" s="4">
        <v>540</v>
      </c>
      <c r="H35" s="4">
        <v>1</v>
      </c>
      <c r="I35" s="11"/>
      <c r="J35" s="11">
        <v>5</v>
      </c>
      <c r="K35" s="11">
        <f t="shared" si="15"/>
        <v>552960</v>
      </c>
      <c r="L35" s="11"/>
      <c r="M35" s="11"/>
      <c r="N35" s="12"/>
      <c r="O35" s="12">
        <f t="shared" si="16"/>
        <v>4096</v>
      </c>
      <c r="P35" s="12">
        <f t="shared" si="17"/>
        <v>2160</v>
      </c>
      <c r="Q35" s="12">
        <v>1</v>
      </c>
      <c r="R35" s="15"/>
      <c r="S35" s="16"/>
      <c r="T35" s="17">
        <f t="shared" si="18"/>
        <v>13824000</v>
      </c>
      <c r="U35" s="16"/>
    </row>
    <row r="36" s="1" customFormat="true" ht="18" customHeight="true" spans="1:21">
      <c r="A36" s="3"/>
      <c r="B36" s="3"/>
      <c r="C36" s="3"/>
      <c r="D36" s="4"/>
      <c r="E36" s="4"/>
      <c r="F36" s="4"/>
      <c r="G36" s="4"/>
      <c r="H36" s="4"/>
      <c r="I36" s="11"/>
      <c r="J36" s="11"/>
      <c r="K36" s="11"/>
      <c r="L36" s="11"/>
      <c r="M36" s="11"/>
      <c r="N36" s="12"/>
      <c r="O36" s="12"/>
      <c r="P36" s="12"/>
      <c r="Q36" s="19"/>
      <c r="R36" s="15">
        <f>SUM(R2:R35)</f>
        <v>15838</v>
      </c>
      <c r="S36" s="16"/>
      <c r="T36" s="20">
        <f>SUM(T2:T35)</f>
        <v>2996694282240</v>
      </c>
      <c r="U36" s="16"/>
    </row>
    <row r="37" s="1" customFormat="true" ht="18" customHeight="true" spans="1:21">
      <c r="A37" s="3"/>
      <c r="B37" s="3"/>
      <c r="C37" s="3"/>
      <c r="D37" s="4"/>
      <c r="E37" s="4"/>
      <c r="F37" s="4"/>
      <c r="G37" s="4"/>
      <c r="H37" s="4"/>
      <c r="I37" s="11"/>
      <c r="J37" s="11"/>
      <c r="K37" s="11"/>
      <c r="L37" s="11"/>
      <c r="M37" s="11"/>
      <c r="N37" s="12"/>
      <c r="O37" s="12"/>
      <c r="P37" s="12"/>
      <c r="Q37" s="12" t="s">
        <v>52</v>
      </c>
      <c r="R37" s="15">
        <f>R36/1000</f>
        <v>15.838</v>
      </c>
      <c r="S37" s="16"/>
      <c r="T37" s="17">
        <f t="shared" ref="T37:T39" si="19">T36/1000</f>
        <v>2996694282.24</v>
      </c>
      <c r="U37" s="16"/>
    </row>
    <row r="38" s="1" customFormat="true" ht="18" customHeight="true" spans="1:21">
      <c r="A38" s="3"/>
      <c r="B38" s="3"/>
      <c r="C38" s="3"/>
      <c r="D38" s="4"/>
      <c r="E38" s="4"/>
      <c r="F38" s="4"/>
      <c r="G38" s="4"/>
      <c r="H38" s="4"/>
      <c r="I38" s="11"/>
      <c r="J38" s="11"/>
      <c r="K38" s="11"/>
      <c r="L38" s="11"/>
      <c r="M38" s="11"/>
      <c r="N38" s="12"/>
      <c r="O38" s="12"/>
      <c r="P38" s="12"/>
      <c r="Q38" s="12" t="s">
        <v>53</v>
      </c>
      <c r="R38" s="15"/>
      <c r="S38" s="16"/>
      <c r="T38" s="17">
        <f t="shared" si="19"/>
        <v>2996694.28224</v>
      </c>
      <c r="U38" s="16"/>
    </row>
    <row r="39" s="1" customFormat="true" ht="18" customHeight="true" spans="1:21">
      <c r="A39" s="3"/>
      <c r="B39" s="3"/>
      <c r="C39" s="3"/>
      <c r="D39" s="4"/>
      <c r="E39" s="4"/>
      <c r="F39" s="4"/>
      <c r="G39" s="4"/>
      <c r="H39" s="4"/>
      <c r="I39" s="11"/>
      <c r="J39" s="11"/>
      <c r="K39" s="11"/>
      <c r="L39" s="11"/>
      <c r="M39" s="11"/>
      <c r="N39" s="12"/>
      <c r="O39" s="12"/>
      <c r="P39" s="12"/>
      <c r="Q39" s="12" t="s">
        <v>54</v>
      </c>
      <c r="R39" s="15"/>
      <c r="S39" s="16"/>
      <c r="T39" s="17">
        <f t="shared" si="19"/>
        <v>2996.69428224</v>
      </c>
      <c r="U39" s="16"/>
    </row>
    <row r="40" s="1" customFormat="true" ht="18" customHeight="true" spans="1:21">
      <c r="A40" s="3"/>
      <c r="B40" s="3"/>
      <c r="C40" s="3"/>
      <c r="D40" s="4"/>
      <c r="E40" s="4"/>
      <c r="F40" s="4"/>
      <c r="G40" s="4"/>
      <c r="H40" s="4"/>
      <c r="I40" s="11"/>
      <c r="J40" s="11"/>
      <c r="K40" s="11"/>
      <c r="L40" s="11"/>
      <c r="M40" s="11"/>
      <c r="N40" s="12"/>
      <c r="O40" s="12"/>
      <c r="P40" s="12"/>
      <c r="Q40" s="12"/>
      <c r="R40" s="15"/>
      <c r="S40" s="16"/>
      <c r="T40" s="17"/>
      <c r="U40" s="16"/>
    </row>
    <row r="41" s="1" customFormat="true" ht="18" customHeight="true" spans="1:21">
      <c r="A41" s="3"/>
      <c r="B41" s="3"/>
      <c r="C41" s="3"/>
      <c r="D41" s="4"/>
      <c r="E41" s="4"/>
      <c r="F41" s="4"/>
      <c r="G41" s="4"/>
      <c r="H41" s="4"/>
      <c r="I41" s="11"/>
      <c r="J41" s="11"/>
      <c r="K41" s="11"/>
      <c r="L41" s="11"/>
      <c r="M41" s="11"/>
      <c r="N41" s="12"/>
      <c r="O41" s="12"/>
      <c r="P41" s="12"/>
      <c r="Q41" s="12"/>
      <c r="R41" s="15"/>
      <c r="S41" s="16"/>
      <c r="T41" s="17"/>
      <c r="U41" s="16"/>
    </row>
    <row r="42" s="1" customFormat="true" ht="18" customHeight="true" spans="1:21">
      <c r="A42" s="3"/>
      <c r="B42" s="3"/>
      <c r="C42" s="3"/>
      <c r="D42" s="4"/>
      <c r="E42" s="4"/>
      <c r="F42" s="4"/>
      <c r="G42" s="4"/>
      <c r="H42" s="4"/>
      <c r="I42" s="11"/>
      <c r="J42" s="11"/>
      <c r="K42" s="11"/>
      <c r="L42" s="11"/>
      <c r="M42" s="11"/>
      <c r="N42" s="12"/>
      <c r="O42" s="12"/>
      <c r="P42" s="12"/>
      <c r="Q42" s="12"/>
      <c r="R42" s="15"/>
      <c r="S42" s="16"/>
      <c r="T42" s="17"/>
      <c r="U42" s="16"/>
    </row>
    <row r="43" s="1" customFormat="true" ht="18" customHeight="true" spans="1:21">
      <c r="A43" s="3"/>
      <c r="B43" s="3"/>
      <c r="C43" s="3"/>
      <c r="D43" s="4"/>
      <c r="E43" s="4"/>
      <c r="F43" s="4"/>
      <c r="G43" s="4"/>
      <c r="H43" s="4"/>
      <c r="I43" s="11"/>
      <c r="J43" s="11"/>
      <c r="K43" s="11"/>
      <c r="L43" s="11"/>
      <c r="M43" s="11"/>
      <c r="N43" s="12"/>
      <c r="O43" s="12"/>
      <c r="P43" s="12"/>
      <c r="Q43" s="12"/>
      <c r="R43" s="15"/>
      <c r="S43" s="16"/>
      <c r="T43" s="17"/>
      <c r="U43" s="16"/>
    </row>
    <row r="44" s="1" customFormat="true" ht="18" customHeight="true" spans="1:21">
      <c r="A44" s="3"/>
      <c r="B44" s="3"/>
      <c r="C44" s="3"/>
      <c r="D44" s="4"/>
      <c r="E44" s="4"/>
      <c r="F44" s="4"/>
      <c r="G44" s="4"/>
      <c r="H44" s="4"/>
      <c r="I44" s="11"/>
      <c r="J44" s="11"/>
      <c r="K44" s="11"/>
      <c r="L44" s="11"/>
      <c r="M44" s="11"/>
      <c r="N44" s="12"/>
      <c r="O44" s="12"/>
      <c r="P44" s="12"/>
      <c r="Q44" s="12"/>
      <c r="R44" s="15"/>
      <c r="S44" s="16"/>
      <c r="T44" s="17"/>
      <c r="U44" s="16"/>
    </row>
    <row r="45" s="1" customFormat="true" ht="18" customHeight="true" spans="1:21">
      <c r="A45" s="3"/>
      <c r="B45" s="3"/>
      <c r="C45" s="3"/>
      <c r="D45" s="4"/>
      <c r="E45" s="4"/>
      <c r="F45" s="4"/>
      <c r="G45" s="4"/>
      <c r="H45" s="4"/>
      <c r="I45" s="11"/>
      <c r="J45" s="11"/>
      <c r="K45" s="11"/>
      <c r="L45" s="11"/>
      <c r="M45" s="11"/>
      <c r="N45" s="12"/>
      <c r="O45" s="12"/>
      <c r="P45" s="12"/>
      <c r="Q45" s="12"/>
      <c r="R45" s="15"/>
      <c r="S45" s="16"/>
      <c r="T45" s="17"/>
      <c r="U45" s="16"/>
    </row>
  </sheetData>
  <mergeCells count="12">
    <mergeCell ref="E27:H27"/>
    <mergeCell ref="N27:Q27"/>
    <mergeCell ref="N28:Q28"/>
    <mergeCell ref="A3:A5"/>
    <mergeCell ref="A6:A8"/>
    <mergeCell ref="A9:A11"/>
    <mergeCell ref="A12:A14"/>
    <mergeCell ref="A15:A17"/>
    <mergeCell ref="A18:A20"/>
    <mergeCell ref="A21:A23"/>
    <mergeCell ref="A25:A28"/>
    <mergeCell ref="A30:A3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duf16</vt:lpstr>
      <vt:lpstr>1080P</vt:lpstr>
      <vt:lpstr>4K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朱文康</cp:lastModifiedBy>
  <dcterms:created xsi:type="dcterms:W3CDTF">2018-05-27T03:28:00Z</dcterms:created>
  <dcterms:modified xsi:type="dcterms:W3CDTF">2021-06-08T13:44:10Z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