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AG_Stecher\!!Manuscripts\Anna_OMMEcology 2020\!!!ISME Revision July 2021\"/>
    </mc:Choice>
  </mc:AlternateContent>
  <bookViews>
    <workbookView xWindow="0" yWindow="465" windowWidth="28800" windowHeight="12300" firstSheet="10" activeTab="15"/>
  </bookViews>
  <sheets>
    <sheet name="mono growth" sheetId="6" r:id="rId1"/>
    <sheet name="sm growth" sheetId="8" r:id="rId2"/>
    <sheet name="dGR SM" sheetId="12" r:id="rId3"/>
    <sheet name="dAUC SM" sheetId="13" r:id="rId4"/>
    <sheet name="pH SM" sheetId="1" r:id="rId5"/>
    <sheet name="pH DSM" sheetId="2" r:id="rId6"/>
    <sheet name="SM depletion overlap" sheetId="14" r:id="rId7"/>
    <sheet name="pH cocultures" sheetId="9" r:id="rId8"/>
    <sheet name="cocultures abundance over time" sheetId="3" r:id="rId9"/>
    <sheet name="coculture abs abundance 72h" sheetId="4" r:id="rId10"/>
    <sheet name="rbm 72h mean" sheetId="5" r:id="rId11"/>
    <sheet name="community pH" sheetId="16" r:id="rId12"/>
    <sheet name="community absabundance in vitro" sheetId="15" r:id="rId13"/>
    <sheet name="pvalues full vs dropout" sheetId="17" r:id="rId14"/>
    <sheet name="in vivo adult mice" sheetId="18" r:id="rId15"/>
    <sheet name="in vivo infant mice" sheetId="19" r:id="rId16"/>
  </sheets>
  <definedNames>
    <definedName name="_xlnm._FilterDatabase" localSheetId="5" hidden="1">'pH DSM'!$B$1:$B$173</definedName>
    <definedName name="_xlnm._FilterDatabase" localSheetId="10" hidden="1">'rbm 72h mean'!$A$1:$A$134</definedName>
    <definedName name="_xlnm._FilterDatabase" localSheetId="1" hidden="1">'sm growth'!#REF!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2" l="1"/>
  <c r="F136" i="2"/>
  <c r="F137" i="2"/>
  <c r="F138" i="2"/>
  <c r="F139" i="2"/>
  <c r="F140" i="2"/>
  <c r="F141" i="2"/>
  <c r="F142" i="2"/>
  <c r="F143" i="2"/>
  <c r="F144" i="2"/>
  <c r="F145" i="2"/>
  <c r="F134" i="2"/>
  <c r="F133" i="2"/>
  <c r="F123" i="2"/>
  <c r="F124" i="2"/>
  <c r="F125" i="2"/>
  <c r="F126" i="2"/>
  <c r="F127" i="2"/>
  <c r="F128" i="2"/>
  <c r="F129" i="2"/>
  <c r="F130" i="2"/>
  <c r="F131" i="2"/>
  <c r="F132" i="2"/>
  <c r="F122" i="2"/>
  <c r="F111" i="2"/>
  <c r="F112" i="2"/>
  <c r="F113" i="2"/>
  <c r="F114" i="2"/>
  <c r="F115" i="2"/>
  <c r="F116" i="2"/>
  <c r="F117" i="2"/>
  <c r="F118" i="2"/>
  <c r="F119" i="2"/>
  <c r="F120" i="2"/>
  <c r="F121" i="2"/>
  <c r="F110" i="2"/>
  <c r="F108" i="2"/>
  <c r="F109" i="2"/>
  <c r="F99" i="2"/>
  <c r="F100" i="2"/>
  <c r="F101" i="2"/>
  <c r="F102" i="2"/>
  <c r="F103" i="2"/>
  <c r="F104" i="2"/>
  <c r="F105" i="2"/>
  <c r="F106" i="2"/>
  <c r="F107" i="2"/>
  <c r="F98" i="2"/>
  <c r="F87" i="2"/>
  <c r="F88" i="2"/>
  <c r="F89" i="2"/>
  <c r="F90" i="2"/>
  <c r="F91" i="2"/>
  <c r="F92" i="2"/>
  <c r="F93" i="2"/>
  <c r="F94" i="2"/>
  <c r="F95" i="2"/>
  <c r="F96" i="2"/>
  <c r="F9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63" i="2"/>
  <c r="F64" i="2"/>
  <c r="F65" i="2"/>
  <c r="F66" i="2"/>
  <c r="F67" i="2"/>
  <c r="F68" i="2"/>
  <c r="F69" i="2"/>
  <c r="F70" i="2"/>
  <c r="F71" i="2"/>
  <c r="F72" i="2"/>
  <c r="F61" i="2"/>
  <c r="F50" i="2"/>
  <c r="F51" i="2"/>
  <c r="F52" i="2"/>
  <c r="F53" i="2"/>
  <c r="F54" i="2"/>
  <c r="F55" i="2"/>
  <c r="F56" i="2"/>
  <c r="F57" i="2"/>
  <c r="F58" i="2"/>
  <c r="F59" i="2"/>
  <c r="F60" i="2"/>
  <c r="F62" i="2"/>
  <c r="F38" i="2"/>
  <c r="F39" i="2"/>
  <c r="F40" i="2"/>
  <c r="F41" i="2"/>
  <c r="F42" i="2"/>
  <c r="F43" i="2"/>
  <c r="F44" i="2"/>
  <c r="F45" i="2"/>
  <c r="F46" i="2"/>
  <c r="F47" i="2"/>
  <c r="F48" i="2"/>
  <c r="F49" i="2"/>
  <c r="F26" i="2"/>
  <c r="F27" i="2"/>
  <c r="F28" i="2"/>
  <c r="F29" i="2"/>
  <c r="F30" i="2"/>
  <c r="F31" i="2"/>
  <c r="F32" i="2"/>
  <c r="F33" i="2"/>
  <c r="F34" i="2"/>
  <c r="F35" i="2"/>
  <c r="F36" i="2"/>
  <c r="F37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4" i="2"/>
  <c r="F5" i="2"/>
  <c r="F6" i="2"/>
  <c r="F7" i="2"/>
  <c r="F8" i="2"/>
  <c r="F9" i="2"/>
  <c r="F10" i="2"/>
  <c r="F11" i="2"/>
  <c r="F12" i="2"/>
  <c r="F13" i="2"/>
  <c r="F2" i="2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<sst xmlns="http://schemas.openxmlformats.org/spreadsheetml/2006/main" count="2950" uniqueCount="355">
  <si>
    <t>I46</t>
  </si>
  <si>
    <t>I48</t>
  </si>
  <si>
    <t>I49</t>
  </si>
  <si>
    <t>KB1</t>
  </si>
  <si>
    <t>KB18</t>
  </si>
  <si>
    <t>YL2</t>
  </si>
  <si>
    <t>YL27</t>
  </si>
  <si>
    <t>YL31</t>
  </si>
  <si>
    <t>YL32</t>
  </si>
  <si>
    <t>YL44</t>
  </si>
  <si>
    <t>YL45</t>
  </si>
  <si>
    <t>YL58</t>
  </si>
  <si>
    <t>mean ph in SM</t>
  </si>
  <si>
    <t>sd ph in SM</t>
  </si>
  <si>
    <t>growth_of</t>
  </si>
  <si>
    <t>delta pH_SM</t>
  </si>
  <si>
    <t>inSM</t>
  </si>
  <si>
    <t>mean_pH_DSM</t>
  </si>
  <si>
    <t>sd_pH_DSM</t>
  </si>
  <si>
    <t>growth of</t>
  </si>
  <si>
    <t>coku</t>
  </si>
  <si>
    <t>probe1</t>
  </si>
  <si>
    <t>probe2</t>
  </si>
  <si>
    <t>KB1YL2</t>
  </si>
  <si>
    <t>YL45I49</t>
  </si>
  <si>
    <t>I46 Mono</t>
  </si>
  <si>
    <t>KB1I48</t>
  </si>
  <si>
    <t>YL2YL32</t>
  </si>
  <si>
    <t>YL2 Mono</t>
  </si>
  <si>
    <t>KB18I49</t>
  </si>
  <si>
    <t>YL27I46</t>
  </si>
  <si>
    <t>YL31YL45</t>
  </si>
  <si>
    <t>YL32YL45</t>
  </si>
  <si>
    <t>YL44I46</t>
  </si>
  <si>
    <t>KB1KB18</t>
  </si>
  <si>
    <t>YL45YL58</t>
  </si>
  <si>
    <t>I48I49</t>
  </si>
  <si>
    <t>YL58 Mono</t>
  </si>
  <si>
    <t>KB1I49</t>
  </si>
  <si>
    <t>YL2YL44</t>
  </si>
  <si>
    <t>KB18YL27</t>
  </si>
  <si>
    <t>KB18YL58</t>
  </si>
  <si>
    <t>YL27I48</t>
  </si>
  <si>
    <t>YL31I46</t>
  </si>
  <si>
    <t>YL32I46</t>
  </si>
  <si>
    <t>YL44I48</t>
  </si>
  <si>
    <t>KB1YL27</t>
  </si>
  <si>
    <t>I48YL58</t>
  </si>
  <si>
    <t>KB1YL58</t>
  </si>
  <si>
    <t>YL2YL45</t>
  </si>
  <si>
    <t>KB18YL31</t>
  </si>
  <si>
    <t>YL27I49</t>
  </si>
  <si>
    <t>YL31I48</t>
  </si>
  <si>
    <t>YL32I48</t>
  </si>
  <si>
    <t>YL44I49</t>
  </si>
  <si>
    <t>KB1YL31</t>
  </si>
  <si>
    <t>YL45 Mono</t>
  </si>
  <si>
    <t>YL2I46</t>
  </si>
  <si>
    <t>KB18YL32</t>
  </si>
  <si>
    <t>KB18 Mono</t>
  </si>
  <si>
    <t>YL27YL58</t>
  </si>
  <si>
    <t>YL31I49</t>
  </si>
  <si>
    <t>YL32I49</t>
  </si>
  <si>
    <t>YL44YL58</t>
  </si>
  <si>
    <t>KB1YL32</t>
  </si>
  <si>
    <t>I46I48</t>
  </si>
  <si>
    <t>I48 Mono</t>
  </si>
  <si>
    <t>KB1 Mono</t>
  </si>
  <si>
    <t>YL2I48</t>
  </si>
  <si>
    <t>KB18YL44</t>
  </si>
  <si>
    <t>YL27YL31</t>
  </si>
  <si>
    <t>YL31YL58</t>
  </si>
  <si>
    <t>YL32YL58</t>
  </si>
  <si>
    <t>KB1YL44</t>
  </si>
  <si>
    <t>I46I49</t>
  </si>
  <si>
    <t>I49YL58</t>
  </si>
  <si>
    <t>YL2KB18</t>
  </si>
  <si>
    <t>YL2I49</t>
  </si>
  <si>
    <t>KB18YL45</t>
  </si>
  <si>
    <t>YL27YL32</t>
  </si>
  <si>
    <t>YL27 Mono</t>
  </si>
  <si>
    <t>YL44 Mono</t>
  </si>
  <si>
    <t>KB1YL45</t>
  </si>
  <si>
    <t>I46YL58</t>
  </si>
  <si>
    <t>YL2YL27</t>
  </si>
  <si>
    <t>YL2YL58</t>
  </si>
  <si>
    <t>KB18I46</t>
  </si>
  <si>
    <t>YL27YL44</t>
  </si>
  <si>
    <t>YL31YL32</t>
  </si>
  <si>
    <t>YL31 Mono</t>
  </si>
  <si>
    <t>YL32 Mono</t>
  </si>
  <si>
    <t>YL45I46</t>
  </si>
  <si>
    <t>KB1I46</t>
  </si>
  <si>
    <t>YL2YL31</t>
  </si>
  <si>
    <t>KB18I48</t>
  </si>
  <si>
    <t>YL27YL45</t>
  </si>
  <si>
    <t>YL31YL44</t>
  </si>
  <si>
    <t>YL32YL44</t>
  </si>
  <si>
    <t>YL44YL45</t>
  </si>
  <si>
    <t>YL45I48</t>
  </si>
  <si>
    <t>probe</t>
  </si>
  <si>
    <t>group</t>
  </si>
  <si>
    <t>co</t>
  </si>
  <si>
    <t>mono</t>
  </si>
  <si>
    <t>I49 Mono</t>
  </si>
  <si>
    <t>strain</t>
  </si>
  <si>
    <t>-</t>
  </si>
  <si>
    <t xml:space="preserve">sd GR </t>
  </si>
  <si>
    <t xml:space="preserve">AUC of mean </t>
  </si>
  <si>
    <t>mean ph</t>
  </si>
  <si>
    <t>sd ph</t>
  </si>
  <si>
    <t>Blank1</t>
  </si>
  <si>
    <t>Blank2</t>
  </si>
  <si>
    <t>YLI48</t>
  </si>
  <si>
    <t>Blank3</t>
  </si>
  <si>
    <t>Blank4</t>
  </si>
  <si>
    <t>Blank5</t>
  </si>
  <si>
    <t>YL2KB1</t>
  </si>
  <si>
    <t>GR</t>
  </si>
  <si>
    <t>std error</t>
  </si>
  <si>
    <t>KB1sm</t>
  </si>
  <si>
    <t>YL2sm</t>
  </si>
  <si>
    <t>KB18sm</t>
  </si>
  <si>
    <t>YL27sm</t>
  </si>
  <si>
    <t>YL31sm</t>
  </si>
  <si>
    <t>YL32sm</t>
  </si>
  <si>
    <t>YL44sm</t>
  </si>
  <si>
    <t>YL45sm</t>
  </si>
  <si>
    <t>I46sm</t>
  </si>
  <si>
    <t>I48sm</t>
  </si>
  <si>
    <t>I49sm</t>
  </si>
  <si>
    <t>YL58sm</t>
  </si>
  <si>
    <t>AAMsm</t>
  </si>
  <si>
    <t>sd delta ph_SM</t>
  </si>
  <si>
    <t>delta pH_DSM</t>
  </si>
  <si>
    <t>sd delta ph_DSM</t>
  </si>
  <si>
    <t>mean GR start OD 0.01</t>
  </si>
  <si>
    <t>*GR: growth rate</t>
  </si>
  <si>
    <t>**SM: spent medium</t>
  </si>
  <si>
    <t>*AUC: area under the growth curve</t>
  </si>
  <si>
    <t>*SM: spent medium</t>
  </si>
  <si>
    <t>AF medium</t>
  </si>
  <si>
    <t>*DSM: double spent medium</t>
  </si>
  <si>
    <t>** delta pH_DSM: pH in DSM - pH in SM</t>
  </si>
  <si>
    <t>** delta pH_SM: pH in SM - pH in fresh medium (AF medium)</t>
  </si>
  <si>
    <t>inSM_of</t>
  </si>
  <si>
    <t>time [h]</t>
  </si>
  <si>
    <t>probe1_copies/5ng gDNA (16Scorrected)</t>
  </si>
  <si>
    <t>probe2_copies/5ng gDNA (16Scorrected)</t>
  </si>
  <si>
    <t>relativ abundance probe1</t>
  </si>
  <si>
    <t>relative abundance probe 2</t>
  </si>
  <si>
    <t>sum_copies</t>
  </si>
  <si>
    <t>exp1_copies/5ng gDNA (16Scorrected)</t>
  </si>
  <si>
    <t>exp2_copies/5ng gDNA (16Scorrected)</t>
  </si>
  <si>
    <t>exp3_copies/5ng gDNA (16Scorrected)</t>
  </si>
  <si>
    <t>sd</t>
  </si>
  <si>
    <t>mean_rbm</t>
  </si>
  <si>
    <t>*rbm: abs. abundance in co-culture relative to monoculture</t>
  </si>
  <si>
    <t>Blank_M1</t>
  </si>
  <si>
    <t>Blank_M2</t>
  </si>
  <si>
    <t>Blank_M4</t>
  </si>
  <si>
    <t>Blank_M8</t>
  </si>
  <si>
    <t>Blank_M10</t>
  </si>
  <si>
    <t>Blank_M11</t>
  </si>
  <si>
    <t>mean_pH</t>
  </si>
  <si>
    <t>OMM_M1</t>
  </si>
  <si>
    <t>OMM_M2</t>
  </si>
  <si>
    <t>OMM_M4</t>
  </si>
  <si>
    <t>OMM_M8</t>
  </si>
  <si>
    <t>OMM_M10</t>
  </si>
  <si>
    <t>OMM_M11</t>
  </si>
  <si>
    <t>OMM-1_M1</t>
  </si>
  <si>
    <t>OMM-1_M2</t>
  </si>
  <si>
    <t>OMM-1_M4</t>
  </si>
  <si>
    <t>OMM-1_M8</t>
  </si>
  <si>
    <t>OMM-1_M10</t>
  </si>
  <si>
    <t>OMM-1_M11</t>
  </si>
  <si>
    <t>medium</t>
  </si>
  <si>
    <t>M1</t>
  </si>
  <si>
    <t>M2</t>
  </si>
  <si>
    <t>M4</t>
  </si>
  <si>
    <t>M8</t>
  </si>
  <si>
    <t>M10</t>
  </si>
  <si>
    <t>M11</t>
  </si>
  <si>
    <t>*shown are p values (t.test) of comparing absolute abundance of a strain in full OMM12 consortium vs OMM11-KB1 dropout consortium</t>
  </si>
  <si>
    <t>sample</t>
  </si>
  <si>
    <t>E4_OMM_D10_M1_W1</t>
  </si>
  <si>
    <t>E4_OMM_D10_M1_W2</t>
  </si>
  <si>
    <t>E4_OMM_D10_M1_W3</t>
  </si>
  <si>
    <t>E4_OMM_D10_M1_W4</t>
  </si>
  <si>
    <t>E4_OMM_D10_M1_W5</t>
  </si>
  <si>
    <t>E4_OMM_Inok_Inok_Inok</t>
  </si>
  <si>
    <t>E4_OMM-1_Inok_Inok_Inok</t>
  </si>
  <si>
    <t>E4_OMM-1_D10_M1_W1</t>
  </si>
  <si>
    <t>E4_OMM-1_D10_M1_W2</t>
  </si>
  <si>
    <t>E4_OMM-1_D10_M1_W3</t>
  </si>
  <si>
    <t>E4_OMM-1_D10_M1_W4</t>
  </si>
  <si>
    <t>E4_OMM-1_D10_M1_W5</t>
  </si>
  <si>
    <t>E5_OMM-1_D10_M10_W1</t>
  </si>
  <si>
    <t>E5_OMM-1_D10_M10_W2</t>
  </si>
  <si>
    <t>E5_OMM-1_D10_M10_W3</t>
  </si>
  <si>
    <t>E5_OMM-1_D10_M10_W4</t>
  </si>
  <si>
    <t>E5_OMM-1_D10_M10_W5</t>
  </si>
  <si>
    <t>E5_OMM-1_D10_M11_W1</t>
  </si>
  <si>
    <t>E5_OMM-1_D10_M11_W2</t>
  </si>
  <si>
    <t>E5_OMM-1_D10_M11_W3</t>
  </si>
  <si>
    <t>E5_OMM-1_D10_M11_W4</t>
  </si>
  <si>
    <t>E5_OMM-1_D10_M11_W5</t>
  </si>
  <si>
    <t>E5_OMM-1_D10_M4_W1</t>
  </si>
  <si>
    <t>E5_OMM-1_D10_M4_W2</t>
  </si>
  <si>
    <t>E5_OMM-1_D10_M4_W3</t>
  </si>
  <si>
    <t>E5_OMM-1_D10_M4_W4</t>
  </si>
  <si>
    <t>E5_OMM-1_D10_M4_W5</t>
  </si>
  <si>
    <t>E5_OMM-1_D10_M8_W1</t>
  </si>
  <si>
    <t>E5_OMM-1_D10_M8_W2</t>
  </si>
  <si>
    <t>E5_OMM-1_D10_M8_W3</t>
  </si>
  <si>
    <t>E5_OMM-1_D10_M8_W4</t>
  </si>
  <si>
    <t>E5_OMM-1_D10_M8_W5</t>
  </si>
  <si>
    <t>E5_OMM-1_D10_M1_W1</t>
  </si>
  <si>
    <t>E5_OMM-1_D10_M1_W2</t>
  </si>
  <si>
    <t>E5_OMM-1_D10_M1_W3</t>
  </si>
  <si>
    <t>E5_OMM-1_D10_M1_W4</t>
  </si>
  <si>
    <t>E5_OMM-1_D10_M1_W5</t>
  </si>
  <si>
    <t>E5_OMM-1_D10_M2_W1</t>
  </si>
  <si>
    <t>E5_OMM-1_D10_M2_W2</t>
  </si>
  <si>
    <t>E5_OMM-1_D10_M2_W3</t>
  </si>
  <si>
    <t>E5_OMM-1_D10_M2_W4</t>
  </si>
  <si>
    <t>E5_OMM-1_D10_M2_W5</t>
  </si>
  <si>
    <t>E5_OMM-1_D10_M3_W1</t>
  </si>
  <si>
    <t>E5_OMM-1_D10_M3_W2</t>
  </si>
  <si>
    <t>E5_OMM-1_D10_M3_W3</t>
  </si>
  <si>
    <t>E5_OMM-1_D10_M3_W4</t>
  </si>
  <si>
    <t>E5_OMM-1_D10_M3_W5</t>
  </si>
  <si>
    <t>E5_OMM_D10_M10_W1</t>
  </si>
  <si>
    <t>E5_OMM_D10_M10_W2</t>
  </si>
  <si>
    <t>E5_OMM_D10_M10_W3</t>
  </si>
  <si>
    <t>E5_OMM_D10_M10_W4</t>
  </si>
  <si>
    <t>E5_OMM_D10_M10_W5</t>
  </si>
  <si>
    <t>E5_OMM_D10_M11_W1</t>
  </si>
  <si>
    <t>E5_OMM_D10_M11_W2</t>
  </si>
  <si>
    <t>E5_OMM_D10_M11_W3</t>
  </si>
  <si>
    <t>E5_OMM_D10_M11_W4</t>
  </si>
  <si>
    <t>E5_OMM_D10_M11_W5</t>
  </si>
  <si>
    <t>E5_OMM_D10_M1_W1</t>
  </si>
  <si>
    <t>E5_OMM_D10_M1_W2</t>
  </si>
  <si>
    <t>E5_OMM_D10_M1_W3</t>
  </si>
  <si>
    <t>E5_OMM_D10_M1_W4</t>
  </si>
  <si>
    <t>E5_OMM_D10_M1_W5</t>
  </si>
  <si>
    <t>E5_OMM_D10_M2_W1</t>
  </si>
  <si>
    <t>E5_OMM_D10_M2_W2</t>
  </si>
  <si>
    <t>E5_OMM_D10_M2_W3</t>
  </si>
  <si>
    <t>E5_OMM_D10_M2_W4</t>
  </si>
  <si>
    <t>E5_OMM_D10_M2_W5</t>
  </si>
  <si>
    <t>E5_OMM_D10_M3_W1</t>
  </si>
  <si>
    <t>E5_OMM_D10_M3_W2</t>
  </si>
  <si>
    <t>E5_OMM_D10_M3_W3</t>
  </si>
  <si>
    <t>E5_OMM_D10_M3_W4</t>
  </si>
  <si>
    <t>E5_OMM_D10_M3_W5</t>
  </si>
  <si>
    <t>E5_OMM_D10_M4_W1</t>
  </si>
  <si>
    <t>E5_OMM_D10_M4_W2</t>
  </si>
  <si>
    <t>E5_OMM_D10_M4_W3</t>
  </si>
  <si>
    <t>E5_OMM_D10_M4_W4</t>
  </si>
  <si>
    <t>E5_OMM_D10_M4_W5</t>
  </si>
  <si>
    <t>E5_OMM_D10_M8_W1</t>
  </si>
  <si>
    <t>E5_OMM_D10_M8_W2</t>
  </si>
  <si>
    <t>E5_OMM_D10_M8_W3</t>
  </si>
  <si>
    <t>E5_OMM_D10_M8_W4</t>
  </si>
  <si>
    <t>E5_OMM_D10_M8_W5</t>
  </si>
  <si>
    <t>E6_OMM_D10_M10_W1</t>
  </si>
  <si>
    <t>E6_OMM_D10_M10_W2</t>
  </si>
  <si>
    <t>E6_OMM_D10_M10_W3</t>
  </si>
  <si>
    <t>E6_OMM_D10_M10_W4</t>
  </si>
  <si>
    <t>E6_OMM_D10_M10_W5</t>
  </si>
  <si>
    <t>E6_OMM_D10_M2_W1</t>
  </si>
  <si>
    <t>E6_OMM_D10_M2_W2</t>
  </si>
  <si>
    <t>E6_OMM_D10_M2_W3</t>
  </si>
  <si>
    <t>E6_OMM_D10_M2_W4</t>
  </si>
  <si>
    <t>E6_OMM_D10_M2_W5</t>
  </si>
  <si>
    <t>E6_OMM_D10_M4_W1</t>
  </si>
  <si>
    <t>E6_OMM_D10_M4_W2</t>
  </si>
  <si>
    <t>E6_OMM_D10_M4_W3</t>
  </si>
  <si>
    <t>E6_OMM_D10_M4_W4</t>
  </si>
  <si>
    <t>E6_OMM_D10_M4_W5</t>
  </si>
  <si>
    <t>E6_OMM_D10_M8_W1</t>
  </si>
  <si>
    <t>E6_OMM_D10_M8_W2</t>
  </si>
  <si>
    <t>E6_OMM_D10_M8_W3</t>
  </si>
  <si>
    <t>E6_OMM_D10_M8_W4</t>
  </si>
  <si>
    <t>E6_OMM_D10_M8_W5</t>
  </si>
  <si>
    <t>E6_OMM_Inok_Inok_Inok</t>
  </si>
  <si>
    <t>E6_OMM_D10_M11_W1</t>
  </si>
  <si>
    <t>E6_OMM_D10_M11_W2</t>
  </si>
  <si>
    <t>E6_OMM_D10_M11_W3</t>
  </si>
  <si>
    <t>E6_OMM_D10_M11_W4</t>
  </si>
  <si>
    <t>E6_OMM_D10_M11_W5</t>
  </si>
  <si>
    <t>E6_OMM-1_Inok_Inok_Inok</t>
  </si>
  <si>
    <t>*E: indicates biological replicate</t>
  </si>
  <si>
    <t>** OMM: full consortium, OMM-1: OMM-E.faecalis KB1 dropout consortium</t>
  </si>
  <si>
    <t>***D10: day 10</t>
  </si>
  <si>
    <t>****: M1-11 indicates growth medium</t>
  </si>
  <si>
    <t>*****: W indicates technical replicate</t>
  </si>
  <si>
    <t>******: Inok indicates inoculum of biological replicate</t>
  </si>
  <si>
    <t>values are copies/ml culture determined by qPCR and corrected for 16S rRNA copy number of specific strain</t>
  </si>
  <si>
    <t>Ce_2223</t>
  </si>
  <si>
    <t>Ce_2224</t>
  </si>
  <si>
    <t>Ce_2225</t>
  </si>
  <si>
    <t>Ce_M4</t>
  </si>
  <si>
    <t>Ce_M5</t>
  </si>
  <si>
    <t>Ce_M6</t>
  </si>
  <si>
    <t>Co_2223</t>
  </si>
  <si>
    <t>Co_2224</t>
  </si>
  <si>
    <t>Co_2225</t>
  </si>
  <si>
    <t>Co_M4</t>
  </si>
  <si>
    <t>Co_M5</t>
  </si>
  <si>
    <t>Co_M6</t>
  </si>
  <si>
    <t>F_2223</t>
  </si>
  <si>
    <t>F_2224</t>
  </si>
  <si>
    <t>F_2225</t>
  </si>
  <si>
    <t>F_M4</t>
  </si>
  <si>
    <t>F_M5</t>
  </si>
  <si>
    <t>F_M6</t>
  </si>
  <si>
    <t>Il_2223</t>
  </si>
  <si>
    <t>Il_2224</t>
  </si>
  <si>
    <t>Il_2225</t>
  </si>
  <si>
    <t>Il_M4</t>
  </si>
  <si>
    <t>Il_M5</t>
  </si>
  <si>
    <t>Il_M6</t>
  </si>
  <si>
    <t>* Ce: Cecum, Co: Colon, Il: Illeum, F: Feces</t>
  </si>
  <si>
    <t>** values are copies/g gut content determined by qPCR and corrected for 16S rRNA copy number of specific strain</t>
  </si>
  <si>
    <t>Ce_2309</t>
  </si>
  <si>
    <t>Ce_2310</t>
  </si>
  <si>
    <t>Ce_2311</t>
  </si>
  <si>
    <t>Ce_2312</t>
  </si>
  <si>
    <t>Co_2310</t>
  </si>
  <si>
    <t>Co_2311</t>
  </si>
  <si>
    <t>Co_2312</t>
  </si>
  <si>
    <t>Co_2313</t>
  </si>
  <si>
    <t>F_2311</t>
  </si>
  <si>
    <t>F_2312</t>
  </si>
  <si>
    <t>F_2313</t>
  </si>
  <si>
    <t>Il_2309</t>
  </si>
  <si>
    <t>Il_2310</t>
  </si>
  <si>
    <t>Il_2311</t>
  </si>
  <si>
    <t>Il_2312</t>
  </si>
  <si>
    <t>Il_2313</t>
  </si>
  <si>
    <t>** values are copies/g gut section determined by qPCR and corrected for 16S rRNA copy number of specific strain</t>
  </si>
  <si>
    <t>**AUC: area under the mean growth curve</t>
  </si>
  <si>
    <t>AUC</t>
  </si>
  <si>
    <t>***values shown are dGR: growth in SM relative to growth in fresh medium</t>
  </si>
  <si>
    <t>***values shown are dAUC: AUC in SM relative to AUC in fresh medium</t>
  </si>
  <si>
    <t>*values shown are total/shared number of depleted metabolomic features from SM</t>
  </si>
  <si>
    <t>** diagonal: total number of depleted metabolomic features of each strain, other: number metabolomic features depleted by pairwise strains</t>
  </si>
  <si>
    <t>coculture</t>
  </si>
  <si>
    <t>*OMM: full consortium, OMM-1: dropout consortium without E. faecalis KB1</t>
  </si>
  <si>
    <t>**M: different growth media</t>
  </si>
  <si>
    <t>***Blank: fresh growth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</si>
</sst>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 applyFill="1" applyBorder="1"/>
    <xf numFmtId="2" fontId="2" fillId="0" borderId="0" xfId="0" applyNumberFormat="1" applyFont="1" applyFill="1" applyBorder="1"/>
    <xf numFmtId="11" fontId="2" fillId="0" borderId="0" xfId="0" applyNumberFormat="1" applyFont="1" applyFill="1" applyBorder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5" sqref="H15"/>
    </sheetView>
  </sheetViews>
  <sheetFormatPr baseColWidth="10" defaultRowHeight="15"/>
  <sheetData>
    <row r="1" spans="1:6">
      <c r="B1" t="s">
        <v>108</v>
      </c>
      <c r="C1" t="s">
        <v>136</v>
      </c>
      <c r="D1" t="s">
        <v>107</v>
      </c>
    </row>
    <row r="2" spans="1:6">
      <c r="A2" t="s">
        <v>3</v>
      </c>
      <c r="B2">
        <v>24.21838</v>
      </c>
      <c r="C2">
        <v>2.4011</v>
      </c>
      <c r="D2">
        <v>0.11</v>
      </c>
      <c r="F2" t="s">
        <v>137</v>
      </c>
    </row>
    <row r="3" spans="1:6">
      <c r="A3" t="s">
        <v>5</v>
      </c>
      <c r="B3">
        <v>17.297249999999998</v>
      </c>
      <c r="C3">
        <v>1.73447</v>
      </c>
      <c r="D3">
        <v>6.1190000000000001E-2</v>
      </c>
      <c r="F3" t="s">
        <v>345</v>
      </c>
    </row>
    <row r="4" spans="1:6">
      <c r="A4" t="s">
        <v>4</v>
      </c>
      <c r="B4" s="2">
        <v>5.1890739999999997</v>
      </c>
      <c r="C4">
        <v>0.94252999999999998</v>
      </c>
      <c r="D4">
        <v>2.6710000000000001E-2</v>
      </c>
    </row>
    <row r="5" spans="1:6">
      <c r="A5" t="s">
        <v>6</v>
      </c>
      <c r="B5" s="2">
        <v>15.047510000000001</v>
      </c>
      <c r="C5">
        <v>1.2836099999999999</v>
      </c>
      <c r="D5">
        <v>4.0280000000000003E-2</v>
      </c>
    </row>
    <row r="6" spans="1:6">
      <c r="A6" t="s">
        <v>7</v>
      </c>
      <c r="B6" s="2">
        <v>11.664149999999999</v>
      </c>
      <c r="C6">
        <v>1.1262300000000001</v>
      </c>
      <c r="D6">
        <v>2.3279999999999999E-2</v>
      </c>
    </row>
    <row r="7" spans="1:6">
      <c r="A7" t="s">
        <v>8</v>
      </c>
      <c r="B7" s="2">
        <v>13.603630000000001</v>
      </c>
      <c r="C7">
        <v>1.33026</v>
      </c>
      <c r="D7">
        <v>4.0989999999999999E-2</v>
      </c>
    </row>
    <row r="8" spans="1:6">
      <c r="A8" t="s">
        <v>9</v>
      </c>
      <c r="B8" s="2">
        <v>4.1408180000000003</v>
      </c>
      <c r="C8">
        <v>0.36287999999999998</v>
      </c>
      <c r="D8">
        <v>3.0929999999999998E-3</v>
      </c>
    </row>
    <row r="9" spans="1:6">
      <c r="A9" t="s">
        <v>10</v>
      </c>
      <c r="B9" s="2">
        <v>2.7431209999999999</v>
      </c>
      <c r="C9">
        <v>0.77768999999999999</v>
      </c>
      <c r="D9">
        <v>2.1569999999999999E-2</v>
      </c>
    </row>
    <row r="10" spans="1:6">
      <c r="A10" t="s">
        <v>0</v>
      </c>
      <c r="B10" s="2">
        <v>18.01013</v>
      </c>
      <c r="C10">
        <v>1.8310599999999999</v>
      </c>
      <c r="D10">
        <v>7.5060000000000002E-2</v>
      </c>
    </row>
    <row r="11" spans="1:6">
      <c r="A11" t="s">
        <v>1</v>
      </c>
      <c r="B11" s="2">
        <v>16.07555</v>
      </c>
      <c r="C11">
        <v>1.25604</v>
      </c>
      <c r="D11">
        <v>4.6940000000000003E-2</v>
      </c>
    </row>
    <row r="12" spans="1:6">
      <c r="A12" t="s">
        <v>2</v>
      </c>
      <c r="B12" s="2">
        <v>15.29935</v>
      </c>
      <c r="C12">
        <v>1.28155</v>
      </c>
      <c r="D12">
        <v>2.2939999999999999E-2</v>
      </c>
    </row>
    <row r="13" spans="1:6">
      <c r="A13" t="s">
        <v>11</v>
      </c>
      <c r="B13" s="2">
        <v>15.044969999999999</v>
      </c>
      <c r="C13">
        <v>1.6444300000000001</v>
      </c>
      <c r="D13">
        <v>6.2019999999999999E-2</v>
      </c>
    </row>
    <row r="14" spans="1:6">
      <c r="B14" s="2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C1" sqref="C1"/>
    </sheetView>
  </sheetViews>
  <sheetFormatPr baseColWidth="10" defaultRowHeight="15"/>
  <cols>
    <col min="3" max="5" width="11.42578125" style="4"/>
  </cols>
  <sheetData>
    <row r="1" spans="1:5">
      <c r="A1" t="s">
        <v>351</v>
      </c>
      <c r="B1" t="s">
        <v>100</v>
      </c>
      <c r="C1" t="s">
        <v>152</v>
      </c>
      <c r="D1" t="s">
        <v>153</v>
      </c>
      <c r="E1" t="s">
        <v>154</v>
      </c>
    </row>
    <row r="2" spans="1:5">
      <c r="A2" t="s">
        <v>25</v>
      </c>
      <c r="B2" t="s">
        <v>0</v>
      </c>
      <c r="C2" s="6">
        <v>482750</v>
      </c>
      <c r="D2" s="6">
        <v>352500</v>
      </c>
      <c r="E2" s="6">
        <v>487750</v>
      </c>
    </row>
    <row r="3" spans="1:5">
      <c r="A3" t="s">
        <v>30</v>
      </c>
      <c r="B3" t="s">
        <v>0</v>
      </c>
      <c r="C3" s="6">
        <v>663500</v>
      </c>
      <c r="D3" s="6">
        <v>682500</v>
      </c>
      <c r="E3" s="6">
        <v>432500</v>
      </c>
    </row>
    <row r="4" spans="1:5">
      <c r="A4" t="s">
        <v>33</v>
      </c>
      <c r="B4" t="s">
        <v>0</v>
      </c>
      <c r="C4" s="6">
        <v>241425</v>
      </c>
      <c r="D4" s="6">
        <v>652500</v>
      </c>
      <c r="E4" s="6">
        <v>235775</v>
      </c>
    </row>
    <row r="5" spans="1:5">
      <c r="A5" t="s">
        <v>43</v>
      </c>
      <c r="B5" t="s">
        <v>0</v>
      </c>
      <c r="C5" s="6">
        <v>365000</v>
      </c>
      <c r="D5" s="6">
        <v>550000</v>
      </c>
      <c r="E5" s="6">
        <v>377750</v>
      </c>
    </row>
    <row r="6" spans="1:5">
      <c r="A6" t="s">
        <v>44</v>
      </c>
      <c r="B6" t="s">
        <v>0</v>
      </c>
      <c r="C6" s="6">
        <v>314750</v>
      </c>
      <c r="D6" s="6">
        <v>675000</v>
      </c>
      <c r="E6" s="6">
        <v>403000</v>
      </c>
    </row>
    <row r="7" spans="1:5">
      <c r="A7" t="s">
        <v>57</v>
      </c>
      <c r="B7" t="s">
        <v>0</v>
      </c>
      <c r="C7" s="6">
        <v>434000</v>
      </c>
      <c r="D7" s="6">
        <v>15550</v>
      </c>
      <c r="E7" s="6">
        <v>423000</v>
      </c>
    </row>
    <row r="8" spans="1:5">
      <c r="A8" t="s">
        <v>65</v>
      </c>
      <c r="B8" t="s">
        <v>0</v>
      </c>
      <c r="C8" s="6">
        <v>495500</v>
      </c>
      <c r="D8" s="6">
        <v>168750</v>
      </c>
      <c r="E8" s="6">
        <v>513250</v>
      </c>
    </row>
    <row r="9" spans="1:5">
      <c r="A9" t="s">
        <v>74</v>
      </c>
      <c r="B9" t="s">
        <v>0</v>
      </c>
      <c r="C9" s="6">
        <v>295000</v>
      </c>
      <c r="D9" s="6">
        <v>287500</v>
      </c>
      <c r="E9" s="6">
        <v>639250</v>
      </c>
    </row>
    <row r="10" spans="1:5">
      <c r="A10" t="s">
        <v>83</v>
      </c>
      <c r="B10" t="s">
        <v>0</v>
      </c>
      <c r="C10" s="6">
        <v>99175</v>
      </c>
      <c r="D10" s="6">
        <v>126500</v>
      </c>
      <c r="E10" s="6">
        <v>96675</v>
      </c>
    </row>
    <row r="11" spans="1:5">
      <c r="A11" t="s">
        <v>86</v>
      </c>
      <c r="B11" t="s">
        <v>0</v>
      </c>
      <c r="C11" s="6">
        <v>400250</v>
      </c>
      <c r="D11" s="6">
        <v>557500</v>
      </c>
      <c r="E11" s="6">
        <v>417250</v>
      </c>
    </row>
    <row r="12" spans="1:5">
      <c r="A12" t="s">
        <v>91</v>
      </c>
      <c r="B12" t="s">
        <v>0</v>
      </c>
      <c r="C12" s="6">
        <v>438750</v>
      </c>
      <c r="D12" s="6">
        <v>540000</v>
      </c>
      <c r="E12" s="6">
        <v>597000</v>
      </c>
    </row>
    <row r="13" spans="1:5">
      <c r="A13" t="s">
        <v>92</v>
      </c>
      <c r="B13" t="s">
        <v>0</v>
      </c>
      <c r="C13" s="6">
        <v>10760</v>
      </c>
      <c r="D13" s="6">
        <v>15825</v>
      </c>
      <c r="E13" s="6">
        <v>11115</v>
      </c>
    </row>
    <row r="14" spans="1:5">
      <c r="A14" t="s">
        <v>26</v>
      </c>
      <c r="B14" t="s">
        <v>1</v>
      </c>
      <c r="C14" s="6">
        <v>42466.666666666664</v>
      </c>
      <c r="D14" s="6">
        <v>60333.333333333336</v>
      </c>
      <c r="E14" s="6">
        <v>56933.333333333336</v>
      </c>
    </row>
    <row r="15" spans="1:5">
      <c r="A15" t="s">
        <v>36</v>
      </c>
      <c r="B15" t="s">
        <v>1</v>
      </c>
      <c r="C15" s="6">
        <v>883000</v>
      </c>
      <c r="D15" s="6">
        <v>2286666.6666666665</v>
      </c>
      <c r="E15" s="6">
        <v>977000</v>
      </c>
    </row>
    <row r="16" spans="1:5">
      <c r="A16" t="s">
        <v>42</v>
      </c>
      <c r="B16" t="s">
        <v>1</v>
      </c>
      <c r="C16" s="6">
        <v>921000</v>
      </c>
      <c r="D16" s="6">
        <v>1446666.6666666667</v>
      </c>
      <c r="E16" s="6">
        <v>1084666.6666666667</v>
      </c>
    </row>
    <row r="17" spans="1:5">
      <c r="A17" t="s">
        <v>45</v>
      </c>
      <c r="B17" t="s">
        <v>1</v>
      </c>
      <c r="C17" s="6">
        <v>929000</v>
      </c>
      <c r="D17" s="6">
        <v>363333.33333333331</v>
      </c>
      <c r="E17" s="6">
        <v>1158000</v>
      </c>
    </row>
    <row r="18" spans="1:5">
      <c r="A18" t="s">
        <v>47</v>
      </c>
      <c r="B18" t="s">
        <v>1</v>
      </c>
      <c r="C18" s="6">
        <v>319233.33333333331</v>
      </c>
      <c r="D18" s="6">
        <v>576666.66666666663</v>
      </c>
      <c r="E18" s="6">
        <v>348000</v>
      </c>
    </row>
    <row r="19" spans="1:5">
      <c r="A19" t="s">
        <v>52</v>
      </c>
      <c r="B19" t="s">
        <v>1</v>
      </c>
      <c r="C19" s="6">
        <v>750000</v>
      </c>
      <c r="D19" s="6">
        <v>903333.33333333337</v>
      </c>
      <c r="E19" s="6">
        <v>1100333.3333333333</v>
      </c>
    </row>
    <row r="20" spans="1:5">
      <c r="A20" t="s">
        <v>53</v>
      </c>
      <c r="B20" t="s">
        <v>1</v>
      </c>
      <c r="C20" s="6">
        <v>907000</v>
      </c>
      <c r="D20" s="6">
        <v>883333.33333333337</v>
      </c>
      <c r="E20" s="6">
        <v>875333.33333333337</v>
      </c>
    </row>
    <row r="21" spans="1:5">
      <c r="A21" t="s">
        <v>65</v>
      </c>
      <c r="B21" t="s">
        <v>1</v>
      </c>
      <c r="C21" s="6">
        <v>237966.66666666666</v>
      </c>
      <c r="D21" s="6">
        <v>540000</v>
      </c>
      <c r="E21" s="6">
        <v>354333.33333333331</v>
      </c>
    </row>
    <row r="22" spans="1:5">
      <c r="A22" t="s">
        <v>66</v>
      </c>
      <c r="B22" t="s">
        <v>1</v>
      </c>
      <c r="C22" s="6">
        <v>732666.66666666663</v>
      </c>
      <c r="D22" s="6">
        <v>2156666.6666666665</v>
      </c>
      <c r="E22" s="6">
        <v>1058666.6666666667</v>
      </c>
    </row>
    <row r="23" spans="1:5">
      <c r="A23" t="s">
        <v>68</v>
      </c>
      <c r="B23" t="s">
        <v>1</v>
      </c>
      <c r="C23" s="6">
        <v>741333.33333333337</v>
      </c>
      <c r="D23" s="6">
        <v>44666.666666666664</v>
      </c>
      <c r="E23" s="6">
        <v>657000</v>
      </c>
    </row>
    <row r="24" spans="1:5">
      <c r="A24" t="s">
        <v>94</v>
      </c>
      <c r="B24" t="s">
        <v>1</v>
      </c>
      <c r="C24" s="6">
        <v>1061333.3333333333</v>
      </c>
      <c r="D24" s="6">
        <v>1950000</v>
      </c>
      <c r="E24" s="6">
        <v>1143000</v>
      </c>
    </row>
    <row r="25" spans="1:5">
      <c r="A25" t="s">
        <v>99</v>
      </c>
      <c r="B25" t="s">
        <v>1</v>
      </c>
      <c r="C25" s="6">
        <v>1055666.6666666667</v>
      </c>
      <c r="D25" s="6">
        <v>1390000</v>
      </c>
      <c r="E25" s="6">
        <v>1001666.6666666666</v>
      </c>
    </row>
    <row r="26" spans="1:5">
      <c r="A26" t="s">
        <v>24</v>
      </c>
      <c r="B26" t="s">
        <v>2</v>
      </c>
      <c r="C26" s="6">
        <v>251000</v>
      </c>
      <c r="D26" s="6">
        <v>181666.66666666666</v>
      </c>
      <c r="E26" s="6">
        <v>276500</v>
      </c>
    </row>
    <row r="27" spans="1:5">
      <c r="A27" t="s">
        <v>29</v>
      </c>
      <c r="B27" t="s">
        <v>2</v>
      </c>
      <c r="C27" s="6">
        <v>430333.33333333331</v>
      </c>
      <c r="D27" s="6">
        <v>238333.33333333334</v>
      </c>
      <c r="E27" s="6">
        <v>413666.66666666669</v>
      </c>
    </row>
    <row r="28" spans="1:5">
      <c r="A28" t="s">
        <v>36</v>
      </c>
      <c r="B28" t="s">
        <v>2</v>
      </c>
      <c r="C28" s="6">
        <v>14056.666666666666</v>
      </c>
      <c r="D28" s="6">
        <v>35833.333333333336</v>
      </c>
      <c r="E28" s="6">
        <v>9020</v>
      </c>
    </row>
    <row r="29" spans="1:5">
      <c r="A29" t="s">
        <v>38</v>
      </c>
      <c r="B29" t="s">
        <v>2</v>
      </c>
      <c r="C29" s="6">
        <v>2.8800000000000003</v>
      </c>
      <c r="D29" s="6">
        <v>575</v>
      </c>
      <c r="E29" s="6">
        <v>697.16666666666663</v>
      </c>
    </row>
    <row r="30" spans="1:5">
      <c r="A30" t="s">
        <v>51</v>
      </c>
      <c r="B30" t="s">
        <v>2</v>
      </c>
      <c r="C30" s="6">
        <v>16420</v>
      </c>
      <c r="D30" s="6">
        <v>72000</v>
      </c>
      <c r="E30" s="6">
        <v>142416.66666666666</v>
      </c>
    </row>
    <row r="31" spans="1:5">
      <c r="A31" t="s">
        <v>54</v>
      </c>
      <c r="B31" t="s">
        <v>2</v>
      </c>
      <c r="C31" s="6">
        <v>123700</v>
      </c>
      <c r="D31" s="6">
        <v>193333.33333333334</v>
      </c>
      <c r="E31" s="6">
        <v>227833.33333333334</v>
      </c>
    </row>
    <row r="32" spans="1:5">
      <c r="A32" t="s">
        <v>61</v>
      </c>
      <c r="B32" t="s">
        <v>2</v>
      </c>
      <c r="C32" s="6">
        <v>0.69866666666666666</v>
      </c>
      <c r="D32" s="6">
        <v>1.4283333333333335</v>
      </c>
      <c r="E32" s="6">
        <v>0.48433333333333334</v>
      </c>
    </row>
    <row r="33" spans="1:5">
      <c r="A33" t="s">
        <v>62</v>
      </c>
      <c r="B33" t="s">
        <v>2</v>
      </c>
      <c r="C33" s="6">
        <v>151100</v>
      </c>
      <c r="D33" s="6">
        <v>110833.33333333333</v>
      </c>
      <c r="E33" s="6">
        <v>202500</v>
      </c>
    </row>
    <row r="34" spans="1:5">
      <c r="A34" t="s">
        <v>74</v>
      </c>
      <c r="B34" t="s">
        <v>2</v>
      </c>
      <c r="C34" s="4" t="s">
        <v>106</v>
      </c>
      <c r="D34" s="4" t="s">
        <v>106</v>
      </c>
      <c r="E34" s="4" t="s">
        <v>106</v>
      </c>
    </row>
    <row r="35" spans="1:5">
      <c r="A35" t="s">
        <v>75</v>
      </c>
      <c r="B35" t="s">
        <v>2</v>
      </c>
      <c r="C35" s="6">
        <v>13.835000000000001</v>
      </c>
      <c r="D35" s="6">
        <v>0.27666666666666667</v>
      </c>
      <c r="E35" s="6">
        <v>61.766666666666673</v>
      </c>
    </row>
    <row r="36" spans="1:5">
      <c r="A36" t="s">
        <v>77</v>
      </c>
      <c r="B36" t="s">
        <v>2</v>
      </c>
      <c r="C36" s="6">
        <v>2440</v>
      </c>
      <c r="D36" s="6">
        <v>430</v>
      </c>
      <c r="E36" s="6">
        <v>101833.33333333333</v>
      </c>
    </row>
    <row r="37" spans="1:5">
      <c r="A37" t="s">
        <v>104</v>
      </c>
      <c r="B37" t="s">
        <v>2</v>
      </c>
      <c r="C37" s="6">
        <v>345333.33333333331</v>
      </c>
      <c r="D37" s="6">
        <v>511666.7</v>
      </c>
      <c r="E37" s="6">
        <v>204833.33333333334</v>
      </c>
    </row>
    <row r="38" spans="1:5">
      <c r="A38" t="s">
        <v>23</v>
      </c>
      <c r="B38" t="s">
        <v>3</v>
      </c>
      <c r="C38" s="6">
        <v>89100</v>
      </c>
      <c r="D38" s="6">
        <v>146750</v>
      </c>
      <c r="E38" s="6">
        <v>155150</v>
      </c>
    </row>
    <row r="39" spans="1:5">
      <c r="A39" t="s">
        <v>26</v>
      </c>
      <c r="B39" t="s">
        <v>3</v>
      </c>
      <c r="C39" s="6">
        <v>44650</v>
      </c>
      <c r="D39" s="6">
        <v>56250</v>
      </c>
      <c r="E39" s="6">
        <v>227850</v>
      </c>
    </row>
    <row r="40" spans="1:5">
      <c r="A40" t="s">
        <v>34</v>
      </c>
      <c r="B40" t="s">
        <v>3</v>
      </c>
      <c r="C40" s="6">
        <v>164525</v>
      </c>
      <c r="D40" s="6">
        <v>244000</v>
      </c>
      <c r="E40" s="6">
        <v>206975</v>
      </c>
    </row>
    <row r="41" spans="1:5">
      <c r="A41" t="s">
        <v>38</v>
      </c>
      <c r="B41" t="s">
        <v>3</v>
      </c>
      <c r="C41" s="6">
        <v>47250</v>
      </c>
      <c r="D41" s="6">
        <v>146500</v>
      </c>
      <c r="E41" s="6">
        <v>56525</v>
      </c>
    </row>
    <row r="42" spans="1:5">
      <c r="A42" t="s">
        <v>46</v>
      </c>
      <c r="B42" t="s">
        <v>3</v>
      </c>
      <c r="C42" s="6">
        <v>111200</v>
      </c>
      <c r="D42" s="6">
        <v>355000</v>
      </c>
      <c r="E42" s="6">
        <v>86450</v>
      </c>
    </row>
    <row r="43" spans="1:5">
      <c r="A43" t="s">
        <v>48</v>
      </c>
      <c r="B43" t="s">
        <v>3</v>
      </c>
      <c r="C43" s="6">
        <v>35700</v>
      </c>
      <c r="D43" s="6">
        <v>109000</v>
      </c>
      <c r="E43" s="6">
        <v>213500</v>
      </c>
    </row>
    <row r="44" spans="1:5">
      <c r="A44" t="s">
        <v>55</v>
      </c>
      <c r="B44" t="s">
        <v>3</v>
      </c>
      <c r="C44" s="6">
        <v>181650</v>
      </c>
      <c r="D44" s="6">
        <v>262500</v>
      </c>
      <c r="E44" s="6">
        <v>125325</v>
      </c>
    </row>
    <row r="45" spans="1:5">
      <c r="A45" t="s">
        <v>64</v>
      </c>
      <c r="B45" t="s">
        <v>3</v>
      </c>
      <c r="C45" s="6">
        <v>81175</v>
      </c>
      <c r="D45" s="6">
        <v>173000</v>
      </c>
      <c r="E45" s="6">
        <v>194300</v>
      </c>
    </row>
    <row r="46" spans="1:5">
      <c r="A46" t="s">
        <v>67</v>
      </c>
      <c r="B46" t="s">
        <v>3</v>
      </c>
      <c r="C46" s="6">
        <v>66025</v>
      </c>
      <c r="D46" s="6">
        <v>111500</v>
      </c>
      <c r="E46" s="6">
        <v>179425</v>
      </c>
    </row>
    <row r="47" spans="1:5">
      <c r="A47" t="s">
        <v>73</v>
      </c>
      <c r="B47" t="s">
        <v>3</v>
      </c>
      <c r="C47" s="6">
        <v>184425</v>
      </c>
      <c r="D47" s="6">
        <v>200000</v>
      </c>
      <c r="E47" s="6">
        <v>171675</v>
      </c>
    </row>
    <row r="48" spans="1:5">
      <c r="A48" t="s">
        <v>82</v>
      </c>
      <c r="B48" t="s">
        <v>3</v>
      </c>
      <c r="C48" s="6">
        <v>77275</v>
      </c>
      <c r="D48" s="6">
        <v>151250</v>
      </c>
      <c r="E48" s="6">
        <v>243100</v>
      </c>
    </row>
    <row r="49" spans="1:5">
      <c r="A49" t="s">
        <v>92</v>
      </c>
      <c r="B49" t="s">
        <v>3</v>
      </c>
      <c r="C49" s="6">
        <v>266500</v>
      </c>
      <c r="D49" s="6">
        <v>317500</v>
      </c>
      <c r="E49" s="6">
        <v>503000</v>
      </c>
    </row>
    <row r="50" spans="1:5">
      <c r="A50" t="s">
        <v>29</v>
      </c>
      <c r="B50" t="s">
        <v>4</v>
      </c>
      <c r="C50" s="6">
        <v>5510</v>
      </c>
      <c r="D50" s="6">
        <v>14200</v>
      </c>
      <c r="E50" s="6">
        <v>45650</v>
      </c>
    </row>
    <row r="51" spans="1:5">
      <c r="A51" t="s">
        <v>34</v>
      </c>
      <c r="B51" t="s">
        <v>4</v>
      </c>
      <c r="C51" s="4" t="s">
        <v>106</v>
      </c>
      <c r="D51" s="6">
        <v>6.55</v>
      </c>
      <c r="E51" s="6">
        <v>53.25</v>
      </c>
    </row>
    <row r="52" spans="1:5">
      <c r="A52" t="s">
        <v>40</v>
      </c>
      <c r="B52" t="s">
        <v>4</v>
      </c>
      <c r="C52" s="4" t="s">
        <v>106</v>
      </c>
      <c r="D52" s="6">
        <v>3.16</v>
      </c>
      <c r="E52" s="6">
        <v>1149</v>
      </c>
    </row>
    <row r="53" spans="1:5">
      <c r="A53" t="s">
        <v>41</v>
      </c>
      <c r="B53" t="s">
        <v>4</v>
      </c>
      <c r="C53" s="4" t="s">
        <v>106</v>
      </c>
      <c r="D53" s="6">
        <v>432.5</v>
      </c>
      <c r="E53" s="6">
        <v>2.1924999999999999</v>
      </c>
    </row>
    <row r="54" spans="1:5">
      <c r="A54" t="s">
        <v>50</v>
      </c>
      <c r="B54" t="s">
        <v>4</v>
      </c>
      <c r="C54" s="6">
        <v>5325</v>
      </c>
      <c r="D54" s="6">
        <v>14900</v>
      </c>
      <c r="E54" s="6">
        <v>6685</v>
      </c>
    </row>
    <row r="55" spans="1:5">
      <c r="A55" t="s">
        <v>58</v>
      </c>
      <c r="B55" t="s">
        <v>4</v>
      </c>
      <c r="C55" s="4" t="s">
        <v>106</v>
      </c>
      <c r="D55" s="6">
        <v>2.08</v>
      </c>
      <c r="E55" s="6">
        <v>2.0644999999999998</v>
      </c>
    </row>
    <row r="56" spans="1:5">
      <c r="A56" t="s">
        <v>59</v>
      </c>
      <c r="B56" t="s">
        <v>4</v>
      </c>
      <c r="C56" s="6">
        <v>8435</v>
      </c>
      <c r="D56" s="6">
        <v>29200</v>
      </c>
      <c r="E56" s="6">
        <v>25445</v>
      </c>
    </row>
    <row r="57" spans="1:5">
      <c r="A57" t="s">
        <v>69</v>
      </c>
      <c r="B57" t="s">
        <v>4</v>
      </c>
      <c r="C57" s="6">
        <v>2985.5</v>
      </c>
      <c r="D57" s="6">
        <v>8650</v>
      </c>
      <c r="E57" s="6">
        <v>12000</v>
      </c>
    </row>
    <row r="58" spans="1:5">
      <c r="A58" t="s">
        <v>76</v>
      </c>
      <c r="B58" t="s">
        <v>4</v>
      </c>
      <c r="C58" s="4" t="s">
        <v>106</v>
      </c>
      <c r="D58" s="4" t="s">
        <v>106</v>
      </c>
      <c r="E58" s="6">
        <v>4543.5</v>
      </c>
    </row>
    <row r="59" spans="1:5">
      <c r="A59" t="s">
        <v>78</v>
      </c>
      <c r="B59" t="s">
        <v>4</v>
      </c>
      <c r="C59" s="6">
        <v>3.6030000000000002</v>
      </c>
      <c r="D59" s="6">
        <v>4.84</v>
      </c>
      <c r="E59" s="6">
        <v>3.84</v>
      </c>
    </row>
    <row r="60" spans="1:5">
      <c r="A60" t="s">
        <v>86</v>
      </c>
      <c r="B60" t="s">
        <v>4</v>
      </c>
      <c r="C60" s="6">
        <v>135.6</v>
      </c>
      <c r="D60" s="6">
        <v>2320</v>
      </c>
      <c r="E60" s="6">
        <v>376.35</v>
      </c>
    </row>
    <row r="61" spans="1:5">
      <c r="A61" t="s">
        <v>94</v>
      </c>
      <c r="B61" t="s">
        <v>4</v>
      </c>
      <c r="C61" s="4" t="s">
        <v>106</v>
      </c>
      <c r="D61" s="6">
        <v>3.63</v>
      </c>
      <c r="E61" s="6">
        <v>3.9525000000000001</v>
      </c>
    </row>
    <row r="62" spans="1:5">
      <c r="A62" t="s">
        <v>117</v>
      </c>
      <c r="B62" t="s">
        <v>5</v>
      </c>
      <c r="C62" s="6">
        <v>6303.333333333333</v>
      </c>
      <c r="D62" s="6">
        <v>311.33333333333331</v>
      </c>
      <c r="E62" s="6">
        <v>30276.666666666668</v>
      </c>
    </row>
    <row r="63" spans="1:5">
      <c r="A63" t="s">
        <v>27</v>
      </c>
      <c r="B63" t="s">
        <v>5</v>
      </c>
      <c r="C63" s="6">
        <v>187100</v>
      </c>
      <c r="D63" s="6">
        <v>18933.333333333332</v>
      </c>
      <c r="E63" s="6">
        <v>315700</v>
      </c>
    </row>
    <row r="64" spans="1:5">
      <c r="A64" t="s">
        <v>28</v>
      </c>
      <c r="B64" t="s">
        <v>5</v>
      </c>
      <c r="C64" s="6">
        <v>244866.66666666666</v>
      </c>
      <c r="D64" s="6">
        <v>580000</v>
      </c>
      <c r="E64" s="6">
        <v>733666.66666666663</v>
      </c>
    </row>
    <row r="65" spans="1:5">
      <c r="A65" t="s">
        <v>39</v>
      </c>
      <c r="B65" t="s">
        <v>5</v>
      </c>
      <c r="C65" s="6" t="s">
        <v>106</v>
      </c>
      <c r="D65" s="6">
        <v>34000</v>
      </c>
      <c r="E65" s="6">
        <v>702666.66666666663</v>
      </c>
    </row>
    <row r="66" spans="1:5">
      <c r="A66" t="s">
        <v>49</v>
      </c>
      <c r="B66" t="s">
        <v>5</v>
      </c>
      <c r="C66" s="6">
        <v>213600</v>
      </c>
      <c r="D66" s="6">
        <v>20533.333333333332</v>
      </c>
      <c r="E66" s="6">
        <v>147000</v>
      </c>
    </row>
    <row r="67" spans="1:5">
      <c r="A67" t="s">
        <v>57</v>
      </c>
      <c r="B67" t="s">
        <v>5</v>
      </c>
      <c r="C67" s="6">
        <v>69333.333333333328</v>
      </c>
      <c r="D67" s="6">
        <v>172333.33333333334</v>
      </c>
      <c r="E67" s="6">
        <v>72566.666666666672</v>
      </c>
    </row>
    <row r="68" spans="1:5">
      <c r="A68" t="s">
        <v>68</v>
      </c>
      <c r="B68" t="s">
        <v>5</v>
      </c>
      <c r="C68" s="6">
        <v>177500</v>
      </c>
      <c r="D68" s="6">
        <v>20600</v>
      </c>
      <c r="E68" s="6">
        <v>352000</v>
      </c>
    </row>
    <row r="69" spans="1:5">
      <c r="A69" t="s">
        <v>76</v>
      </c>
      <c r="B69" t="s">
        <v>5</v>
      </c>
      <c r="C69" s="6">
        <v>424333.33333333331</v>
      </c>
      <c r="D69" s="6">
        <v>460000</v>
      </c>
      <c r="E69" s="6">
        <v>711666.66666666663</v>
      </c>
    </row>
    <row r="70" spans="1:5">
      <c r="A70" t="s">
        <v>77</v>
      </c>
      <c r="B70" t="s">
        <v>5</v>
      </c>
      <c r="C70" s="6">
        <v>478666.66666666669</v>
      </c>
      <c r="D70" s="6">
        <v>42000</v>
      </c>
      <c r="E70" s="6">
        <v>329966.66666666669</v>
      </c>
    </row>
    <row r="71" spans="1:5">
      <c r="A71" t="s">
        <v>84</v>
      </c>
      <c r="B71" t="s">
        <v>5</v>
      </c>
      <c r="C71" s="6">
        <v>132900</v>
      </c>
      <c r="D71" s="6">
        <v>329333.33333333331</v>
      </c>
      <c r="E71" s="6">
        <v>475333.33333333331</v>
      </c>
    </row>
    <row r="72" spans="1:5">
      <c r="A72" t="s">
        <v>85</v>
      </c>
      <c r="B72" t="s">
        <v>5</v>
      </c>
      <c r="C72" s="6">
        <v>36533.333333333336</v>
      </c>
      <c r="D72" s="6">
        <v>121333.33333333333</v>
      </c>
      <c r="E72" s="6">
        <v>16266.666666666666</v>
      </c>
    </row>
    <row r="73" spans="1:5">
      <c r="A73" t="s">
        <v>93</v>
      </c>
      <c r="B73" t="s">
        <v>5</v>
      </c>
      <c r="C73" s="6">
        <v>219233.33333333334</v>
      </c>
      <c r="D73" s="6">
        <v>4200</v>
      </c>
      <c r="E73" s="6">
        <v>745666.66666666663</v>
      </c>
    </row>
    <row r="74" spans="1:5">
      <c r="A74" t="s">
        <v>30</v>
      </c>
      <c r="B74" t="s">
        <v>6</v>
      </c>
      <c r="C74" s="6">
        <v>92450</v>
      </c>
      <c r="D74" s="6">
        <v>109250</v>
      </c>
      <c r="E74" s="6">
        <v>248225</v>
      </c>
    </row>
    <row r="75" spans="1:5">
      <c r="A75" t="s">
        <v>40</v>
      </c>
      <c r="B75" t="s">
        <v>6</v>
      </c>
      <c r="C75" s="6">
        <v>2737500</v>
      </c>
      <c r="D75" s="6">
        <v>1242500</v>
      </c>
      <c r="E75" s="6">
        <v>1100500</v>
      </c>
    </row>
    <row r="76" spans="1:5">
      <c r="A76" t="s">
        <v>42</v>
      </c>
      <c r="B76" t="s">
        <v>6</v>
      </c>
      <c r="C76" s="6">
        <v>22297.5</v>
      </c>
      <c r="D76" s="6">
        <v>58750</v>
      </c>
      <c r="E76" s="6">
        <v>8062.5</v>
      </c>
    </row>
    <row r="77" spans="1:5">
      <c r="A77" t="s">
        <v>46</v>
      </c>
      <c r="B77" t="s">
        <v>6</v>
      </c>
      <c r="C77" s="6">
        <v>4.8650000000000002</v>
      </c>
      <c r="D77" s="6">
        <v>5.0750000000000002</v>
      </c>
      <c r="E77" s="6">
        <v>3115</v>
      </c>
    </row>
    <row r="78" spans="1:5">
      <c r="A78" t="s">
        <v>51</v>
      </c>
      <c r="B78" t="s">
        <v>6</v>
      </c>
      <c r="C78" s="6">
        <v>988250</v>
      </c>
      <c r="D78" s="6">
        <v>577500</v>
      </c>
      <c r="E78" s="6">
        <v>510750</v>
      </c>
    </row>
    <row r="79" spans="1:5">
      <c r="A79" t="s">
        <v>60</v>
      </c>
      <c r="B79" t="s">
        <v>6</v>
      </c>
      <c r="C79" s="6">
        <v>38.625</v>
      </c>
      <c r="D79" s="6">
        <v>208.25</v>
      </c>
      <c r="E79" s="6">
        <v>53.975000000000001</v>
      </c>
    </row>
    <row r="80" spans="1:5">
      <c r="A80" t="s">
        <v>70</v>
      </c>
      <c r="B80" t="s">
        <v>6</v>
      </c>
      <c r="C80" s="6">
        <v>1863750</v>
      </c>
      <c r="D80" s="6">
        <v>1482500</v>
      </c>
      <c r="E80" s="6">
        <v>900750</v>
      </c>
    </row>
    <row r="81" spans="1:5">
      <c r="A81" t="s">
        <v>79</v>
      </c>
      <c r="B81" t="s">
        <v>6</v>
      </c>
      <c r="C81" s="6">
        <v>212625</v>
      </c>
      <c r="D81" s="6">
        <v>250000</v>
      </c>
      <c r="E81" s="6">
        <v>216575</v>
      </c>
    </row>
    <row r="82" spans="1:5">
      <c r="A82" t="s">
        <v>80</v>
      </c>
      <c r="B82" t="s">
        <v>6</v>
      </c>
      <c r="C82" s="6">
        <v>2338250</v>
      </c>
      <c r="D82" s="6">
        <v>2210000</v>
      </c>
      <c r="E82" s="6">
        <v>1208750</v>
      </c>
    </row>
    <row r="83" spans="1:5">
      <c r="A83" t="s">
        <v>84</v>
      </c>
      <c r="B83" t="s">
        <v>6</v>
      </c>
      <c r="C83" s="6">
        <v>142800</v>
      </c>
      <c r="D83" s="6">
        <v>350000</v>
      </c>
      <c r="E83" s="6">
        <v>277250</v>
      </c>
    </row>
    <row r="84" spans="1:5">
      <c r="A84" t="s">
        <v>87</v>
      </c>
      <c r="B84" t="s">
        <v>6</v>
      </c>
      <c r="C84" s="6">
        <v>3720000</v>
      </c>
      <c r="D84" s="6">
        <v>1302500</v>
      </c>
      <c r="E84" s="6">
        <v>1233250</v>
      </c>
    </row>
    <row r="85" spans="1:5">
      <c r="A85" t="s">
        <v>95</v>
      </c>
      <c r="B85" t="s">
        <v>6</v>
      </c>
      <c r="C85" s="6">
        <v>395500</v>
      </c>
      <c r="D85" s="6">
        <v>475000</v>
      </c>
      <c r="E85" s="6">
        <v>239850</v>
      </c>
    </row>
    <row r="86" spans="1:5">
      <c r="A86" t="s">
        <v>31</v>
      </c>
      <c r="B86" t="s">
        <v>7</v>
      </c>
      <c r="C86" s="6">
        <v>855500</v>
      </c>
      <c r="D86" s="6">
        <v>148500</v>
      </c>
      <c r="E86" s="6">
        <v>1420500</v>
      </c>
    </row>
    <row r="87" spans="1:5">
      <c r="A87" t="s">
        <v>43</v>
      </c>
      <c r="B87" t="s">
        <v>7</v>
      </c>
      <c r="C87" s="6">
        <v>180700</v>
      </c>
      <c r="D87" s="6">
        <v>68000</v>
      </c>
      <c r="E87" s="6">
        <v>340000</v>
      </c>
    </row>
    <row r="88" spans="1:5">
      <c r="A88" t="s">
        <v>50</v>
      </c>
      <c r="B88" t="s">
        <v>7</v>
      </c>
      <c r="C88" s="6">
        <v>623500</v>
      </c>
      <c r="D88" s="6">
        <v>790000</v>
      </c>
      <c r="E88" s="6">
        <v>812500</v>
      </c>
    </row>
    <row r="89" spans="1:5">
      <c r="A89" t="s">
        <v>52</v>
      </c>
      <c r="B89" t="s">
        <v>7</v>
      </c>
      <c r="C89" s="6">
        <v>1128000</v>
      </c>
      <c r="D89" s="6">
        <v>69000</v>
      </c>
      <c r="E89" s="6">
        <v>864000</v>
      </c>
    </row>
    <row r="90" spans="1:5">
      <c r="A90" t="s">
        <v>55</v>
      </c>
      <c r="B90" t="s">
        <v>7</v>
      </c>
      <c r="C90" s="6">
        <v>217750</v>
      </c>
      <c r="D90" s="6">
        <v>212000</v>
      </c>
      <c r="E90" s="6">
        <v>185700</v>
      </c>
    </row>
    <row r="91" spans="1:5">
      <c r="A91" t="s">
        <v>61</v>
      </c>
      <c r="B91" t="s">
        <v>7</v>
      </c>
      <c r="C91" s="6">
        <v>470800</v>
      </c>
      <c r="D91" s="6">
        <v>101000</v>
      </c>
      <c r="E91" s="6">
        <v>486350</v>
      </c>
    </row>
    <row r="92" spans="1:5">
      <c r="A92" t="s">
        <v>70</v>
      </c>
      <c r="B92" t="s">
        <v>7</v>
      </c>
      <c r="C92" s="6">
        <v>675000</v>
      </c>
      <c r="D92" s="6">
        <v>800000</v>
      </c>
      <c r="E92" s="6">
        <v>181950</v>
      </c>
    </row>
    <row r="93" spans="1:5">
      <c r="A93" t="s">
        <v>71</v>
      </c>
      <c r="B93" t="s">
        <v>7</v>
      </c>
      <c r="C93" s="6">
        <v>284.5</v>
      </c>
      <c r="D93" s="6">
        <v>9050</v>
      </c>
      <c r="E93" s="6">
        <v>1541</v>
      </c>
    </row>
    <row r="94" spans="1:5">
      <c r="A94" t="s">
        <v>88</v>
      </c>
      <c r="B94" t="s">
        <v>7</v>
      </c>
      <c r="C94" s="6">
        <v>88050</v>
      </c>
      <c r="D94" s="6">
        <v>49100</v>
      </c>
      <c r="E94" s="6">
        <v>220200</v>
      </c>
    </row>
    <row r="95" spans="1:5">
      <c r="A95" t="s">
        <v>89</v>
      </c>
      <c r="B95" t="s">
        <v>7</v>
      </c>
      <c r="C95" s="6">
        <v>768500</v>
      </c>
      <c r="D95" s="6">
        <v>370500</v>
      </c>
      <c r="E95" s="6">
        <v>974000</v>
      </c>
    </row>
    <row r="96" spans="1:5">
      <c r="A96" t="s">
        <v>93</v>
      </c>
      <c r="B96" t="s">
        <v>7</v>
      </c>
      <c r="C96" s="6">
        <v>479650</v>
      </c>
      <c r="D96" s="6" t="s">
        <v>106</v>
      </c>
      <c r="E96" s="6">
        <v>908000</v>
      </c>
    </row>
    <row r="97" spans="1:5">
      <c r="A97" t="s">
        <v>96</v>
      </c>
      <c r="B97" t="s">
        <v>7</v>
      </c>
      <c r="C97" s="6">
        <v>411400</v>
      </c>
      <c r="D97" s="6">
        <v>136500</v>
      </c>
      <c r="E97" s="6">
        <v>1126000</v>
      </c>
    </row>
    <row r="98" spans="1:5">
      <c r="A98" t="s">
        <v>27</v>
      </c>
      <c r="B98" t="s">
        <v>8</v>
      </c>
      <c r="C98" s="6">
        <v>19352</v>
      </c>
      <c r="D98" s="6">
        <v>2960</v>
      </c>
      <c r="E98" s="6">
        <v>19998</v>
      </c>
    </row>
    <row r="99" spans="1:5">
      <c r="A99" t="s">
        <v>32</v>
      </c>
      <c r="B99" t="s">
        <v>8</v>
      </c>
      <c r="C99" s="6">
        <v>48480</v>
      </c>
      <c r="D99" s="6">
        <v>77000</v>
      </c>
      <c r="E99" s="6">
        <v>45640</v>
      </c>
    </row>
    <row r="100" spans="1:5">
      <c r="A100" t="s">
        <v>44</v>
      </c>
      <c r="B100" t="s">
        <v>8</v>
      </c>
      <c r="C100" s="6">
        <v>27400</v>
      </c>
      <c r="D100" s="6">
        <v>9720</v>
      </c>
      <c r="E100" s="6">
        <v>23960</v>
      </c>
    </row>
    <row r="101" spans="1:5">
      <c r="A101" t="s">
        <v>53</v>
      </c>
      <c r="B101" t="s">
        <v>8</v>
      </c>
      <c r="C101" s="6">
        <v>61120</v>
      </c>
      <c r="D101" s="6">
        <v>12640</v>
      </c>
      <c r="E101" s="6">
        <v>61160</v>
      </c>
    </row>
    <row r="102" spans="1:5">
      <c r="A102" t="s">
        <v>58</v>
      </c>
      <c r="B102" t="s">
        <v>8</v>
      </c>
      <c r="C102" s="6">
        <v>37700</v>
      </c>
      <c r="D102" s="6">
        <v>89800</v>
      </c>
      <c r="E102" s="6">
        <v>58980</v>
      </c>
    </row>
    <row r="103" spans="1:5">
      <c r="A103" t="s">
        <v>62</v>
      </c>
      <c r="B103" t="s">
        <v>8</v>
      </c>
      <c r="C103" s="6">
        <v>29660</v>
      </c>
      <c r="D103" s="6">
        <v>33800</v>
      </c>
      <c r="E103" s="6">
        <v>27700</v>
      </c>
    </row>
    <row r="104" spans="1:5">
      <c r="A104" t="s">
        <v>64</v>
      </c>
      <c r="B104" t="s">
        <v>8</v>
      </c>
      <c r="C104" s="6">
        <v>12340</v>
      </c>
      <c r="D104" s="6">
        <v>14340</v>
      </c>
      <c r="E104" s="6">
        <v>7682</v>
      </c>
    </row>
    <row r="105" spans="1:5">
      <c r="A105" t="s">
        <v>72</v>
      </c>
      <c r="B105" t="s">
        <v>8</v>
      </c>
      <c r="C105" s="6">
        <v>18062</v>
      </c>
      <c r="D105" s="6">
        <v>12720000</v>
      </c>
      <c r="E105" s="6">
        <v>14252</v>
      </c>
    </row>
    <row r="106" spans="1:5">
      <c r="A106" t="s">
        <v>79</v>
      </c>
      <c r="B106" t="s">
        <v>8</v>
      </c>
      <c r="C106" s="6">
        <v>72140</v>
      </c>
      <c r="D106" s="6">
        <v>91600</v>
      </c>
      <c r="E106" s="6">
        <v>71400</v>
      </c>
    </row>
    <row r="107" spans="1:5">
      <c r="A107" t="s">
        <v>88</v>
      </c>
      <c r="B107" t="s">
        <v>8</v>
      </c>
      <c r="C107" s="6" t="s">
        <v>106</v>
      </c>
      <c r="D107" s="6">
        <v>72600</v>
      </c>
      <c r="E107" s="6">
        <v>55060</v>
      </c>
    </row>
    <row r="108" spans="1:5">
      <c r="A108" t="s">
        <v>90</v>
      </c>
      <c r="B108" t="s">
        <v>8</v>
      </c>
      <c r="C108" s="6">
        <v>62600</v>
      </c>
      <c r="D108" s="6">
        <v>42000000</v>
      </c>
      <c r="E108" s="6">
        <v>58780</v>
      </c>
    </row>
    <row r="109" spans="1:5">
      <c r="A109" t="s">
        <v>97</v>
      </c>
      <c r="B109" t="s">
        <v>8</v>
      </c>
      <c r="C109" s="6">
        <v>48940</v>
      </c>
      <c r="D109" s="6">
        <v>81200</v>
      </c>
      <c r="E109" s="6">
        <v>43320</v>
      </c>
    </row>
    <row r="110" spans="1:5">
      <c r="A110" t="s">
        <v>33</v>
      </c>
      <c r="B110" t="s">
        <v>9</v>
      </c>
      <c r="C110" s="6">
        <v>408.33333333333331</v>
      </c>
      <c r="D110" s="6">
        <v>1006.6666666666666</v>
      </c>
      <c r="E110" s="6">
        <v>895</v>
      </c>
    </row>
    <row r="111" spans="1:5">
      <c r="A111" t="s">
        <v>39</v>
      </c>
      <c r="B111" t="s">
        <v>9</v>
      </c>
      <c r="C111" s="6">
        <v>2578</v>
      </c>
      <c r="D111" s="6">
        <v>213.33333333333334</v>
      </c>
      <c r="E111" s="6">
        <v>5360</v>
      </c>
    </row>
    <row r="112" spans="1:5">
      <c r="A112" t="s">
        <v>45</v>
      </c>
      <c r="B112" t="s">
        <v>9</v>
      </c>
      <c r="C112" s="6">
        <v>129.13333333333333</v>
      </c>
      <c r="D112" s="6">
        <v>490</v>
      </c>
      <c r="E112" s="6">
        <v>509.66666666666669</v>
      </c>
    </row>
    <row r="113" spans="1:5">
      <c r="A113" t="s">
        <v>54</v>
      </c>
      <c r="B113" t="s">
        <v>9</v>
      </c>
      <c r="C113" s="6">
        <v>640.33333333333337</v>
      </c>
      <c r="D113" s="6">
        <v>3866.6666666666665</v>
      </c>
      <c r="E113" s="6">
        <v>4126.666666666667</v>
      </c>
    </row>
    <row r="114" spans="1:5">
      <c r="A114" t="s">
        <v>63</v>
      </c>
      <c r="B114" t="s">
        <v>9</v>
      </c>
      <c r="C114" s="6">
        <v>2012.3333333333333</v>
      </c>
      <c r="D114" s="6">
        <v>7966.666666666667</v>
      </c>
      <c r="E114" s="6">
        <v>1598.6666666666667</v>
      </c>
    </row>
    <row r="115" spans="1:5">
      <c r="A115" t="s">
        <v>69</v>
      </c>
      <c r="B115" t="s">
        <v>9</v>
      </c>
      <c r="C115" s="6">
        <v>804333.33333333337</v>
      </c>
      <c r="D115" s="6">
        <v>720000</v>
      </c>
      <c r="E115" s="6">
        <v>770333.33333333337</v>
      </c>
    </row>
    <row r="116" spans="1:5">
      <c r="A116" t="s">
        <v>73</v>
      </c>
      <c r="B116" t="s">
        <v>9</v>
      </c>
      <c r="C116" s="6">
        <v>215.66666666666666</v>
      </c>
      <c r="D116" s="6">
        <v>307.66666666666669</v>
      </c>
      <c r="E116" s="6">
        <v>583.66666666666663</v>
      </c>
    </row>
    <row r="117" spans="1:5">
      <c r="A117" t="s">
        <v>81</v>
      </c>
      <c r="B117" t="s">
        <v>9</v>
      </c>
      <c r="C117" s="6">
        <v>625666.66666666663</v>
      </c>
      <c r="D117" s="6">
        <v>1160000</v>
      </c>
      <c r="E117" s="6">
        <v>777666.66666666663</v>
      </c>
    </row>
    <row r="118" spans="1:5">
      <c r="A118" t="s">
        <v>87</v>
      </c>
      <c r="B118" t="s">
        <v>9</v>
      </c>
      <c r="C118" s="6">
        <v>2160.3333333333335</v>
      </c>
      <c r="D118" s="6">
        <v>7000</v>
      </c>
      <c r="E118" s="6">
        <v>19136.666666666668</v>
      </c>
    </row>
    <row r="119" spans="1:5">
      <c r="A119" t="s">
        <v>96</v>
      </c>
      <c r="B119" t="s">
        <v>9</v>
      </c>
      <c r="C119" s="6">
        <v>408666.66666666669</v>
      </c>
      <c r="D119" s="6">
        <v>520000</v>
      </c>
      <c r="E119" s="6">
        <v>760333.33333333337</v>
      </c>
    </row>
    <row r="120" spans="1:5">
      <c r="A120" t="s">
        <v>97</v>
      </c>
      <c r="B120" t="s">
        <v>9</v>
      </c>
      <c r="C120" s="6">
        <v>2149</v>
      </c>
      <c r="D120" s="6">
        <v>2750</v>
      </c>
      <c r="E120" s="6">
        <v>47.666666666666664</v>
      </c>
    </row>
    <row r="121" spans="1:5">
      <c r="A121" t="s">
        <v>98</v>
      </c>
      <c r="B121" t="s">
        <v>9</v>
      </c>
      <c r="C121" s="6">
        <v>334666.66666666669</v>
      </c>
      <c r="D121" s="6">
        <v>1120000</v>
      </c>
      <c r="E121" s="6">
        <v>554000</v>
      </c>
    </row>
    <row r="122" spans="1:5">
      <c r="A122" t="s">
        <v>24</v>
      </c>
      <c r="B122" t="s">
        <v>10</v>
      </c>
      <c r="C122" s="6">
        <v>127266.66666666667</v>
      </c>
      <c r="D122" s="6">
        <v>87166.666666666672</v>
      </c>
      <c r="E122" s="6">
        <v>119033.33333333333</v>
      </c>
    </row>
    <row r="123" spans="1:5">
      <c r="A123" t="s">
        <v>31</v>
      </c>
      <c r="B123" t="s">
        <v>10</v>
      </c>
      <c r="C123" s="6">
        <v>70300</v>
      </c>
      <c r="D123" s="6">
        <v>71500</v>
      </c>
      <c r="E123" s="6">
        <v>87316.666666666672</v>
      </c>
    </row>
    <row r="124" spans="1:5">
      <c r="A124" t="s">
        <v>32</v>
      </c>
      <c r="B124" t="s">
        <v>10</v>
      </c>
      <c r="C124" s="6">
        <v>54983.333333333336</v>
      </c>
      <c r="D124" s="6">
        <v>47666.666666666664</v>
      </c>
      <c r="E124" s="6">
        <v>74433.333333333328</v>
      </c>
    </row>
    <row r="125" spans="1:5">
      <c r="A125" t="s">
        <v>35</v>
      </c>
      <c r="B125" t="s">
        <v>10</v>
      </c>
      <c r="C125" s="6">
        <v>30416.666666666668</v>
      </c>
      <c r="D125" s="6">
        <v>28333.333333333332</v>
      </c>
      <c r="E125" s="6">
        <v>119533.33333333333</v>
      </c>
    </row>
    <row r="126" spans="1:5">
      <c r="A126" t="s">
        <v>49</v>
      </c>
      <c r="B126" t="s">
        <v>10</v>
      </c>
      <c r="C126" s="6">
        <v>138316.66666666666</v>
      </c>
      <c r="D126" s="6">
        <v>5766.666666666667</v>
      </c>
      <c r="E126" s="6" t="s">
        <v>106</v>
      </c>
    </row>
    <row r="127" spans="1:5">
      <c r="A127" t="s">
        <v>56</v>
      </c>
      <c r="B127" t="s">
        <v>10</v>
      </c>
      <c r="C127" s="6">
        <v>74833.333333333328</v>
      </c>
      <c r="D127" s="6">
        <v>72500</v>
      </c>
      <c r="E127" s="6">
        <v>105366.66666666667</v>
      </c>
    </row>
    <row r="128" spans="1:5">
      <c r="A128" t="s">
        <v>78</v>
      </c>
      <c r="B128" t="s">
        <v>10</v>
      </c>
      <c r="C128" s="6">
        <v>145433.33333333334</v>
      </c>
      <c r="D128" s="6">
        <v>136666.66666666666</v>
      </c>
      <c r="E128" s="6">
        <v>119216.66666666667</v>
      </c>
    </row>
    <row r="129" spans="1:5">
      <c r="A129" t="s">
        <v>82</v>
      </c>
      <c r="B129" t="s">
        <v>10</v>
      </c>
      <c r="C129" s="6">
        <v>52800</v>
      </c>
      <c r="D129" s="6">
        <v>42000</v>
      </c>
      <c r="E129" s="6">
        <v>22250</v>
      </c>
    </row>
    <row r="130" spans="1:5">
      <c r="A130" t="s">
        <v>91</v>
      </c>
      <c r="B130" t="s">
        <v>10</v>
      </c>
      <c r="C130" s="6">
        <v>33650</v>
      </c>
      <c r="D130" s="6">
        <v>32000</v>
      </c>
      <c r="E130" s="6">
        <v>50983.333333333336</v>
      </c>
    </row>
    <row r="131" spans="1:5">
      <c r="A131" t="s">
        <v>95</v>
      </c>
      <c r="B131" t="s">
        <v>10</v>
      </c>
      <c r="C131" s="6">
        <v>131466.66666666666</v>
      </c>
      <c r="D131" s="6">
        <v>131466.66666666666</v>
      </c>
      <c r="E131" s="6">
        <v>131900</v>
      </c>
    </row>
    <row r="132" spans="1:5">
      <c r="A132" t="s">
        <v>98</v>
      </c>
      <c r="B132" t="s">
        <v>10</v>
      </c>
      <c r="C132" s="6">
        <v>65150</v>
      </c>
      <c r="D132" s="6">
        <v>65150</v>
      </c>
      <c r="E132" s="6">
        <v>72383.333333333328</v>
      </c>
    </row>
    <row r="133" spans="1:5">
      <c r="A133" t="s">
        <v>99</v>
      </c>
      <c r="B133" t="s">
        <v>10</v>
      </c>
      <c r="C133" s="6">
        <v>90400</v>
      </c>
      <c r="D133" s="6">
        <v>90400</v>
      </c>
      <c r="E133" s="6">
        <v>59333.333333333336</v>
      </c>
    </row>
    <row r="134" spans="1:5">
      <c r="A134" t="s">
        <v>35</v>
      </c>
      <c r="B134" t="s">
        <v>11</v>
      </c>
      <c r="C134" s="6">
        <v>912800</v>
      </c>
      <c r="D134" s="6">
        <v>1954000</v>
      </c>
      <c r="E134" s="6">
        <v>1296200</v>
      </c>
    </row>
    <row r="135" spans="1:5">
      <c r="A135" t="s">
        <v>37</v>
      </c>
      <c r="B135" t="s">
        <v>11</v>
      </c>
      <c r="C135" s="6">
        <v>1822200</v>
      </c>
      <c r="D135" s="6">
        <v>2640000</v>
      </c>
      <c r="E135" s="6">
        <v>1804200</v>
      </c>
    </row>
    <row r="136" spans="1:5">
      <c r="A136" t="s">
        <v>41</v>
      </c>
      <c r="B136" t="s">
        <v>11</v>
      </c>
      <c r="C136" s="6">
        <v>992400</v>
      </c>
      <c r="D136" s="6">
        <v>1798000</v>
      </c>
      <c r="E136" s="6">
        <v>1344800</v>
      </c>
    </row>
    <row r="137" spans="1:5">
      <c r="A137" t="s">
        <v>47</v>
      </c>
      <c r="B137" t="s">
        <v>11</v>
      </c>
      <c r="C137" s="6">
        <v>1248000</v>
      </c>
      <c r="D137" s="6">
        <v>1834000</v>
      </c>
      <c r="E137" s="6">
        <v>1372000</v>
      </c>
    </row>
    <row r="138" spans="1:5">
      <c r="A138" t="s">
        <v>48</v>
      </c>
      <c r="B138" t="s">
        <v>11</v>
      </c>
      <c r="C138" s="6">
        <v>226200</v>
      </c>
      <c r="D138" s="6">
        <v>464000</v>
      </c>
      <c r="E138" s="6">
        <v>427600</v>
      </c>
    </row>
    <row r="139" spans="1:5">
      <c r="A139" t="s">
        <v>60</v>
      </c>
      <c r="B139" t="s">
        <v>11</v>
      </c>
      <c r="C139" s="6">
        <v>1486800</v>
      </c>
      <c r="D139" s="6">
        <v>1918000</v>
      </c>
      <c r="E139" s="6">
        <v>1497600</v>
      </c>
    </row>
    <row r="140" spans="1:5">
      <c r="A140" t="s">
        <v>63</v>
      </c>
      <c r="B140" t="s">
        <v>11</v>
      </c>
      <c r="C140" s="6">
        <v>1045200</v>
      </c>
      <c r="D140" s="6">
        <v>1660000</v>
      </c>
      <c r="E140" s="6">
        <v>1336600</v>
      </c>
    </row>
    <row r="141" spans="1:5">
      <c r="A141" t="s">
        <v>71</v>
      </c>
      <c r="B141" t="s">
        <v>11</v>
      </c>
      <c r="C141" s="6" t="s">
        <v>106</v>
      </c>
      <c r="D141" s="6">
        <v>1626000</v>
      </c>
      <c r="E141" s="6">
        <v>1905800</v>
      </c>
    </row>
    <row r="142" spans="1:5">
      <c r="A142" t="s">
        <v>72</v>
      </c>
      <c r="B142" t="s">
        <v>11</v>
      </c>
      <c r="C142" s="6">
        <v>1228800</v>
      </c>
      <c r="D142" s="6">
        <v>840000</v>
      </c>
      <c r="E142" s="6">
        <v>837000</v>
      </c>
    </row>
    <row r="143" spans="1:5">
      <c r="A143" t="s">
        <v>75</v>
      </c>
      <c r="B143" t="s">
        <v>11</v>
      </c>
      <c r="C143" s="6">
        <v>1351600</v>
      </c>
      <c r="D143" s="6">
        <v>2000000</v>
      </c>
      <c r="E143" s="6">
        <v>1644400</v>
      </c>
    </row>
    <row r="144" spans="1:5">
      <c r="A144" t="s">
        <v>83</v>
      </c>
      <c r="B144" t="s">
        <v>11</v>
      </c>
      <c r="C144" s="6">
        <v>1577200</v>
      </c>
      <c r="D144" s="6">
        <v>1962000</v>
      </c>
      <c r="E144" s="6">
        <v>1916000</v>
      </c>
    </row>
    <row r="145" spans="1:5">
      <c r="A145" t="s">
        <v>85</v>
      </c>
      <c r="B145" t="s">
        <v>11</v>
      </c>
      <c r="C145" s="6">
        <v>1305200</v>
      </c>
      <c r="D145" s="6">
        <v>111200</v>
      </c>
      <c r="E145" s="6">
        <v>1262600</v>
      </c>
    </row>
  </sheetData>
  <sortState ref="C2:F170">
    <sortCondition ref="C2:C170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E17" sqref="E17"/>
    </sheetView>
  </sheetViews>
  <sheetFormatPr baseColWidth="10" defaultRowHeight="15"/>
  <sheetData>
    <row r="1" spans="1:7">
      <c r="A1" t="s">
        <v>20</v>
      </c>
      <c r="B1" t="s">
        <v>100</v>
      </c>
      <c r="C1" t="s">
        <v>101</v>
      </c>
      <c r="D1" t="s">
        <v>156</v>
      </c>
      <c r="E1" t="s">
        <v>155</v>
      </c>
      <c r="G1" t="s">
        <v>157</v>
      </c>
    </row>
    <row r="2" spans="1:7">
      <c r="A2" t="s">
        <v>23</v>
      </c>
      <c r="B2" t="s">
        <v>3</v>
      </c>
      <c r="C2" t="s">
        <v>102</v>
      </c>
      <c r="D2">
        <v>1.176140596</v>
      </c>
      <c r="E2">
        <v>0.26931086900000001</v>
      </c>
    </row>
    <row r="3" spans="1:7">
      <c r="A3" t="s">
        <v>26</v>
      </c>
      <c r="B3" t="s">
        <v>3</v>
      </c>
      <c r="C3" t="s">
        <v>102</v>
      </c>
      <c r="D3">
        <v>0.81789810500000004</v>
      </c>
      <c r="E3">
        <v>0.40431017499999999</v>
      </c>
    </row>
    <row r="4" spans="1:7">
      <c r="A4" t="s">
        <v>34</v>
      </c>
      <c r="B4" t="s">
        <v>3</v>
      </c>
      <c r="C4" t="s">
        <v>102</v>
      </c>
      <c r="D4">
        <v>1.9449986699999999</v>
      </c>
      <c r="E4">
        <v>0.70158100199999995</v>
      </c>
    </row>
    <row r="5" spans="1:7">
      <c r="A5" t="s">
        <v>38</v>
      </c>
      <c r="B5" t="s">
        <v>3</v>
      </c>
      <c r="C5" t="s">
        <v>102</v>
      </c>
      <c r="D5">
        <v>0.78160304199999997</v>
      </c>
      <c r="E5">
        <v>0.50159125699999996</v>
      </c>
    </row>
    <row r="6" spans="1:7">
      <c r="A6" t="s">
        <v>46</v>
      </c>
      <c r="B6" t="s">
        <v>3</v>
      </c>
      <c r="C6" t="s">
        <v>102</v>
      </c>
      <c r="D6">
        <v>1.7782337539999999</v>
      </c>
      <c r="E6">
        <v>1.3457940960000001</v>
      </c>
    </row>
    <row r="7" spans="1:7">
      <c r="A7" t="s">
        <v>48</v>
      </c>
      <c r="B7" t="s">
        <v>3</v>
      </c>
      <c r="C7" t="s">
        <v>102</v>
      </c>
      <c r="D7">
        <v>0.903218034</v>
      </c>
      <c r="E7">
        <v>0.33287682099999999</v>
      </c>
    </row>
    <row r="8" spans="1:7">
      <c r="A8" t="s">
        <v>55</v>
      </c>
      <c r="B8" t="s">
        <v>3</v>
      </c>
      <c r="C8" t="s">
        <v>102</v>
      </c>
      <c r="D8">
        <v>1.9347046889999999</v>
      </c>
      <c r="E8">
        <v>1.0901247940000001</v>
      </c>
    </row>
    <row r="9" spans="1:7">
      <c r="A9" t="s">
        <v>64</v>
      </c>
      <c r="B9" t="s">
        <v>3</v>
      </c>
      <c r="C9" t="s">
        <v>102</v>
      </c>
      <c r="D9">
        <v>1.286248257</v>
      </c>
      <c r="E9">
        <v>0.23546059899999999</v>
      </c>
    </row>
    <row r="10" spans="1:7">
      <c r="A10" t="s">
        <v>67</v>
      </c>
      <c r="B10" t="s">
        <v>3</v>
      </c>
      <c r="C10" t="s">
        <v>103</v>
      </c>
      <c r="D10">
        <v>1</v>
      </c>
      <c r="E10">
        <v>0</v>
      </c>
    </row>
    <row r="11" spans="1:7">
      <c r="A11" t="s">
        <v>73</v>
      </c>
      <c r="B11" t="s">
        <v>3</v>
      </c>
      <c r="C11" t="s">
        <v>102</v>
      </c>
      <c r="D11">
        <v>1.8448289760000001</v>
      </c>
      <c r="E11">
        <v>0.91492589700000004</v>
      </c>
    </row>
    <row r="12" spans="1:7">
      <c r="A12" t="s">
        <v>82</v>
      </c>
      <c r="B12" t="s">
        <v>3</v>
      </c>
      <c r="C12" t="s">
        <v>102</v>
      </c>
      <c r="D12">
        <v>1.2923227690000001</v>
      </c>
      <c r="E12">
        <v>0.10498853700000001</v>
      </c>
    </row>
    <row r="13" spans="1:7">
      <c r="A13" t="s">
        <v>92</v>
      </c>
      <c r="B13" t="s">
        <v>3</v>
      </c>
      <c r="C13" t="s">
        <v>102</v>
      </c>
      <c r="D13">
        <v>3.231598709</v>
      </c>
      <c r="E13">
        <v>0.70497133899999997</v>
      </c>
    </row>
    <row r="14" spans="1:7">
      <c r="A14" t="s">
        <v>117</v>
      </c>
      <c r="B14" t="s">
        <v>5</v>
      </c>
      <c r="C14" t="s">
        <v>102</v>
      </c>
      <c r="D14">
        <v>2.2510381999999999E-2</v>
      </c>
      <c r="E14">
        <v>2.0560307E-2</v>
      </c>
    </row>
    <row r="15" spans="1:7">
      <c r="A15" t="s">
        <v>27</v>
      </c>
      <c r="B15" t="s">
        <v>5</v>
      </c>
      <c r="C15" t="s">
        <v>102</v>
      </c>
      <c r="D15">
        <v>0.40878974099999998</v>
      </c>
      <c r="E15">
        <v>0.365823817</v>
      </c>
    </row>
    <row r="16" spans="1:7">
      <c r="A16" t="s">
        <v>28</v>
      </c>
      <c r="B16" t="s">
        <v>5</v>
      </c>
      <c r="C16" t="s">
        <v>103</v>
      </c>
      <c r="D16">
        <v>1</v>
      </c>
      <c r="E16">
        <v>0</v>
      </c>
    </row>
    <row r="17" spans="1:5">
      <c r="A17" t="s">
        <v>39</v>
      </c>
      <c r="B17" t="s">
        <v>5</v>
      </c>
      <c r="C17" t="s">
        <v>102</v>
      </c>
      <c r="D17">
        <v>0.338795452</v>
      </c>
      <c r="E17">
        <v>0.536844663</v>
      </c>
    </row>
    <row r="18" spans="1:5">
      <c r="A18" t="s">
        <v>49</v>
      </c>
      <c r="B18" t="s">
        <v>5</v>
      </c>
      <c r="C18" t="s">
        <v>102</v>
      </c>
      <c r="D18">
        <v>0.369695565</v>
      </c>
      <c r="E18">
        <v>0.44400600299999998</v>
      </c>
    </row>
    <row r="19" spans="1:5">
      <c r="A19" t="s">
        <v>57</v>
      </c>
      <c r="B19" t="s">
        <v>5</v>
      </c>
      <c r="C19" t="s">
        <v>102</v>
      </c>
      <c r="D19">
        <v>0.226106316</v>
      </c>
      <c r="E19">
        <v>0.11036778</v>
      </c>
    </row>
    <row r="20" spans="1:5">
      <c r="A20" t="s">
        <v>68</v>
      </c>
      <c r="B20" t="s">
        <v>5</v>
      </c>
      <c r="C20" t="s">
        <v>102</v>
      </c>
      <c r="D20">
        <v>0.41387062899999999</v>
      </c>
      <c r="E20">
        <v>0.35015937400000002</v>
      </c>
    </row>
    <row r="21" spans="1:5">
      <c r="A21" t="s">
        <v>76</v>
      </c>
      <c r="B21" t="s">
        <v>5</v>
      </c>
      <c r="C21" t="s">
        <v>102</v>
      </c>
      <c r="D21">
        <v>1.16458098</v>
      </c>
      <c r="E21">
        <v>0.49811550100000002</v>
      </c>
    </row>
    <row r="22" spans="1:5">
      <c r="A22" t="s">
        <v>77</v>
      </c>
      <c r="B22" t="s">
        <v>5</v>
      </c>
      <c r="C22" t="s">
        <v>102</v>
      </c>
      <c r="D22">
        <v>0.82570237199999996</v>
      </c>
      <c r="E22">
        <v>0.99610412299999995</v>
      </c>
    </row>
    <row r="23" spans="1:5">
      <c r="A23" t="s">
        <v>84</v>
      </c>
      <c r="B23" t="s">
        <v>5</v>
      </c>
      <c r="C23" t="s">
        <v>102</v>
      </c>
      <c r="D23">
        <v>0.58574582900000005</v>
      </c>
      <c r="E23">
        <v>5.4548012E-2</v>
      </c>
    </row>
    <row r="24" spans="1:5">
      <c r="A24" t="s">
        <v>85</v>
      </c>
      <c r="B24" t="s">
        <v>5</v>
      </c>
      <c r="C24" t="s">
        <v>102</v>
      </c>
      <c r="D24">
        <v>0.126602455</v>
      </c>
      <c r="E24">
        <v>9.5200106000000007E-2</v>
      </c>
    </row>
    <row r="25" spans="1:5">
      <c r="A25" t="s">
        <v>93</v>
      </c>
      <c r="B25" t="s">
        <v>5</v>
      </c>
      <c r="C25" t="s">
        <v>102</v>
      </c>
      <c r="D25">
        <v>0.63915590099999997</v>
      </c>
      <c r="E25">
        <v>0.55066938600000004</v>
      </c>
    </row>
    <row r="26" spans="1:5">
      <c r="A26" t="s">
        <v>29</v>
      </c>
      <c r="B26" t="s">
        <v>4</v>
      </c>
      <c r="C26" t="s">
        <v>102</v>
      </c>
      <c r="D26">
        <v>0.97945252299999996</v>
      </c>
      <c r="E26">
        <v>0.71479998199999994</v>
      </c>
    </row>
    <row r="27" spans="1:5">
      <c r="A27" t="s">
        <v>34</v>
      </c>
      <c r="B27" t="s">
        <v>4</v>
      </c>
      <c r="C27" t="s">
        <v>102</v>
      </c>
      <c r="D27">
        <v>7.7424700000000004E-4</v>
      </c>
      <c r="E27">
        <v>1.152244E-3</v>
      </c>
    </row>
    <row r="28" spans="1:5">
      <c r="A28" t="s">
        <v>40</v>
      </c>
      <c r="B28" t="s">
        <v>4</v>
      </c>
      <c r="C28" t="s">
        <v>102</v>
      </c>
      <c r="D28">
        <v>1.5127936999999999E-2</v>
      </c>
      <c r="E28">
        <v>2.610869E-2</v>
      </c>
    </row>
    <row r="29" spans="1:5">
      <c r="A29" t="s">
        <v>41</v>
      </c>
      <c r="B29" t="s">
        <v>4</v>
      </c>
      <c r="C29" t="s">
        <v>102</v>
      </c>
      <c r="D29">
        <v>4.9716630000000003E-3</v>
      </c>
      <c r="E29">
        <v>8.5366120000000007E-3</v>
      </c>
    </row>
    <row r="30" spans="1:5">
      <c r="A30" t="s">
        <v>50</v>
      </c>
      <c r="B30" t="s">
        <v>4</v>
      </c>
      <c r="C30" t="s">
        <v>102</v>
      </c>
      <c r="D30">
        <v>0.46839212899999999</v>
      </c>
      <c r="E30">
        <v>0.187604986</v>
      </c>
    </row>
    <row r="31" spans="1:5">
      <c r="A31" t="s">
        <v>58</v>
      </c>
      <c r="B31" t="s">
        <v>4</v>
      </c>
      <c r="C31" t="s">
        <v>102</v>
      </c>
      <c r="D31" s="1">
        <v>5.0800000000000002E-5</v>
      </c>
      <c r="E31" s="1">
        <v>4.4299999999999999E-5</v>
      </c>
    </row>
    <row r="32" spans="1:5">
      <c r="A32" t="s">
        <v>59</v>
      </c>
      <c r="B32" t="s">
        <v>4</v>
      </c>
      <c r="C32" t="s">
        <v>103</v>
      </c>
      <c r="D32">
        <v>1</v>
      </c>
      <c r="E32">
        <v>0</v>
      </c>
    </row>
    <row r="33" spans="1:5">
      <c r="A33" t="s">
        <v>69</v>
      </c>
      <c r="B33" t="s">
        <v>4</v>
      </c>
      <c r="C33" t="s">
        <v>102</v>
      </c>
      <c r="D33">
        <v>0.374313075</v>
      </c>
      <c r="E33">
        <v>8.97984E-2</v>
      </c>
    </row>
    <row r="34" spans="1:5">
      <c r="A34" t="s">
        <v>76</v>
      </c>
      <c r="B34" t="s">
        <v>4</v>
      </c>
      <c r="C34" t="s">
        <v>102</v>
      </c>
      <c r="D34">
        <v>5.9580052000000001E-2</v>
      </c>
      <c r="E34">
        <v>0.103195678</v>
      </c>
    </row>
    <row r="35" spans="1:5">
      <c r="A35" t="s">
        <v>78</v>
      </c>
      <c r="B35" t="s">
        <v>4</v>
      </c>
      <c r="C35" t="s">
        <v>102</v>
      </c>
      <c r="D35">
        <v>2.4782500000000002E-4</v>
      </c>
      <c r="E35">
        <v>1.54943E-4</v>
      </c>
    </row>
    <row r="36" spans="1:5">
      <c r="A36" t="s">
        <v>86</v>
      </c>
      <c r="B36" t="s">
        <v>4</v>
      </c>
      <c r="C36" t="s">
        <v>102</v>
      </c>
      <c r="D36">
        <v>3.6789649000000001E-2</v>
      </c>
      <c r="E36">
        <v>3.6952538E-2</v>
      </c>
    </row>
    <row r="37" spans="1:5">
      <c r="A37" t="s">
        <v>94</v>
      </c>
      <c r="B37" t="s">
        <v>4</v>
      </c>
      <c r="C37" t="s">
        <v>102</v>
      </c>
      <c r="D37" s="1">
        <v>9.3300000000000005E-5</v>
      </c>
      <c r="E37" s="1">
        <v>8.2299999999999995E-5</v>
      </c>
    </row>
    <row r="38" spans="1:5">
      <c r="A38" t="s">
        <v>30</v>
      </c>
      <c r="B38" t="s">
        <v>6</v>
      </c>
      <c r="C38" t="s">
        <v>102</v>
      </c>
      <c r="D38">
        <v>9.7936620000000002E-2</v>
      </c>
      <c r="E38">
        <v>9.2813029000000005E-2</v>
      </c>
    </row>
    <row r="39" spans="1:5">
      <c r="A39" t="s">
        <v>40</v>
      </c>
      <c r="B39" t="s">
        <v>6</v>
      </c>
      <c r="C39" t="s">
        <v>102</v>
      </c>
      <c r="D39">
        <v>0.880372351</v>
      </c>
      <c r="E39">
        <v>0.30593970399999998</v>
      </c>
    </row>
    <row r="40" spans="1:5">
      <c r="A40" t="s">
        <v>42</v>
      </c>
      <c r="B40" t="s">
        <v>6</v>
      </c>
      <c r="C40" t="s">
        <v>102</v>
      </c>
      <c r="D40">
        <v>1.4265801999999999E-2</v>
      </c>
      <c r="E40">
        <v>1.0783042E-2</v>
      </c>
    </row>
    <row r="41" spans="1:5">
      <c r="A41" t="s">
        <v>46</v>
      </c>
      <c r="B41" t="s">
        <v>6</v>
      </c>
      <c r="C41" t="s">
        <v>102</v>
      </c>
      <c r="D41">
        <v>8.6096399999999998E-4</v>
      </c>
      <c r="E41">
        <v>1.48744E-3</v>
      </c>
    </row>
    <row r="42" spans="1:5">
      <c r="A42" t="s">
        <v>51</v>
      </c>
      <c r="B42" t="s">
        <v>6</v>
      </c>
      <c r="C42" t="s">
        <v>102</v>
      </c>
      <c r="D42">
        <v>0.36869157800000002</v>
      </c>
      <c r="E42">
        <v>9.2797331999999996E-2</v>
      </c>
    </row>
    <row r="43" spans="1:5">
      <c r="A43" t="s">
        <v>60</v>
      </c>
      <c r="B43" t="s">
        <v>6</v>
      </c>
      <c r="C43" t="s">
        <v>102</v>
      </c>
      <c r="D43" s="1">
        <v>5.1700000000000003E-5</v>
      </c>
      <c r="E43" s="1">
        <v>3.93E-5</v>
      </c>
    </row>
    <row r="44" spans="1:5">
      <c r="A44" t="s">
        <v>70</v>
      </c>
      <c r="B44" t="s">
        <v>6</v>
      </c>
      <c r="C44" t="s">
        <v>102</v>
      </c>
      <c r="D44">
        <v>0.73639438400000001</v>
      </c>
      <c r="E44">
        <v>6.2999110999999997E-2</v>
      </c>
    </row>
    <row r="45" spans="1:5">
      <c r="A45" t="s">
        <v>79</v>
      </c>
      <c r="B45" t="s">
        <v>6</v>
      </c>
      <c r="C45" t="s">
        <v>102</v>
      </c>
      <c r="D45">
        <v>0.127828885</v>
      </c>
      <c r="E45">
        <v>4.5956729000000002E-2</v>
      </c>
    </row>
    <row r="46" spans="1:5">
      <c r="A46" t="s">
        <v>80</v>
      </c>
      <c r="B46" t="s">
        <v>6</v>
      </c>
      <c r="C46" t="s">
        <v>103</v>
      </c>
      <c r="D46">
        <v>1</v>
      </c>
      <c r="E46">
        <v>0</v>
      </c>
    </row>
    <row r="47" spans="1:5">
      <c r="A47" t="s">
        <v>84</v>
      </c>
      <c r="B47" t="s">
        <v>6</v>
      </c>
      <c r="C47" t="s">
        <v>102</v>
      </c>
      <c r="D47">
        <v>0.14946925699999999</v>
      </c>
      <c r="E47">
        <v>8.4260659000000002E-2</v>
      </c>
    </row>
    <row r="48" spans="1:5">
      <c r="A48" t="s">
        <v>87</v>
      </c>
      <c r="B48" t="s">
        <v>6</v>
      </c>
      <c r="C48" t="s">
        <v>102</v>
      </c>
      <c r="D48">
        <v>1.0648359359999999</v>
      </c>
      <c r="E48">
        <v>0.50249864899999996</v>
      </c>
    </row>
    <row r="49" spans="1:5">
      <c r="A49" t="s">
        <v>95</v>
      </c>
      <c r="B49" t="s">
        <v>6</v>
      </c>
      <c r="C49" t="s">
        <v>102</v>
      </c>
      <c r="D49">
        <v>0.19417000100000001</v>
      </c>
      <c r="E49">
        <v>2.3135248000000001E-2</v>
      </c>
    </row>
    <row r="50" spans="1:5">
      <c r="A50" t="s">
        <v>31</v>
      </c>
      <c r="B50" t="s">
        <v>7</v>
      </c>
      <c r="C50" t="s">
        <v>102</v>
      </c>
      <c r="D50">
        <v>0.99088557799999999</v>
      </c>
      <c r="E50">
        <v>0.53865084799999996</v>
      </c>
    </row>
    <row r="51" spans="1:5">
      <c r="A51" t="s">
        <v>43</v>
      </c>
      <c r="B51" t="s">
        <v>7</v>
      </c>
      <c r="C51" t="s">
        <v>102</v>
      </c>
      <c r="D51">
        <v>0.25591166500000001</v>
      </c>
      <c r="E51">
        <v>8.4781072999999998E-2</v>
      </c>
    </row>
    <row r="52" spans="1:5">
      <c r="A52" t="s">
        <v>50</v>
      </c>
      <c r="B52" t="s">
        <v>7</v>
      </c>
      <c r="C52" t="s">
        <v>102</v>
      </c>
      <c r="D52">
        <v>1.2585085819999999</v>
      </c>
      <c r="E52">
        <v>0.75428647299999996</v>
      </c>
    </row>
    <row r="53" spans="1:5">
      <c r="A53" t="s">
        <v>52</v>
      </c>
      <c r="B53" t="s">
        <v>7</v>
      </c>
      <c r="C53" t="s">
        <v>102</v>
      </c>
      <c r="D53">
        <v>0.84749610500000006</v>
      </c>
      <c r="E53">
        <v>0.64264271900000003</v>
      </c>
    </row>
    <row r="54" spans="1:5">
      <c r="A54" t="s">
        <v>55</v>
      </c>
      <c r="B54" t="s">
        <v>7</v>
      </c>
      <c r="C54" t="s">
        <v>102</v>
      </c>
      <c r="D54">
        <v>0.34862623599999998</v>
      </c>
      <c r="E54">
        <v>0.19842037600000001</v>
      </c>
    </row>
    <row r="55" spans="1:5">
      <c r="A55" t="s">
        <v>61</v>
      </c>
      <c r="B55" t="s">
        <v>7</v>
      </c>
      <c r="C55" t="s">
        <v>102</v>
      </c>
      <c r="D55">
        <v>0.46123141600000001</v>
      </c>
      <c r="E55">
        <v>0.17323471400000001</v>
      </c>
    </row>
    <row r="56" spans="1:5">
      <c r="A56" t="s">
        <v>70</v>
      </c>
      <c r="B56" t="s">
        <v>7</v>
      </c>
      <c r="C56" t="s">
        <v>102</v>
      </c>
      <c r="D56">
        <v>1.073651959</v>
      </c>
      <c r="E56">
        <v>0.99924376999999998</v>
      </c>
    </row>
    <row r="57" spans="1:5">
      <c r="A57" t="s">
        <v>71</v>
      </c>
      <c r="B57" t="s">
        <v>7</v>
      </c>
      <c r="C57" t="s">
        <v>102</v>
      </c>
      <c r="D57">
        <v>8.7817499999999996E-3</v>
      </c>
      <c r="E57">
        <v>1.3533738999999999E-2</v>
      </c>
    </row>
    <row r="58" spans="1:5">
      <c r="A58" t="s">
        <v>88</v>
      </c>
      <c r="B58" t="s">
        <v>7</v>
      </c>
      <c r="C58" t="s">
        <v>102</v>
      </c>
      <c r="D58">
        <v>0.157594024</v>
      </c>
      <c r="E58">
        <v>5.9795651999999998E-2</v>
      </c>
    </row>
    <row r="59" spans="1:5">
      <c r="A59" t="s">
        <v>89</v>
      </c>
      <c r="B59" t="s">
        <v>7</v>
      </c>
      <c r="C59" t="s">
        <v>103</v>
      </c>
      <c r="D59">
        <v>1</v>
      </c>
      <c r="E59">
        <v>0</v>
      </c>
    </row>
    <row r="60" spans="1:5">
      <c r="A60" t="s">
        <v>93</v>
      </c>
      <c r="B60" t="s">
        <v>7</v>
      </c>
      <c r="C60" t="s">
        <v>102</v>
      </c>
      <c r="D60">
        <v>0.51880848300000004</v>
      </c>
      <c r="E60">
        <v>0.47496897399999999</v>
      </c>
    </row>
    <row r="61" spans="1:5">
      <c r="A61" t="s">
        <v>96</v>
      </c>
      <c r="B61" t="s">
        <v>7</v>
      </c>
      <c r="C61" t="s">
        <v>102</v>
      </c>
      <c r="D61">
        <v>0.68796561499999997</v>
      </c>
      <c r="E61">
        <v>0.41719354600000003</v>
      </c>
    </row>
    <row r="62" spans="1:5">
      <c r="A62" t="s">
        <v>27</v>
      </c>
      <c r="B62" t="s">
        <v>8</v>
      </c>
      <c r="C62" t="s">
        <v>102</v>
      </c>
      <c r="D62">
        <v>0.21670356099999999</v>
      </c>
      <c r="E62">
        <v>0.188217725</v>
      </c>
    </row>
    <row r="63" spans="1:5">
      <c r="A63" t="s">
        <v>32</v>
      </c>
      <c r="B63" t="s">
        <v>8</v>
      </c>
      <c r="C63" t="s">
        <v>102</v>
      </c>
      <c r="D63">
        <v>0.51736797400000001</v>
      </c>
      <c r="E63">
        <v>0.44646625200000001</v>
      </c>
    </row>
    <row r="64" spans="1:5">
      <c r="A64" t="s">
        <v>44</v>
      </c>
      <c r="B64" t="s">
        <v>8</v>
      </c>
      <c r="C64" t="s">
        <v>102</v>
      </c>
      <c r="D64">
        <v>0.28203145800000001</v>
      </c>
      <c r="E64">
        <v>0.24449241799999999</v>
      </c>
    </row>
    <row r="65" spans="1:5">
      <c r="A65" t="s">
        <v>53</v>
      </c>
      <c r="B65" t="s">
        <v>8</v>
      </c>
      <c r="C65" t="s">
        <v>102</v>
      </c>
      <c r="D65">
        <v>0.67238488799999996</v>
      </c>
      <c r="E65">
        <v>0.58294306699999998</v>
      </c>
    </row>
    <row r="66" spans="1:5">
      <c r="A66" t="s">
        <v>58</v>
      </c>
      <c r="B66" t="s">
        <v>8</v>
      </c>
      <c r="C66" t="s">
        <v>102</v>
      </c>
      <c r="D66">
        <v>0.53592529300000002</v>
      </c>
      <c r="E66">
        <v>0.50391458200000006</v>
      </c>
    </row>
    <row r="67" spans="1:5">
      <c r="A67" t="s">
        <v>62</v>
      </c>
      <c r="B67" t="s">
        <v>8</v>
      </c>
      <c r="C67" t="s">
        <v>102</v>
      </c>
      <c r="D67">
        <v>0.315444697</v>
      </c>
      <c r="E67">
        <v>0.272491333</v>
      </c>
    </row>
    <row r="68" spans="1:5">
      <c r="A68" t="s">
        <v>64</v>
      </c>
      <c r="B68" t="s">
        <v>8</v>
      </c>
      <c r="C68" t="s">
        <v>102</v>
      </c>
      <c r="D68">
        <v>0.109146115</v>
      </c>
      <c r="E68">
        <v>9.9818964999999996E-2</v>
      </c>
    </row>
    <row r="69" spans="1:5">
      <c r="A69" t="s">
        <v>72</v>
      </c>
      <c r="B69" t="s">
        <v>8</v>
      </c>
      <c r="C69" t="s">
        <v>102</v>
      </c>
      <c r="D69">
        <v>0.27823853700000001</v>
      </c>
      <c r="E69">
        <v>3.1060673E-2</v>
      </c>
    </row>
    <row r="70" spans="1:5">
      <c r="A70" t="s">
        <v>79</v>
      </c>
      <c r="B70" t="s">
        <v>8</v>
      </c>
      <c r="C70" t="s">
        <v>102</v>
      </c>
      <c r="D70">
        <v>0.78940795200000002</v>
      </c>
      <c r="E70">
        <v>0.68247506599999996</v>
      </c>
    </row>
    <row r="71" spans="1:5">
      <c r="A71" t="s">
        <v>88</v>
      </c>
      <c r="B71" t="s">
        <v>8</v>
      </c>
      <c r="C71" t="s">
        <v>102</v>
      </c>
      <c r="D71">
        <v>0.31293446699999999</v>
      </c>
      <c r="E71">
        <v>0.54052210099999998</v>
      </c>
    </row>
    <row r="72" spans="1:5">
      <c r="A72" t="s">
        <v>90</v>
      </c>
      <c r="B72" t="s">
        <v>8</v>
      </c>
      <c r="C72" t="s">
        <v>103</v>
      </c>
      <c r="D72">
        <v>1</v>
      </c>
      <c r="E72">
        <v>0</v>
      </c>
    </row>
    <row r="73" spans="1:5">
      <c r="A73" t="s">
        <v>97</v>
      </c>
      <c r="B73" t="s">
        <v>8</v>
      </c>
      <c r="C73" t="s">
        <v>102</v>
      </c>
      <c r="D73">
        <v>0.50649268400000003</v>
      </c>
      <c r="E73">
        <v>0.43753384899999997</v>
      </c>
    </row>
    <row r="74" spans="1:5">
      <c r="A74" t="s">
        <v>33</v>
      </c>
      <c r="B74" t="s">
        <v>9</v>
      </c>
      <c r="C74" t="s">
        <v>102</v>
      </c>
      <c r="D74">
        <v>8.9094399999999996E-4</v>
      </c>
      <c r="E74">
        <v>2.49931E-4</v>
      </c>
    </row>
    <row r="75" spans="1:5">
      <c r="A75" t="s">
        <v>39</v>
      </c>
      <c r="B75" t="s">
        <v>9</v>
      </c>
      <c r="C75" t="s">
        <v>102</v>
      </c>
      <c r="D75">
        <v>3.7314959999999999E-3</v>
      </c>
      <c r="E75">
        <v>3.36988E-3</v>
      </c>
    </row>
    <row r="76" spans="1:5">
      <c r="A76" t="s">
        <v>45</v>
      </c>
      <c r="B76" t="s">
        <v>9</v>
      </c>
      <c r="C76" t="s">
        <v>102</v>
      </c>
      <c r="D76">
        <v>4.28004E-4</v>
      </c>
      <c r="E76">
        <v>2.2478E-4</v>
      </c>
    </row>
    <row r="77" spans="1:5">
      <c r="A77" t="s">
        <v>54</v>
      </c>
      <c r="B77" t="s">
        <v>9</v>
      </c>
      <c r="C77" t="s">
        <v>102</v>
      </c>
      <c r="D77">
        <v>3.222351E-3</v>
      </c>
      <c r="E77">
        <v>2.1453269999999998E-3</v>
      </c>
    </row>
    <row r="78" spans="1:5">
      <c r="A78" t="s">
        <v>63</v>
      </c>
      <c r="B78" t="s">
        <v>9</v>
      </c>
      <c r="C78" t="s">
        <v>102</v>
      </c>
      <c r="D78">
        <v>4.0460360000000003E-3</v>
      </c>
      <c r="E78">
        <v>2.5133859999999998E-3</v>
      </c>
    </row>
    <row r="79" spans="1:5">
      <c r="A79" t="s">
        <v>69</v>
      </c>
      <c r="B79" t="s">
        <v>9</v>
      </c>
      <c r="C79" t="s">
        <v>102</v>
      </c>
      <c r="D79">
        <v>0.96491730899999995</v>
      </c>
      <c r="E79">
        <v>0.332522025</v>
      </c>
    </row>
    <row r="80" spans="1:5">
      <c r="A80" t="s">
        <v>73</v>
      </c>
      <c r="B80" t="s">
        <v>9</v>
      </c>
      <c r="C80" t="s">
        <v>102</v>
      </c>
      <c r="D80">
        <v>4.5373599999999999E-4</v>
      </c>
      <c r="E80">
        <v>2.6018500000000002E-4</v>
      </c>
    </row>
    <row r="81" spans="1:5">
      <c r="A81" t="s">
        <v>81</v>
      </c>
      <c r="B81" t="s">
        <v>9</v>
      </c>
      <c r="C81" t="s">
        <v>103</v>
      </c>
      <c r="D81">
        <v>1</v>
      </c>
      <c r="E81">
        <v>0</v>
      </c>
    </row>
    <row r="82" spans="1:5">
      <c r="A82" t="s">
        <v>87</v>
      </c>
      <c r="B82" t="s">
        <v>9</v>
      </c>
      <c r="C82" t="s">
        <v>102</v>
      </c>
      <c r="D82">
        <v>1.1345030000000001E-2</v>
      </c>
      <c r="E82">
        <v>1.1508703E-2</v>
      </c>
    </row>
    <row r="83" spans="1:5">
      <c r="A83" t="s">
        <v>96</v>
      </c>
      <c r="B83" t="s">
        <v>9</v>
      </c>
      <c r="C83" t="s">
        <v>102</v>
      </c>
      <c r="D83">
        <v>0.69283141599999998</v>
      </c>
      <c r="E83">
        <v>0.26649597000000003</v>
      </c>
    </row>
    <row r="84" spans="1:5">
      <c r="A84" t="s">
        <v>97</v>
      </c>
      <c r="B84" t="s">
        <v>9</v>
      </c>
      <c r="C84" t="s">
        <v>102</v>
      </c>
      <c r="D84">
        <v>1.955502E-3</v>
      </c>
      <c r="E84">
        <v>1.7244980000000001E-3</v>
      </c>
    </row>
    <row r="85" spans="1:5">
      <c r="A85" t="s">
        <v>98</v>
      </c>
      <c r="B85" t="s">
        <v>9</v>
      </c>
      <c r="C85" t="s">
        <v>102</v>
      </c>
      <c r="D85">
        <v>0.73758109100000002</v>
      </c>
      <c r="E85">
        <v>0.21631683700000001</v>
      </c>
    </row>
    <row r="86" spans="1:5">
      <c r="A86" t="s">
        <v>24</v>
      </c>
      <c r="B86" t="s">
        <v>10</v>
      </c>
      <c r="C86" t="s">
        <v>102</v>
      </c>
      <c r="D86">
        <v>1.3446509719999999</v>
      </c>
      <c r="E86">
        <v>0.30785214100000002</v>
      </c>
    </row>
    <row r="87" spans="1:5">
      <c r="A87" t="s">
        <v>31</v>
      </c>
      <c r="B87" t="s">
        <v>10</v>
      </c>
      <c r="C87" t="s">
        <v>102</v>
      </c>
      <c r="D87">
        <v>0.91915834699999999</v>
      </c>
      <c r="E87">
        <v>7.9434672999999997E-2</v>
      </c>
    </row>
    <row r="88" spans="1:5">
      <c r="A88" t="s">
        <v>32</v>
      </c>
      <c r="B88" t="s">
        <v>10</v>
      </c>
      <c r="C88" t="s">
        <v>102</v>
      </c>
      <c r="D88">
        <v>0.70059886000000005</v>
      </c>
      <c r="E88">
        <v>3.9292912999999999E-2</v>
      </c>
    </row>
    <row r="89" spans="1:5">
      <c r="A89" t="s">
        <v>35</v>
      </c>
      <c r="B89" t="s">
        <v>10</v>
      </c>
      <c r="C89" t="s">
        <v>102</v>
      </c>
      <c r="D89">
        <v>0.646539694</v>
      </c>
      <c r="E89">
        <v>0.429898636</v>
      </c>
    </row>
    <row r="90" spans="1:5">
      <c r="A90" t="s">
        <v>49</v>
      </c>
      <c r="B90" t="s">
        <v>10</v>
      </c>
      <c r="C90" t="s">
        <v>102</v>
      </c>
      <c r="D90">
        <v>0.64150199799999996</v>
      </c>
      <c r="E90">
        <v>1.042949793</v>
      </c>
    </row>
    <row r="91" spans="1:5">
      <c r="A91" t="s">
        <v>56</v>
      </c>
      <c r="B91" t="s">
        <v>10</v>
      </c>
      <c r="C91" t="s">
        <v>103</v>
      </c>
      <c r="D91">
        <v>1</v>
      </c>
      <c r="E91">
        <v>0</v>
      </c>
    </row>
    <row r="92" spans="1:5">
      <c r="A92" t="s">
        <v>78</v>
      </c>
      <c r="B92" t="s">
        <v>10</v>
      </c>
      <c r="C92" t="s">
        <v>102</v>
      </c>
      <c r="D92">
        <v>1.653830393</v>
      </c>
      <c r="E92">
        <v>0.45142486799999998</v>
      </c>
    </row>
    <row r="93" spans="1:5">
      <c r="A93" t="s">
        <v>82</v>
      </c>
      <c r="B93" t="s">
        <v>10</v>
      </c>
      <c r="C93" t="s">
        <v>102</v>
      </c>
      <c r="D93">
        <v>0.49919121700000002</v>
      </c>
      <c r="E93">
        <v>0.25632052999999999</v>
      </c>
    </row>
    <row r="94" spans="1:5">
      <c r="A94" t="s">
        <v>91</v>
      </c>
      <c r="B94" t="s">
        <v>10</v>
      </c>
      <c r="C94" t="s">
        <v>102</v>
      </c>
      <c r="D94">
        <v>0.45920945200000002</v>
      </c>
      <c r="E94">
        <v>2.340588E-2</v>
      </c>
    </row>
    <row r="95" spans="1:5">
      <c r="A95" t="s">
        <v>95</v>
      </c>
      <c r="B95" t="s">
        <v>10</v>
      </c>
      <c r="C95" t="s">
        <v>102</v>
      </c>
      <c r="D95">
        <v>1.605125436</v>
      </c>
      <c r="E95">
        <v>0.30263943100000001</v>
      </c>
    </row>
    <row r="96" spans="1:5">
      <c r="A96" t="s">
        <v>98</v>
      </c>
      <c r="B96" t="s">
        <v>10</v>
      </c>
      <c r="C96" t="s">
        <v>102</v>
      </c>
      <c r="D96">
        <v>0.82016396899999999</v>
      </c>
      <c r="E96">
        <v>0.11397940600000001</v>
      </c>
    </row>
    <row r="97" spans="1:5">
      <c r="A97" t="s">
        <v>99</v>
      </c>
      <c r="B97" t="s">
        <v>10</v>
      </c>
      <c r="C97" t="s">
        <v>102</v>
      </c>
      <c r="D97">
        <v>1.006738202</v>
      </c>
      <c r="E97">
        <v>0.38324245899999998</v>
      </c>
    </row>
    <row r="98" spans="1:5">
      <c r="A98" t="s">
        <v>25</v>
      </c>
      <c r="B98" t="s">
        <v>0</v>
      </c>
      <c r="C98" t="s">
        <v>103</v>
      </c>
      <c r="D98">
        <v>1</v>
      </c>
      <c r="E98">
        <v>0</v>
      </c>
    </row>
    <row r="99" spans="1:5">
      <c r="A99" t="s">
        <v>30</v>
      </c>
      <c r="B99" t="s">
        <v>0</v>
      </c>
      <c r="C99" t="s">
        <v>102</v>
      </c>
      <c r="D99">
        <v>1.398960158</v>
      </c>
      <c r="E99">
        <v>0.52419433699999995</v>
      </c>
    </row>
    <row r="100" spans="1:5">
      <c r="A100" t="s">
        <v>33</v>
      </c>
      <c r="B100" t="s">
        <v>0</v>
      </c>
      <c r="C100" t="s">
        <v>102</v>
      </c>
      <c r="D100">
        <v>0.94414323899999997</v>
      </c>
      <c r="E100">
        <v>0.78440989000000005</v>
      </c>
    </row>
    <row r="101" spans="1:5">
      <c r="A101" t="s">
        <v>43</v>
      </c>
      <c r="B101" t="s">
        <v>0</v>
      </c>
      <c r="C101" t="s">
        <v>102</v>
      </c>
      <c r="D101">
        <v>1.029452467</v>
      </c>
      <c r="E101">
        <v>0.45789686600000001</v>
      </c>
    </row>
    <row r="102" spans="1:5">
      <c r="A102" t="s">
        <v>44</v>
      </c>
      <c r="B102" t="s">
        <v>0</v>
      </c>
      <c r="C102" t="s">
        <v>102</v>
      </c>
      <c r="D102">
        <v>1.1300582960000001</v>
      </c>
      <c r="E102">
        <v>0.68288030499999997</v>
      </c>
    </row>
    <row r="103" spans="1:5">
      <c r="A103" t="s">
        <v>57</v>
      </c>
      <c r="B103" t="s">
        <v>0</v>
      </c>
      <c r="C103" t="s">
        <v>102</v>
      </c>
      <c r="D103">
        <v>0.60318221299999997</v>
      </c>
      <c r="E103">
        <v>0.48435935699999999</v>
      </c>
    </row>
    <row r="104" spans="1:5">
      <c r="A104" t="s">
        <v>65</v>
      </c>
      <c r="B104" t="s">
        <v>0</v>
      </c>
      <c r="C104" t="s">
        <v>102</v>
      </c>
      <c r="D104">
        <v>0.85229938800000005</v>
      </c>
      <c r="E104">
        <v>0.32372854699999998</v>
      </c>
    </row>
    <row r="105" spans="1:5">
      <c r="A105" t="s">
        <v>74</v>
      </c>
      <c r="B105" t="s">
        <v>0</v>
      </c>
      <c r="C105" t="s">
        <v>102</v>
      </c>
      <c r="D105">
        <v>0.91201876599999998</v>
      </c>
      <c r="E105">
        <v>0.35911810599999999</v>
      </c>
    </row>
    <row r="106" spans="1:5">
      <c r="A106" t="s">
        <v>83</v>
      </c>
      <c r="B106" t="s">
        <v>0</v>
      </c>
      <c r="C106" t="s">
        <v>102</v>
      </c>
      <c r="D106">
        <v>0.25443737700000002</v>
      </c>
      <c r="E106">
        <v>9.1295191999999997E-2</v>
      </c>
    </row>
    <row r="107" spans="1:5">
      <c r="A107" t="s">
        <v>86</v>
      </c>
      <c r="B107" t="s">
        <v>0</v>
      </c>
      <c r="C107" t="s">
        <v>102</v>
      </c>
      <c r="D107">
        <v>1.087800697</v>
      </c>
      <c r="E107">
        <v>0.42709823699999999</v>
      </c>
    </row>
    <row r="108" spans="1:5">
      <c r="A108" t="s">
        <v>91</v>
      </c>
      <c r="B108" t="s">
        <v>0</v>
      </c>
      <c r="C108" t="s">
        <v>102</v>
      </c>
      <c r="D108">
        <v>1.2206694629999999</v>
      </c>
      <c r="E108">
        <v>0.310429925</v>
      </c>
    </row>
    <row r="109" spans="1:5">
      <c r="A109" t="s">
        <v>92</v>
      </c>
      <c r="B109" t="s">
        <v>0</v>
      </c>
      <c r="C109" t="s">
        <v>102</v>
      </c>
      <c r="D109">
        <v>2.9955118999999999E-2</v>
      </c>
      <c r="E109">
        <v>1.2822165999999999E-2</v>
      </c>
    </row>
    <row r="110" spans="1:5">
      <c r="A110" t="s">
        <v>26</v>
      </c>
      <c r="B110" t="s">
        <v>1</v>
      </c>
      <c r="C110" t="s">
        <v>102</v>
      </c>
      <c r="D110">
        <v>4.6525603999999998E-2</v>
      </c>
      <c r="E110">
        <v>1.6258704999999998E-2</v>
      </c>
    </row>
    <row r="111" spans="1:5">
      <c r="A111" t="s">
        <v>36</v>
      </c>
      <c r="B111" t="s">
        <v>1</v>
      </c>
      <c r="C111" t="s">
        <v>102</v>
      </c>
      <c r="D111">
        <v>1.062173923</v>
      </c>
      <c r="E111">
        <v>0.14148066300000001</v>
      </c>
    </row>
    <row r="112" spans="1:5">
      <c r="A112" t="s">
        <v>42</v>
      </c>
      <c r="B112" t="s">
        <v>1</v>
      </c>
      <c r="C112" t="s">
        <v>102</v>
      </c>
      <c r="D112">
        <v>0.98221481300000002</v>
      </c>
      <c r="E112">
        <v>0.294308756</v>
      </c>
    </row>
    <row r="113" spans="1:5">
      <c r="A113" t="s">
        <v>45</v>
      </c>
      <c r="B113" t="s">
        <v>1</v>
      </c>
      <c r="C113" t="s">
        <v>102</v>
      </c>
      <c r="D113">
        <v>0.84326314899999999</v>
      </c>
      <c r="E113">
        <v>0.59111415899999997</v>
      </c>
    </row>
    <row r="114" spans="1:5">
      <c r="A114" t="s">
        <v>47</v>
      </c>
      <c r="B114" t="s">
        <v>1</v>
      </c>
      <c r="C114" t="s">
        <v>102</v>
      </c>
      <c r="D114">
        <v>0.34354311100000001</v>
      </c>
      <c r="E114">
        <v>8.5064388000000005E-2</v>
      </c>
    </row>
    <row r="115" spans="1:5">
      <c r="A115" t="s">
        <v>52</v>
      </c>
      <c r="B115" t="s">
        <v>1</v>
      </c>
      <c r="C115" t="s">
        <v>102</v>
      </c>
      <c r="D115">
        <v>0.82632792200000005</v>
      </c>
      <c r="E115">
        <v>0.35364900900000001</v>
      </c>
    </row>
    <row r="116" spans="1:5">
      <c r="A116" t="s">
        <v>53</v>
      </c>
      <c r="B116" t="s">
        <v>1</v>
      </c>
      <c r="C116" t="s">
        <v>102</v>
      </c>
      <c r="D116">
        <v>0.82388287400000004</v>
      </c>
      <c r="E116">
        <v>0.41429445100000001</v>
      </c>
    </row>
    <row r="117" spans="1:5">
      <c r="A117" t="s">
        <v>65</v>
      </c>
      <c r="B117" t="s">
        <v>1</v>
      </c>
      <c r="C117" t="s">
        <v>102</v>
      </c>
      <c r="D117">
        <v>0.30288510200000002</v>
      </c>
      <c r="E117">
        <v>4.6033738999999997E-2</v>
      </c>
    </row>
    <row r="118" spans="1:5">
      <c r="A118" t="s">
        <v>66</v>
      </c>
      <c r="B118" t="s">
        <v>1</v>
      </c>
      <c r="C118" t="s">
        <v>103</v>
      </c>
      <c r="D118">
        <v>1</v>
      </c>
      <c r="E118">
        <v>0</v>
      </c>
    </row>
    <row r="119" spans="1:5">
      <c r="A119" t="s">
        <v>68</v>
      </c>
      <c r="B119" t="s">
        <v>1</v>
      </c>
      <c r="C119" t="s">
        <v>102</v>
      </c>
      <c r="D119">
        <v>0.55047327199999996</v>
      </c>
      <c r="E119">
        <v>0.49873794900000001</v>
      </c>
    </row>
    <row r="120" spans="1:5">
      <c r="A120" t="s">
        <v>94</v>
      </c>
      <c r="B120" t="s">
        <v>1</v>
      </c>
      <c r="C120" t="s">
        <v>102</v>
      </c>
      <c r="D120">
        <v>1.1414537819999999</v>
      </c>
      <c r="E120">
        <v>0.277611618</v>
      </c>
    </row>
    <row r="121" spans="1:5">
      <c r="A121" t="s">
        <v>99</v>
      </c>
      <c r="B121" t="s">
        <v>1</v>
      </c>
      <c r="C121" t="s">
        <v>102</v>
      </c>
      <c r="D121">
        <v>1.011008871</v>
      </c>
      <c r="E121">
        <v>0.405546081</v>
      </c>
    </row>
    <row r="122" spans="1:5">
      <c r="A122" t="s">
        <v>24</v>
      </c>
      <c r="B122" t="s">
        <v>2</v>
      </c>
      <c r="C122" t="s">
        <v>102</v>
      </c>
      <c r="D122">
        <v>0.81140816500000001</v>
      </c>
      <c r="E122">
        <v>0.50314587399999999</v>
      </c>
    </row>
    <row r="123" spans="1:5">
      <c r="A123" t="s">
        <v>29</v>
      </c>
      <c r="B123" t="s">
        <v>2</v>
      </c>
      <c r="C123" t="s">
        <v>102</v>
      </c>
      <c r="D123">
        <v>1.243577586</v>
      </c>
      <c r="E123">
        <v>0.777338003</v>
      </c>
    </row>
    <row r="124" spans="1:5">
      <c r="A124" t="s">
        <v>36</v>
      </c>
      <c r="B124" t="s">
        <v>2</v>
      </c>
      <c r="C124" t="s">
        <v>102</v>
      </c>
      <c r="D124">
        <v>5.1597147000000003E-2</v>
      </c>
      <c r="E124">
        <v>1.5946682E-2</v>
      </c>
    </row>
    <row r="125" spans="1:5">
      <c r="A125" t="s">
        <v>38</v>
      </c>
      <c r="B125" t="s">
        <v>2</v>
      </c>
      <c r="C125" t="s">
        <v>102</v>
      </c>
      <c r="D125">
        <v>1.5104649999999999E-3</v>
      </c>
      <c r="E125">
        <v>1.7286980000000001E-3</v>
      </c>
    </row>
    <row r="126" spans="1:5">
      <c r="A126" t="s">
        <v>51</v>
      </c>
      <c r="B126" t="s">
        <v>2</v>
      </c>
      <c r="C126" t="s">
        <v>102</v>
      </c>
      <c r="D126">
        <v>0.29361472</v>
      </c>
      <c r="E126">
        <v>0.348723322</v>
      </c>
    </row>
    <row r="127" spans="1:5">
      <c r="A127" t="s">
        <v>54</v>
      </c>
      <c r="B127" t="s">
        <v>2</v>
      </c>
      <c r="C127" t="s">
        <v>102</v>
      </c>
      <c r="D127">
        <v>0.61618951200000005</v>
      </c>
      <c r="E127">
        <v>0.42964290300000002</v>
      </c>
    </row>
    <row r="128" spans="1:5">
      <c r="A128" t="s">
        <v>61</v>
      </c>
      <c r="B128" t="s">
        <v>2</v>
      </c>
      <c r="C128" t="s">
        <v>102</v>
      </c>
      <c r="D128" s="1">
        <v>2.39E-6</v>
      </c>
      <c r="E128" s="1">
        <v>3.84E-7</v>
      </c>
    </row>
    <row r="129" spans="1:5">
      <c r="A129" t="s">
        <v>62</v>
      </c>
      <c r="B129" t="s">
        <v>2</v>
      </c>
      <c r="C129" t="s">
        <v>102</v>
      </c>
      <c r="D129">
        <v>0.548240646</v>
      </c>
      <c r="E129">
        <v>0.39840008300000002</v>
      </c>
    </row>
    <row r="130" spans="1:5">
      <c r="A130" t="s">
        <v>74</v>
      </c>
      <c r="B130" t="s">
        <v>2</v>
      </c>
      <c r="C130" t="s">
        <v>102</v>
      </c>
      <c r="D130">
        <v>0</v>
      </c>
      <c r="E130">
        <v>0</v>
      </c>
    </row>
    <row r="131" spans="1:5">
      <c r="A131" t="s">
        <v>75</v>
      </c>
      <c r="B131" t="s">
        <v>2</v>
      </c>
      <c r="C131" t="s">
        <v>102</v>
      </c>
      <c r="D131">
        <v>1.1400099999999999E-4</v>
      </c>
      <c r="E131">
        <v>1.6354100000000001E-4</v>
      </c>
    </row>
    <row r="132" spans="1:5">
      <c r="A132" t="s">
        <v>77</v>
      </c>
      <c r="B132" t="s">
        <v>2</v>
      </c>
      <c r="C132" t="s">
        <v>102</v>
      </c>
      <c r="D132">
        <v>0.16849109400000001</v>
      </c>
      <c r="E132">
        <v>0.28499991499999999</v>
      </c>
    </row>
    <row r="133" spans="1:5">
      <c r="A133" t="s">
        <v>104</v>
      </c>
      <c r="B133" t="s">
        <v>2</v>
      </c>
      <c r="C133" t="s">
        <v>103</v>
      </c>
      <c r="D133">
        <v>1</v>
      </c>
      <c r="E133">
        <v>0</v>
      </c>
    </row>
    <row r="134" spans="1:5">
      <c r="A134" t="s">
        <v>35</v>
      </c>
      <c r="B134" t="s">
        <v>11</v>
      </c>
      <c r="C134" t="s">
        <v>102</v>
      </c>
      <c r="D134">
        <v>0.65416897900000004</v>
      </c>
      <c r="E134">
        <v>0.13234146099999999</v>
      </c>
    </row>
    <row r="135" spans="1:5">
      <c r="A135" t="s">
        <v>37</v>
      </c>
      <c r="B135" t="s">
        <v>11</v>
      </c>
      <c r="C135" t="s">
        <v>103</v>
      </c>
      <c r="D135">
        <v>1</v>
      </c>
      <c r="E135">
        <v>0</v>
      </c>
    </row>
    <row r="136" spans="1:5">
      <c r="A136" t="s">
        <v>41</v>
      </c>
      <c r="B136" t="s">
        <v>11</v>
      </c>
      <c r="C136" t="s">
        <v>102</v>
      </c>
      <c r="D136">
        <v>0.65710585700000002</v>
      </c>
      <c r="E136">
        <v>0.101966011</v>
      </c>
    </row>
    <row r="137" spans="1:5">
      <c r="A137" t="s">
        <v>47</v>
      </c>
      <c r="B137" t="s">
        <v>11</v>
      </c>
      <c r="C137" t="s">
        <v>102</v>
      </c>
      <c r="D137">
        <v>0.71370203899999995</v>
      </c>
      <c r="E137">
        <v>4.1180759999999997E-2</v>
      </c>
    </row>
    <row r="138" spans="1:5">
      <c r="A138" t="s">
        <v>48</v>
      </c>
      <c r="B138" t="s">
        <v>11</v>
      </c>
      <c r="C138" t="s">
        <v>102</v>
      </c>
      <c r="D138">
        <v>0.179237059</v>
      </c>
      <c r="E138">
        <v>5.6880849999999997E-2</v>
      </c>
    </row>
    <row r="139" spans="1:5">
      <c r="A139" t="s">
        <v>60</v>
      </c>
      <c r="B139" t="s">
        <v>11</v>
      </c>
      <c r="C139" t="s">
        <v>102</v>
      </c>
      <c r="D139">
        <v>0.79309579299999999</v>
      </c>
      <c r="E139">
        <v>5.7473274999999997E-2</v>
      </c>
    </row>
    <row r="140" spans="1:5">
      <c r="A140" t="s">
        <v>63</v>
      </c>
      <c r="B140" t="s">
        <v>11</v>
      </c>
      <c r="C140" t="s">
        <v>102</v>
      </c>
      <c r="D140">
        <v>0.65005179999999996</v>
      </c>
      <c r="E140">
        <v>8.5761110000000002E-2</v>
      </c>
    </row>
    <row r="141" spans="1:5">
      <c r="A141" t="s">
        <v>71</v>
      </c>
      <c r="B141" t="s">
        <v>11</v>
      </c>
      <c r="C141" t="s">
        <v>102</v>
      </c>
      <c r="D141">
        <v>0.55951178499999998</v>
      </c>
      <c r="E141">
        <v>0.53292080799999997</v>
      </c>
    </row>
    <row r="142" spans="1:5">
      <c r="A142" t="s">
        <v>72</v>
      </c>
      <c r="B142" t="s">
        <v>11</v>
      </c>
      <c r="C142" t="s">
        <v>102</v>
      </c>
      <c r="D142">
        <v>0.48633533099999998</v>
      </c>
      <c r="E142">
        <v>0.17977322200000001</v>
      </c>
    </row>
    <row r="143" spans="1:5">
      <c r="A143" t="s">
        <v>75</v>
      </c>
      <c r="B143" t="s">
        <v>11</v>
      </c>
      <c r="C143" t="s">
        <v>102</v>
      </c>
      <c r="D143">
        <v>0.80348170299999999</v>
      </c>
      <c r="E143">
        <v>9.3544724999999995E-2</v>
      </c>
    </row>
    <row r="144" spans="1:5">
      <c r="A144" t="s">
        <v>83</v>
      </c>
      <c r="B144" t="s">
        <v>11</v>
      </c>
      <c r="C144" t="s">
        <v>102</v>
      </c>
      <c r="D144">
        <v>0.89240759199999997</v>
      </c>
      <c r="E144">
        <v>0.163478655</v>
      </c>
    </row>
    <row r="145" spans="1:5">
      <c r="A145" t="s">
        <v>85</v>
      </c>
      <c r="B145" t="s">
        <v>11</v>
      </c>
      <c r="C145" t="s">
        <v>102</v>
      </c>
      <c r="D145">
        <v>0.48727522499999998</v>
      </c>
      <c r="E145">
        <v>0.38570711099999999</v>
      </c>
    </row>
  </sheetData>
  <sortState ref="A2:F170">
    <sortCondition ref="B2:B170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4" sqref="E4"/>
    </sheetView>
  </sheetViews>
  <sheetFormatPr baseColWidth="10" defaultRowHeight="15"/>
  <cols>
    <col min="1" max="1" width="14.28515625" customWidth="1"/>
  </cols>
  <sheetData>
    <row r="1" spans="1:5">
      <c r="B1" t="s">
        <v>164</v>
      </c>
      <c r="C1" t="s">
        <v>155</v>
      </c>
      <c r="E1" t="s">
        <v>352</v>
      </c>
    </row>
    <row r="2" spans="1:5">
      <c r="A2" t="s">
        <v>158</v>
      </c>
      <c r="B2">
        <v>7.12</v>
      </c>
      <c r="C2">
        <v>0.01</v>
      </c>
      <c r="E2" t="s">
        <v>353</v>
      </c>
    </row>
    <row r="3" spans="1:5">
      <c r="A3" t="s">
        <v>159</v>
      </c>
      <c r="B3">
        <v>7.22</v>
      </c>
      <c r="C3">
        <v>0.09</v>
      </c>
      <c r="E3" t="s">
        <v>354</v>
      </c>
    </row>
    <row r="4" spans="1:5">
      <c r="A4" t="s">
        <v>160</v>
      </c>
      <c r="B4">
        <v>7.2</v>
      </c>
      <c r="C4">
        <v>7.0000000000000007E-2</v>
      </c>
    </row>
    <row r="5" spans="1:5">
      <c r="A5" t="s">
        <v>161</v>
      </c>
      <c r="B5">
        <v>7.01</v>
      </c>
      <c r="C5">
        <v>0.21</v>
      </c>
    </row>
    <row r="6" spans="1:5">
      <c r="A6" t="s">
        <v>162</v>
      </c>
      <c r="B6">
        <v>6.98</v>
      </c>
      <c r="C6">
        <v>0.1</v>
      </c>
    </row>
    <row r="7" spans="1:5">
      <c r="A7" t="s">
        <v>163</v>
      </c>
      <c r="B7">
        <v>7.22</v>
      </c>
      <c r="C7">
        <v>0.24</v>
      </c>
    </row>
    <row r="8" spans="1:5">
      <c r="A8" t="s">
        <v>165</v>
      </c>
      <c r="B8">
        <v>6.2</v>
      </c>
      <c r="C8">
        <v>0.02</v>
      </c>
    </row>
    <row r="9" spans="1:5">
      <c r="A9" t="s">
        <v>166</v>
      </c>
      <c r="B9">
        <v>7</v>
      </c>
      <c r="C9">
        <v>0.66</v>
      </c>
    </row>
    <row r="10" spans="1:5">
      <c r="A10" t="s">
        <v>167</v>
      </c>
      <c r="B10">
        <v>7.03</v>
      </c>
      <c r="C10">
        <v>0.35</v>
      </c>
    </row>
    <row r="11" spans="1:5">
      <c r="A11" t="s">
        <v>168</v>
      </c>
      <c r="B11">
        <v>6.32</v>
      </c>
      <c r="C11">
        <v>0.42</v>
      </c>
    </row>
    <row r="12" spans="1:5">
      <c r="A12" t="s">
        <v>169</v>
      </c>
      <c r="B12">
        <v>5.72</v>
      </c>
      <c r="C12">
        <v>0.14000000000000001</v>
      </c>
    </row>
    <row r="13" spans="1:5">
      <c r="A13" t="s">
        <v>170</v>
      </c>
      <c r="B13">
        <v>6.46</v>
      </c>
      <c r="C13">
        <v>0.38</v>
      </c>
    </row>
    <row r="14" spans="1:5">
      <c r="A14" t="s">
        <v>171</v>
      </c>
      <c r="B14">
        <v>5.87</v>
      </c>
      <c r="C14">
        <v>0.03</v>
      </c>
    </row>
    <row r="15" spans="1:5">
      <c r="A15" t="s">
        <v>172</v>
      </c>
      <c r="B15">
        <v>6.76</v>
      </c>
      <c r="C15">
        <v>0.24</v>
      </c>
    </row>
    <row r="16" spans="1:5">
      <c r="A16" t="s">
        <v>173</v>
      </c>
      <c r="B16">
        <v>6.72</v>
      </c>
      <c r="C16">
        <v>0.45</v>
      </c>
    </row>
    <row r="17" spans="1:3">
      <c r="A17" t="s">
        <v>174</v>
      </c>
      <c r="B17">
        <v>6.21</v>
      </c>
      <c r="C17">
        <v>0.13</v>
      </c>
    </row>
    <row r="18" spans="1:3">
      <c r="A18" t="s">
        <v>175</v>
      </c>
      <c r="B18">
        <v>5.69</v>
      </c>
      <c r="C18">
        <v>0.17</v>
      </c>
    </row>
    <row r="19" spans="1:3">
      <c r="A19" t="s">
        <v>176</v>
      </c>
      <c r="B19">
        <v>6.35</v>
      </c>
      <c r="C19">
        <v>0.09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O18" sqref="O18"/>
    </sheetView>
  </sheetViews>
  <sheetFormatPr baseColWidth="10" defaultRowHeight="15"/>
  <cols>
    <col min="1" max="1" width="33.42578125" customWidth="1"/>
  </cols>
  <sheetData>
    <row r="1" spans="1:15">
      <c r="A1" t="s">
        <v>185</v>
      </c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2</v>
      </c>
      <c r="M1" t="s">
        <v>11</v>
      </c>
      <c r="O1" t="s">
        <v>295</v>
      </c>
    </row>
    <row r="2" spans="1:15">
      <c r="A2" t="s">
        <v>186</v>
      </c>
      <c r="B2" s="1">
        <v>1080000000</v>
      </c>
      <c r="C2" s="1">
        <v>0</v>
      </c>
      <c r="D2" s="1">
        <v>656000</v>
      </c>
      <c r="E2" s="1">
        <v>466000000</v>
      </c>
      <c r="F2" s="1">
        <v>1360000000</v>
      </c>
      <c r="G2" s="1">
        <v>46200000</v>
      </c>
      <c r="H2" s="1">
        <v>2710000</v>
      </c>
      <c r="I2" s="1">
        <v>134000000</v>
      </c>
      <c r="J2" s="1">
        <v>237000000</v>
      </c>
      <c r="K2" s="1">
        <v>656000000</v>
      </c>
      <c r="L2" s="1">
        <v>0</v>
      </c>
      <c r="M2" s="1">
        <v>373000000</v>
      </c>
      <c r="O2" t="s">
        <v>296</v>
      </c>
    </row>
    <row r="3" spans="1:15">
      <c r="A3" t="s">
        <v>187</v>
      </c>
      <c r="B3" s="1">
        <v>523000000</v>
      </c>
      <c r="C3" s="1">
        <v>0</v>
      </c>
      <c r="D3" s="1">
        <v>746000</v>
      </c>
      <c r="E3" s="1">
        <v>451000000</v>
      </c>
      <c r="F3" s="1">
        <v>1350000000</v>
      </c>
      <c r="G3" s="1">
        <v>44800000</v>
      </c>
      <c r="H3" s="1">
        <v>2530000</v>
      </c>
      <c r="I3" s="1">
        <v>117000000</v>
      </c>
      <c r="J3" s="1">
        <v>127000000</v>
      </c>
      <c r="K3" s="1">
        <v>590000000</v>
      </c>
      <c r="L3" s="1">
        <v>0</v>
      </c>
      <c r="M3" s="1">
        <v>361000000</v>
      </c>
      <c r="O3" t="s">
        <v>297</v>
      </c>
    </row>
    <row r="4" spans="1:15">
      <c r="A4" t="s">
        <v>188</v>
      </c>
      <c r="B4" s="1">
        <v>0</v>
      </c>
      <c r="C4" s="1">
        <v>0</v>
      </c>
      <c r="D4" s="1">
        <v>1920000</v>
      </c>
      <c r="E4" s="1">
        <v>414000000</v>
      </c>
      <c r="F4" s="1">
        <v>1150000000</v>
      </c>
      <c r="G4" s="1">
        <v>43800000</v>
      </c>
      <c r="H4" s="1">
        <v>2390000</v>
      </c>
      <c r="I4" s="1">
        <v>190000000</v>
      </c>
      <c r="J4" s="1">
        <v>0</v>
      </c>
      <c r="K4" s="1">
        <v>505000000</v>
      </c>
      <c r="L4" s="1">
        <v>0</v>
      </c>
      <c r="M4" s="1">
        <v>331000000</v>
      </c>
      <c r="O4" t="s">
        <v>298</v>
      </c>
    </row>
    <row r="5" spans="1:15">
      <c r="A5" t="s">
        <v>189</v>
      </c>
      <c r="B5" s="1">
        <v>1020000000</v>
      </c>
      <c r="C5" s="1">
        <v>0</v>
      </c>
      <c r="D5" s="1">
        <v>729000</v>
      </c>
      <c r="E5" s="1">
        <v>365000000</v>
      </c>
      <c r="F5" s="1">
        <v>1550000000</v>
      </c>
      <c r="G5" s="1">
        <v>50100000</v>
      </c>
      <c r="H5" s="1">
        <v>2560000</v>
      </c>
      <c r="I5" s="1">
        <v>217000000</v>
      </c>
      <c r="J5" s="1">
        <v>107000000</v>
      </c>
      <c r="K5" s="1">
        <v>598000000</v>
      </c>
      <c r="L5" s="1">
        <v>0</v>
      </c>
      <c r="M5" s="1">
        <v>292000000</v>
      </c>
      <c r="O5" t="s">
        <v>299</v>
      </c>
    </row>
    <row r="6" spans="1:15">
      <c r="A6" t="s">
        <v>190</v>
      </c>
      <c r="B6" s="1">
        <v>1380000000</v>
      </c>
      <c r="C6" s="1">
        <v>0</v>
      </c>
      <c r="D6" s="1">
        <v>507000</v>
      </c>
      <c r="E6" s="1">
        <v>340000000</v>
      </c>
      <c r="F6" s="1">
        <v>1300000000</v>
      </c>
      <c r="G6" s="1">
        <v>39200000</v>
      </c>
      <c r="H6" s="1">
        <v>2430000</v>
      </c>
      <c r="I6" s="1">
        <v>222000000</v>
      </c>
      <c r="J6" s="1">
        <v>172000000</v>
      </c>
      <c r="K6" s="1">
        <v>555000000</v>
      </c>
      <c r="L6" s="1">
        <v>0</v>
      </c>
      <c r="M6" s="1">
        <v>272000000</v>
      </c>
      <c r="O6" t="s">
        <v>300</v>
      </c>
    </row>
    <row r="7" spans="1:15">
      <c r="A7" t="s">
        <v>191</v>
      </c>
      <c r="B7" s="1">
        <v>4280000</v>
      </c>
      <c r="C7" s="1">
        <v>7240000</v>
      </c>
      <c r="D7" s="1">
        <v>10600</v>
      </c>
      <c r="E7" s="1">
        <v>14000000</v>
      </c>
      <c r="F7" s="1">
        <v>39300000</v>
      </c>
      <c r="G7" s="1">
        <v>3740000</v>
      </c>
      <c r="H7" s="1">
        <v>605000</v>
      </c>
      <c r="I7" s="1">
        <v>4060000</v>
      </c>
      <c r="J7" s="1">
        <v>28000000</v>
      </c>
      <c r="K7" s="1">
        <v>14100000</v>
      </c>
      <c r="L7" s="1">
        <v>3280000</v>
      </c>
      <c r="M7" s="1">
        <v>11200000</v>
      </c>
    </row>
    <row r="8" spans="1:15">
      <c r="A8" t="s">
        <v>192</v>
      </c>
      <c r="B8" s="1">
        <v>44000</v>
      </c>
      <c r="C8" s="1">
        <v>42500000</v>
      </c>
      <c r="D8" s="1">
        <v>40700</v>
      </c>
      <c r="E8" s="1">
        <v>72500000</v>
      </c>
      <c r="F8" s="1">
        <v>164000000</v>
      </c>
      <c r="G8" s="1">
        <v>15800000</v>
      </c>
      <c r="H8" s="1">
        <v>2020000</v>
      </c>
      <c r="I8" s="1">
        <v>19800000</v>
      </c>
      <c r="J8" s="1">
        <v>121000000</v>
      </c>
      <c r="K8" s="1">
        <v>61600000</v>
      </c>
      <c r="L8" s="1">
        <v>14200000</v>
      </c>
      <c r="M8" s="1">
        <v>58000000</v>
      </c>
      <c r="O8" t="s">
        <v>301</v>
      </c>
    </row>
    <row r="9" spans="1:15">
      <c r="A9" t="s">
        <v>193</v>
      </c>
      <c r="B9" s="1">
        <v>0</v>
      </c>
      <c r="C9" s="1">
        <v>641000000</v>
      </c>
      <c r="D9" s="1">
        <v>0</v>
      </c>
      <c r="E9" s="1">
        <v>171000000</v>
      </c>
      <c r="F9" s="1">
        <v>642000000</v>
      </c>
      <c r="G9" s="1">
        <v>31900000</v>
      </c>
      <c r="H9" s="1">
        <v>84400</v>
      </c>
      <c r="I9" s="1">
        <v>0</v>
      </c>
      <c r="J9" s="1">
        <v>222000000</v>
      </c>
      <c r="K9" s="1">
        <v>1810000000</v>
      </c>
      <c r="L9" s="1">
        <v>0</v>
      </c>
      <c r="M9" s="1">
        <v>1780000000</v>
      </c>
    </row>
    <row r="10" spans="1:15">
      <c r="A10" t="s">
        <v>194</v>
      </c>
      <c r="B10" s="1">
        <v>0</v>
      </c>
      <c r="C10" s="1">
        <v>444000000</v>
      </c>
      <c r="D10" s="1">
        <v>0</v>
      </c>
      <c r="E10" s="1">
        <v>156000000</v>
      </c>
      <c r="F10" s="1">
        <v>563000000</v>
      </c>
      <c r="G10" s="1">
        <v>17200000</v>
      </c>
      <c r="H10" s="1">
        <v>114000</v>
      </c>
      <c r="I10" s="1">
        <v>101000000</v>
      </c>
      <c r="J10" s="1">
        <v>141000000</v>
      </c>
      <c r="K10" s="1">
        <v>969000000</v>
      </c>
      <c r="L10" s="1">
        <v>0</v>
      </c>
      <c r="M10" s="1">
        <v>1010000000</v>
      </c>
    </row>
    <row r="11" spans="1:15">
      <c r="A11" t="s">
        <v>195</v>
      </c>
      <c r="B11" s="1">
        <v>0</v>
      </c>
      <c r="C11" s="1">
        <v>309000000</v>
      </c>
      <c r="D11" s="1">
        <v>0</v>
      </c>
      <c r="E11" s="1">
        <v>180000000</v>
      </c>
      <c r="F11" s="1">
        <v>667000000</v>
      </c>
      <c r="G11" s="1">
        <v>28200000</v>
      </c>
      <c r="H11" s="1">
        <v>125000</v>
      </c>
      <c r="I11" s="1">
        <v>0</v>
      </c>
      <c r="J11" s="1">
        <v>177000000</v>
      </c>
      <c r="K11" s="1">
        <v>1190000000</v>
      </c>
      <c r="L11" s="1">
        <v>0</v>
      </c>
      <c r="M11" s="1">
        <v>1560000000</v>
      </c>
    </row>
    <row r="12" spans="1:15">
      <c r="A12" t="s">
        <v>196</v>
      </c>
      <c r="B12" s="1">
        <v>0</v>
      </c>
      <c r="C12" s="1">
        <v>617000000</v>
      </c>
      <c r="D12" s="1">
        <v>0</v>
      </c>
      <c r="E12" s="1">
        <v>235000000</v>
      </c>
      <c r="F12" s="1">
        <v>1000000000</v>
      </c>
      <c r="G12" s="1">
        <v>31300000</v>
      </c>
      <c r="H12" s="1">
        <v>920000</v>
      </c>
      <c r="I12" s="1">
        <v>154000000</v>
      </c>
      <c r="J12" s="1">
        <v>253000000</v>
      </c>
      <c r="K12" s="1">
        <v>1140000000</v>
      </c>
      <c r="L12" s="1">
        <v>0</v>
      </c>
      <c r="M12" s="1">
        <v>1310000000</v>
      </c>
    </row>
    <row r="13" spans="1:15">
      <c r="A13" t="s">
        <v>197</v>
      </c>
      <c r="B13" s="1">
        <v>0</v>
      </c>
      <c r="C13" s="1">
        <v>259000000</v>
      </c>
      <c r="D13" s="1">
        <v>0</v>
      </c>
      <c r="E13" s="1">
        <v>72700000</v>
      </c>
      <c r="F13" s="1">
        <v>378000000</v>
      </c>
      <c r="G13" s="1">
        <v>8640000</v>
      </c>
      <c r="H13" s="1">
        <v>122000</v>
      </c>
      <c r="I13" s="1">
        <v>56600000</v>
      </c>
      <c r="J13" s="1">
        <v>130000000</v>
      </c>
      <c r="K13" s="1">
        <v>422000000</v>
      </c>
      <c r="L13" s="1">
        <v>0</v>
      </c>
      <c r="M13" s="1">
        <v>602000000</v>
      </c>
    </row>
    <row r="14" spans="1:15">
      <c r="A14" t="s">
        <v>198</v>
      </c>
      <c r="B14" s="1">
        <v>0</v>
      </c>
      <c r="C14" s="1">
        <v>79000000</v>
      </c>
      <c r="D14" s="1">
        <v>0</v>
      </c>
      <c r="E14" s="1">
        <v>0</v>
      </c>
      <c r="F14" s="1">
        <v>1100000000</v>
      </c>
      <c r="G14" s="1">
        <v>24000000</v>
      </c>
      <c r="H14" s="1">
        <v>13400000</v>
      </c>
      <c r="I14" s="1">
        <v>196000000</v>
      </c>
      <c r="J14" s="1">
        <v>322000000</v>
      </c>
      <c r="K14" s="1">
        <v>4390000000</v>
      </c>
      <c r="L14" s="1">
        <v>222000</v>
      </c>
      <c r="M14" s="1">
        <v>2310000000</v>
      </c>
    </row>
    <row r="15" spans="1:15">
      <c r="A15" t="s">
        <v>199</v>
      </c>
      <c r="B15" s="1">
        <v>0</v>
      </c>
      <c r="C15" s="1">
        <v>122000000</v>
      </c>
      <c r="D15" s="1">
        <v>0</v>
      </c>
      <c r="E15" s="1">
        <v>0</v>
      </c>
      <c r="F15" s="1">
        <v>651000000</v>
      </c>
      <c r="G15" s="1">
        <v>11600000</v>
      </c>
      <c r="H15" s="1">
        <v>785000</v>
      </c>
      <c r="I15" s="1">
        <v>195000000</v>
      </c>
      <c r="J15" s="1">
        <v>386000000</v>
      </c>
      <c r="K15" s="1">
        <v>3950000000</v>
      </c>
      <c r="L15" s="1">
        <v>3310000</v>
      </c>
      <c r="M15" s="1">
        <v>302000000</v>
      </c>
    </row>
    <row r="16" spans="1:15">
      <c r="A16" t="s">
        <v>200</v>
      </c>
      <c r="B16" s="1">
        <v>0</v>
      </c>
      <c r="C16" s="1">
        <v>267000000</v>
      </c>
      <c r="D16" s="1">
        <v>0</v>
      </c>
      <c r="E16" s="1">
        <v>0</v>
      </c>
      <c r="F16" s="1">
        <v>688000000</v>
      </c>
      <c r="G16" s="1">
        <v>25500000</v>
      </c>
      <c r="H16" s="1">
        <v>1420000</v>
      </c>
      <c r="I16" s="1">
        <v>54100000</v>
      </c>
      <c r="J16" s="1">
        <v>291000000</v>
      </c>
      <c r="K16" s="1">
        <v>1830000000</v>
      </c>
      <c r="L16" s="1">
        <v>4750000</v>
      </c>
      <c r="M16" s="1">
        <v>661000000</v>
      </c>
    </row>
    <row r="17" spans="1:13">
      <c r="A17" t="s">
        <v>201</v>
      </c>
      <c r="B17" s="1">
        <v>0</v>
      </c>
      <c r="C17" s="1">
        <v>1020000</v>
      </c>
      <c r="D17" s="1">
        <v>0</v>
      </c>
      <c r="E17" s="1">
        <v>0</v>
      </c>
      <c r="F17" s="1">
        <v>3650000</v>
      </c>
      <c r="G17" s="1">
        <v>105000</v>
      </c>
      <c r="H17" s="1">
        <v>3710</v>
      </c>
      <c r="I17" s="1">
        <v>522000</v>
      </c>
      <c r="J17" s="1">
        <v>1110000</v>
      </c>
      <c r="K17" s="1">
        <v>17400000</v>
      </c>
      <c r="L17" s="1">
        <v>23100</v>
      </c>
      <c r="M17" s="1">
        <v>2630000</v>
      </c>
    </row>
    <row r="18" spans="1:13">
      <c r="A18" t="s">
        <v>202</v>
      </c>
      <c r="B18" s="1">
        <v>0</v>
      </c>
      <c r="C18" s="1">
        <v>66100000</v>
      </c>
      <c r="D18" s="1">
        <v>0</v>
      </c>
      <c r="E18" s="1">
        <v>0</v>
      </c>
      <c r="F18" s="1">
        <v>521000000</v>
      </c>
      <c r="G18" s="1">
        <v>19300000</v>
      </c>
      <c r="H18" s="1">
        <v>223000</v>
      </c>
      <c r="I18" s="1">
        <v>93600000</v>
      </c>
      <c r="J18" s="1">
        <v>296000000</v>
      </c>
      <c r="K18" s="1">
        <v>3660000000</v>
      </c>
      <c r="L18" s="1">
        <v>3330000</v>
      </c>
      <c r="M18" s="1">
        <v>354000000</v>
      </c>
    </row>
    <row r="19" spans="1:13">
      <c r="A19" t="s">
        <v>203</v>
      </c>
      <c r="B19" s="1">
        <v>0</v>
      </c>
      <c r="C19" s="1">
        <v>53600000</v>
      </c>
      <c r="D19" s="1">
        <v>0</v>
      </c>
      <c r="E19" s="1">
        <v>237000000</v>
      </c>
      <c r="F19" s="1">
        <v>3080000000</v>
      </c>
      <c r="G19" s="1">
        <v>34300000</v>
      </c>
      <c r="H19" s="1">
        <v>86200000</v>
      </c>
      <c r="I19" s="1">
        <v>152000000</v>
      </c>
      <c r="J19" s="1">
        <v>457000000</v>
      </c>
      <c r="K19" s="1">
        <v>1720000000</v>
      </c>
      <c r="L19" s="1">
        <v>0</v>
      </c>
      <c r="M19" s="1">
        <v>417000000</v>
      </c>
    </row>
    <row r="20" spans="1:13">
      <c r="A20" t="s">
        <v>204</v>
      </c>
      <c r="B20" s="1">
        <v>0</v>
      </c>
      <c r="C20" s="1">
        <v>65400000</v>
      </c>
      <c r="D20" s="1">
        <v>0</v>
      </c>
      <c r="E20" s="1">
        <v>284000000</v>
      </c>
      <c r="F20" s="1">
        <v>3950000000</v>
      </c>
      <c r="G20" s="1">
        <v>35500000</v>
      </c>
      <c r="H20" s="1">
        <v>109000000</v>
      </c>
      <c r="I20" s="1">
        <v>144000000</v>
      </c>
      <c r="J20" s="1">
        <v>385000000</v>
      </c>
      <c r="K20" s="1">
        <v>2130000000</v>
      </c>
      <c r="L20" s="1">
        <v>0</v>
      </c>
      <c r="M20" s="1">
        <v>744000000</v>
      </c>
    </row>
    <row r="21" spans="1:13">
      <c r="A21" t="s">
        <v>205</v>
      </c>
      <c r="B21" s="1">
        <v>0</v>
      </c>
      <c r="C21" s="1">
        <v>47600000</v>
      </c>
      <c r="D21" s="1">
        <v>0</v>
      </c>
      <c r="E21" s="1">
        <v>237000000</v>
      </c>
      <c r="F21" s="1">
        <v>3300000000</v>
      </c>
      <c r="G21" s="1">
        <v>33300000</v>
      </c>
      <c r="H21" s="1">
        <v>112000000</v>
      </c>
      <c r="I21" s="1">
        <v>153000000</v>
      </c>
      <c r="J21" s="1">
        <v>336000000</v>
      </c>
      <c r="K21" s="1">
        <v>1740000000</v>
      </c>
      <c r="L21" s="1">
        <v>0</v>
      </c>
      <c r="M21" s="1">
        <v>657000000</v>
      </c>
    </row>
    <row r="22" spans="1:13">
      <c r="A22" t="s">
        <v>206</v>
      </c>
      <c r="B22" s="1">
        <v>0</v>
      </c>
      <c r="C22" s="1">
        <v>42200000</v>
      </c>
      <c r="D22" s="1">
        <v>0</v>
      </c>
      <c r="E22" s="1">
        <v>359000000</v>
      </c>
      <c r="F22" s="1">
        <v>3400000000</v>
      </c>
      <c r="G22" s="1">
        <v>33500000</v>
      </c>
      <c r="H22" s="1">
        <v>98800000</v>
      </c>
      <c r="I22" s="1">
        <v>206000000</v>
      </c>
      <c r="J22" s="1">
        <v>356000000</v>
      </c>
      <c r="K22" s="1">
        <v>2060000000</v>
      </c>
      <c r="L22" s="1">
        <v>0</v>
      </c>
      <c r="M22" s="1">
        <v>679000000</v>
      </c>
    </row>
    <row r="23" spans="1:13">
      <c r="A23" t="s">
        <v>207</v>
      </c>
      <c r="B23" s="1">
        <v>0</v>
      </c>
      <c r="C23" s="1">
        <v>58800000</v>
      </c>
      <c r="D23" s="1">
        <v>0</v>
      </c>
      <c r="E23" s="1">
        <v>225000000</v>
      </c>
      <c r="F23" s="1">
        <v>3090000000</v>
      </c>
      <c r="G23" s="1">
        <v>31400000</v>
      </c>
      <c r="H23" s="1">
        <v>87800000</v>
      </c>
      <c r="I23" s="1">
        <v>113000000</v>
      </c>
      <c r="J23" s="1">
        <v>183000000</v>
      </c>
      <c r="K23" s="1">
        <v>1680000000</v>
      </c>
      <c r="L23" s="1">
        <v>0</v>
      </c>
      <c r="M23" s="1">
        <v>691000000</v>
      </c>
    </row>
    <row r="24" spans="1:13">
      <c r="A24" t="s">
        <v>208</v>
      </c>
      <c r="B24" s="1">
        <v>0</v>
      </c>
      <c r="C24" s="1">
        <v>139000000</v>
      </c>
      <c r="D24" s="1">
        <v>0</v>
      </c>
      <c r="E24" s="1">
        <v>333000000</v>
      </c>
      <c r="F24" s="1">
        <v>1280000000</v>
      </c>
      <c r="G24" s="1">
        <v>43400000</v>
      </c>
      <c r="H24" s="1">
        <v>188000000</v>
      </c>
      <c r="I24" s="1">
        <v>175000000</v>
      </c>
      <c r="J24" s="1">
        <v>169000000</v>
      </c>
      <c r="K24" s="1">
        <v>1020000000</v>
      </c>
      <c r="L24" s="1">
        <v>0</v>
      </c>
      <c r="M24" s="1">
        <v>2220000000</v>
      </c>
    </row>
    <row r="25" spans="1:13">
      <c r="A25" t="s">
        <v>209</v>
      </c>
      <c r="B25" s="1">
        <v>0</v>
      </c>
      <c r="C25" s="1">
        <v>90800000</v>
      </c>
      <c r="D25" s="1">
        <v>0</v>
      </c>
      <c r="E25" s="1">
        <v>179000000</v>
      </c>
      <c r="F25" s="1">
        <v>760000000</v>
      </c>
      <c r="G25" s="1">
        <v>25000000</v>
      </c>
      <c r="H25" s="1">
        <v>86500000</v>
      </c>
      <c r="I25" s="1">
        <v>96400000</v>
      </c>
      <c r="J25" s="1">
        <v>115000000</v>
      </c>
      <c r="K25" s="1">
        <v>557000000</v>
      </c>
      <c r="L25" s="1">
        <v>0</v>
      </c>
      <c r="M25" s="1">
        <v>812000000</v>
      </c>
    </row>
    <row r="26" spans="1:13">
      <c r="A26" t="s">
        <v>210</v>
      </c>
      <c r="B26" s="1">
        <v>0</v>
      </c>
      <c r="C26" s="1">
        <v>145000000</v>
      </c>
      <c r="D26" s="1">
        <v>0</v>
      </c>
      <c r="E26" s="1">
        <v>211000000</v>
      </c>
      <c r="F26" s="1">
        <v>1010000000</v>
      </c>
      <c r="G26" s="1">
        <v>33900000</v>
      </c>
      <c r="H26" s="1">
        <v>119000000</v>
      </c>
      <c r="I26" s="1">
        <v>122000000</v>
      </c>
      <c r="J26" s="1">
        <v>115000000</v>
      </c>
      <c r="K26" s="1">
        <v>690000000</v>
      </c>
      <c r="L26" s="1">
        <v>0</v>
      </c>
      <c r="M26" s="1">
        <v>1260000000</v>
      </c>
    </row>
    <row r="27" spans="1:13">
      <c r="A27" t="s">
        <v>211</v>
      </c>
      <c r="B27" s="1">
        <v>0</v>
      </c>
      <c r="C27" s="1">
        <v>71000000</v>
      </c>
      <c r="D27" s="1">
        <v>0</v>
      </c>
      <c r="E27" s="1">
        <v>196000000</v>
      </c>
      <c r="F27" s="1">
        <v>830000000</v>
      </c>
      <c r="G27" s="1">
        <v>28500000</v>
      </c>
      <c r="H27" s="1">
        <v>116000000</v>
      </c>
      <c r="I27" s="1">
        <v>105000000</v>
      </c>
      <c r="J27" s="1">
        <v>83700000</v>
      </c>
      <c r="K27" s="1">
        <v>633000000</v>
      </c>
      <c r="L27" s="1">
        <v>0</v>
      </c>
      <c r="M27" s="1">
        <v>1060000000</v>
      </c>
    </row>
    <row r="28" spans="1:13">
      <c r="A28" t="s">
        <v>212</v>
      </c>
      <c r="B28" s="1">
        <v>0</v>
      </c>
      <c r="C28" s="1">
        <v>199000000</v>
      </c>
      <c r="D28" s="1">
        <v>0</v>
      </c>
      <c r="E28" s="1">
        <v>322000000</v>
      </c>
      <c r="F28" s="1">
        <v>1310000000</v>
      </c>
      <c r="G28" s="1">
        <v>51700000</v>
      </c>
      <c r="H28" s="1">
        <v>168000000</v>
      </c>
      <c r="I28" s="1">
        <v>159000000</v>
      </c>
      <c r="J28" s="1">
        <v>180000000</v>
      </c>
      <c r="K28" s="1">
        <v>996000000</v>
      </c>
      <c r="L28" s="1">
        <v>0</v>
      </c>
      <c r="M28" s="1">
        <v>1780000000</v>
      </c>
    </row>
    <row r="29" spans="1:13">
      <c r="A29" t="s">
        <v>213</v>
      </c>
      <c r="B29" s="1">
        <v>0</v>
      </c>
      <c r="C29" s="1">
        <v>81700000</v>
      </c>
      <c r="D29" s="1">
        <v>0</v>
      </c>
      <c r="E29" s="1">
        <v>133000000</v>
      </c>
      <c r="F29" s="1">
        <v>375000000</v>
      </c>
      <c r="G29" s="1">
        <v>19100000</v>
      </c>
      <c r="H29" s="1">
        <v>97400000</v>
      </c>
      <c r="I29" s="1">
        <v>64700000</v>
      </c>
      <c r="J29" s="1">
        <v>154000000</v>
      </c>
      <c r="K29" s="1">
        <v>925000000</v>
      </c>
      <c r="L29" s="1">
        <v>0</v>
      </c>
      <c r="M29" s="1">
        <v>663000000</v>
      </c>
    </row>
    <row r="30" spans="1:13">
      <c r="A30" t="s">
        <v>214</v>
      </c>
      <c r="B30" s="1">
        <v>0</v>
      </c>
      <c r="C30" s="1">
        <v>97700000</v>
      </c>
      <c r="D30" s="1">
        <v>0</v>
      </c>
      <c r="E30" s="1">
        <v>204000000</v>
      </c>
      <c r="F30" s="1">
        <v>774000000</v>
      </c>
      <c r="G30" s="1">
        <v>36400000</v>
      </c>
      <c r="H30" s="1">
        <v>135000000</v>
      </c>
      <c r="I30" s="1">
        <v>104000000</v>
      </c>
      <c r="J30" s="1">
        <v>386000000</v>
      </c>
      <c r="K30" s="1">
        <v>1360000000</v>
      </c>
      <c r="L30" s="1">
        <v>0</v>
      </c>
      <c r="M30" s="1">
        <v>440000000</v>
      </c>
    </row>
    <row r="31" spans="1:13">
      <c r="A31" t="s">
        <v>215</v>
      </c>
      <c r="B31" s="1">
        <v>0</v>
      </c>
      <c r="C31" s="1">
        <v>17500000</v>
      </c>
      <c r="D31" s="1">
        <v>0</v>
      </c>
      <c r="E31" s="1">
        <v>54700000</v>
      </c>
      <c r="F31" s="1">
        <v>153000000</v>
      </c>
      <c r="G31" s="1">
        <v>6630000</v>
      </c>
      <c r="H31" s="1">
        <v>35000000</v>
      </c>
      <c r="I31" s="1">
        <v>22200000</v>
      </c>
      <c r="J31" s="1">
        <v>55800000</v>
      </c>
      <c r="K31" s="1">
        <v>347000000</v>
      </c>
      <c r="L31" s="1">
        <v>0</v>
      </c>
      <c r="M31" s="1">
        <v>138000000</v>
      </c>
    </row>
    <row r="32" spans="1:13">
      <c r="A32" t="s">
        <v>216</v>
      </c>
      <c r="B32" s="1">
        <v>0</v>
      </c>
      <c r="C32" s="1">
        <v>67800000</v>
      </c>
      <c r="D32" s="1">
        <v>0</v>
      </c>
      <c r="E32" s="1">
        <v>156000000</v>
      </c>
      <c r="F32" s="1">
        <v>552000000</v>
      </c>
      <c r="G32" s="1">
        <v>22600000</v>
      </c>
      <c r="H32" s="1">
        <v>108000000</v>
      </c>
      <c r="I32" s="1">
        <v>69900000</v>
      </c>
      <c r="J32" s="1">
        <v>158000000</v>
      </c>
      <c r="K32" s="1">
        <v>1160000000</v>
      </c>
      <c r="L32" s="1">
        <v>0</v>
      </c>
      <c r="M32" s="1">
        <v>391000000</v>
      </c>
    </row>
    <row r="33" spans="1:13">
      <c r="A33" t="s">
        <v>217</v>
      </c>
      <c r="B33" s="1">
        <v>0</v>
      </c>
      <c r="C33" s="1">
        <v>64500000</v>
      </c>
      <c r="D33" s="1">
        <v>0</v>
      </c>
      <c r="E33" s="1">
        <v>314000000</v>
      </c>
      <c r="F33" s="1">
        <v>710000000</v>
      </c>
      <c r="G33" s="1">
        <v>27300000</v>
      </c>
      <c r="H33" s="1">
        <v>124000000</v>
      </c>
      <c r="I33" s="1">
        <v>128000000</v>
      </c>
      <c r="J33" s="1">
        <v>147000000</v>
      </c>
      <c r="K33" s="1">
        <v>1370000000</v>
      </c>
      <c r="L33" s="1">
        <v>0</v>
      </c>
      <c r="M33" s="1">
        <v>637000000</v>
      </c>
    </row>
    <row r="34" spans="1:13">
      <c r="A34" t="s">
        <v>218</v>
      </c>
      <c r="B34" s="1">
        <v>0</v>
      </c>
      <c r="C34" s="1">
        <v>204000000</v>
      </c>
      <c r="D34" s="1">
        <v>0</v>
      </c>
      <c r="E34" s="1">
        <v>254000000</v>
      </c>
      <c r="F34" s="1">
        <v>509000000</v>
      </c>
      <c r="G34" s="1">
        <v>20300000</v>
      </c>
      <c r="H34" s="1">
        <v>336000</v>
      </c>
      <c r="I34" s="1">
        <v>102000000</v>
      </c>
      <c r="J34" s="1">
        <v>203000000</v>
      </c>
      <c r="K34" s="1">
        <v>1120000000</v>
      </c>
      <c r="L34" s="1">
        <v>0</v>
      </c>
      <c r="M34" s="1">
        <v>628000000</v>
      </c>
    </row>
    <row r="35" spans="1:13">
      <c r="A35" t="s">
        <v>219</v>
      </c>
      <c r="B35" s="1">
        <v>0</v>
      </c>
      <c r="C35" s="1">
        <v>86400000</v>
      </c>
      <c r="D35" s="1">
        <v>0</v>
      </c>
      <c r="E35" s="1">
        <v>260000000</v>
      </c>
      <c r="F35" s="1">
        <v>567000000</v>
      </c>
      <c r="G35" s="1">
        <v>23000000</v>
      </c>
      <c r="H35" s="1">
        <v>719000</v>
      </c>
      <c r="I35" s="1">
        <v>66500000</v>
      </c>
      <c r="J35" s="1">
        <v>471000000</v>
      </c>
      <c r="K35" s="1">
        <v>1270000000</v>
      </c>
      <c r="L35" s="1">
        <v>0</v>
      </c>
      <c r="M35" s="1">
        <v>897000000</v>
      </c>
    </row>
    <row r="36" spans="1:13">
      <c r="A36" t="s">
        <v>220</v>
      </c>
      <c r="B36" s="1">
        <v>0</v>
      </c>
      <c r="C36" s="1">
        <v>486000000</v>
      </c>
      <c r="D36" s="1">
        <v>0</v>
      </c>
      <c r="E36" s="1">
        <v>346000000</v>
      </c>
      <c r="F36" s="1">
        <v>741000000</v>
      </c>
      <c r="G36" s="1">
        <v>24200000</v>
      </c>
      <c r="H36" s="1">
        <v>1140000</v>
      </c>
      <c r="I36" s="1">
        <v>167000000</v>
      </c>
      <c r="J36" s="1">
        <v>475000000</v>
      </c>
      <c r="K36" s="1">
        <v>1460000000</v>
      </c>
      <c r="L36" s="1">
        <v>0</v>
      </c>
      <c r="M36" s="1">
        <v>880000000</v>
      </c>
    </row>
    <row r="37" spans="1:13">
      <c r="A37" t="s">
        <v>221</v>
      </c>
      <c r="B37" s="1">
        <v>0</v>
      </c>
      <c r="C37" s="1">
        <v>221000000</v>
      </c>
      <c r="D37" s="1">
        <v>0</v>
      </c>
      <c r="E37" s="1">
        <v>307000000</v>
      </c>
      <c r="F37" s="1">
        <v>731000000</v>
      </c>
      <c r="G37" s="1">
        <v>22200000</v>
      </c>
      <c r="H37" s="1">
        <v>1110000</v>
      </c>
      <c r="I37" s="1">
        <v>96200000</v>
      </c>
      <c r="J37" s="1">
        <v>699000000</v>
      </c>
      <c r="K37" s="1">
        <v>1880000000</v>
      </c>
      <c r="L37" s="1">
        <v>0</v>
      </c>
      <c r="M37" s="1">
        <v>1290000000</v>
      </c>
    </row>
    <row r="38" spans="1:13">
      <c r="A38" t="s">
        <v>222</v>
      </c>
      <c r="B38" s="1">
        <v>0</v>
      </c>
      <c r="C38" s="1">
        <v>220000000</v>
      </c>
      <c r="D38" s="1">
        <v>0</v>
      </c>
      <c r="E38" s="1">
        <v>327000000</v>
      </c>
      <c r="F38" s="1">
        <v>799000000</v>
      </c>
      <c r="G38" s="1">
        <v>26500000</v>
      </c>
      <c r="H38" s="1">
        <v>1200000</v>
      </c>
      <c r="I38" s="1">
        <v>187000000</v>
      </c>
      <c r="J38" s="1">
        <v>530000000</v>
      </c>
      <c r="K38" s="1">
        <v>1630000000</v>
      </c>
      <c r="L38" s="1">
        <v>0</v>
      </c>
      <c r="M38" s="1">
        <v>788000000</v>
      </c>
    </row>
    <row r="39" spans="1:13">
      <c r="A39" t="s">
        <v>223</v>
      </c>
      <c r="B39" s="1">
        <v>0</v>
      </c>
      <c r="C39" s="1">
        <v>188000000</v>
      </c>
      <c r="D39" s="1">
        <v>0</v>
      </c>
      <c r="E39" s="1">
        <v>482000000</v>
      </c>
      <c r="F39" s="1">
        <v>1310000000</v>
      </c>
      <c r="G39" s="1">
        <v>33700000</v>
      </c>
      <c r="H39" s="1">
        <v>12800000</v>
      </c>
      <c r="I39" s="1">
        <v>275000000</v>
      </c>
      <c r="J39" s="1">
        <v>206000000</v>
      </c>
      <c r="K39" s="1">
        <v>867000000</v>
      </c>
      <c r="L39" s="1">
        <v>0</v>
      </c>
      <c r="M39" s="1">
        <v>1880000000</v>
      </c>
    </row>
    <row r="40" spans="1:13">
      <c r="A40" t="s">
        <v>224</v>
      </c>
      <c r="B40" s="1">
        <v>0</v>
      </c>
      <c r="C40" s="1">
        <v>122000000</v>
      </c>
      <c r="D40" s="1">
        <v>0</v>
      </c>
      <c r="E40" s="1">
        <v>367000000</v>
      </c>
      <c r="F40" s="1">
        <v>1110000000</v>
      </c>
      <c r="G40" s="1">
        <v>20300000</v>
      </c>
      <c r="H40" s="1">
        <v>8150000</v>
      </c>
      <c r="I40" s="1">
        <v>202000000</v>
      </c>
      <c r="J40" s="1">
        <v>109000000</v>
      </c>
      <c r="K40" s="1">
        <v>665000000</v>
      </c>
      <c r="L40" s="1">
        <v>0</v>
      </c>
      <c r="M40" s="1">
        <v>1690000000</v>
      </c>
    </row>
    <row r="41" spans="1:13">
      <c r="A41" t="s">
        <v>225</v>
      </c>
      <c r="B41" s="1">
        <v>0</v>
      </c>
      <c r="C41" s="1">
        <v>98000000</v>
      </c>
      <c r="D41" s="1">
        <v>0</v>
      </c>
      <c r="E41" s="1">
        <v>401000000</v>
      </c>
      <c r="F41" s="1">
        <v>1120000000</v>
      </c>
      <c r="G41" s="1">
        <v>24400000</v>
      </c>
      <c r="H41" s="1">
        <v>8280000</v>
      </c>
      <c r="I41" s="1">
        <v>201000000</v>
      </c>
      <c r="J41" s="1">
        <v>54700000</v>
      </c>
      <c r="K41" s="1">
        <v>706000000</v>
      </c>
      <c r="L41" s="1">
        <v>0</v>
      </c>
      <c r="M41" s="1">
        <v>1940000000</v>
      </c>
    </row>
    <row r="42" spans="1:13">
      <c r="A42" t="s">
        <v>226</v>
      </c>
      <c r="B42" s="1">
        <v>0</v>
      </c>
      <c r="C42" s="1">
        <v>172000000</v>
      </c>
      <c r="D42" s="1">
        <v>0</v>
      </c>
      <c r="E42" s="1">
        <v>441000000</v>
      </c>
      <c r="F42" s="1">
        <v>1180000000</v>
      </c>
      <c r="G42" s="1">
        <v>24000000</v>
      </c>
      <c r="H42" s="1">
        <v>8150000</v>
      </c>
      <c r="I42" s="1">
        <v>208000000</v>
      </c>
      <c r="J42" s="1">
        <v>125000000</v>
      </c>
      <c r="K42" s="1">
        <v>785000000</v>
      </c>
      <c r="L42" s="1">
        <v>0</v>
      </c>
      <c r="M42" s="1">
        <v>2290000000</v>
      </c>
    </row>
    <row r="43" spans="1:13">
      <c r="A43" t="s">
        <v>227</v>
      </c>
      <c r="B43" s="1">
        <v>0</v>
      </c>
      <c r="C43" s="1">
        <v>110000000</v>
      </c>
      <c r="D43" s="1">
        <v>0</v>
      </c>
      <c r="E43" s="1">
        <v>366000000</v>
      </c>
      <c r="F43" s="1">
        <v>1250000000</v>
      </c>
      <c r="G43" s="1">
        <v>20600000</v>
      </c>
      <c r="H43" s="1">
        <v>7970000</v>
      </c>
      <c r="I43" s="1">
        <v>178000000</v>
      </c>
      <c r="J43" s="1">
        <v>71200000</v>
      </c>
      <c r="K43" s="1">
        <v>665000000</v>
      </c>
      <c r="L43" s="1">
        <v>0</v>
      </c>
      <c r="M43" s="1">
        <v>1760000000</v>
      </c>
    </row>
    <row r="44" spans="1:13">
      <c r="A44" t="s">
        <v>228</v>
      </c>
      <c r="B44" s="1">
        <v>0</v>
      </c>
      <c r="C44" s="1">
        <v>103000000</v>
      </c>
      <c r="D44" s="1">
        <v>0</v>
      </c>
      <c r="E44" s="1">
        <v>269000000</v>
      </c>
      <c r="F44" s="1">
        <v>1000000000</v>
      </c>
      <c r="G44" s="1">
        <v>15900000</v>
      </c>
      <c r="H44" s="1">
        <v>8400000</v>
      </c>
      <c r="I44" s="1">
        <v>175000000</v>
      </c>
      <c r="J44" s="1">
        <v>238000000</v>
      </c>
      <c r="K44" s="1">
        <v>1580000000</v>
      </c>
      <c r="L44" s="1">
        <v>0</v>
      </c>
      <c r="M44" s="1">
        <v>697000000</v>
      </c>
    </row>
    <row r="45" spans="1:13">
      <c r="A45" t="s">
        <v>229</v>
      </c>
      <c r="B45" s="1">
        <v>0</v>
      </c>
      <c r="C45" s="1">
        <v>65100000</v>
      </c>
      <c r="D45" s="1">
        <v>0</v>
      </c>
      <c r="E45" s="1">
        <v>399000000</v>
      </c>
      <c r="F45" s="1">
        <v>991000000</v>
      </c>
      <c r="G45" s="1">
        <v>19900000</v>
      </c>
      <c r="H45" s="1">
        <v>9390000</v>
      </c>
      <c r="I45" s="1">
        <v>168000000</v>
      </c>
      <c r="J45" s="1">
        <v>197000000</v>
      </c>
      <c r="K45" s="1">
        <v>1230000000</v>
      </c>
      <c r="L45" s="1">
        <v>0</v>
      </c>
      <c r="M45" s="1">
        <v>991000000</v>
      </c>
    </row>
    <row r="46" spans="1:13">
      <c r="A46" t="s">
        <v>230</v>
      </c>
      <c r="B46" s="1">
        <v>0</v>
      </c>
      <c r="C46" s="1">
        <v>125000000</v>
      </c>
      <c r="D46" s="1">
        <v>0</v>
      </c>
      <c r="E46" s="1">
        <v>340000000</v>
      </c>
      <c r="F46" s="1">
        <v>1040000000</v>
      </c>
      <c r="G46" s="1">
        <v>16800000</v>
      </c>
      <c r="H46" s="1">
        <v>10600000</v>
      </c>
      <c r="I46" s="1">
        <v>177000000</v>
      </c>
      <c r="J46" s="1">
        <v>231000000</v>
      </c>
      <c r="K46" s="1">
        <v>1470000000</v>
      </c>
      <c r="L46" s="1">
        <v>0</v>
      </c>
      <c r="M46" s="1">
        <v>736000000</v>
      </c>
    </row>
    <row r="47" spans="1:13">
      <c r="A47" t="s">
        <v>231</v>
      </c>
      <c r="B47" s="1">
        <v>0</v>
      </c>
      <c r="C47" s="1">
        <v>299000000</v>
      </c>
      <c r="D47" s="1">
        <v>0</v>
      </c>
      <c r="E47" s="1">
        <v>496000000</v>
      </c>
      <c r="F47" s="1">
        <v>965000000</v>
      </c>
      <c r="G47" s="1">
        <v>15600000</v>
      </c>
      <c r="H47" s="1">
        <v>10400000</v>
      </c>
      <c r="I47" s="1">
        <v>161000000</v>
      </c>
      <c r="J47" s="1">
        <v>372000000</v>
      </c>
      <c r="K47" s="1">
        <v>1460000000</v>
      </c>
      <c r="L47" s="1">
        <v>0</v>
      </c>
      <c r="M47" s="1">
        <v>986000000</v>
      </c>
    </row>
    <row r="48" spans="1:13">
      <c r="A48" t="s">
        <v>232</v>
      </c>
      <c r="B48" s="1">
        <v>0</v>
      </c>
      <c r="C48" s="1">
        <v>181000000</v>
      </c>
      <c r="D48" s="1">
        <v>0</v>
      </c>
      <c r="E48" s="1">
        <v>208000000</v>
      </c>
      <c r="F48" s="1">
        <v>803000000</v>
      </c>
      <c r="G48" s="1">
        <v>12000000</v>
      </c>
      <c r="H48" s="1">
        <v>7680000</v>
      </c>
      <c r="I48" s="1">
        <v>99100000</v>
      </c>
      <c r="J48" s="1">
        <v>229000000</v>
      </c>
      <c r="K48" s="1">
        <v>1820000000</v>
      </c>
      <c r="L48" s="1">
        <v>0</v>
      </c>
      <c r="M48" s="1">
        <v>652000000</v>
      </c>
    </row>
    <row r="49" spans="1:13">
      <c r="A49" t="s">
        <v>233</v>
      </c>
      <c r="B49" s="1">
        <v>119000000</v>
      </c>
      <c r="C49" s="1">
        <v>0</v>
      </c>
      <c r="D49" s="1">
        <v>0</v>
      </c>
      <c r="E49" s="1">
        <v>0</v>
      </c>
      <c r="F49" s="1">
        <v>733000000</v>
      </c>
      <c r="G49" s="1">
        <v>52800000</v>
      </c>
      <c r="H49" s="1">
        <v>26500000</v>
      </c>
      <c r="I49" s="1">
        <v>223000000</v>
      </c>
      <c r="J49" s="1">
        <v>28800000</v>
      </c>
      <c r="K49" s="1">
        <v>4210000000</v>
      </c>
      <c r="L49" s="1">
        <v>0</v>
      </c>
      <c r="M49" s="1">
        <v>314000000</v>
      </c>
    </row>
    <row r="50" spans="1:13">
      <c r="A50" t="s">
        <v>234</v>
      </c>
      <c r="B50" s="1">
        <v>1180000</v>
      </c>
      <c r="C50" s="1">
        <v>0</v>
      </c>
      <c r="D50" s="1">
        <v>0</v>
      </c>
      <c r="E50" s="1">
        <v>0</v>
      </c>
      <c r="F50" s="1">
        <v>580000000</v>
      </c>
      <c r="G50" s="1">
        <v>35500000</v>
      </c>
      <c r="H50" s="1">
        <v>15400000</v>
      </c>
      <c r="I50" s="1">
        <v>128000000</v>
      </c>
      <c r="J50" s="1">
        <v>20200000</v>
      </c>
      <c r="K50" s="1">
        <v>3320000000</v>
      </c>
      <c r="L50" s="1">
        <v>0</v>
      </c>
      <c r="M50" s="1">
        <v>182000000</v>
      </c>
    </row>
    <row r="51" spans="1:13">
      <c r="A51" t="s">
        <v>235</v>
      </c>
      <c r="B51" s="1">
        <v>57200000</v>
      </c>
      <c r="C51" s="1">
        <v>0</v>
      </c>
      <c r="D51" s="1">
        <v>0</v>
      </c>
      <c r="E51" s="1">
        <v>0</v>
      </c>
      <c r="F51" s="1">
        <v>539000000</v>
      </c>
      <c r="G51" s="1">
        <v>31200000</v>
      </c>
      <c r="H51" s="1">
        <v>4710000</v>
      </c>
      <c r="I51" s="1">
        <v>122000000</v>
      </c>
      <c r="J51" s="1">
        <v>14900000</v>
      </c>
      <c r="K51" s="1">
        <v>2560000000</v>
      </c>
      <c r="L51" s="1">
        <v>0</v>
      </c>
      <c r="M51" s="1">
        <v>164000000</v>
      </c>
    </row>
    <row r="52" spans="1:13">
      <c r="A52" t="s">
        <v>236</v>
      </c>
      <c r="B52" s="1">
        <v>75400000</v>
      </c>
      <c r="C52" s="1">
        <v>0</v>
      </c>
      <c r="D52" s="1">
        <v>151000000</v>
      </c>
      <c r="E52" s="1">
        <v>0</v>
      </c>
      <c r="F52" s="1">
        <v>714000000</v>
      </c>
      <c r="G52" s="1">
        <v>40900000</v>
      </c>
      <c r="H52" s="1">
        <v>1410000</v>
      </c>
      <c r="I52" s="1">
        <v>195000000</v>
      </c>
      <c r="J52" s="1">
        <v>22500000</v>
      </c>
      <c r="K52" s="1">
        <v>4850000000</v>
      </c>
      <c r="L52" s="1">
        <v>0</v>
      </c>
      <c r="M52" s="1">
        <v>471000000</v>
      </c>
    </row>
    <row r="53" spans="1:13">
      <c r="A53" t="s">
        <v>237</v>
      </c>
      <c r="B53" s="1">
        <v>149000000</v>
      </c>
      <c r="C53" s="1">
        <v>0</v>
      </c>
      <c r="D53" s="1">
        <v>5670000</v>
      </c>
      <c r="E53" s="1">
        <v>474000000</v>
      </c>
      <c r="F53" s="1">
        <v>2060000000</v>
      </c>
      <c r="G53" s="1">
        <v>119000000</v>
      </c>
      <c r="H53" s="1">
        <v>213000000</v>
      </c>
      <c r="I53" s="1">
        <v>347000000</v>
      </c>
      <c r="J53" s="1">
        <v>212000000</v>
      </c>
      <c r="K53" s="1">
        <v>3000000000</v>
      </c>
      <c r="L53" s="1">
        <v>0</v>
      </c>
      <c r="M53" s="1">
        <v>799000000</v>
      </c>
    </row>
    <row r="54" spans="1:13">
      <c r="A54" t="s">
        <v>238</v>
      </c>
      <c r="B54" s="1">
        <v>279000000</v>
      </c>
      <c r="C54" s="1">
        <v>0</v>
      </c>
      <c r="D54" s="1">
        <v>3460000</v>
      </c>
      <c r="E54" s="1">
        <v>347000000</v>
      </c>
      <c r="F54" s="1">
        <v>7910000000</v>
      </c>
      <c r="G54" s="1">
        <v>80900000</v>
      </c>
      <c r="H54" s="1">
        <v>132000000</v>
      </c>
      <c r="I54" s="1">
        <v>326000000</v>
      </c>
      <c r="J54" s="1">
        <v>105000000</v>
      </c>
      <c r="K54" s="1">
        <v>2330000000</v>
      </c>
      <c r="L54" s="1">
        <v>0</v>
      </c>
      <c r="M54" s="1">
        <v>614000000</v>
      </c>
    </row>
    <row r="55" spans="1:13">
      <c r="A55" t="s">
        <v>239</v>
      </c>
      <c r="B55" s="1">
        <v>144000000</v>
      </c>
      <c r="C55" s="1">
        <v>0</v>
      </c>
      <c r="D55" s="1">
        <v>554000</v>
      </c>
      <c r="E55" s="1">
        <v>264000000</v>
      </c>
      <c r="F55" s="1">
        <v>5330000000</v>
      </c>
      <c r="G55" s="1">
        <v>50200000</v>
      </c>
      <c r="H55" s="1">
        <v>88600000</v>
      </c>
      <c r="I55" s="1">
        <v>227000000</v>
      </c>
      <c r="J55" s="1">
        <v>80900000</v>
      </c>
      <c r="K55" s="1">
        <v>1970000000</v>
      </c>
      <c r="L55" s="1">
        <v>0</v>
      </c>
      <c r="M55" s="1">
        <v>515000000</v>
      </c>
    </row>
    <row r="56" spans="1:13">
      <c r="A56" t="s">
        <v>240</v>
      </c>
      <c r="B56" s="1">
        <v>35200000</v>
      </c>
      <c r="C56" s="1">
        <v>0</v>
      </c>
      <c r="D56" s="1">
        <v>0</v>
      </c>
      <c r="E56" s="1">
        <v>96900000</v>
      </c>
      <c r="F56" s="1">
        <v>1750000000</v>
      </c>
      <c r="G56" s="1">
        <v>18500000</v>
      </c>
      <c r="H56" s="1">
        <v>31300000</v>
      </c>
      <c r="I56" s="1">
        <v>82100000</v>
      </c>
      <c r="J56" s="1">
        <v>16700000</v>
      </c>
      <c r="K56" s="1">
        <v>708000000</v>
      </c>
      <c r="L56" s="1">
        <v>0</v>
      </c>
      <c r="M56" s="1">
        <v>98700000</v>
      </c>
    </row>
    <row r="57" spans="1:13">
      <c r="A57" t="s">
        <v>241</v>
      </c>
      <c r="B57" s="1">
        <v>139000000</v>
      </c>
      <c r="C57" s="1">
        <v>0</v>
      </c>
      <c r="D57" s="1">
        <v>1510000</v>
      </c>
      <c r="E57" s="1">
        <v>239000000</v>
      </c>
      <c r="F57" s="1">
        <v>4970000000</v>
      </c>
      <c r="G57" s="1">
        <v>56700000</v>
      </c>
      <c r="H57" s="1">
        <v>93200000</v>
      </c>
      <c r="I57" s="1">
        <v>211000000</v>
      </c>
      <c r="J57" s="1">
        <v>61400000</v>
      </c>
      <c r="K57" s="1">
        <v>1700000000</v>
      </c>
      <c r="L57" s="1">
        <v>0</v>
      </c>
      <c r="M57" s="1">
        <v>343000000</v>
      </c>
    </row>
    <row r="58" spans="1:13">
      <c r="A58" t="s">
        <v>242</v>
      </c>
      <c r="B58" s="1">
        <v>0</v>
      </c>
      <c r="C58" s="1">
        <v>0</v>
      </c>
      <c r="D58" s="1">
        <v>0</v>
      </c>
      <c r="E58" s="1">
        <v>331000000</v>
      </c>
      <c r="F58" s="1">
        <v>5530000000</v>
      </c>
      <c r="G58" s="1">
        <v>62700000</v>
      </c>
      <c r="H58" s="1">
        <v>0</v>
      </c>
      <c r="I58" s="1">
        <v>259000000</v>
      </c>
      <c r="J58" s="1">
        <v>75800000</v>
      </c>
      <c r="K58" s="1">
        <v>2280000000</v>
      </c>
      <c r="L58" s="1">
        <v>0</v>
      </c>
      <c r="M58" s="1">
        <v>467000000</v>
      </c>
    </row>
    <row r="59" spans="1:13">
      <c r="A59" t="s">
        <v>243</v>
      </c>
      <c r="B59" s="1">
        <v>604000000</v>
      </c>
      <c r="C59" s="1">
        <v>0</v>
      </c>
      <c r="D59" s="1">
        <v>2430000</v>
      </c>
      <c r="E59" s="1">
        <v>14400000</v>
      </c>
      <c r="F59" s="1">
        <v>845000000</v>
      </c>
      <c r="G59" s="1">
        <v>54500000</v>
      </c>
      <c r="H59" s="1">
        <v>1960000</v>
      </c>
      <c r="I59" s="1">
        <v>170000000</v>
      </c>
      <c r="J59" s="1">
        <v>110000000</v>
      </c>
      <c r="K59" s="1">
        <v>470000000</v>
      </c>
      <c r="L59" s="1">
        <v>0</v>
      </c>
      <c r="M59" s="1">
        <v>65900000</v>
      </c>
    </row>
    <row r="60" spans="1:13">
      <c r="A60" t="s">
        <v>244</v>
      </c>
      <c r="B60" s="1">
        <v>228000000</v>
      </c>
      <c r="C60" s="1">
        <v>0</v>
      </c>
      <c r="D60" s="1">
        <v>1200000</v>
      </c>
      <c r="E60" s="1">
        <v>46800000</v>
      </c>
      <c r="F60" s="1">
        <v>530000000</v>
      </c>
      <c r="G60" s="1">
        <v>37800000</v>
      </c>
      <c r="H60" s="1">
        <v>1130000</v>
      </c>
      <c r="I60" s="1">
        <v>105000000</v>
      </c>
      <c r="J60" s="1">
        <v>51400000</v>
      </c>
      <c r="K60" s="1">
        <v>338000000</v>
      </c>
      <c r="L60" s="1">
        <v>0</v>
      </c>
      <c r="M60" s="1">
        <v>189000000</v>
      </c>
    </row>
    <row r="61" spans="1:13">
      <c r="A61" t="s">
        <v>245</v>
      </c>
      <c r="B61" s="1">
        <v>411000000</v>
      </c>
      <c r="C61" s="1">
        <v>0</v>
      </c>
      <c r="D61" s="1">
        <v>460000</v>
      </c>
      <c r="E61" s="1">
        <v>55800000</v>
      </c>
      <c r="F61" s="1">
        <v>926000000</v>
      </c>
      <c r="G61" s="1">
        <v>47000000</v>
      </c>
      <c r="H61" s="1">
        <v>1600000</v>
      </c>
      <c r="I61" s="1">
        <v>110000000</v>
      </c>
      <c r="J61" s="1">
        <v>58300000</v>
      </c>
      <c r="K61" s="1">
        <v>378000000</v>
      </c>
      <c r="L61" s="1">
        <v>0</v>
      </c>
      <c r="M61" s="1">
        <v>355000000</v>
      </c>
    </row>
    <row r="62" spans="1:13">
      <c r="A62" t="s">
        <v>246</v>
      </c>
      <c r="B62" s="1">
        <v>400000000</v>
      </c>
      <c r="C62" s="1">
        <v>0</v>
      </c>
      <c r="D62" s="1">
        <v>3030000</v>
      </c>
      <c r="E62" s="1">
        <v>83400000</v>
      </c>
      <c r="F62" s="1">
        <v>1080000000</v>
      </c>
      <c r="G62" s="1">
        <v>53100000</v>
      </c>
      <c r="H62" s="1">
        <v>1920000</v>
      </c>
      <c r="I62" s="1">
        <v>163000000</v>
      </c>
      <c r="J62" s="1">
        <v>57200000</v>
      </c>
      <c r="K62" s="1">
        <v>500000000</v>
      </c>
      <c r="L62" s="1">
        <v>0</v>
      </c>
      <c r="M62" s="1">
        <v>94400000</v>
      </c>
    </row>
    <row r="63" spans="1:13">
      <c r="A63" t="s">
        <v>247</v>
      </c>
      <c r="B63" s="1">
        <v>381000000</v>
      </c>
      <c r="C63" s="1">
        <v>0</v>
      </c>
      <c r="D63" s="1">
        <v>3920000</v>
      </c>
      <c r="E63" s="1">
        <v>177000000</v>
      </c>
      <c r="F63" s="1">
        <v>1160000000</v>
      </c>
      <c r="G63" s="1">
        <v>67000000</v>
      </c>
      <c r="H63" s="1">
        <v>2300000</v>
      </c>
      <c r="I63" s="1">
        <v>248000000</v>
      </c>
      <c r="J63" s="1">
        <v>60700000</v>
      </c>
      <c r="K63" s="1">
        <v>720000000</v>
      </c>
      <c r="L63" s="1">
        <v>0</v>
      </c>
      <c r="M63" s="1">
        <v>1210000000</v>
      </c>
    </row>
    <row r="64" spans="1:13">
      <c r="A64" t="s">
        <v>248</v>
      </c>
      <c r="B64" s="1">
        <v>141000000</v>
      </c>
      <c r="C64" s="1">
        <v>0</v>
      </c>
      <c r="D64" s="1">
        <v>2860000</v>
      </c>
      <c r="E64" s="1">
        <v>1020000</v>
      </c>
      <c r="F64" s="1">
        <v>1230000000</v>
      </c>
      <c r="G64" s="1">
        <v>72300000</v>
      </c>
      <c r="H64" s="1">
        <v>12000000</v>
      </c>
      <c r="I64" s="1">
        <v>216000000</v>
      </c>
      <c r="J64" s="1">
        <v>41600000</v>
      </c>
      <c r="K64" s="1">
        <v>881000000</v>
      </c>
      <c r="L64" s="1">
        <v>0</v>
      </c>
      <c r="M64" s="1">
        <v>2820000</v>
      </c>
    </row>
    <row r="65" spans="1:13">
      <c r="A65" t="s">
        <v>249</v>
      </c>
      <c r="B65" s="1">
        <v>218000000</v>
      </c>
      <c r="C65" s="1">
        <v>0</v>
      </c>
      <c r="D65" s="1">
        <v>3430000</v>
      </c>
      <c r="E65" s="1">
        <v>29400000</v>
      </c>
      <c r="F65" s="1">
        <v>1970000000</v>
      </c>
      <c r="G65" s="1">
        <v>75300000</v>
      </c>
      <c r="H65" s="1">
        <v>13300000</v>
      </c>
      <c r="I65" s="1">
        <v>230000000</v>
      </c>
      <c r="J65" s="1">
        <v>74900000</v>
      </c>
      <c r="K65" s="1">
        <v>1050000000</v>
      </c>
      <c r="L65" s="1">
        <v>0</v>
      </c>
      <c r="M65" s="1">
        <v>186000000</v>
      </c>
    </row>
    <row r="66" spans="1:13">
      <c r="A66" t="s">
        <v>250</v>
      </c>
      <c r="B66" s="1">
        <v>336000000</v>
      </c>
      <c r="C66" s="1">
        <v>0</v>
      </c>
      <c r="D66" s="1">
        <v>3420000</v>
      </c>
      <c r="E66" s="1">
        <v>18000000</v>
      </c>
      <c r="F66" s="1">
        <v>1680000000</v>
      </c>
      <c r="G66" s="1">
        <v>68900000</v>
      </c>
      <c r="H66" s="1">
        <v>11300000</v>
      </c>
      <c r="I66" s="1">
        <v>200000000</v>
      </c>
      <c r="J66" s="1">
        <v>66300000</v>
      </c>
      <c r="K66" s="1">
        <v>841000000</v>
      </c>
      <c r="L66" s="1">
        <v>0</v>
      </c>
      <c r="M66" s="1">
        <v>152000000</v>
      </c>
    </row>
    <row r="67" spans="1:13">
      <c r="A67" t="s">
        <v>251</v>
      </c>
      <c r="B67" s="1">
        <v>31300000</v>
      </c>
      <c r="C67" s="1">
        <v>0</v>
      </c>
      <c r="D67" s="1">
        <v>256000</v>
      </c>
      <c r="E67" s="1">
        <v>0</v>
      </c>
      <c r="F67" s="1">
        <v>196000000</v>
      </c>
      <c r="G67" s="1">
        <v>6810000</v>
      </c>
      <c r="H67" s="1">
        <v>1330000</v>
      </c>
      <c r="I67" s="1">
        <v>23300000</v>
      </c>
      <c r="J67" s="1">
        <v>10700000</v>
      </c>
      <c r="K67" s="1">
        <v>116000000</v>
      </c>
      <c r="L67" s="1">
        <v>0</v>
      </c>
      <c r="M67" s="1">
        <v>0</v>
      </c>
    </row>
    <row r="68" spans="1:13">
      <c r="A68" t="s">
        <v>252</v>
      </c>
      <c r="B68" s="1">
        <v>144000000</v>
      </c>
      <c r="C68" s="1">
        <v>0</v>
      </c>
      <c r="D68" s="1">
        <v>256000</v>
      </c>
      <c r="E68" s="1">
        <v>95600000</v>
      </c>
      <c r="F68" s="1">
        <v>791000000</v>
      </c>
      <c r="G68" s="1">
        <v>31000000</v>
      </c>
      <c r="H68" s="1">
        <v>5070000</v>
      </c>
      <c r="I68" s="1">
        <v>98900000</v>
      </c>
      <c r="J68" s="1">
        <v>21500000</v>
      </c>
      <c r="K68" s="1">
        <v>460000000</v>
      </c>
      <c r="L68" s="1">
        <v>0</v>
      </c>
      <c r="M68" s="1">
        <v>502000000</v>
      </c>
    </row>
    <row r="69" spans="1:13">
      <c r="A69" t="s">
        <v>253</v>
      </c>
      <c r="B69" s="1">
        <v>399000000</v>
      </c>
      <c r="C69" s="1">
        <v>0</v>
      </c>
      <c r="D69" s="1">
        <v>2450000</v>
      </c>
      <c r="E69" s="1">
        <v>5710000</v>
      </c>
      <c r="F69" s="1">
        <v>896000000</v>
      </c>
      <c r="G69" s="1">
        <v>63700000</v>
      </c>
      <c r="H69" s="1">
        <v>6320000</v>
      </c>
      <c r="I69" s="1">
        <v>168000000</v>
      </c>
      <c r="J69" s="1">
        <v>91600000</v>
      </c>
      <c r="K69" s="1">
        <v>580000000</v>
      </c>
      <c r="L69" s="1">
        <v>0</v>
      </c>
      <c r="M69" s="1">
        <v>35700000</v>
      </c>
    </row>
    <row r="70" spans="1:13">
      <c r="A70" t="s">
        <v>254</v>
      </c>
      <c r="B70" s="1">
        <v>519000000</v>
      </c>
      <c r="C70" s="1">
        <v>0</v>
      </c>
      <c r="D70" s="1">
        <v>3470000</v>
      </c>
      <c r="E70" s="1">
        <v>17100000</v>
      </c>
      <c r="F70" s="1">
        <v>936000000</v>
      </c>
      <c r="G70" s="1">
        <v>72700000</v>
      </c>
      <c r="H70" s="1">
        <v>8470000</v>
      </c>
      <c r="I70" s="1">
        <v>186000000</v>
      </c>
      <c r="J70" s="1">
        <v>97300000</v>
      </c>
      <c r="K70" s="1">
        <v>725000000</v>
      </c>
      <c r="L70" s="1">
        <v>0</v>
      </c>
      <c r="M70" s="1">
        <v>139000000</v>
      </c>
    </row>
    <row r="71" spans="1:13">
      <c r="A71" t="s">
        <v>255</v>
      </c>
      <c r="B71" s="1">
        <v>532000000</v>
      </c>
      <c r="C71" s="1">
        <v>0</v>
      </c>
      <c r="D71" s="1">
        <v>3420000</v>
      </c>
      <c r="E71" s="1">
        <v>68100000</v>
      </c>
      <c r="F71" s="1">
        <v>1040000000</v>
      </c>
      <c r="G71" s="1">
        <v>65100000</v>
      </c>
      <c r="H71" s="1">
        <v>7670000</v>
      </c>
      <c r="I71" s="1">
        <v>197000000</v>
      </c>
      <c r="J71" s="1">
        <v>115000000</v>
      </c>
      <c r="K71" s="1">
        <v>759000000</v>
      </c>
      <c r="L71" s="1">
        <v>0</v>
      </c>
      <c r="M71" s="1">
        <v>156000000</v>
      </c>
    </row>
    <row r="72" spans="1:13">
      <c r="A72" t="s">
        <v>256</v>
      </c>
      <c r="B72" s="1">
        <v>612000000</v>
      </c>
      <c r="C72" s="1">
        <v>0</v>
      </c>
      <c r="D72" s="1">
        <v>3590000</v>
      </c>
      <c r="E72" s="1">
        <v>167000000</v>
      </c>
      <c r="F72" s="1">
        <v>1170000000</v>
      </c>
      <c r="G72" s="1">
        <v>88400000</v>
      </c>
      <c r="H72" s="1">
        <v>10000000</v>
      </c>
      <c r="I72" s="1">
        <v>244000000</v>
      </c>
      <c r="J72" s="1">
        <v>175000000</v>
      </c>
      <c r="K72" s="1">
        <v>866000000</v>
      </c>
      <c r="L72" s="1">
        <v>0</v>
      </c>
      <c r="M72" s="1">
        <v>722000000</v>
      </c>
    </row>
    <row r="73" spans="1:13">
      <c r="A73" t="s">
        <v>257</v>
      </c>
      <c r="B73" s="1">
        <v>793000000</v>
      </c>
      <c r="C73" s="1">
        <v>0</v>
      </c>
      <c r="D73" s="1">
        <v>4290000</v>
      </c>
      <c r="E73" s="1">
        <v>238000000</v>
      </c>
      <c r="F73" s="1">
        <v>1080000000</v>
      </c>
      <c r="G73" s="1">
        <v>77800000</v>
      </c>
      <c r="H73" s="1">
        <v>9730000</v>
      </c>
      <c r="I73" s="1">
        <v>236000000</v>
      </c>
      <c r="J73" s="1">
        <v>129000000</v>
      </c>
      <c r="K73" s="1">
        <v>873000000</v>
      </c>
      <c r="L73" s="1">
        <v>0</v>
      </c>
      <c r="M73" s="1">
        <v>1350000000</v>
      </c>
    </row>
    <row r="74" spans="1:13">
      <c r="A74" t="s">
        <v>258</v>
      </c>
      <c r="B74" s="1">
        <v>159000000</v>
      </c>
      <c r="C74" s="1">
        <v>0</v>
      </c>
      <c r="D74" s="1">
        <v>4380000</v>
      </c>
      <c r="E74" s="1">
        <v>7450000</v>
      </c>
      <c r="F74" s="1">
        <v>1340000000</v>
      </c>
      <c r="G74" s="1">
        <v>76000000</v>
      </c>
      <c r="H74" s="1">
        <v>159000000</v>
      </c>
      <c r="I74" s="1">
        <v>233000000</v>
      </c>
      <c r="J74" s="1">
        <v>55700000</v>
      </c>
      <c r="K74" s="1">
        <v>931000000</v>
      </c>
      <c r="L74" s="1">
        <v>0</v>
      </c>
      <c r="M74" s="1">
        <v>207000000</v>
      </c>
    </row>
    <row r="75" spans="1:13">
      <c r="A75" t="s">
        <v>259</v>
      </c>
      <c r="B75" s="1">
        <v>235000000</v>
      </c>
      <c r="C75" s="1">
        <v>0</v>
      </c>
      <c r="D75" s="1">
        <v>1710000</v>
      </c>
      <c r="E75" s="1">
        <v>1210000</v>
      </c>
      <c r="F75" s="1">
        <v>1330000000</v>
      </c>
      <c r="G75" s="1">
        <v>55700000</v>
      </c>
      <c r="H75" s="1">
        <v>135000000</v>
      </c>
      <c r="I75" s="1">
        <v>185000000</v>
      </c>
      <c r="J75" s="1">
        <v>55100000</v>
      </c>
      <c r="K75" s="1">
        <v>856000000</v>
      </c>
      <c r="L75" s="1">
        <v>0</v>
      </c>
      <c r="M75" s="1">
        <v>17100000</v>
      </c>
    </row>
    <row r="76" spans="1:13">
      <c r="A76" t="s">
        <v>260</v>
      </c>
      <c r="B76" s="1">
        <v>260000000</v>
      </c>
      <c r="C76" s="1">
        <v>0</v>
      </c>
      <c r="D76" s="1">
        <v>3190000</v>
      </c>
      <c r="E76" s="1">
        <v>1710000</v>
      </c>
      <c r="F76" s="1">
        <v>1530000000</v>
      </c>
      <c r="G76" s="1">
        <v>59100000</v>
      </c>
      <c r="H76" s="1">
        <v>143000000</v>
      </c>
      <c r="I76" s="1">
        <v>189000000</v>
      </c>
      <c r="J76" s="1">
        <v>71900000</v>
      </c>
      <c r="K76" s="1">
        <v>835000000</v>
      </c>
      <c r="L76" s="1">
        <v>0</v>
      </c>
      <c r="M76" s="1">
        <v>57700000</v>
      </c>
    </row>
    <row r="77" spans="1:13">
      <c r="A77" t="s">
        <v>261</v>
      </c>
      <c r="B77" s="1">
        <v>221000000</v>
      </c>
      <c r="C77" s="1">
        <v>0</v>
      </c>
      <c r="D77" s="1">
        <v>4010000</v>
      </c>
      <c r="E77" s="1">
        <v>151000000</v>
      </c>
      <c r="F77" s="1">
        <v>1440000000</v>
      </c>
      <c r="G77" s="1">
        <v>78400000</v>
      </c>
      <c r="H77" s="1">
        <v>114000000</v>
      </c>
      <c r="I77" s="1">
        <v>224000000</v>
      </c>
      <c r="J77" s="1">
        <v>53200000</v>
      </c>
      <c r="K77" s="1">
        <v>1060000000</v>
      </c>
      <c r="L77" s="1">
        <v>0</v>
      </c>
      <c r="M77" s="1">
        <v>571000000</v>
      </c>
    </row>
    <row r="78" spans="1:13">
      <c r="A78" t="s">
        <v>262</v>
      </c>
      <c r="B78" s="1">
        <v>236000000</v>
      </c>
      <c r="C78" s="1">
        <v>0</v>
      </c>
      <c r="D78" s="1">
        <v>2620000</v>
      </c>
      <c r="E78" s="1">
        <v>175000000</v>
      </c>
      <c r="F78" s="1">
        <v>1700000000</v>
      </c>
      <c r="G78" s="1">
        <v>86200000</v>
      </c>
      <c r="H78" s="1">
        <v>145000000</v>
      </c>
      <c r="I78" s="1">
        <v>220000000</v>
      </c>
      <c r="J78" s="1">
        <v>62300000</v>
      </c>
      <c r="K78" s="1">
        <v>1020000000</v>
      </c>
      <c r="L78" s="1">
        <v>0</v>
      </c>
      <c r="M78" s="1">
        <v>1070000000</v>
      </c>
    </row>
    <row r="79" spans="1:13">
      <c r="A79" t="s">
        <v>263</v>
      </c>
      <c r="B79" s="1">
        <v>60200000</v>
      </c>
      <c r="C79" s="1">
        <v>0</v>
      </c>
      <c r="D79" s="1">
        <v>1500000</v>
      </c>
      <c r="E79" s="1">
        <v>295000000</v>
      </c>
      <c r="F79" s="1">
        <v>658000000</v>
      </c>
      <c r="G79" s="1">
        <v>59900000</v>
      </c>
      <c r="H79" s="1">
        <v>86100000</v>
      </c>
      <c r="I79" s="1">
        <v>170000000</v>
      </c>
      <c r="J79" s="1">
        <v>86300000</v>
      </c>
      <c r="K79" s="1">
        <v>1380000000</v>
      </c>
      <c r="L79" s="1">
        <v>0</v>
      </c>
      <c r="M79" s="1">
        <v>307000000</v>
      </c>
    </row>
    <row r="80" spans="1:13">
      <c r="A80" t="s">
        <v>264</v>
      </c>
      <c r="B80" s="1">
        <v>121000000</v>
      </c>
      <c r="C80" s="1">
        <v>0</v>
      </c>
      <c r="D80" s="1">
        <v>2250000</v>
      </c>
      <c r="E80" s="1">
        <v>387000000</v>
      </c>
      <c r="F80" s="1">
        <v>958000000</v>
      </c>
      <c r="G80" s="1">
        <v>72800000</v>
      </c>
      <c r="H80" s="1">
        <v>199000000</v>
      </c>
      <c r="I80" s="1">
        <v>219000000</v>
      </c>
      <c r="J80" s="1">
        <v>163000000</v>
      </c>
      <c r="K80" s="1">
        <v>1980000000</v>
      </c>
      <c r="L80" s="1">
        <v>0</v>
      </c>
      <c r="M80" s="1">
        <v>474000000</v>
      </c>
    </row>
    <row r="81" spans="1:13">
      <c r="A81" t="s">
        <v>265</v>
      </c>
      <c r="B81" s="1">
        <v>243000000</v>
      </c>
      <c r="C81" s="1">
        <v>0</v>
      </c>
      <c r="D81" s="1">
        <v>1950000</v>
      </c>
      <c r="E81" s="1">
        <v>377000000</v>
      </c>
      <c r="F81" s="1">
        <v>911000000</v>
      </c>
      <c r="G81" s="1">
        <v>76700000</v>
      </c>
      <c r="H81" s="1">
        <v>165000000</v>
      </c>
      <c r="I81" s="1">
        <v>198000000</v>
      </c>
      <c r="J81" s="1">
        <v>151000000</v>
      </c>
      <c r="K81" s="1">
        <v>2040000000</v>
      </c>
      <c r="L81" s="1">
        <v>0</v>
      </c>
      <c r="M81" s="1">
        <v>407000000</v>
      </c>
    </row>
    <row r="82" spans="1:13">
      <c r="A82" t="s">
        <v>266</v>
      </c>
      <c r="B82" s="1">
        <v>155000000</v>
      </c>
      <c r="C82" s="1">
        <v>0</v>
      </c>
      <c r="D82" s="1">
        <v>2290000</v>
      </c>
      <c r="E82" s="1">
        <v>380000000</v>
      </c>
      <c r="F82" s="1">
        <v>884000000</v>
      </c>
      <c r="G82" s="1">
        <v>87200000</v>
      </c>
      <c r="H82" s="1">
        <v>177000000</v>
      </c>
      <c r="I82" s="1">
        <v>214000000</v>
      </c>
      <c r="J82" s="1">
        <v>145000000</v>
      </c>
      <c r="K82" s="1">
        <v>2030000000</v>
      </c>
      <c r="L82" s="1">
        <v>0</v>
      </c>
      <c r="M82" s="1">
        <v>410000000</v>
      </c>
    </row>
    <row r="83" spans="1:13">
      <c r="A83" t="s">
        <v>267</v>
      </c>
      <c r="B83" s="1">
        <v>104000000</v>
      </c>
      <c r="C83" s="1">
        <v>0</v>
      </c>
      <c r="D83" s="1">
        <v>1430000</v>
      </c>
      <c r="E83" s="1">
        <v>361000000</v>
      </c>
      <c r="F83" s="1">
        <v>755000000</v>
      </c>
      <c r="G83" s="1">
        <v>67000000</v>
      </c>
      <c r="H83" s="1">
        <v>140000000</v>
      </c>
      <c r="I83" s="1">
        <v>159000000</v>
      </c>
      <c r="J83" s="1">
        <v>77800000</v>
      </c>
      <c r="K83" s="1">
        <v>1510000000</v>
      </c>
      <c r="L83" s="1">
        <v>0</v>
      </c>
      <c r="M83" s="1">
        <v>185000000</v>
      </c>
    </row>
    <row r="84" spans="1:13">
      <c r="A84" t="s">
        <v>268</v>
      </c>
      <c r="B84" s="1">
        <v>144000000</v>
      </c>
      <c r="C84" s="1">
        <v>0</v>
      </c>
      <c r="D84" s="1">
        <v>0</v>
      </c>
      <c r="E84" s="1">
        <v>786000</v>
      </c>
      <c r="F84" s="1">
        <v>1010000000</v>
      </c>
      <c r="G84" s="1">
        <v>56000000</v>
      </c>
      <c r="H84" s="1">
        <v>67700000</v>
      </c>
      <c r="I84" s="1">
        <v>251000000</v>
      </c>
      <c r="J84" s="1">
        <v>176000000</v>
      </c>
      <c r="K84" s="1">
        <v>9640000000</v>
      </c>
      <c r="L84" s="1">
        <v>0</v>
      </c>
      <c r="M84" s="1">
        <v>667000000</v>
      </c>
    </row>
    <row r="85" spans="1:13">
      <c r="A85" t="s">
        <v>269</v>
      </c>
      <c r="B85" s="1">
        <v>300000000</v>
      </c>
      <c r="C85" s="1">
        <v>0</v>
      </c>
      <c r="D85" s="1">
        <v>0</v>
      </c>
      <c r="E85" s="1">
        <v>281000</v>
      </c>
      <c r="F85" s="1">
        <v>1160000000</v>
      </c>
      <c r="G85" s="1">
        <v>56200000</v>
      </c>
      <c r="H85" s="1">
        <v>111000000</v>
      </c>
      <c r="I85" s="1">
        <v>225000000</v>
      </c>
      <c r="J85" s="1">
        <v>244000000</v>
      </c>
      <c r="K85" s="1">
        <v>9230000000</v>
      </c>
      <c r="L85" s="1">
        <v>0</v>
      </c>
      <c r="M85" s="1">
        <v>758000000</v>
      </c>
    </row>
    <row r="86" spans="1:13">
      <c r="A86" t="s">
        <v>270</v>
      </c>
      <c r="B86" s="1">
        <v>124000000</v>
      </c>
      <c r="C86" s="1">
        <v>0</v>
      </c>
      <c r="D86" s="1">
        <v>0</v>
      </c>
      <c r="E86" s="1">
        <v>61500</v>
      </c>
      <c r="F86" s="1">
        <v>854000000</v>
      </c>
      <c r="G86" s="1">
        <v>43900000</v>
      </c>
      <c r="H86" s="1">
        <v>76800000</v>
      </c>
      <c r="I86" s="1">
        <v>199000000</v>
      </c>
      <c r="J86" s="1">
        <v>104000000</v>
      </c>
      <c r="K86" s="1">
        <v>7830000000</v>
      </c>
      <c r="L86" s="1">
        <v>0</v>
      </c>
      <c r="M86" s="1">
        <v>601000000</v>
      </c>
    </row>
    <row r="87" spans="1:13">
      <c r="A87" t="s">
        <v>271</v>
      </c>
      <c r="B87" s="1">
        <v>153000000</v>
      </c>
      <c r="C87" s="1">
        <v>0</v>
      </c>
      <c r="D87" s="1">
        <v>0</v>
      </c>
      <c r="E87" s="1">
        <v>22700000</v>
      </c>
      <c r="F87" s="1">
        <v>989000000</v>
      </c>
      <c r="G87" s="1">
        <v>55100000</v>
      </c>
      <c r="H87" s="1">
        <v>136000000</v>
      </c>
      <c r="I87" s="1">
        <v>281000000</v>
      </c>
      <c r="J87" s="1">
        <v>186000000</v>
      </c>
      <c r="K87" s="1">
        <v>9390000000</v>
      </c>
      <c r="L87" s="1">
        <v>0</v>
      </c>
      <c r="M87" s="1">
        <v>928000000</v>
      </c>
    </row>
    <row r="88" spans="1:13">
      <c r="A88" t="s">
        <v>272</v>
      </c>
      <c r="B88" s="1">
        <v>345000000</v>
      </c>
      <c r="C88" s="1">
        <v>0</v>
      </c>
      <c r="D88" s="1">
        <v>0</v>
      </c>
      <c r="E88" s="1">
        <v>663000</v>
      </c>
      <c r="F88" s="1">
        <v>864000000</v>
      </c>
      <c r="G88" s="1">
        <v>53300000</v>
      </c>
      <c r="H88" s="1">
        <v>44100000</v>
      </c>
      <c r="I88" s="1">
        <v>236000000</v>
      </c>
      <c r="J88" s="1">
        <v>164000000</v>
      </c>
      <c r="K88" s="1">
        <v>9030000000</v>
      </c>
      <c r="L88" s="1">
        <v>0</v>
      </c>
      <c r="M88" s="1">
        <v>846000000</v>
      </c>
    </row>
    <row r="89" spans="1:13">
      <c r="A89" t="s">
        <v>273</v>
      </c>
      <c r="B89" s="1">
        <v>192000000</v>
      </c>
      <c r="C89" s="1">
        <v>0</v>
      </c>
      <c r="D89" s="1">
        <v>3920000</v>
      </c>
      <c r="E89" s="1">
        <v>598000000</v>
      </c>
      <c r="F89" s="1">
        <v>1870000000</v>
      </c>
      <c r="G89" s="1">
        <v>61300000</v>
      </c>
      <c r="H89" s="1">
        <v>17900000</v>
      </c>
      <c r="I89" s="1">
        <v>280000000</v>
      </c>
      <c r="J89" s="1">
        <v>99700000</v>
      </c>
      <c r="K89" s="1">
        <v>1340000000</v>
      </c>
      <c r="L89" s="1">
        <v>0</v>
      </c>
      <c r="M89" s="1">
        <v>564000000</v>
      </c>
    </row>
    <row r="90" spans="1:13">
      <c r="A90" t="s">
        <v>274</v>
      </c>
      <c r="B90" s="1">
        <v>254000000</v>
      </c>
      <c r="C90" s="1">
        <v>0</v>
      </c>
      <c r="D90" s="1">
        <v>3940000</v>
      </c>
      <c r="E90" s="1">
        <v>525000000</v>
      </c>
      <c r="F90" s="1">
        <v>1700000000</v>
      </c>
      <c r="G90" s="1">
        <v>59100000</v>
      </c>
      <c r="H90" s="1">
        <v>15500000</v>
      </c>
      <c r="I90" s="1">
        <v>258000000</v>
      </c>
      <c r="J90" s="1">
        <v>96400000</v>
      </c>
      <c r="K90" s="1">
        <v>1240000000</v>
      </c>
      <c r="L90" s="1">
        <v>0</v>
      </c>
      <c r="M90" s="1">
        <v>614000000</v>
      </c>
    </row>
    <row r="91" spans="1:13">
      <c r="A91" t="s">
        <v>275</v>
      </c>
      <c r="B91" s="1">
        <v>456000000</v>
      </c>
      <c r="C91" s="1">
        <v>0</v>
      </c>
      <c r="D91" s="1">
        <v>4360000</v>
      </c>
      <c r="E91" s="1">
        <v>659000000</v>
      </c>
      <c r="F91" s="1">
        <v>2160000000</v>
      </c>
      <c r="G91" s="1">
        <v>71300000</v>
      </c>
      <c r="H91" s="1">
        <v>16600000</v>
      </c>
      <c r="I91" s="1">
        <v>317000000</v>
      </c>
      <c r="J91" s="1">
        <v>129000000</v>
      </c>
      <c r="K91" s="1">
        <v>1520000000</v>
      </c>
      <c r="L91" s="1">
        <v>0</v>
      </c>
      <c r="M91" s="1">
        <v>1510000000</v>
      </c>
    </row>
    <row r="92" spans="1:13">
      <c r="A92" t="s">
        <v>276</v>
      </c>
      <c r="B92" s="1">
        <v>137000000</v>
      </c>
      <c r="C92" s="1">
        <v>0</v>
      </c>
      <c r="D92" s="1">
        <v>3420000</v>
      </c>
      <c r="E92" s="1">
        <v>502000000</v>
      </c>
      <c r="F92" s="1">
        <v>1410000000</v>
      </c>
      <c r="G92" s="1">
        <v>54700000</v>
      </c>
      <c r="H92" s="1">
        <v>11600000</v>
      </c>
      <c r="I92" s="1">
        <v>249000000</v>
      </c>
      <c r="J92" s="1">
        <v>83700000</v>
      </c>
      <c r="K92" s="1">
        <v>1170000000</v>
      </c>
      <c r="L92" s="1">
        <v>0</v>
      </c>
      <c r="M92" s="1">
        <v>557000000</v>
      </c>
    </row>
    <row r="93" spans="1:13">
      <c r="A93" t="s">
        <v>277</v>
      </c>
      <c r="B93" s="1">
        <v>272000000</v>
      </c>
      <c r="C93" s="1">
        <v>0</v>
      </c>
      <c r="D93" s="1">
        <v>2560000</v>
      </c>
      <c r="E93" s="1">
        <v>531000000</v>
      </c>
      <c r="F93" s="1">
        <v>1650000000</v>
      </c>
      <c r="G93" s="1">
        <v>53300000</v>
      </c>
      <c r="H93" s="1">
        <v>11900000</v>
      </c>
      <c r="I93" s="1">
        <v>225000000</v>
      </c>
      <c r="J93" s="1">
        <v>72000000</v>
      </c>
      <c r="K93" s="1">
        <v>1250000000</v>
      </c>
      <c r="L93" s="1">
        <v>0</v>
      </c>
      <c r="M93" s="1">
        <v>713000000</v>
      </c>
    </row>
    <row r="94" spans="1:13">
      <c r="A94" t="s">
        <v>278</v>
      </c>
      <c r="B94" s="1">
        <v>134000000</v>
      </c>
      <c r="C94" s="1">
        <v>0</v>
      </c>
      <c r="D94" s="1">
        <v>3940000</v>
      </c>
      <c r="E94" s="1">
        <v>470000000</v>
      </c>
      <c r="F94" s="1">
        <v>1590000000</v>
      </c>
      <c r="G94" s="1">
        <v>52600000</v>
      </c>
      <c r="H94" s="1">
        <v>189000000</v>
      </c>
      <c r="I94" s="1">
        <v>218000000</v>
      </c>
      <c r="J94" s="1">
        <v>92000000</v>
      </c>
      <c r="K94" s="1">
        <v>1090000000</v>
      </c>
      <c r="L94" s="1">
        <v>0</v>
      </c>
      <c r="M94" s="1">
        <v>377000000</v>
      </c>
    </row>
    <row r="95" spans="1:13">
      <c r="A95" t="s">
        <v>279</v>
      </c>
      <c r="B95" s="1">
        <v>321000000</v>
      </c>
      <c r="C95" s="1">
        <v>0</v>
      </c>
      <c r="D95" s="1">
        <v>3880000</v>
      </c>
      <c r="E95" s="1">
        <v>479000000</v>
      </c>
      <c r="F95" s="1">
        <v>1510000000</v>
      </c>
      <c r="G95" s="1">
        <v>57900000</v>
      </c>
      <c r="H95" s="1">
        <v>209000000</v>
      </c>
      <c r="I95" s="1">
        <v>244000000</v>
      </c>
      <c r="J95" s="1">
        <v>101000000</v>
      </c>
      <c r="K95" s="1">
        <v>1180000000</v>
      </c>
      <c r="L95" s="1">
        <v>0</v>
      </c>
      <c r="M95" s="1">
        <v>640000000</v>
      </c>
    </row>
    <row r="96" spans="1:13">
      <c r="A96" t="s">
        <v>280</v>
      </c>
      <c r="B96" s="1">
        <v>333000000</v>
      </c>
      <c r="C96" s="1">
        <v>0</v>
      </c>
      <c r="D96" s="1">
        <v>4740000</v>
      </c>
      <c r="E96" s="1">
        <v>634000000</v>
      </c>
      <c r="F96" s="1">
        <v>2140000000</v>
      </c>
      <c r="G96" s="1">
        <v>70700000</v>
      </c>
      <c r="H96" s="1">
        <v>235000000</v>
      </c>
      <c r="I96" s="1">
        <v>294000000</v>
      </c>
      <c r="J96" s="1">
        <v>118000000</v>
      </c>
      <c r="K96" s="1">
        <v>1460000000</v>
      </c>
      <c r="L96" s="1">
        <v>0</v>
      </c>
      <c r="M96" s="1">
        <v>949000000</v>
      </c>
    </row>
    <row r="97" spans="1:13">
      <c r="A97" t="s">
        <v>281</v>
      </c>
      <c r="B97" s="1">
        <v>383000000</v>
      </c>
      <c r="C97" s="1">
        <v>0</v>
      </c>
      <c r="D97" s="1">
        <v>4340000</v>
      </c>
      <c r="E97" s="1">
        <v>628000000</v>
      </c>
      <c r="F97" s="1">
        <v>1910000000</v>
      </c>
      <c r="G97" s="1">
        <v>68400000</v>
      </c>
      <c r="H97" s="1">
        <v>231000000</v>
      </c>
      <c r="I97" s="1">
        <v>311000000</v>
      </c>
      <c r="J97" s="1">
        <v>110000000</v>
      </c>
      <c r="K97" s="1">
        <v>1560000000</v>
      </c>
      <c r="L97" s="1">
        <v>0</v>
      </c>
      <c r="M97" s="1">
        <v>941000000</v>
      </c>
    </row>
    <row r="98" spans="1:13">
      <c r="A98" t="s">
        <v>282</v>
      </c>
      <c r="B98" s="1">
        <v>251000000</v>
      </c>
      <c r="C98" s="1">
        <v>0</v>
      </c>
      <c r="D98" s="1">
        <v>1020000</v>
      </c>
      <c r="E98" s="1">
        <v>546000000</v>
      </c>
      <c r="F98" s="1">
        <v>1910000000</v>
      </c>
      <c r="G98" s="1">
        <v>48300000</v>
      </c>
      <c r="H98" s="1">
        <v>154000000</v>
      </c>
      <c r="I98" s="1">
        <v>246000000</v>
      </c>
      <c r="J98" s="1">
        <v>94100000</v>
      </c>
      <c r="K98" s="1">
        <v>1450000000</v>
      </c>
      <c r="L98" s="1">
        <v>0</v>
      </c>
      <c r="M98" s="1">
        <v>562000000</v>
      </c>
    </row>
    <row r="99" spans="1:13">
      <c r="A99" t="s">
        <v>283</v>
      </c>
      <c r="B99" s="1">
        <v>273000000</v>
      </c>
      <c r="C99" s="1">
        <v>0</v>
      </c>
      <c r="D99" s="1">
        <v>3090000</v>
      </c>
      <c r="E99" s="1">
        <v>610000000</v>
      </c>
      <c r="F99" s="1">
        <v>1270000000</v>
      </c>
      <c r="G99" s="1">
        <v>74500000</v>
      </c>
      <c r="H99" s="1">
        <v>218000000</v>
      </c>
      <c r="I99" s="1">
        <v>299000000</v>
      </c>
      <c r="J99" s="1">
        <v>233000000</v>
      </c>
      <c r="K99" s="1">
        <v>3780000000</v>
      </c>
      <c r="L99" s="1">
        <v>0</v>
      </c>
      <c r="M99" s="1">
        <v>751000000</v>
      </c>
    </row>
    <row r="100" spans="1:13">
      <c r="A100" t="s">
        <v>284</v>
      </c>
      <c r="B100" s="1">
        <v>227000000</v>
      </c>
      <c r="C100" s="1">
        <v>0</v>
      </c>
      <c r="D100" s="1">
        <v>2690000</v>
      </c>
      <c r="E100" s="1">
        <v>504000000</v>
      </c>
      <c r="F100" s="1">
        <v>1110000000</v>
      </c>
      <c r="G100" s="1">
        <v>56100000</v>
      </c>
      <c r="H100" s="1">
        <v>153000000</v>
      </c>
      <c r="I100" s="1">
        <v>228000000</v>
      </c>
      <c r="J100" s="1">
        <v>185000000</v>
      </c>
      <c r="K100" s="1">
        <v>2990000000</v>
      </c>
      <c r="L100" s="1">
        <v>0</v>
      </c>
      <c r="M100" s="1">
        <v>655000000</v>
      </c>
    </row>
    <row r="101" spans="1:13">
      <c r="A101" t="s">
        <v>285</v>
      </c>
      <c r="B101" s="1">
        <v>365000000</v>
      </c>
      <c r="C101" s="1">
        <v>0</v>
      </c>
      <c r="D101" s="1">
        <v>4550000</v>
      </c>
      <c r="E101" s="1">
        <v>870000000</v>
      </c>
      <c r="F101" s="1">
        <v>1740000000</v>
      </c>
      <c r="G101" s="1">
        <v>111000000</v>
      </c>
      <c r="H101" s="1">
        <v>211000000</v>
      </c>
      <c r="I101" s="1">
        <v>411000000</v>
      </c>
      <c r="J101" s="1">
        <v>240000000</v>
      </c>
      <c r="K101" s="1">
        <v>4880000000</v>
      </c>
      <c r="L101" s="1">
        <v>0</v>
      </c>
      <c r="M101" s="1">
        <v>1080000000</v>
      </c>
    </row>
    <row r="102" spans="1:13">
      <c r="A102" t="s">
        <v>286</v>
      </c>
      <c r="B102" s="1">
        <v>240000000</v>
      </c>
      <c r="C102" s="1">
        <v>0</v>
      </c>
      <c r="D102" s="1">
        <v>2820000</v>
      </c>
      <c r="E102" s="1">
        <v>620000000</v>
      </c>
      <c r="F102" s="1">
        <v>1180000000</v>
      </c>
      <c r="G102" s="1">
        <v>69500000</v>
      </c>
      <c r="H102" s="1">
        <v>183000000</v>
      </c>
      <c r="I102" s="1">
        <v>282000000</v>
      </c>
      <c r="J102" s="1">
        <v>200000000</v>
      </c>
      <c r="K102" s="1">
        <v>3330000000</v>
      </c>
      <c r="L102" s="1">
        <v>0</v>
      </c>
      <c r="M102" s="1">
        <v>600000000</v>
      </c>
    </row>
    <row r="103" spans="1:13">
      <c r="A103" t="s">
        <v>287</v>
      </c>
      <c r="B103" s="1">
        <v>185000000</v>
      </c>
      <c r="C103" s="1">
        <v>0</v>
      </c>
      <c r="D103" s="1">
        <v>2160000</v>
      </c>
      <c r="E103" s="1">
        <v>388000000</v>
      </c>
      <c r="F103" s="1">
        <v>750000000</v>
      </c>
      <c r="G103" s="1">
        <v>46600000</v>
      </c>
      <c r="H103" s="1">
        <v>110000000</v>
      </c>
      <c r="I103" s="1">
        <v>158000000</v>
      </c>
      <c r="J103" s="1">
        <v>102000000</v>
      </c>
      <c r="K103" s="1">
        <v>2050000000</v>
      </c>
      <c r="L103" s="1">
        <v>0</v>
      </c>
      <c r="M103" s="1">
        <v>567000000</v>
      </c>
    </row>
    <row r="104" spans="1:13">
      <c r="A104" t="s">
        <v>288</v>
      </c>
      <c r="B104" s="1">
        <v>10700000</v>
      </c>
      <c r="C104" s="1">
        <v>20900000</v>
      </c>
      <c r="D104" s="1">
        <v>8040000</v>
      </c>
      <c r="E104" s="1">
        <v>235000000</v>
      </c>
      <c r="F104" s="1">
        <v>61800000</v>
      </c>
      <c r="G104" s="1">
        <v>9640000</v>
      </c>
      <c r="H104" s="1">
        <v>181000000</v>
      </c>
      <c r="I104" s="1">
        <v>17000000</v>
      </c>
      <c r="J104" s="1">
        <v>91600000</v>
      </c>
      <c r="K104" s="1">
        <v>372000000</v>
      </c>
      <c r="L104" s="1">
        <v>9340000</v>
      </c>
      <c r="M104" s="1">
        <v>212000000</v>
      </c>
    </row>
    <row r="105" spans="1:13">
      <c r="A105" t="s">
        <v>289</v>
      </c>
      <c r="B105" s="1">
        <v>283000000</v>
      </c>
      <c r="C105" s="1">
        <v>0</v>
      </c>
      <c r="D105" s="1">
        <v>0</v>
      </c>
      <c r="E105" s="1">
        <v>487000000</v>
      </c>
      <c r="F105" s="1">
        <v>7440000000</v>
      </c>
      <c r="G105" s="1">
        <v>85800000</v>
      </c>
      <c r="H105" s="1">
        <v>157000000</v>
      </c>
      <c r="I105" s="1">
        <v>250000000</v>
      </c>
      <c r="J105" s="1">
        <v>185000000</v>
      </c>
      <c r="K105" s="1">
        <v>4950000000</v>
      </c>
      <c r="L105" s="1">
        <v>0</v>
      </c>
      <c r="M105" s="1">
        <v>1790000000</v>
      </c>
    </row>
    <row r="106" spans="1:13">
      <c r="A106" t="s">
        <v>290</v>
      </c>
      <c r="B106" s="1">
        <v>197000000</v>
      </c>
      <c r="C106" s="1">
        <v>0</v>
      </c>
      <c r="D106" s="1">
        <v>0</v>
      </c>
      <c r="E106" s="1">
        <v>342000000</v>
      </c>
      <c r="F106" s="1">
        <v>5010000000</v>
      </c>
      <c r="G106" s="1">
        <v>68300000</v>
      </c>
      <c r="H106" s="1">
        <v>112000000</v>
      </c>
      <c r="I106" s="1">
        <v>182000000</v>
      </c>
      <c r="J106" s="1">
        <v>115000000</v>
      </c>
      <c r="K106" s="1">
        <v>3380000000</v>
      </c>
      <c r="L106" s="1">
        <v>0</v>
      </c>
      <c r="M106" s="1">
        <v>1020000000</v>
      </c>
    </row>
    <row r="107" spans="1:13">
      <c r="A107" t="s">
        <v>291</v>
      </c>
      <c r="B107" s="1">
        <v>56400000</v>
      </c>
      <c r="C107" s="1">
        <v>0</v>
      </c>
      <c r="D107" s="1">
        <v>0</v>
      </c>
      <c r="E107" s="1">
        <v>168000000</v>
      </c>
      <c r="F107" s="1">
        <v>2120000000</v>
      </c>
      <c r="G107" s="1">
        <v>36100000</v>
      </c>
      <c r="H107" s="1">
        <v>63000000</v>
      </c>
      <c r="I107" s="1">
        <v>107000000</v>
      </c>
      <c r="J107" s="1">
        <v>48200000</v>
      </c>
      <c r="K107" s="1">
        <v>1720000000</v>
      </c>
      <c r="L107" s="1">
        <v>0</v>
      </c>
      <c r="M107" s="1">
        <v>417000000</v>
      </c>
    </row>
    <row r="108" spans="1:13">
      <c r="A108" t="s">
        <v>292</v>
      </c>
      <c r="B108" s="1">
        <v>166000000</v>
      </c>
      <c r="C108" s="1">
        <v>0</v>
      </c>
      <c r="D108" s="1">
        <v>0</v>
      </c>
      <c r="E108" s="1">
        <v>288000000</v>
      </c>
      <c r="F108" s="1">
        <v>4510000000</v>
      </c>
      <c r="G108" s="1">
        <v>63400000</v>
      </c>
      <c r="H108" s="1">
        <v>108000000</v>
      </c>
      <c r="I108" s="1">
        <v>190000000</v>
      </c>
      <c r="J108" s="1">
        <v>112000000</v>
      </c>
      <c r="K108" s="1">
        <v>3750000000</v>
      </c>
      <c r="L108" s="1">
        <v>0</v>
      </c>
      <c r="M108" s="1">
        <v>906000000</v>
      </c>
    </row>
    <row r="109" spans="1:13">
      <c r="A109" t="s">
        <v>293</v>
      </c>
      <c r="B109" s="1">
        <v>360000000</v>
      </c>
      <c r="C109" s="1">
        <v>0</v>
      </c>
      <c r="D109" s="1">
        <v>0</v>
      </c>
      <c r="E109" s="1">
        <v>178000000</v>
      </c>
      <c r="F109" s="1">
        <v>2290000000</v>
      </c>
      <c r="G109" s="1">
        <v>31800000</v>
      </c>
      <c r="H109" s="1">
        <v>63500000</v>
      </c>
      <c r="I109" s="1">
        <v>105000000</v>
      </c>
      <c r="J109" s="1">
        <v>69500000</v>
      </c>
      <c r="K109" s="1">
        <v>1710000000</v>
      </c>
      <c r="L109" s="1">
        <v>0</v>
      </c>
      <c r="M109" s="1">
        <v>466000000</v>
      </c>
    </row>
    <row r="110" spans="1:13">
      <c r="A110" t="s">
        <v>294</v>
      </c>
      <c r="B110" s="1">
        <v>0</v>
      </c>
      <c r="C110" s="1">
        <v>46100000</v>
      </c>
      <c r="D110" s="1">
        <v>8410000</v>
      </c>
      <c r="E110" s="1">
        <v>204000000</v>
      </c>
      <c r="F110" s="1">
        <v>83400000</v>
      </c>
      <c r="G110" s="1">
        <v>11300000</v>
      </c>
      <c r="H110" s="1">
        <v>194000000</v>
      </c>
      <c r="I110" s="1">
        <v>17700000</v>
      </c>
      <c r="J110" s="1">
        <v>83600000</v>
      </c>
      <c r="K110" s="1">
        <v>335000000</v>
      </c>
      <c r="L110" s="1">
        <v>9750000</v>
      </c>
      <c r="M110" s="1">
        <v>228000000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baseColWidth="10" defaultRowHeight="15"/>
  <sheetData>
    <row r="1" spans="1:13">
      <c r="A1" t="s">
        <v>177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178</v>
      </c>
      <c r="B2">
        <v>4.7484600000000004E-3</v>
      </c>
      <c r="C2">
        <v>2.8876800000000001E-4</v>
      </c>
      <c r="D2" t="s">
        <v>106</v>
      </c>
      <c r="E2">
        <v>1.576074E-3</v>
      </c>
      <c r="F2">
        <v>2.8106390000000002E-3</v>
      </c>
      <c r="G2">
        <v>2.3755900000000001E-4</v>
      </c>
      <c r="H2">
        <v>0.87260518099999995</v>
      </c>
      <c r="I2">
        <v>7.0163799999999998E-4</v>
      </c>
      <c r="J2" s="1">
        <v>1.2899999999999999E-6</v>
      </c>
      <c r="K2" s="1">
        <v>1.0899999999999999E-6</v>
      </c>
      <c r="L2">
        <v>1.0622348E-2</v>
      </c>
      <c r="M2">
        <v>3.2582200000000003E-4</v>
      </c>
    </row>
    <row r="3" spans="1:13">
      <c r="A3" t="s">
        <v>179</v>
      </c>
      <c r="B3">
        <v>0.18476026400000001</v>
      </c>
      <c r="C3">
        <v>0.106131304</v>
      </c>
      <c r="D3" t="s">
        <v>106</v>
      </c>
      <c r="E3">
        <v>2.6681600000000001E-4</v>
      </c>
      <c r="F3">
        <v>1.66078E-4</v>
      </c>
      <c r="G3">
        <v>1.4733249999999999E-3</v>
      </c>
      <c r="H3">
        <v>0.2432646</v>
      </c>
      <c r="I3">
        <v>0.186705655</v>
      </c>
      <c r="J3">
        <v>1.280839E-3</v>
      </c>
      <c r="K3">
        <v>0.18794445900000001</v>
      </c>
      <c r="L3">
        <v>0.92484070600000001</v>
      </c>
      <c r="M3" s="1">
        <v>1.9300000000000002E-6</v>
      </c>
    </row>
    <row r="4" spans="1:13">
      <c r="A4" t="s">
        <v>180</v>
      </c>
      <c r="B4">
        <v>4.4225632000000001E-2</v>
      </c>
      <c r="C4">
        <v>1.6689144E-2</v>
      </c>
      <c r="D4" t="s">
        <v>106</v>
      </c>
      <c r="E4" s="1">
        <v>2.43E-6</v>
      </c>
      <c r="F4" s="1">
        <v>1.1600000000000001E-5</v>
      </c>
      <c r="G4">
        <v>4.5510799999999999E-3</v>
      </c>
      <c r="H4">
        <v>0.51319434500000005</v>
      </c>
      <c r="I4">
        <v>2.3180589999999999E-3</v>
      </c>
      <c r="J4">
        <v>1.2766769999999999E-3</v>
      </c>
      <c r="K4">
        <v>0.15308749399999999</v>
      </c>
      <c r="L4">
        <v>4.3441600000000002E-4</v>
      </c>
      <c r="M4">
        <v>2.0432270999999998E-2</v>
      </c>
    </row>
    <row r="5" spans="1:13">
      <c r="A5" t="s">
        <v>181</v>
      </c>
      <c r="B5">
        <v>0.72105236100000003</v>
      </c>
      <c r="C5">
        <v>1.9516340000000001E-3</v>
      </c>
      <c r="D5" t="s">
        <v>106</v>
      </c>
      <c r="E5" s="1">
        <v>7.1799999999999997E-5</v>
      </c>
      <c r="F5" s="1">
        <v>1.1800000000000001E-5</v>
      </c>
      <c r="G5">
        <v>8.0364449999999997E-3</v>
      </c>
      <c r="H5">
        <v>7.7323300000000001E-4</v>
      </c>
      <c r="I5">
        <v>7.3260199999999999E-3</v>
      </c>
      <c r="J5" s="1">
        <v>2.19E-5</v>
      </c>
      <c r="K5">
        <v>1.7620843000000001E-2</v>
      </c>
      <c r="L5">
        <v>2.1344300000000001E-4</v>
      </c>
      <c r="M5">
        <v>0.48704446600000001</v>
      </c>
    </row>
    <row r="6" spans="1:13">
      <c r="A6" t="s">
        <v>182</v>
      </c>
      <c r="B6">
        <v>0.10225282500000001</v>
      </c>
      <c r="C6">
        <v>1.4585234000000001E-2</v>
      </c>
      <c r="D6">
        <v>6.8074812999999998E-2</v>
      </c>
      <c r="E6">
        <v>1.627372E-3</v>
      </c>
      <c r="F6" t="s">
        <v>106</v>
      </c>
      <c r="G6">
        <v>7.3729116999999997E-2</v>
      </c>
      <c r="H6">
        <v>0.31824941000000001</v>
      </c>
      <c r="I6">
        <v>0.14487013200000001</v>
      </c>
      <c r="J6">
        <v>9.7968199999999995E-4</v>
      </c>
      <c r="K6">
        <v>1.2480233E-2</v>
      </c>
      <c r="L6">
        <v>4.0173034000000003E-2</v>
      </c>
      <c r="M6">
        <v>0.73201743200000002</v>
      </c>
    </row>
    <row r="7" spans="1:13">
      <c r="A7" t="s">
        <v>183</v>
      </c>
      <c r="B7">
        <v>3.1815810000000002E-3</v>
      </c>
      <c r="C7">
        <v>0.177295641</v>
      </c>
      <c r="D7" t="s">
        <v>106</v>
      </c>
      <c r="E7">
        <v>1.5099950000000001E-3</v>
      </c>
      <c r="F7">
        <v>0.15677755600000001</v>
      </c>
      <c r="G7">
        <v>1.94196E-4</v>
      </c>
      <c r="H7">
        <v>0.89702852399999999</v>
      </c>
      <c r="I7">
        <v>8.3485068999999995E-2</v>
      </c>
      <c r="J7">
        <v>1.0743770999999999E-2</v>
      </c>
      <c r="K7">
        <v>0.39602004899999999</v>
      </c>
      <c r="L7">
        <v>0.184858204</v>
      </c>
      <c r="M7">
        <v>0.87420524600000005</v>
      </c>
    </row>
    <row r="12" spans="1:13">
      <c r="A12" t="s">
        <v>184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38" sqref="F38"/>
    </sheetView>
  </sheetViews>
  <sheetFormatPr baseColWidth="10" defaultRowHeight="15"/>
  <sheetData>
    <row r="1" spans="1:13">
      <c r="B1" s="4" t="s">
        <v>7</v>
      </c>
      <c r="C1" s="4" t="s">
        <v>8</v>
      </c>
      <c r="D1" s="4" t="s">
        <v>6</v>
      </c>
      <c r="E1" s="4" t="s">
        <v>11</v>
      </c>
      <c r="F1" s="4" t="s">
        <v>1</v>
      </c>
      <c r="G1" s="4" t="s">
        <v>10</v>
      </c>
      <c r="H1" s="4" t="s">
        <v>4</v>
      </c>
      <c r="I1" s="4" t="s">
        <v>9</v>
      </c>
      <c r="J1" s="4" t="s">
        <v>3</v>
      </c>
      <c r="K1" s="4" t="s">
        <v>5</v>
      </c>
      <c r="L1" s="4" t="s">
        <v>0</v>
      </c>
      <c r="M1" s="4" t="s">
        <v>2</v>
      </c>
    </row>
    <row r="2" spans="1:13">
      <c r="A2" t="s">
        <v>302</v>
      </c>
      <c r="B2" s="6">
        <v>1040007769.784171</v>
      </c>
      <c r="C2" s="6">
        <v>1162868030.5755377</v>
      </c>
      <c r="D2" s="6">
        <v>1315759316.5467606</v>
      </c>
      <c r="E2" s="6">
        <v>28963255395.683407</v>
      </c>
      <c r="F2" s="6">
        <v>357369199.64028722</v>
      </c>
      <c r="G2" s="6">
        <v>0</v>
      </c>
      <c r="H2" s="6">
        <v>1149632134.2925642</v>
      </c>
      <c r="I2" s="6">
        <v>4034167.7158273319</v>
      </c>
      <c r="J2" s="6">
        <v>0</v>
      </c>
      <c r="K2" s="6">
        <v>86906450.089927927</v>
      </c>
      <c r="L2" s="6">
        <v>124128237.41007175</v>
      </c>
      <c r="M2" s="6">
        <v>34691130665.767334</v>
      </c>
    </row>
    <row r="3" spans="1:13">
      <c r="A3" t="s">
        <v>303</v>
      </c>
      <c r="B3" s="6">
        <v>795044648.54732871</v>
      </c>
      <c r="C3" s="6">
        <v>0</v>
      </c>
      <c r="D3" s="6">
        <v>0</v>
      </c>
      <c r="E3" s="6">
        <v>10963141518.275536</v>
      </c>
      <c r="F3" s="6">
        <v>209902380.50609177</v>
      </c>
      <c r="G3" s="6">
        <v>0</v>
      </c>
      <c r="H3" s="6">
        <v>1567076288.6597934</v>
      </c>
      <c r="I3" s="6">
        <v>6030641.0496719759</v>
      </c>
      <c r="J3" s="6">
        <v>0</v>
      </c>
      <c r="K3" s="6">
        <v>159515763.823805</v>
      </c>
      <c r="L3" s="6">
        <v>114973720.71227738</v>
      </c>
      <c r="M3" s="6">
        <v>14155058344.892214</v>
      </c>
    </row>
    <row r="4" spans="1:13">
      <c r="A4" t="s">
        <v>304</v>
      </c>
      <c r="B4" s="6">
        <v>1040457517.5644039</v>
      </c>
      <c r="C4" s="6">
        <v>1606353805.6206107</v>
      </c>
      <c r="D4" s="6">
        <v>3677987822.0140553</v>
      </c>
      <c r="E4" s="6">
        <v>13423672131.147556</v>
      </c>
      <c r="F4" s="6">
        <v>285806206.08899325</v>
      </c>
      <c r="G4" s="6">
        <v>0</v>
      </c>
      <c r="H4" s="6">
        <v>1946350507.4160833</v>
      </c>
      <c r="I4" s="6">
        <v>7218911.5925058629</v>
      </c>
      <c r="J4" s="6">
        <v>0</v>
      </c>
      <c r="K4" s="6">
        <v>216505884.07494169</v>
      </c>
      <c r="L4" s="6">
        <v>262245120.99921966</v>
      </c>
      <c r="M4" s="6">
        <v>22981110541.178795</v>
      </c>
    </row>
    <row r="5" spans="1:13">
      <c r="A5" t="s">
        <v>305</v>
      </c>
      <c r="B5" s="6">
        <v>1463897869.3181815</v>
      </c>
      <c r="C5" s="6">
        <v>2252519531.2499995</v>
      </c>
      <c r="D5" s="6">
        <v>8512715909.0909071</v>
      </c>
      <c r="E5" s="6">
        <v>13828735795.454542</v>
      </c>
      <c r="F5" s="6">
        <v>368348129.73484844</v>
      </c>
      <c r="G5" s="6">
        <v>0</v>
      </c>
      <c r="H5" s="6">
        <v>2255594223.484848</v>
      </c>
      <c r="I5" s="6">
        <v>12812242.542613633</v>
      </c>
      <c r="J5" s="6">
        <v>0</v>
      </c>
      <c r="K5" s="6">
        <v>580563387.78409076</v>
      </c>
      <c r="L5" s="6">
        <v>868170099.43181801</v>
      </c>
      <c r="M5" s="6">
        <v>30752884176.728214</v>
      </c>
    </row>
    <row r="6" spans="1:13">
      <c r="A6" t="s">
        <v>306</v>
      </c>
      <c r="B6" s="6">
        <v>279186622.07357854</v>
      </c>
      <c r="C6" s="6">
        <v>464979933.11036783</v>
      </c>
      <c r="D6" s="6">
        <v>138931103.67892975</v>
      </c>
      <c r="E6" s="6">
        <v>3091036789.2976584</v>
      </c>
      <c r="F6" s="6">
        <v>78214046.822742462</v>
      </c>
      <c r="G6" s="6">
        <v>0</v>
      </c>
      <c r="H6" s="6">
        <v>326983277.59197319</v>
      </c>
      <c r="I6" s="6">
        <v>0</v>
      </c>
      <c r="J6" s="6">
        <v>0</v>
      </c>
      <c r="K6" s="6">
        <v>10622909.698996654</v>
      </c>
      <c r="L6" s="6">
        <v>21713043.478260864</v>
      </c>
      <c r="M6" s="6">
        <v>4458198829.4314375</v>
      </c>
    </row>
    <row r="7" spans="1:13">
      <c r="A7" t="s">
        <v>307</v>
      </c>
      <c r="B7" s="6">
        <v>334715915.49295801</v>
      </c>
      <c r="C7" s="6">
        <v>546725176.05633843</v>
      </c>
      <c r="D7" s="6">
        <v>438848450.70422572</v>
      </c>
      <c r="E7" s="6">
        <v>2940535211.2676077</v>
      </c>
      <c r="F7" s="6">
        <v>67493309.859154984</v>
      </c>
      <c r="G7" s="6">
        <v>0</v>
      </c>
      <c r="H7" s="6">
        <v>486891549.29577506</v>
      </c>
      <c r="I7" s="6">
        <v>870707.74647887389</v>
      </c>
      <c r="J7" s="6">
        <v>0</v>
      </c>
      <c r="K7" s="6">
        <v>20666461.267605651</v>
      </c>
      <c r="L7" s="6">
        <v>60249647.88732399</v>
      </c>
      <c r="M7" s="6">
        <v>5013330619.7183132</v>
      </c>
    </row>
    <row r="8" spans="1:13">
      <c r="A8" t="s">
        <v>308</v>
      </c>
      <c r="B8" s="6">
        <v>2727612121.2121234</v>
      </c>
      <c r="C8" s="6">
        <v>5444053030.3030348</v>
      </c>
      <c r="D8" s="6">
        <v>37278181818.181847</v>
      </c>
      <c r="E8" s="6">
        <v>42287373737.373772</v>
      </c>
      <c r="F8" s="6">
        <v>1003878787.8787887</v>
      </c>
      <c r="G8" s="6">
        <v>0</v>
      </c>
      <c r="H8" s="6">
        <v>10079595959.595968</v>
      </c>
      <c r="I8" s="6">
        <v>46827272.727272764</v>
      </c>
      <c r="J8" s="6">
        <v>0</v>
      </c>
      <c r="K8" s="6">
        <v>1842484848.4848499</v>
      </c>
      <c r="L8" s="6">
        <v>1735618686.8686881</v>
      </c>
      <c r="M8" s="6">
        <v>104093762626.2627</v>
      </c>
    </row>
    <row r="9" spans="1:13">
      <c r="A9" t="s">
        <v>309</v>
      </c>
      <c r="B9" s="6">
        <v>1307536089.3854728</v>
      </c>
      <c r="C9" s="6">
        <v>5110868715.0837908</v>
      </c>
      <c r="D9" s="6">
        <v>26843631284.916161</v>
      </c>
      <c r="E9" s="6">
        <v>34923167597.765312</v>
      </c>
      <c r="F9" s="6">
        <v>1083222067.0391045</v>
      </c>
      <c r="G9" s="6">
        <v>0</v>
      </c>
      <c r="H9" s="6">
        <v>11045999999.999983</v>
      </c>
      <c r="I9" s="6">
        <v>45323421.78770943</v>
      </c>
      <c r="J9" s="6">
        <v>0</v>
      </c>
      <c r="K9" s="6">
        <v>1169284776.5363111</v>
      </c>
      <c r="L9" s="6">
        <v>1463837430.1675956</v>
      </c>
      <c r="M9" s="6">
        <v>84122816354.748474</v>
      </c>
    </row>
    <row r="10" spans="1:13">
      <c r="A10" t="s">
        <v>310</v>
      </c>
      <c r="B10" s="6">
        <v>1344125800.6042244</v>
      </c>
      <c r="C10" s="6">
        <v>3453222054.3806515</v>
      </c>
      <c r="D10" s="6">
        <v>19605389728.0966</v>
      </c>
      <c r="E10" s="6">
        <v>25960392749.24461</v>
      </c>
      <c r="F10" s="6">
        <v>503249244.71298897</v>
      </c>
      <c r="G10" s="6">
        <v>0</v>
      </c>
      <c r="H10" s="6">
        <v>5299522658.6102514</v>
      </c>
      <c r="I10" s="6">
        <v>23843111.782477248</v>
      </c>
      <c r="J10" s="6">
        <v>0</v>
      </c>
      <c r="K10" s="6">
        <v>983350604.22960353</v>
      </c>
      <c r="L10" s="6">
        <v>445419033.23262668</v>
      </c>
      <c r="M10" s="6">
        <v>58449942779.455971</v>
      </c>
    </row>
    <row r="11" spans="1:13">
      <c r="A11" t="s">
        <v>311</v>
      </c>
      <c r="B11" s="6">
        <v>2438396750.9025226</v>
      </c>
      <c r="C11" s="6">
        <v>5562192238.2671375</v>
      </c>
      <c r="D11" s="6">
        <v>34020830324.909683</v>
      </c>
      <c r="E11" s="6">
        <v>34011340553.549877</v>
      </c>
      <c r="F11" s="6">
        <v>965109747.29241693</v>
      </c>
      <c r="G11" s="6">
        <v>0</v>
      </c>
      <c r="H11" s="6">
        <v>7848040914.5607557</v>
      </c>
      <c r="I11" s="6">
        <v>44803583.032490887</v>
      </c>
      <c r="J11" s="6">
        <v>0</v>
      </c>
      <c r="K11" s="6">
        <v>1733781227.4368198</v>
      </c>
      <c r="L11" s="6">
        <v>2827951865.2226181</v>
      </c>
      <c r="M11" s="6">
        <v>90913634750.300674</v>
      </c>
    </row>
    <row r="12" spans="1:13">
      <c r="A12" t="s">
        <v>312</v>
      </c>
      <c r="B12" s="6">
        <v>1278673030.3030298</v>
      </c>
      <c r="C12" s="6">
        <v>5292897727.2727251</v>
      </c>
      <c r="D12" s="6">
        <v>17157639393.939386</v>
      </c>
      <c r="E12" s="6">
        <v>31567676767.676754</v>
      </c>
      <c r="F12" s="6">
        <v>770828030.30303001</v>
      </c>
      <c r="G12" s="6">
        <v>0</v>
      </c>
      <c r="H12" s="6">
        <v>6091954545.4545431</v>
      </c>
      <c r="I12" s="6">
        <v>15810397.727272721</v>
      </c>
      <c r="J12" s="6">
        <v>0</v>
      </c>
      <c r="K12" s="6">
        <v>438456818.18181801</v>
      </c>
      <c r="L12" s="6">
        <v>1318405808.0808074</v>
      </c>
      <c r="M12" s="6">
        <v>64373440094.696953</v>
      </c>
    </row>
    <row r="13" spans="1:13">
      <c r="A13" t="s">
        <v>313</v>
      </c>
      <c r="B13" s="6">
        <v>1235702540.9836078</v>
      </c>
      <c r="C13" s="6">
        <v>3853342213.1147575</v>
      </c>
      <c r="D13" s="6">
        <v>1706610327.868854</v>
      </c>
      <c r="E13" s="6">
        <v>22789236338.797836</v>
      </c>
      <c r="F13" s="6">
        <v>641042213.11475468</v>
      </c>
      <c r="G13" s="6">
        <v>0</v>
      </c>
      <c r="H13" s="6">
        <v>6964034153.0054712</v>
      </c>
      <c r="I13" s="6">
        <v>2939376.0245901668</v>
      </c>
      <c r="J13" s="6">
        <v>0</v>
      </c>
      <c r="K13" s="6">
        <v>46584426.229508244</v>
      </c>
      <c r="L13" s="6">
        <v>549392418.03278744</v>
      </c>
      <c r="M13" s="6">
        <v>38566135031.762337</v>
      </c>
    </row>
    <row r="14" spans="1:13">
      <c r="A14" t="s">
        <v>320</v>
      </c>
      <c r="B14" s="6">
        <v>12661354.581673358</v>
      </c>
      <c r="C14" s="6">
        <v>198605577.68924382</v>
      </c>
      <c r="D14" s="6">
        <v>802390438.24701512</v>
      </c>
      <c r="E14" s="6">
        <v>374369189.90704</v>
      </c>
      <c r="F14" s="6">
        <v>44654714.475431785</v>
      </c>
      <c r="G14" s="6">
        <v>0</v>
      </c>
      <c r="H14" s="6">
        <v>128021248.33997396</v>
      </c>
      <c r="I14" s="6">
        <v>2763944.223107581</v>
      </c>
      <c r="J14" s="6">
        <v>0</v>
      </c>
      <c r="K14" s="6">
        <v>50946215.139442436</v>
      </c>
      <c r="L14" s="6">
        <v>288313413.0146094</v>
      </c>
      <c r="M14" s="6">
        <v>1953702191.2350676</v>
      </c>
    </row>
    <row r="15" spans="1:13">
      <c r="A15" t="s">
        <v>321</v>
      </c>
      <c r="B15" s="6">
        <v>18730393.364928905</v>
      </c>
      <c r="C15" s="6">
        <v>232847452.60663497</v>
      </c>
      <c r="D15" s="6">
        <v>1470986729.8578193</v>
      </c>
      <c r="E15" s="6">
        <v>742974407.58293808</v>
      </c>
      <c r="F15" s="6">
        <v>87581635.071090013</v>
      </c>
      <c r="G15" s="6">
        <v>0</v>
      </c>
      <c r="H15" s="6">
        <v>516512559.24170595</v>
      </c>
      <c r="I15" s="6">
        <v>4027739.9289099509</v>
      </c>
      <c r="J15" s="6">
        <v>0</v>
      </c>
      <c r="K15" s="6">
        <v>154617120.85308051</v>
      </c>
      <c r="L15" s="6">
        <v>487336492.89099509</v>
      </c>
      <c r="M15" s="6">
        <v>3812216166.4691925</v>
      </c>
    </row>
    <row r="16" spans="1:13">
      <c r="A16" t="s">
        <v>322</v>
      </c>
      <c r="B16" s="6">
        <v>6831818.1818182021</v>
      </c>
      <c r="C16" s="6">
        <v>139346590.90909132</v>
      </c>
      <c r="D16" s="6">
        <v>1135227272.7272761</v>
      </c>
      <c r="E16" s="6">
        <v>124204545.45454583</v>
      </c>
      <c r="F16" s="6">
        <v>52982954.545454703</v>
      </c>
      <c r="G16" s="6">
        <v>0</v>
      </c>
      <c r="H16" s="6">
        <v>250227272.72727346</v>
      </c>
      <c r="I16" s="6">
        <v>3403125.0000000098</v>
      </c>
      <c r="J16" s="6">
        <v>0</v>
      </c>
      <c r="K16" s="6">
        <v>184517045.454546</v>
      </c>
      <c r="L16" s="6">
        <v>194715909.09090966</v>
      </c>
      <c r="M16" s="6">
        <v>2119956534.0909152</v>
      </c>
    </row>
    <row r="17" spans="1:13">
      <c r="A17" t="s">
        <v>323</v>
      </c>
      <c r="B17" s="6">
        <v>809697.91376912547</v>
      </c>
      <c r="C17" s="6">
        <v>18652573.018080708</v>
      </c>
      <c r="D17" s="6">
        <v>264660917.94158611</v>
      </c>
      <c r="E17" s="6">
        <v>15565841.446453441</v>
      </c>
      <c r="F17" s="6">
        <v>3094075.1043115505</v>
      </c>
      <c r="G17" s="6">
        <v>0</v>
      </c>
      <c r="H17" s="6">
        <v>19200890.125173893</v>
      </c>
      <c r="I17" s="6">
        <v>0</v>
      </c>
      <c r="J17" s="6">
        <v>0</v>
      </c>
      <c r="K17" s="6">
        <v>9102308.7621697001</v>
      </c>
      <c r="L17" s="6">
        <v>92993602.225313127</v>
      </c>
      <c r="M17" s="6">
        <v>426096440.61196184</v>
      </c>
    </row>
    <row r="18" spans="1:13">
      <c r="A18" t="s">
        <v>324</v>
      </c>
      <c r="B18" s="6">
        <v>1268766.4102564109</v>
      </c>
      <c r="C18" s="6">
        <v>26676990.384615399</v>
      </c>
      <c r="D18" s="6">
        <v>903832820.51282108</v>
      </c>
      <c r="E18" s="6">
        <v>4669474.3589743618</v>
      </c>
      <c r="F18" s="6">
        <v>5000074.7863247897</v>
      </c>
      <c r="G18" s="6">
        <v>0</v>
      </c>
      <c r="H18" s="6">
        <v>19207679.487179499</v>
      </c>
      <c r="I18" s="6">
        <v>3298817.3076923094</v>
      </c>
      <c r="J18" s="6">
        <v>0</v>
      </c>
      <c r="K18" s="6">
        <v>16343160.256410267</v>
      </c>
      <c r="L18" s="6">
        <v>106038547.00854707</v>
      </c>
      <c r="M18" s="6">
        <v>1087105130.512821</v>
      </c>
    </row>
    <row r="19" spans="1:13">
      <c r="A19" t="s">
        <v>325</v>
      </c>
      <c r="B19" s="6">
        <v>1536573.7234042548</v>
      </c>
      <c r="C19" s="6">
        <v>6065859.9290780127</v>
      </c>
      <c r="D19" s="6">
        <v>35398031.914893612</v>
      </c>
      <c r="E19" s="6">
        <v>7522774.2316784868</v>
      </c>
      <c r="F19" s="6">
        <v>0</v>
      </c>
      <c r="G19" s="6">
        <v>0</v>
      </c>
      <c r="H19" s="6">
        <v>7262413.1205673739</v>
      </c>
      <c r="I19" s="6">
        <v>0</v>
      </c>
      <c r="J19" s="6">
        <v>0</v>
      </c>
      <c r="K19" s="6">
        <v>2133437.7216312052</v>
      </c>
      <c r="L19" s="6">
        <v>24457325.650118195</v>
      </c>
      <c r="M19" s="6">
        <v>85559674.447399497</v>
      </c>
    </row>
    <row r="20" spans="1:13">
      <c r="A20" t="s">
        <v>314</v>
      </c>
      <c r="B20" s="6">
        <v>2302640909.0909095</v>
      </c>
      <c r="C20" s="6">
        <v>5585428719.0082645</v>
      </c>
      <c r="D20" s="6">
        <v>28361318181.818184</v>
      </c>
      <c r="E20" s="6">
        <v>45301556473.829201</v>
      </c>
      <c r="F20" s="6">
        <v>999701101.92837477</v>
      </c>
      <c r="G20" s="6">
        <v>0</v>
      </c>
      <c r="H20" s="6">
        <v>9236239669.4214878</v>
      </c>
      <c r="I20" s="6">
        <v>42267386.363636367</v>
      </c>
      <c r="J20" s="6">
        <v>0</v>
      </c>
      <c r="K20" s="6">
        <v>1045763429.7520661</v>
      </c>
      <c r="L20" s="6">
        <v>1455866735.5371902</v>
      </c>
      <c r="M20" s="6">
        <v>95970304300.964188</v>
      </c>
    </row>
    <row r="21" spans="1:13">
      <c r="A21" t="s">
        <v>315</v>
      </c>
      <c r="B21" s="6">
        <v>1662380942.4083765</v>
      </c>
      <c r="C21" s="6">
        <v>8111196335.0785322</v>
      </c>
      <c r="D21" s="6">
        <v>36864052356.020935</v>
      </c>
      <c r="E21" s="6">
        <v>50385781849.91272</v>
      </c>
      <c r="F21" s="6">
        <v>1353400523.560209</v>
      </c>
      <c r="G21" s="6">
        <v>0</v>
      </c>
      <c r="H21" s="6">
        <v>15307849912.73996</v>
      </c>
      <c r="I21" s="6">
        <v>0</v>
      </c>
      <c r="J21" s="6">
        <v>0</v>
      </c>
      <c r="K21" s="6">
        <v>1698195418.8481672</v>
      </c>
      <c r="L21" s="6">
        <v>2159609860.3839436</v>
      </c>
      <c r="M21" s="6">
        <v>119660032643.97902</v>
      </c>
    </row>
    <row r="22" spans="1:13">
      <c r="A22" t="s">
        <v>316</v>
      </c>
      <c r="B22" s="6">
        <v>876969512.19512355</v>
      </c>
      <c r="C22" s="6">
        <v>4387759146.3414717</v>
      </c>
      <c r="D22" s="6">
        <v>23409146341.463459</v>
      </c>
      <c r="E22" s="6">
        <v>35362174796.748032</v>
      </c>
      <c r="F22" s="6">
        <v>785157520.32520473</v>
      </c>
      <c r="G22" s="6">
        <v>0</v>
      </c>
      <c r="H22" s="6">
        <v>7185792682.9268427</v>
      </c>
      <c r="I22" s="6">
        <v>45333384.146341547</v>
      </c>
      <c r="J22" s="6">
        <v>0</v>
      </c>
      <c r="K22" s="6">
        <v>1161140243.902441</v>
      </c>
      <c r="L22" s="6">
        <v>711397357.72357845</v>
      </c>
      <c r="M22" s="6">
        <v>74978282571.138336</v>
      </c>
    </row>
    <row r="23" spans="1:13">
      <c r="A23" t="s">
        <v>317</v>
      </c>
      <c r="B23" s="6">
        <v>939340584.41558301</v>
      </c>
      <c r="C23" s="6">
        <v>3231910714.2857094</v>
      </c>
      <c r="D23" s="6">
        <v>18429129870.129845</v>
      </c>
      <c r="E23" s="6">
        <v>17537764069.264046</v>
      </c>
      <c r="F23" s="6">
        <v>563774675.32467449</v>
      </c>
      <c r="G23" s="6">
        <v>0</v>
      </c>
      <c r="H23" s="6">
        <v>2542095779.2207756</v>
      </c>
      <c r="I23" s="6">
        <v>31169415.58441554</v>
      </c>
      <c r="J23" s="6">
        <v>0</v>
      </c>
      <c r="K23" s="6">
        <v>950624594.15584278</v>
      </c>
      <c r="L23" s="6">
        <v>1906216991.3419883</v>
      </c>
      <c r="M23" s="6">
        <v>46878900395.021584</v>
      </c>
    </row>
    <row r="24" spans="1:13">
      <c r="A24" t="s">
        <v>318</v>
      </c>
      <c r="B24" s="6">
        <v>1133859459.4594605</v>
      </c>
      <c r="C24" s="6">
        <v>5381500000.0000048</v>
      </c>
      <c r="D24" s="6">
        <v>21887448648.64867</v>
      </c>
      <c r="E24" s="6">
        <v>28759099099.099129</v>
      </c>
      <c r="F24" s="6">
        <v>903209009.00900996</v>
      </c>
      <c r="G24" s="6">
        <v>0</v>
      </c>
      <c r="H24" s="6">
        <v>9684018018.0180264</v>
      </c>
      <c r="I24" s="6">
        <v>30933567.567567598</v>
      </c>
      <c r="J24" s="6">
        <v>0</v>
      </c>
      <c r="K24" s="6">
        <v>747344594.59459531</v>
      </c>
      <c r="L24" s="6">
        <v>1993744144.144146</v>
      </c>
      <c r="M24" s="6">
        <v>70947653567.567642</v>
      </c>
    </row>
    <row r="25" spans="1:13">
      <c r="A25" t="s">
        <v>319</v>
      </c>
      <c r="B25" s="6">
        <v>1565019720.7678847</v>
      </c>
      <c r="C25" s="6">
        <v>4038876527.0506015</v>
      </c>
      <c r="D25" s="6">
        <v>8799769633.5078335</v>
      </c>
      <c r="E25" s="6">
        <v>23854962187.318153</v>
      </c>
      <c r="F25" s="6">
        <v>746836969.16811931</v>
      </c>
      <c r="G25" s="6">
        <v>0</v>
      </c>
      <c r="H25" s="6">
        <v>6627899941.8266287</v>
      </c>
      <c r="I25" s="6">
        <v>13631529.232111661</v>
      </c>
      <c r="J25" s="6">
        <v>0</v>
      </c>
      <c r="K25" s="6">
        <v>393103621.29144764</v>
      </c>
      <c r="L25" s="6">
        <v>1012671902.2687587</v>
      </c>
      <c r="M25" s="6">
        <v>47854385034.176735</v>
      </c>
    </row>
    <row r="29" spans="1:13">
      <c r="A29" t="s">
        <v>326</v>
      </c>
    </row>
    <row r="30" spans="1:13">
      <c r="A30" t="s">
        <v>327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27" sqref="F27"/>
    </sheetView>
  </sheetViews>
  <sheetFormatPr baseColWidth="10" defaultRowHeight="15"/>
  <sheetData>
    <row r="1" spans="1:13">
      <c r="A1" s="1" t="s">
        <v>185</v>
      </c>
      <c r="B1" s="1" t="s">
        <v>3</v>
      </c>
      <c r="C1" s="1" t="s">
        <v>5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11</v>
      </c>
    </row>
    <row r="2" spans="1:13">
      <c r="A2" s="1" t="s">
        <v>328</v>
      </c>
      <c r="B2" s="1">
        <v>0</v>
      </c>
      <c r="C2" s="1">
        <v>0</v>
      </c>
      <c r="D2" s="1">
        <v>0</v>
      </c>
      <c r="E2" s="1">
        <v>0</v>
      </c>
      <c r="F2" s="1">
        <v>10629.645</v>
      </c>
      <c r="G2" s="1">
        <v>16932.838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6532.8639999999996</v>
      </c>
    </row>
    <row r="3" spans="1:13">
      <c r="A3" s="1" t="s">
        <v>329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13689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>
      <c r="A4" s="1" t="s">
        <v>330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17939.88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8755.32</v>
      </c>
    </row>
    <row r="5" spans="1:13">
      <c r="A5" s="1" t="s">
        <v>331</v>
      </c>
      <c r="B5" s="1">
        <v>0</v>
      </c>
      <c r="C5" s="1">
        <v>0</v>
      </c>
      <c r="D5" s="1">
        <v>0</v>
      </c>
      <c r="E5" s="1">
        <v>0</v>
      </c>
      <c r="F5" s="1">
        <v>8975.1200000000008</v>
      </c>
      <c r="G5" s="1">
        <v>6284.32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 t="s">
        <v>332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12421.188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7707.96</v>
      </c>
    </row>
    <row r="7" spans="1:13">
      <c r="A7" s="1" t="s">
        <v>333</v>
      </c>
      <c r="B7" s="1">
        <v>668121.5</v>
      </c>
      <c r="C7" s="1">
        <v>0</v>
      </c>
      <c r="D7" s="1">
        <v>0</v>
      </c>
      <c r="E7" s="1">
        <v>0</v>
      </c>
      <c r="F7" s="1">
        <v>0</v>
      </c>
      <c r="G7" s="1">
        <v>4943.9319999999998</v>
      </c>
      <c r="H7" s="1">
        <v>0</v>
      </c>
      <c r="I7" s="1">
        <v>0</v>
      </c>
      <c r="J7" s="1">
        <v>5759.38</v>
      </c>
      <c r="K7" s="1">
        <v>8425.5533329999998</v>
      </c>
      <c r="L7" s="1">
        <v>949313.66669999994</v>
      </c>
      <c r="M7" s="1">
        <v>292982</v>
      </c>
    </row>
    <row r="8" spans="1:13">
      <c r="A8" s="1" t="s">
        <v>334</v>
      </c>
      <c r="B8" s="1">
        <v>1176967</v>
      </c>
      <c r="C8" s="1">
        <v>0</v>
      </c>
      <c r="D8" s="1">
        <v>0</v>
      </c>
      <c r="E8" s="1">
        <v>0</v>
      </c>
      <c r="F8" s="1">
        <v>0</v>
      </c>
      <c r="G8" s="1">
        <v>29456.196</v>
      </c>
      <c r="H8" s="1">
        <v>0</v>
      </c>
      <c r="I8" s="1">
        <v>0</v>
      </c>
      <c r="J8" s="1">
        <v>0</v>
      </c>
      <c r="K8" s="1">
        <v>8627.4466670000002</v>
      </c>
      <c r="L8" s="1">
        <v>142870.9333</v>
      </c>
      <c r="M8" s="1">
        <v>21639.948</v>
      </c>
    </row>
    <row r="9" spans="1:13">
      <c r="A9" s="1" t="s">
        <v>335</v>
      </c>
      <c r="B9" s="1">
        <v>132723.79999999999</v>
      </c>
      <c r="C9" s="1">
        <v>0</v>
      </c>
      <c r="D9" s="1">
        <v>0</v>
      </c>
      <c r="E9" s="1">
        <v>0</v>
      </c>
      <c r="F9" s="1">
        <v>0</v>
      </c>
      <c r="G9" s="1">
        <v>7727.2359999999999</v>
      </c>
      <c r="H9" s="1">
        <v>0</v>
      </c>
      <c r="I9" s="1">
        <v>0</v>
      </c>
      <c r="J9" s="1">
        <v>0</v>
      </c>
      <c r="K9" s="1">
        <v>6128.4666669999997</v>
      </c>
      <c r="L9" s="1">
        <v>810120.66669999994</v>
      </c>
      <c r="M9" s="1">
        <v>9388.6319999999996</v>
      </c>
    </row>
    <row r="10" spans="1:13">
      <c r="A10" s="1" t="s">
        <v>339</v>
      </c>
      <c r="B10" s="1">
        <v>2425883.85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2862657.2</v>
      </c>
      <c r="M10" s="1">
        <v>0</v>
      </c>
    </row>
    <row r="11" spans="1:13">
      <c r="A11" s="1" t="s">
        <v>340</v>
      </c>
      <c r="B11" s="1">
        <v>1287796.875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2318263.3169999998</v>
      </c>
      <c r="M11" s="1">
        <v>0</v>
      </c>
    </row>
    <row r="12" spans="1:13">
      <c r="A12" s="1" t="s">
        <v>341</v>
      </c>
      <c r="B12" s="1">
        <v>3230748.6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8749732</v>
      </c>
      <c r="M12" s="1">
        <v>132203.08799999999</v>
      </c>
    </row>
    <row r="13" spans="1:13">
      <c r="A13" s="1" t="s">
        <v>342</v>
      </c>
      <c r="B13" s="1">
        <v>2049764.8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66410.432000000001</v>
      </c>
    </row>
    <row r="14" spans="1:13">
      <c r="A14" s="1" t="s">
        <v>343</v>
      </c>
      <c r="B14" s="1">
        <v>676216.1</v>
      </c>
      <c r="C14" s="1">
        <v>0</v>
      </c>
      <c r="D14" s="1">
        <v>0</v>
      </c>
      <c r="E14" s="1">
        <v>0</v>
      </c>
      <c r="F14" s="1">
        <v>0</v>
      </c>
      <c r="G14" s="1">
        <v>62064.487999999998</v>
      </c>
      <c r="H14" s="1">
        <v>0</v>
      </c>
      <c r="I14" s="1">
        <v>0</v>
      </c>
      <c r="J14" s="1">
        <v>0</v>
      </c>
      <c r="K14" s="1">
        <v>0</v>
      </c>
      <c r="L14" s="1">
        <v>1811542.1</v>
      </c>
      <c r="M14" s="1">
        <v>156475.80799999999</v>
      </c>
    </row>
    <row r="15" spans="1:13">
      <c r="A15" s="1" t="s">
        <v>336</v>
      </c>
      <c r="B15" s="1">
        <v>1892685</v>
      </c>
      <c r="C15" s="1">
        <v>0</v>
      </c>
      <c r="D15" s="1">
        <v>0</v>
      </c>
      <c r="E15" s="1">
        <v>0</v>
      </c>
      <c r="F15" s="1">
        <v>3148.9650000000001</v>
      </c>
      <c r="G15" s="1">
        <v>2111.4319999999998</v>
      </c>
      <c r="H15" s="1">
        <v>0</v>
      </c>
      <c r="I15" s="1">
        <v>0</v>
      </c>
      <c r="J15" s="1">
        <v>1902.3275000000001</v>
      </c>
      <c r="K15" s="1">
        <v>5245.52</v>
      </c>
      <c r="L15" s="1">
        <v>3034173.3330000001</v>
      </c>
      <c r="M15" s="1">
        <v>217755.2</v>
      </c>
    </row>
    <row r="16" spans="1:13">
      <c r="A16" s="1" t="s">
        <v>337</v>
      </c>
      <c r="B16" s="1">
        <v>492936</v>
      </c>
      <c r="C16" s="1">
        <v>0</v>
      </c>
      <c r="D16" s="1">
        <v>0</v>
      </c>
      <c r="E16" s="1">
        <v>1814.7</v>
      </c>
      <c r="F16" s="1">
        <v>2911.8</v>
      </c>
      <c r="G16" s="1">
        <v>16118.4</v>
      </c>
      <c r="H16" s="1">
        <v>0</v>
      </c>
      <c r="I16" s="1">
        <v>0</v>
      </c>
      <c r="J16" s="1">
        <v>1404.84</v>
      </c>
      <c r="K16" s="1">
        <v>8819.1200000000008</v>
      </c>
      <c r="L16" s="1">
        <v>27655.200000000001</v>
      </c>
      <c r="M16" s="1">
        <v>13314.24</v>
      </c>
    </row>
    <row r="17" spans="1:13">
      <c r="A17" s="1" t="s">
        <v>338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5182.6133330000002</v>
      </c>
      <c r="L17" s="1">
        <v>0</v>
      </c>
      <c r="M17" s="1">
        <v>8468.768</v>
      </c>
    </row>
    <row r="24" spans="1:13">
      <c r="A24" t="s">
        <v>326</v>
      </c>
    </row>
    <row r="25" spans="1:13">
      <c r="A25" t="s">
        <v>344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>
      <selection activeCell="H5" sqref="H5"/>
    </sheetView>
  </sheetViews>
  <sheetFormatPr baseColWidth="10" defaultRowHeight="15"/>
  <sheetData>
    <row r="1" spans="1:7">
      <c r="A1" t="s">
        <v>105</v>
      </c>
      <c r="B1" t="s">
        <v>16</v>
      </c>
      <c r="C1" t="s">
        <v>118</v>
      </c>
      <c r="D1" t="s">
        <v>119</v>
      </c>
      <c r="E1" t="s">
        <v>346</v>
      </c>
    </row>
    <row r="2" spans="1:7">
      <c r="A2" t="s">
        <v>3</v>
      </c>
      <c r="B2" t="s">
        <v>120</v>
      </c>
      <c r="C2">
        <v>0.21160568986122</v>
      </c>
      <c r="D2">
        <v>3.98872703444768E-3</v>
      </c>
      <c r="E2">
        <v>5.5556875000000003</v>
      </c>
      <c r="G2" t="s">
        <v>137</v>
      </c>
    </row>
    <row r="3" spans="1:7">
      <c r="A3" t="s">
        <v>3</v>
      </c>
      <c r="B3" t="s">
        <v>121</v>
      </c>
      <c r="C3">
        <v>0.837631670340513</v>
      </c>
      <c r="D3">
        <v>3.2448719218703397E-2</v>
      </c>
      <c r="E3">
        <v>21.222958333333299</v>
      </c>
      <c r="G3" t="s">
        <v>345</v>
      </c>
    </row>
    <row r="4" spans="1:7">
      <c r="A4" t="s">
        <v>3</v>
      </c>
      <c r="B4" t="s">
        <v>122</v>
      </c>
      <c r="C4">
        <v>1.18450287810746</v>
      </c>
      <c r="D4">
        <v>4.6602691544048197E-2</v>
      </c>
      <c r="E4">
        <v>25.079395833333301</v>
      </c>
    </row>
    <row r="5" spans="1:7">
      <c r="A5" t="s">
        <v>3</v>
      </c>
      <c r="B5" t="s">
        <v>123</v>
      </c>
      <c r="C5">
        <v>1.01893287135491</v>
      </c>
      <c r="D5">
        <v>4.7764257543941202E-2</v>
      </c>
      <c r="E5">
        <v>21.831104166666702</v>
      </c>
    </row>
    <row r="6" spans="1:7">
      <c r="A6" t="s">
        <v>3</v>
      </c>
      <c r="B6" t="s">
        <v>124</v>
      </c>
      <c r="C6">
        <v>1.1366619898200701</v>
      </c>
      <c r="D6">
        <v>4.9359609798953603E-2</v>
      </c>
      <c r="E6">
        <v>23.466729166666699</v>
      </c>
    </row>
    <row r="7" spans="1:7">
      <c r="A7" t="s">
        <v>3</v>
      </c>
      <c r="B7" t="s">
        <v>125</v>
      </c>
      <c r="C7">
        <v>0.71858271313357502</v>
      </c>
      <c r="D7">
        <v>2.7817926012603699E-2</v>
      </c>
      <c r="E7">
        <v>16.136500000000002</v>
      </c>
    </row>
    <row r="8" spans="1:7">
      <c r="A8" t="s">
        <v>3</v>
      </c>
      <c r="B8" t="s">
        <v>126</v>
      </c>
      <c r="C8">
        <v>1.3100944901670599</v>
      </c>
      <c r="D8">
        <v>7.9070590286307002E-2</v>
      </c>
      <c r="E8">
        <v>23.471958333333301</v>
      </c>
    </row>
    <row r="9" spans="1:7">
      <c r="A9" t="s">
        <v>3</v>
      </c>
      <c r="B9" t="s">
        <v>127</v>
      </c>
      <c r="C9">
        <v>1.3382656261236701</v>
      </c>
      <c r="D9">
        <v>8.4364163432139594E-2</v>
      </c>
      <c r="E9">
        <v>24.173999999999999</v>
      </c>
    </row>
    <row r="10" spans="1:7">
      <c r="A10" t="s">
        <v>3</v>
      </c>
      <c r="B10" t="s">
        <v>128</v>
      </c>
      <c r="C10">
        <v>1.1796618257699001</v>
      </c>
      <c r="D10">
        <v>5.5308578967345597E-2</v>
      </c>
      <c r="E10">
        <v>22.440375</v>
      </c>
    </row>
    <row r="11" spans="1:7">
      <c r="A11" t="s">
        <v>3</v>
      </c>
      <c r="B11" t="s">
        <v>129</v>
      </c>
      <c r="C11">
        <v>0.84298764878936205</v>
      </c>
      <c r="D11">
        <v>3.6371696835269002E-2</v>
      </c>
      <c r="E11">
        <v>17.9066875</v>
      </c>
    </row>
    <row r="12" spans="1:7">
      <c r="A12" t="s">
        <v>3</v>
      </c>
      <c r="B12" t="s">
        <v>130</v>
      </c>
      <c r="C12">
        <v>1.0535850380516101</v>
      </c>
      <c r="D12">
        <v>5.09258368210029E-2</v>
      </c>
      <c r="E12">
        <v>22.164249999999999</v>
      </c>
    </row>
    <row r="13" spans="1:7">
      <c r="A13" t="s">
        <v>3</v>
      </c>
      <c r="B13" t="s">
        <v>131</v>
      </c>
      <c r="C13">
        <v>0.53636938185641303</v>
      </c>
      <c r="D13">
        <v>1.5022665502976099E-2</v>
      </c>
      <c r="E13">
        <v>13.608812500000001</v>
      </c>
    </row>
    <row r="14" spans="1:7">
      <c r="A14" t="s">
        <v>3</v>
      </c>
      <c r="B14" t="s">
        <v>132</v>
      </c>
      <c r="C14">
        <v>1.4664902910452799</v>
      </c>
      <c r="D14">
        <v>5.7219857993717302E-2</v>
      </c>
      <c r="E14">
        <v>26.6149791666667</v>
      </c>
    </row>
    <row r="15" spans="1:7">
      <c r="A15" t="s">
        <v>5</v>
      </c>
      <c r="B15" t="s">
        <v>120</v>
      </c>
      <c r="C15">
        <v>0.26108757300000002</v>
      </c>
      <c r="D15">
        <v>7.3404860000000002E-3</v>
      </c>
      <c r="E15">
        <v>8.4975833333333295</v>
      </c>
    </row>
    <row r="16" spans="1:7">
      <c r="A16" t="s">
        <v>5</v>
      </c>
      <c r="B16" t="s">
        <v>121</v>
      </c>
      <c r="C16">
        <v>0.26108757300000002</v>
      </c>
      <c r="D16">
        <v>7.3404860000000002E-3</v>
      </c>
      <c r="E16">
        <v>6.2437708333333299</v>
      </c>
    </row>
    <row r="17" spans="1:5">
      <c r="A17" t="s">
        <v>5</v>
      </c>
      <c r="B17" t="s">
        <v>122</v>
      </c>
      <c r="C17">
        <v>0.755701073</v>
      </c>
      <c r="D17">
        <v>2.9986204999999998E-2</v>
      </c>
      <c r="E17">
        <v>18.493395833333299</v>
      </c>
    </row>
    <row r="18" spans="1:5">
      <c r="A18" t="s">
        <v>5</v>
      </c>
      <c r="B18" t="s">
        <v>123</v>
      </c>
      <c r="C18">
        <v>0.61243312999999999</v>
      </c>
      <c r="D18">
        <v>2.6157085E-2</v>
      </c>
      <c r="E18">
        <v>10.56709375</v>
      </c>
    </row>
    <row r="19" spans="1:5">
      <c r="A19" t="s">
        <v>5</v>
      </c>
      <c r="B19" t="s">
        <v>124</v>
      </c>
      <c r="C19">
        <v>0.77954162000000005</v>
      </c>
      <c r="D19">
        <v>4.2733357E-2</v>
      </c>
      <c r="E19">
        <v>16.753979166666699</v>
      </c>
    </row>
    <row r="20" spans="1:5">
      <c r="A20" t="s">
        <v>5</v>
      </c>
      <c r="B20" t="s">
        <v>125</v>
      </c>
      <c r="C20">
        <v>0.263833294</v>
      </c>
      <c r="D20">
        <v>6.499856E-3</v>
      </c>
      <c r="E20">
        <v>6.1820000000000004</v>
      </c>
    </row>
    <row r="21" spans="1:5">
      <c r="A21" t="s">
        <v>5</v>
      </c>
      <c r="B21" t="s">
        <v>126</v>
      </c>
      <c r="C21">
        <v>0.78053916400000001</v>
      </c>
      <c r="D21">
        <v>3.2977263E-2</v>
      </c>
      <c r="E21">
        <v>14.4582916666667</v>
      </c>
    </row>
    <row r="22" spans="1:5">
      <c r="A22" t="s">
        <v>5</v>
      </c>
      <c r="B22" t="s">
        <v>127</v>
      </c>
      <c r="C22">
        <v>0.75297782499999999</v>
      </c>
      <c r="D22">
        <v>1.9626457E-2</v>
      </c>
      <c r="E22">
        <v>17.779020833333298</v>
      </c>
    </row>
    <row r="23" spans="1:5">
      <c r="A23" t="s">
        <v>5</v>
      </c>
      <c r="B23" t="s">
        <v>128</v>
      </c>
      <c r="C23">
        <v>0.81195353599999998</v>
      </c>
      <c r="D23">
        <v>4.2793414000000002E-2</v>
      </c>
      <c r="E23">
        <v>15.802562500000001</v>
      </c>
    </row>
    <row r="24" spans="1:5">
      <c r="A24" t="s">
        <v>5</v>
      </c>
      <c r="B24" t="s">
        <v>129</v>
      </c>
      <c r="C24">
        <v>0.59868369099999996</v>
      </c>
      <c r="D24">
        <v>2.116933E-2</v>
      </c>
      <c r="E24">
        <v>8.5126666666666697</v>
      </c>
    </row>
    <row r="25" spans="1:5">
      <c r="A25" t="s">
        <v>5</v>
      </c>
      <c r="B25" t="s">
        <v>130</v>
      </c>
      <c r="C25">
        <v>0.42554826299999998</v>
      </c>
      <c r="D25">
        <v>1.2743587000000001E-2</v>
      </c>
      <c r="E25">
        <v>8.9754583333333304</v>
      </c>
    </row>
    <row r="26" spans="1:5">
      <c r="A26" t="s">
        <v>5</v>
      </c>
      <c r="B26" t="s">
        <v>131</v>
      </c>
      <c r="C26">
        <v>0.27565021200000001</v>
      </c>
      <c r="D26">
        <v>7.6267879999999998E-3</v>
      </c>
      <c r="E26">
        <v>6.4520833333333298</v>
      </c>
    </row>
    <row r="27" spans="1:5">
      <c r="A27" t="s">
        <v>5</v>
      </c>
      <c r="B27" t="s">
        <v>132</v>
      </c>
      <c r="C27">
        <v>0.87555222700000002</v>
      </c>
      <c r="D27">
        <v>4.7213518000000003E-2</v>
      </c>
      <c r="E27">
        <v>19.626916666666698</v>
      </c>
    </row>
    <row r="28" spans="1:5">
      <c r="A28" t="s">
        <v>4</v>
      </c>
      <c r="B28" t="s">
        <v>120</v>
      </c>
      <c r="C28">
        <v>7.7330356000000003E-2</v>
      </c>
      <c r="D28">
        <v>1.6239169999999999E-3</v>
      </c>
      <c r="E28">
        <v>3.8883541666666699</v>
      </c>
    </row>
    <row r="29" spans="1:5">
      <c r="A29" t="s">
        <v>4</v>
      </c>
      <c r="B29" t="s">
        <v>121</v>
      </c>
      <c r="C29">
        <v>0.24997228499999999</v>
      </c>
      <c r="D29">
        <v>4.64847E-3</v>
      </c>
      <c r="E29">
        <v>6.8661041666666698</v>
      </c>
    </row>
    <row r="30" spans="1:5">
      <c r="A30" t="s">
        <v>4</v>
      </c>
      <c r="B30" t="s">
        <v>122</v>
      </c>
      <c r="C30">
        <v>0.11281305799999999</v>
      </c>
      <c r="D30">
        <v>2.97138E-3</v>
      </c>
      <c r="E30">
        <v>4.8707500000000001</v>
      </c>
    </row>
    <row r="31" spans="1:5">
      <c r="A31" t="s">
        <v>4</v>
      </c>
      <c r="B31" t="s">
        <v>123</v>
      </c>
      <c r="C31">
        <v>0.17068760199999999</v>
      </c>
      <c r="D31">
        <v>4.1933270000000002E-3</v>
      </c>
      <c r="E31">
        <v>4.9108541666666703</v>
      </c>
    </row>
    <row r="32" spans="1:5">
      <c r="A32" t="s">
        <v>4</v>
      </c>
      <c r="B32" t="s">
        <v>124</v>
      </c>
      <c r="C32">
        <v>8.7653239999999997E-3</v>
      </c>
      <c r="D32">
        <v>1.4524399999999999E-4</v>
      </c>
      <c r="E32">
        <v>2.7373333333333298</v>
      </c>
    </row>
    <row r="33" spans="1:5">
      <c r="A33" t="s">
        <v>4</v>
      </c>
      <c r="B33" t="s">
        <v>125</v>
      </c>
      <c r="C33">
        <v>4.3422501000000002E-2</v>
      </c>
      <c r="D33">
        <v>1.1246489999999999E-3</v>
      </c>
      <c r="E33">
        <v>2.87629166666667</v>
      </c>
    </row>
    <row r="34" spans="1:5">
      <c r="A34" t="s">
        <v>4</v>
      </c>
      <c r="B34" t="s">
        <v>126</v>
      </c>
      <c r="C34">
        <v>0.16357333600000001</v>
      </c>
      <c r="D34">
        <v>3.2188059999999998E-3</v>
      </c>
      <c r="E34">
        <v>6.4304791666666699</v>
      </c>
    </row>
    <row r="35" spans="1:5">
      <c r="A35" t="s">
        <v>4</v>
      </c>
      <c r="B35" t="s">
        <v>127</v>
      </c>
      <c r="C35">
        <v>0.12435842</v>
      </c>
      <c r="D35">
        <v>1.919261E-3</v>
      </c>
      <c r="E35">
        <v>5.1472499999999997</v>
      </c>
    </row>
    <row r="36" spans="1:5">
      <c r="A36" t="s">
        <v>4</v>
      </c>
      <c r="B36" t="s">
        <v>128</v>
      </c>
      <c r="C36">
        <v>0.257710416</v>
      </c>
      <c r="D36">
        <v>4.4386399999999998E-3</v>
      </c>
      <c r="E36">
        <v>7.3618125000000001</v>
      </c>
    </row>
    <row r="37" spans="1:5">
      <c r="A37" t="s">
        <v>4</v>
      </c>
      <c r="B37" t="s">
        <v>129</v>
      </c>
      <c r="C37">
        <v>6.4457696999999994E-2</v>
      </c>
      <c r="D37">
        <v>5.1550999999999995E-4</v>
      </c>
      <c r="E37">
        <v>3.9473750000000001</v>
      </c>
    </row>
    <row r="38" spans="1:5">
      <c r="A38" t="s">
        <v>4</v>
      </c>
      <c r="B38" t="s">
        <v>130</v>
      </c>
      <c r="C38">
        <v>0.25530187100000001</v>
      </c>
      <c r="D38">
        <v>8.517007E-3</v>
      </c>
      <c r="E38">
        <v>8.3796874999999993</v>
      </c>
    </row>
    <row r="39" spans="1:5">
      <c r="A39" t="s">
        <v>4</v>
      </c>
      <c r="B39" t="s">
        <v>131</v>
      </c>
      <c r="C39">
        <v>6.7569668999999999E-2</v>
      </c>
      <c r="D39">
        <v>1.6095840000000001E-3</v>
      </c>
      <c r="E39">
        <v>3.5580833333333302</v>
      </c>
    </row>
    <row r="40" spans="1:5">
      <c r="A40" t="s">
        <v>4</v>
      </c>
      <c r="B40" t="s">
        <v>132</v>
      </c>
      <c r="C40">
        <v>0.49838416099999999</v>
      </c>
      <c r="D40">
        <v>1.2895294E-2</v>
      </c>
      <c r="E40">
        <v>10.961625</v>
      </c>
    </row>
    <row r="41" spans="1:5">
      <c r="A41" t="s">
        <v>6</v>
      </c>
      <c r="B41" t="s">
        <v>120</v>
      </c>
      <c r="C41">
        <v>0.19998492300000001</v>
      </c>
      <c r="D41">
        <v>3.0872450000000002E-3</v>
      </c>
      <c r="E41">
        <v>6.4275208333333298</v>
      </c>
    </row>
    <row r="42" spans="1:5">
      <c r="A42" t="s">
        <v>6</v>
      </c>
      <c r="B42" t="s">
        <v>121</v>
      </c>
      <c r="C42">
        <v>0.30020802299999999</v>
      </c>
      <c r="D42">
        <v>5.3358140000000004E-3</v>
      </c>
      <c r="E42">
        <v>11.208125000000001</v>
      </c>
    </row>
    <row r="43" spans="1:5">
      <c r="A43" t="s">
        <v>6</v>
      </c>
      <c r="B43" t="s">
        <v>122</v>
      </c>
      <c r="C43">
        <v>0.50588342200000003</v>
      </c>
      <c r="D43">
        <v>1.9203403000000001E-2</v>
      </c>
      <c r="E43">
        <v>15.2649375</v>
      </c>
    </row>
    <row r="44" spans="1:5">
      <c r="A44" t="s">
        <v>6</v>
      </c>
      <c r="B44" t="s">
        <v>123</v>
      </c>
      <c r="C44">
        <v>0.14775453899999999</v>
      </c>
      <c r="D44">
        <v>1.7692560000000001E-3</v>
      </c>
      <c r="E44">
        <v>6.8074583333333303</v>
      </c>
    </row>
    <row r="45" spans="1:5">
      <c r="A45" t="s">
        <v>6</v>
      </c>
      <c r="B45" t="s">
        <v>124</v>
      </c>
      <c r="C45">
        <v>3.5000743000000001E-2</v>
      </c>
      <c r="D45">
        <v>8.1843900000000002E-4</v>
      </c>
      <c r="E45">
        <v>3.41815625</v>
      </c>
    </row>
    <row r="46" spans="1:5">
      <c r="A46" t="s">
        <v>6</v>
      </c>
      <c r="B46" t="s">
        <v>125</v>
      </c>
      <c r="C46">
        <v>8.4736759999999994E-2</v>
      </c>
      <c r="D46">
        <v>6.7696800000000001E-4</v>
      </c>
      <c r="E46">
        <v>5.0976875000000001</v>
      </c>
    </row>
    <row r="47" spans="1:5">
      <c r="A47" t="s">
        <v>6</v>
      </c>
      <c r="B47" t="s">
        <v>126</v>
      </c>
      <c r="C47">
        <v>0.38073963199999999</v>
      </c>
      <c r="D47">
        <v>1.2530977E-2</v>
      </c>
      <c r="E47">
        <v>13.0045</v>
      </c>
    </row>
    <row r="48" spans="1:5">
      <c r="A48" t="s">
        <v>6</v>
      </c>
      <c r="B48" t="s">
        <v>127</v>
      </c>
      <c r="C48">
        <v>0.111659045</v>
      </c>
      <c r="D48">
        <v>9.0155599999999997E-4</v>
      </c>
      <c r="E48">
        <v>5.8024750000000003</v>
      </c>
    </row>
    <row r="49" spans="1:5">
      <c r="A49" t="s">
        <v>6</v>
      </c>
      <c r="B49" t="s">
        <v>128</v>
      </c>
      <c r="C49">
        <v>0.29640351100000001</v>
      </c>
      <c r="D49">
        <v>6.5688719999999999E-3</v>
      </c>
      <c r="E49">
        <v>9.5941875000000003</v>
      </c>
    </row>
    <row r="50" spans="1:5">
      <c r="A50" t="s">
        <v>6</v>
      </c>
      <c r="B50" t="s">
        <v>129</v>
      </c>
      <c r="C50">
        <v>0.19000040900000001</v>
      </c>
      <c r="D50">
        <v>3.6334990000000001E-3</v>
      </c>
      <c r="E50">
        <v>5.3498749999999999</v>
      </c>
    </row>
    <row r="51" spans="1:5">
      <c r="A51" t="s">
        <v>6</v>
      </c>
      <c r="B51" t="s">
        <v>130</v>
      </c>
      <c r="C51">
        <v>0.38758820300000002</v>
      </c>
      <c r="D51">
        <v>1.2289048E-2</v>
      </c>
      <c r="E51">
        <v>11.476729166666701</v>
      </c>
    </row>
    <row r="52" spans="1:5">
      <c r="A52" t="s">
        <v>6</v>
      </c>
      <c r="B52" t="s">
        <v>131</v>
      </c>
      <c r="C52">
        <v>0.10938785299999999</v>
      </c>
      <c r="D52">
        <v>1.7922389999999999E-3</v>
      </c>
      <c r="E52">
        <v>4.7734166666666704</v>
      </c>
    </row>
    <row r="53" spans="1:5">
      <c r="A53" t="s">
        <v>6</v>
      </c>
      <c r="B53" t="s">
        <v>132</v>
      </c>
      <c r="C53">
        <v>0.51716658400000004</v>
      </c>
      <c r="D53">
        <v>1.4473527999999999E-2</v>
      </c>
      <c r="E53">
        <v>17.525562499999999</v>
      </c>
    </row>
    <row r="54" spans="1:5">
      <c r="A54" t="s">
        <v>7</v>
      </c>
      <c r="B54" t="s">
        <v>120</v>
      </c>
      <c r="C54">
        <v>0.20495323600000001</v>
      </c>
      <c r="D54">
        <v>3.7200449999999999E-3</v>
      </c>
      <c r="E54">
        <v>6.7591458333333296</v>
      </c>
    </row>
    <row r="55" spans="1:5">
      <c r="A55" t="s">
        <v>7</v>
      </c>
      <c r="B55" t="s">
        <v>121</v>
      </c>
      <c r="C55">
        <v>0.35467580100000001</v>
      </c>
      <c r="D55">
        <v>6.5263309999999998E-3</v>
      </c>
      <c r="E55">
        <v>12.0757708333333</v>
      </c>
    </row>
    <row r="56" spans="1:5">
      <c r="A56" t="s">
        <v>7</v>
      </c>
      <c r="B56" t="s">
        <v>122</v>
      </c>
      <c r="C56">
        <v>0.34414487900000001</v>
      </c>
      <c r="D56">
        <v>5.1314159999999998E-3</v>
      </c>
      <c r="E56">
        <v>13.571666666666699</v>
      </c>
    </row>
    <row r="57" spans="1:5">
      <c r="A57" t="s">
        <v>7</v>
      </c>
      <c r="B57" t="s">
        <v>123</v>
      </c>
      <c r="C57">
        <v>0.29748387199999998</v>
      </c>
      <c r="D57">
        <v>4.0956489999999998E-3</v>
      </c>
      <c r="E57">
        <v>11.3555208333333</v>
      </c>
    </row>
    <row r="58" spans="1:5">
      <c r="A58" t="s">
        <v>7</v>
      </c>
      <c r="B58" t="s">
        <v>124</v>
      </c>
      <c r="C58">
        <v>6.4205470000000004E-3</v>
      </c>
      <c r="D58">
        <v>2.6818600000000001E-4</v>
      </c>
      <c r="E58">
        <v>2.7094062499999998</v>
      </c>
    </row>
    <row r="59" spans="1:5">
      <c r="A59" t="s">
        <v>7</v>
      </c>
      <c r="B59" t="s">
        <v>125</v>
      </c>
      <c r="C59">
        <v>2.7642362E-2</v>
      </c>
      <c r="D59">
        <v>3.4933300000000001E-4</v>
      </c>
      <c r="E59">
        <v>3.2628750000000002</v>
      </c>
    </row>
    <row r="60" spans="1:5">
      <c r="A60" t="s">
        <v>7</v>
      </c>
      <c r="B60" t="s">
        <v>126</v>
      </c>
      <c r="C60">
        <v>0.43539125699999998</v>
      </c>
      <c r="D60">
        <v>7.7727270000000001E-3</v>
      </c>
      <c r="E60">
        <v>13.4880833333333</v>
      </c>
    </row>
    <row r="61" spans="1:5">
      <c r="A61" t="s">
        <v>7</v>
      </c>
      <c r="B61" t="s">
        <v>127</v>
      </c>
      <c r="C61">
        <v>0.119781586</v>
      </c>
      <c r="D61">
        <v>2.9742240000000001E-3</v>
      </c>
      <c r="E61">
        <v>5.6754375000000001</v>
      </c>
    </row>
    <row r="62" spans="1:5">
      <c r="A62" t="s">
        <v>7</v>
      </c>
      <c r="B62" t="s">
        <v>128</v>
      </c>
      <c r="C62">
        <v>0.34855488400000001</v>
      </c>
      <c r="D62">
        <v>5.8037050000000001E-3</v>
      </c>
      <c r="E62">
        <v>10.773291666666699</v>
      </c>
    </row>
    <row r="63" spans="1:5">
      <c r="A63" t="s">
        <v>7</v>
      </c>
      <c r="B63" t="s">
        <v>129</v>
      </c>
      <c r="C63">
        <v>8.3092948999999999E-2</v>
      </c>
      <c r="D63">
        <v>1.9898189999999999E-3</v>
      </c>
      <c r="E63">
        <v>3.6850000000000001</v>
      </c>
    </row>
    <row r="64" spans="1:5">
      <c r="A64" t="s">
        <v>7</v>
      </c>
      <c r="B64" t="s">
        <v>130</v>
      </c>
      <c r="C64">
        <v>0.36839606400000002</v>
      </c>
      <c r="D64">
        <v>1.0829577E-2</v>
      </c>
      <c r="E64">
        <v>12.9362708333333</v>
      </c>
    </row>
    <row r="65" spans="1:5">
      <c r="A65" t="s">
        <v>7</v>
      </c>
      <c r="B65" t="s">
        <v>131</v>
      </c>
      <c r="C65">
        <v>5.9781673E-2</v>
      </c>
      <c r="D65">
        <v>1.805954E-3</v>
      </c>
      <c r="E65">
        <v>3.7338749999999998</v>
      </c>
    </row>
    <row r="66" spans="1:5">
      <c r="A66" t="s">
        <v>7</v>
      </c>
      <c r="B66" t="s">
        <v>132</v>
      </c>
      <c r="C66">
        <v>0.40858622700000002</v>
      </c>
      <c r="D66">
        <v>8.0547009999999992E-3</v>
      </c>
      <c r="E66">
        <v>13.326083333333299</v>
      </c>
    </row>
    <row r="67" spans="1:5">
      <c r="A67" t="s">
        <v>8</v>
      </c>
      <c r="B67" t="s">
        <v>120</v>
      </c>
      <c r="C67">
        <v>0.33100865499999998</v>
      </c>
      <c r="D67">
        <v>8.0008230000000007E-3</v>
      </c>
      <c r="E67">
        <v>8.4940312500000008</v>
      </c>
    </row>
    <row r="68" spans="1:5">
      <c r="A68" t="s">
        <v>8</v>
      </c>
      <c r="B68" t="s">
        <v>121</v>
      </c>
      <c r="C68">
        <v>0.33392013300000001</v>
      </c>
      <c r="D68">
        <v>7.5881400000000002E-3</v>
      </c>
      <c r="E68">
        <v>11.213645833333301</v>
      </c>
    </row>
    <row r="69" spans="1:5">
      <c r="A69" t="s">
        <v>8</v>
      </c>
      <c r="B69" t="s">
        <v>122</v>
      </c>
      <c r="C69">
        <v>0.430157754</v>
      </c>
      <c r="D69">
        <v>7.3726039999999996E-3</v>
      </c>
      <c r="E69">
        <v>15.335270833333301</v>
      </c>
    </row>
    <row r="70" spans="1:5">
      <c r="A70" t="s">
        <v>8</v>
      </c>
      <c r="B70" t="s">
        <v>123</v>
      </c>
      <c r="C70">
        <v>0.34852526700000003</v>
      </c>
      <c r="D70">
        <v>8.1551019999999991E-3</v>
      </c>
      <c r="E70">
        <v>12.1216875</v>
      </c>
    </row>
    <row r="71" spans="1:5">
      <c r="A71" t="s">
        <v>8</v>
      </c>
      <c r="B71" t="s">
        <v>124</v>
      </c>
      <c r="C71">
        <v>0.15677648299999999</v>
      </c>
      <c r="D71">
        <v>2.7711039999999999E-3</v>
      </c>
      <c r="E71">
        <v>5.5191875000000001</v>
      </c>
    </row>
    <row r="72" spans="1:5">
      <c r="A72" t="s">
        <v>8</v>
      </c>
      <c r="B72" t="s">
        <v>125</v>
      </c>
      <c r="C72">
        <v>0.115695373</v>
      </c>
      <c r="D72">
        <v>1.6385810000000001E-3</v>
      </c>
      <c r="E72">
        <v>4.6991666666666703</v>
      </c>
    </row>
    <row r="73" spans="1:5">
      <c r="A73" t="s">
        <v>8</v>
      </c>
      <c r="B73" t="s">
        <v>126</v>
      </c>
      <c r="C73">
        <v>0.49669658100000003</v>
      </c>
      <c r="D73">
        <v>1.3742489E-2</v>
      </c>
      <c r="E73">
        <v>14.6343541666667</v>
      </c>
    </row>
    <row r="74" spans="1:5">
      <c r="A74" t="s">
        <v>8</v>
      </c>
      <c r="B74" t="s">
        <v>127</v>
      </c>
      <c r="C74">
        <v>0.36543515399999998</v>
      </c>
      <c r="D74">
        <v>6.8402840000000003E-3</v>
      </c>
      <c r="E74">
        <v>14.022375</v>
      </c>
    </row>
    <row r="75" spans="1:5">
      <c r="A75" t="s">
        <v>8</v>
      </c>
      <c r="B75" t="s">
        <v>128</v>
      </c>
      <c r="C75">
        <v>0.37696916600000002</v>
      </c>
      <c r="D75">
        <v>7.6036699999999999E-3</v>
      </c>
      <c r="E75">
        <v>11.732374999999999</v>
      </c>
    </row>
    <row r="76" spans="1:5">
      <c r="A76" t="s">
        <v>8</v>
      </c>
      <c r="B76" t="s">
        <v>129</v>
      </c>
      <c r="C76">
        <v>0.192289337</v>
      </c>
      <c r="D76">
        <v>4.0920289999999996E-3</v>
      </c>
      <c r="E76">
        <v>5.3233541666666699</v>
      </c>
    </row>
    <row r="77" spans="1:5">
      <c r="A77" t="s">
        <v>8</v>
      </c>
      <c r="B77" t="s">
        <v>130</v>
      </c>
      <c r="C77">
        <v>0.43825762200000001</v>
      </c>
      <c r="D77">
        <v>1.1431871999999999E-2</v>
      </c>
      <c r="E77">
        <v>13.653770833333301</v>
      </c>
    </row>
    <row r="78" spans="1:5">
      <c r="A78" t="s">
        <v>8</v>
      </c>
      <c r="B78" t="s">
        <v>131</v>
      </c>
      <c r="C78">
        <v>0.124575963</v>
      </c>
      <c r="D78">
        <v>2.8038170000000001E-3</v>
      </c>
      <c r="E78">
        <v>4.5763125000000002</v>
      </c>
    </row>
    <row r="79" spans="1:5">
      <c r="A79" t="s">
        <v>8</v>
      </c>
      <c r="B79" t="s">
        <v>132</v>
      </c>
      <c r="C79">
        <v>0.48022841900000002</v>
      </c>
      <c r="D79">
        <v>1.3521138E-2</v>
      </c>
      <c r="E79">
        <v>18.153833333333299</v>
      </c>
    </row>
    <row r="80" spans="1:5">
      <c r="A80" t="s">
        <v>9</v>
      </c>
      <c r="B80" t="s">
        <v>120</v>
      </c>
      <c r="C80">
        <v>1.47520026421686E-2</v>
      </c>
      <c r="D80">
        <v>2.6402681010646498E-4</v>
      </c>
      <c r="E80">
        <v>2.6269166666666699</v>
      </c>
    </row>
    <row r="81" spans="1:5">
      <c r="A81" t="s">
        <v>9</v>
      </c>
      <c r="B81" t="s">
        <v>121</v>
      </c>
      <c r="C81">
        <v>1.53463412342488E-2</v>
      </c>
      <c r="D81">
        <v>2.9754509111385E-4</v>
      </c>
      <c r="E81">
        <v>2.86225</v>
      </c>
    </row>
    <row r="82" spans="1:5">
      <c r="A82" t="s">
        <v>9</v>
      </c>
      <c r="B82" t="s">
        <v>122</v>
      </c>
      <c r="C82">
        <v>0.113938811550457</v>
      </c>
      <c r="D82">
        <v>9.1313817403179903E-4</v>
      </c>
      <c r="E82">
        <v>5.4468750000000004</v>
      </c>
    </row>
    <row r="83" spans="1:5">
      <c r="A83" t="s">
        <v>9</v>
      </c>
      <c r="B83" t="s">
        <v>123</v>
      </c>
      <c r="C83">
        <v>1.2951231436483799E-2</v>
      </c>
      <c r="D83">
        <v>5.0198859576191005E-4</v>
      </c>
      <c r="E83">
        <v>2.7909583333333301</v>
      </c>
    </row>
    <row r="84" spans="1:5">
      <c r="A84" t="s">
        <v>9</v>
      </c>
      <c r="B84" t="s">
        <v>124</v>
      </c>
      <c r="C84">
        <v>8.1859659123214107E-2</v>
      </c>
      <c r="D84">
        <v>5.3768487243039602E-4</v>
      </c>
      <c r="E84">
        <v>4.5327291666666696</v>
      </c>
    </row>
    <row r="85" spans="1:5">
      <c r="A85" t="s">
        <v>9</v>
      </c>
      <c r="B85" t="s">
        <v>125</v>
      </c>
      <c r="C85">
        <v>4.8229705873771202E-3</v>
      </c>
      <c r="D85">
        <v>3.7327535204755599E-4</v>
      </c>
      <c r="E85">
        <v>2.6464249999999998</v>
      </c>
    </row>
    <row r="86" spans="1:5">
      <c r="A86" t="s">
        <v>9</v>
      </c>
      <c r="B86" t="s">
        <v>126</v>
      </c>
      <c r="C86">
        <v>3.4993413496278103E-2</v>
      </c>
      <c r="D86">
        <v>2.20983635627435E-4</v>
      </c>
      <c r="E86">
        <v>3.2508750000000002</v>
      </c>
    </row>
    <row r="87" spans="1:5">
      <c r="A87" t="s">
        <v>9</v>
      </c>
      <c r="B87" t="s">
        <v>127</v>
      </c>
      <c r="C87">
        <v>0.11642351024803201</v>
      </c>
      <c r="D87">
        <v>9.2061897786995201E-4</v>
      </c>
      <c r="E87">
        <v>5.3871041666666697</v>
      </c>
    </row>
    <row r="88" spans="1:5">
      <c r="A88" t="s">
        <v>9</v>
      </c>
      <c r="B88" t="s">
        <v>128</v>
      </c>
      <c r="C88">
        <v>6.2470998784541097E-3</v>
      </c>
      <c r="D88">
        <v>1.59650509725082E-4</v>
      </c>
      <c r="E88">
        <v>2.6074999999999999</v>
      </c>
    </row>
    <row r="89" spans="1:5">
      <c r="A89" t="s">
        <v>9</v>
      </c>
      <c r="B89" t="s">
        <v>129</v>
      </c>
      <c r="C89">
        <v>1.8409446870640701E-2</v>
      </c>
      <c r="D89">
        <v>1.45719484275085E-4</v>
      </c>
      <c r="E89">
        <v>2.790375</v>
      </c>
    </row>
    <row r="90" spans="1:5">
      <c r="A90" t="s">
        <v>9</v>
      </c>
      <c r="B90" t="s">
        <v>130</v>
      </c>
      <c r="C90">
        <v>1.0782922254865599E-2</v>
      </c>
      <c r="D90">
        <v>1.08087956747077E-4</v>
      </c>
      <c r="E90">
        <v>2.88608333333333</v>
      </c>
    </row>
    <row r="91" spans="1:5">
      <c r="A91" t="s">
        <v>9</v>
      </c>
      <c r="B91" t="s">
        <v>131</v>
      </c>
      <c r="C91">
        <v>1.33855210002906E-2</v>
      </c>
      <c r="D91">
        <v>1.3047072282048E-4</v>
      </c>
      <c r="E91">
        <v>2.5839583333333298</v>
      </c>
    </row>
    <row r="92" spans="1:5">
      <c r="A92" t="s">
        <v>9</v>
      </c>
      <c r="B92" t="s">
        <v>132</v>
      </c>
      <c r="C92">
        <v>0.14602662779369099</v>
      </c>
      <c r="D92">
        <v>9.5533897440210796E-4</v>
      </c>
      <c r="E92">
        <v>6.8521875000000003</v>
      </c>
    </row>
    <row r="93" spans="1:5">
      <c r="A93" t="s">
        <v>10</v>
      </c>
      <c r="B93" t="s">
        <v>120</v>
      </c>
      <c r="C93">
        <v>0.26896812818997801</v>
      </c>
      <c r="D93">
        <v>7.5861681188721698E-3</v>
      </c>
      <c r="E93">
        <v>5.9989499999999998</v>
      </c>
    </row>
    <row r="94" spans="1:5">
      <c r="A94" t="s">
        <v>10</v>
      </c>
      <c r="B94" t="s">
        <v>121</v>
      </c>
      <c r="C94">
        <v>0.21995863563420701</v>
      </c>
      <c r="D94">
        <v>5.2431889681276199E-3</v>
      </c>
      <c r="E94">
        <v>5.9158541666666702</v>
      </c>
    </row>
    <row r="95" spans="1:5">
      <c r="A95" t="s">
        <v>10</v>
      </c>
      <c r="B95" t="s">
        <v>122</v>
      </c>
      <c r="C95">
        <v>0.17042643422950299</v>
      </c>
      <c r="D95">
        <v>1.92741022530765E-3</v>
      </c>
      <c r="E95">
        <v>5.3323124999999996</v>
      </c>
    </row>
    <row r="96" spans="1:5">
      <c r="A96" t="s">
        <v>10</v>
      </c>
      <c r="B96" t="s">
        <v>123</v>
      </c>
      <c r="C96">
        <v>0.174050416206773</v>
      </c>
      <c r="D96">
        <v>2.18003047508788E-3</v>
      </c>
      <c r="E96">
        <v>6.0675625000000002</v>
      </c>
    </row>
    <row r="97" spans="1:5">
      <c r="A97" t="s">
        <v>10</v>
      </c>
      <c r="B97" t="s">
        <v>124</v>
      </c>
      <c r="C97">
        <v>0.18271853579139499</v>
      </c>
      <c r="D97">
        <v>3.1964822512272101E-3</v>
      </c>
      <c r="E97">
        <v>6.0330000000000004</v>
      </c>
    </row>
    <row r="98" spans="1:5">
      <c r="A98" t="s">
        <v>10</v>
      </c>
      <c r="B98" t="s">
        <v>125</v>
      </c>
      <c r="C98">
        <v>0.14511249286101399</v>
      </c>
      <c r="D98">
        <v>1.8320358543244401E-3</v>
      </c>
      <c r="E98">
        <v>4.7954999999999997</v>
      </c>
    </row>
    <row r="99" spans="1:5">
      <c r="A99" t="s">
        <v>10</v>
      </c>
      <c r="B99" t="s">
        <v>126</v>
      </c>
      <c r="C99">
        <v>0.182138715972858</v>
      </c>
      <c r="D99">
        <v>2.3777551918310199E-3</v>
      </c>
      <c r="E99">
        <v>6.0515937500000003</v>
      </c>
    </row>
    <row r="100" spans="1:5">
      <c r="A100" t="s">
        <v>10</v>
      </c>
      <c r="B100" t="s">
        <v>127</v>
      </c>
      <c r="C100">
        <v>8.5930589041525299E-2</v>
      </c>
      <c r="D100">
        <v>8.0882276087877595E-4</v>
      </c>
      <c r="E100">
        <v>4.0403124999999998</v>
      </c>
    </row>
    <row r="101" spans="1:5">
      <c r="A101" t="s">
        <v>10</v>
      </c>
      <c r="B101" t="s">
        <v>128</v>
      </c>
      <c r="C101">
        <v>0.20208492520267801</v>
      </c>
      <c r="D101">
        <v>3.2017959736465899E-3</v>
      </c>
      <c r="E101">
        <v>5.90316666666667</v>
      </c>
    </row>
    <row r="102" spans="1:5">
      <c r="A102" t="s">
        <v>10</v>
      </c>
      <c r="B102" t="s">
        <v>129</v>
      </c>
      <c r="C102">
        <v>0.186585561789022</v>
      </c>
      <c r="D102">
        <v>1.9847039177145701E-3</v>
      </c>
      <c r="E102">
        <v>5.9910416666666704</v>
      </c>
    </row>
    <row r="103" spans="1:5">
      <c r="A103" t="s">
        <v>10</v>
      </c>
      <c r="B103" t="s">
        <v>130</v>
      </c>
      <c r="C103">
        <v>0.21770942765284501</v>
      </c>
      <c r="D103">
        <v>3.32594395630897E-3</v>
      </c>
      <c r="E103">
        <v>6.5126666666666697</v>
      </c>
    </row>
    <row r="104" spans="1:5">
      <c r="A104" t="s">
        <v>10</v>
      </c>
      <c r="B104" t="s">
        <v>131</v>
      </c>
      <c r="C104">
        <v>0.13352553053191399</v>
      </c>
      <c r="D104">
        <v>1.2051719025868901E-3</v>
      </c>
      <c r="E104">
        <v>5.1025208333333296</v>
      </c>
    </row>
    <row r="105" spans="1:5">
      <c r="A105" t="s">
        <v>10</v>
      </c>
      <c r="B105" t="s">
        <v>132</v>
      </c>
      <c r="C105">
        <v>0.20030361964223301</v>
      </c>
      <c r="D105">
        <v>5.5624412713015199E-3</v>
      </c>
      <c r="E105">
        <v>6.1477500000000003</v>
      </c>
    </row>
    <row r="106" spans="1:5">
      <c r="A106" t="s">
        <v>0</v>
      </c>
      <c r="B106" t="s">
        <v>120</v>
      </c>
      <c r="C106">
        <v>0.114606873957125</v>
      </c>
      <c r="D106">
        <v>1.71911484682952E-3</v>
      </c>
      <c r="E106">
        <v>4.7245625000000002</v>
      </c>
    </row>
    <row r="107" spans="1:5">
      <c r="A107" t="s">
        <v>0</v>
      </c>
      <c r="B107" t="s">
        <v>121</v>
      </c>
      <c r="C107">
        <v>0.71494331936681499</v>
      </c>
      <c r="D107">
        <v>2.7132609262932601E-2</v>
      </c>
      <c r="E107">
        <v>18.300854166666699</v>
      </c>
    </row>
    <row r="108" spans="1:5">
      <c r="A108" t="s">
        <v>0</v>
      </c>
      <c r="B108" t="s">
        <v>122</v>
      </c>
      <c r="C108">
        <v>0.754467586440979</v>
      </c>
      <c r="D108">
        <v>1.90045638111471E-2</v>
      </c>
      <c r="E108">
        <v>17.254791666666701</v>
      </c>
    </row>
    <row r="109" spans="1:5">
      <c r="A109" t="s">
        <v>0</v>
      </c>
      <c r="B109" t="s">
        <v>123</v>
      </c>
      <c r="C109">
        <v>0.66976073174865802</v>
      </c>
      <c r="D109">
        <v>1.2471302816120499E-2</v>
      </c>
      <c r="E109">
        <v>17.033083333333298</v>
      </c>
    </row>
    <row r="110" spans="1:5">
      <c r="A110" t="s">
        <v>0</v>
      </c>
      <c r="B110" t="s">
        <v>124</v>
      </c>
      <c r="C110">
        <v>0.43243323145731599</v>
      </c>
      <c r="D110">
        <v>8.0352692232995796E-3</v>
      </c>
      <c r="E110">
        <v>15.9402291666667</v>
      </c>
    </row>
    <row r="111" spans="1:5">
      <c r="A111" t="s">
        <v>0</v>
      </c>
      <c r="B111" t="s">
        <v>125</v>
      </c>
      <c r="C111">
        <v>7.8871817253449203E-2</v>
      </c>
      <c r="D111">
        <v>5.8060817939112103E-4</v>
      </c>
      <c r="E111">
        <v>4.5881875000000001</v>
      </c>
    </row>
    <row r="112" spans="1:5">
      <c r="A112" t="s">
        <v>0</v>
      </c>
      <c r="B112" t="s">
        <v>126</v>
      </c>
      <c r="C112">
        <v>0.85676316952844001</v>
      </c>
      <c r="D112">
        <v>2.2145341496357201E-2</v>
      </c>
      <c r="E112">
        <v>17.873270833333301</v>
      </c>
    </row>
    <row r="113" spans="1:5">
      <c r="A113" t="s">
        <v>0</v>
      </c>
      <c r="B113" t="s">
        <v>127</v>
      </c>
      <c r="C113">
        <v>0.56900824287670204</v>
      </c>
      <c r="D113">
        <v>1.1566299883452501E-2</v>
      </c>
      <c r="E113">
        <v>17.168593749999999</v>
      </c>
    </row>
    <row r="114" spans="1:5">
      <c r="A114" t="s">
        <v>0</v>
      </c>
      <c r="B114" t="s">
        <v>128</v>
      </c>
      <c r="C114">
        <v>7.0320151656659904E-2</v>
      </c>
      <c r="D114">
        <v>2.6657579661327801E-3</v>
      </c>
      <c r="E114">
        <v>3.2285937499999999</v>
      </c>
    </row>
    <row r="115" spans="1:5">
      <c r="A115" t="s">
        <v>0</v>
      </c>
      <c r="B115" t="s">
        <v>129</v>
      </c>
      <c r="C115">
        <v>0.17983041314838499</v>
      </c>
      <c r="D115">
        <v>9.7799804568639097E-4</v>
      </c>
      <c r="E115">
        <v>8.5389166666666707</v>
      </c>
    </row>
    <row r="116" spans="1:5">
      <c r="A116" t="s">
        <v>0</v>
      </c>
      <c r="B116" t="s">
        <v>130</v>
      </c>
      <c r="C116">
        <v>0.81595375520142899</v>
      </c>
      <c r="D116">
        <v>2.47569400656063E-2</v>
      </c>
      <c r="E116">
        <v>14.7625208333333</v>
      </c>
    </row>
    <row r="117" spans="1:5">
      <c r="A117" t="s">
        <v>0</v>
      </c>
      <c r="B117" t="s">
        <v>131</v>
      </c>
      <c r="C117">
        <v>6.87000061866814E-2</v>
      </c>
      <c r="D117">
        <v>6.9101153307535995E-4</v>
      </c>
      <c r="E117">
        <v>4.1574999999999998</v>
      </c>
    </row>
    <row r="118" spans="1:5">
      <c r="A118" t="s">
        <v>0</v>
      </c>
      <c r="B118" t="s">
        <v>132</v>
      </c>
      <c r="C118">
        <v>0.86133384011889602</v>
      </c>
      <c r="D118">
        <v>2.4851701771627901E-2</v>
      </c>
      <c r="E118">
        <v>20.446229166666701</v>
      </c>
    </row>
    <row r="119" spans="1:5">
      <c r="A119" t="s">
        <v>1</v>
      </c>
      <c r="B119" t="s">
        <v>120</v>
      </c>
      <c r="C119">
        <v>0.118614653</v>
      </c>
      <c r="D119">
        <v>1.4528939999999999E-3</v>
      </c>
      <c r="E119">
        <v>4.6373125000000002</v>
      </c>
    </row>
    <row r="120" spans="1:5">
      <c r="A120" t="s">
        <v>1</v>
      </c>
      <c r="B120" t="s">
        <v>121</v>
      </c>
      <c r="C120">
        <v>0.34280496700000002</v>
      </c>
      <c r="D120">
        <v>4.1175830000000002E-3</v>
      </c>
      <c r="E120">
        <v>11.958895833333299</v>
      </c>
    </row>
    <row r="121" spans="1:5">
      <c r="A121" t="s">
        <v>1</v>
      </c>
      <c r="B121" t="s">
        <v>122</v>
      </c>
      <c r="C121">
        <v>0.44278780099999998</v>
      </c>
      <c r="D121">
        <v>7.0866039999999998E-3</v>
      </c>
      <c r="E121">
        <v>16.281031250000002</v>
      </c>
    </row>
    <row r="122" spans="1:5">
      <c r="A122" t="s">
        <v>1</v>
      </c>
      <c r="B122" t="s">
        <v>123</v>
      </c>
      <c r="C122">
        <v>0.20452295300000001</v>
      </c>
      <c r="D122">
        <v>1.3436780000000001E-3</v>
      </c>
      <c r="E122">
        <v>8.6216666666666697</v>
      </c>
    </row>
    <row r="123" spans="1:5">
      <c r="A123" t="s">
        <v>1</v>
      </c>
      <c r="B123" t="s">
        <v>124</v>
      </c>
      <c r="C123">
        <v>0.37155364899999999</v>
      </c>
      <c r="D123">
        <v>5.969093E-3</v>
      </c>
      <c r="E123">
        <v>4.2166249999999996</v>
      </c>
    </row>
    <row r="124" spans="1:5">
      <c r="A124" t="s">
        <v>1</v>
      </c>
      <c r="B124" t="s">
        <v>125</v>
      </c>
      <c r="C124">
        <v>0.14306153499999999</v>
      </c>
      <c r="D124">
        <v>1.4519310000000001E-3</v>
      </c>
      <c r="E124">
        <v>6.3436041666666698</v>
      </c>
    </row>
    <row r="125" spans="1:5">
      <c r="A125" t="s">
        <v>1</v>
      </c>
      <c r="B125" t="s">
        <v>126</v>
      </c>
      <c r="C125">
        <v>0.29294042599999998</v>
      </c>
      <c r="D125">
        <v>4.4210400000000002E-3</v>
      </c>
      <c r="E125">
        <v>13.0469791666667</v>
      </c>
    </row>
    <row r="126" spans="1:5">
      <c r="A126" t="s">
        <v>1</v>
      </c>
      <c r="B126" t="s">
        <v>127</v>
      </c>
      <c r="C126">
        <v>0.31137000300000001</v>
      </c>
      <c r="D126">
        <v>5.096153E-3</v>
      </c>
      <c r="E126">
        <v>13.0207916666667</v>
      </c>
    </row>
    <row r="127" spans="1:5">
      <c r="A127" t="s">
        <v>1</v>
      </c>
      <c r="B127" t="s">
        <v>128</v>
      </c>
      <c r="C127">
        <v>0.26806711100000002</v>
      </c>
      <c r="D127">
        <v>1.056557E-2</v>
      </c>
      <c r="E127">
        <v>12.4526458333333</v>
      </c>
    </row>
    <row r="128" spans="1:5">
      <c r="A128" t="s">
        <v>1</v>
      </c>
      <c r="B128" t="s">
        <v>129</v>
      </c>
      <c r="C128">
        <v>0.10128050299999999</v>
      </c>
      <c r="D128">
        <v>7.9742099999999998E-4</v>
      </c>
      <c r="E128">
        <v>4.2166249999999996</v>
      </c>
    </row>
    <row r="129" spans="1:5">
      <c r="A129" t="s">
        <v>1</v>
      </c>
      <c r="B129" t="s">
        <v>130</v>
      </c>
      <c r="C129">
        <v>0.36005027499999998</v>
      </c>
      <c r="D129">
        <v>1.922609E-3</v>
      </c>
      <c r="E129">
        <v>13.601125</v>
      </c>
    </row>
    <row r="130" spans="1:5">
      <c r="A130" t="s">
        <v>1</v>
      </c>
      <c r="B130" t="s">
        <v>131</v>
      </c>
      <c r="C130">
        <v>0.10177444200000001</v>
      </c>
      <c r="D130">
        <v>1.0869219999999999E-3</v>
      </c>
      <c r="E130">
        <v>4.4134166666666701</v>
      </c>
    </row>
    <row r="131" spans="1:5">
      <c r="A131" t="s">
        <v>1</v>
      </c>
      <c r="B131" t="s">
        <v>132</v>
      </c>
      <c r="C131">
        <v>0.44379723799999998</v>
      </c>
      <c r="D131">
        <v>4.9577049999999998E-3</v>
      </c>
      <c r="E131">
        <v>19.096333333333298</v>
      </c>
    </row>
    <row r="132" spans="1:5">
      <c r="A132" t="s">
        <v>2</v>
      </c>
      <c r="B132" t="s">
        <v>120</v>
      </c>
      <c r="C132">
        <v>0.20218679118945701</v>
      </c>
      <c r="D132">
        <v>7.6816964804334803E-3</v>
      </c>
      <c r="E132">
        <v>7.0317916666666704</v>
      </c>
    </row>
    <row r="133" spans="1:5">
      <c r="A133" t="s">
        <v>2</v>
      </c>
      <c r="B133" t="s">
        <v>121</v>
      </c>
      <c r="C133">
        <v>0.35197404522194697</v>
      </c>
      <c r="D133">
        <v>7.0579678293497799E-3</v>
      </c>
      <c r="E133">
        <v>9.0101499999999994</v>
      </c>
    </row>
    <row r="134" spans="1:5">
      <c r="A134" t="s">
        <v>2</v>
      </c>
      <c r="B134" t="s">
        <v>122</v>
      </c>
      <c r="C134">
        <v>0.46034597997557702</v>
      </c>
      <c r="D134">
        <v>1.24025518796224E-2</v>
      </c>
      <c r="E134">
        <v>11.4935833333333</v>
      </c>
    </row>
    <row r="135" spans="1:5">
      <c r="A135" t="s">
        <v>2</v>
      </c>
      <c r="B135" t="s">
        <v>123</v>
      </c>
      <c r="C135">
        <v>0.28259427796770398</v>
      </c>
      <c r="D135">
        <v>3.9406894599725399E-3</v>
      </c>
      <c r="E135">
        <v>9.0422291666666705</v>
      </c>
    </row>
    <row r="136" spans="1:5">
      <c r="A136" t="s">
        <v>2</v>
      </c>
      <c r="B136" t="s">
        <v>124</v>
      </c>
      <c r="C136">
        <v>0.39377259863123398</v>
      </c>
      <c r="D136">
        <v>9.21541360371393E-3</v>
      </c>
      <c r="E136">
        <v>8.7858750000000008</v>
      </c>
    </row>
    <row r="137" spans="1:5">
      <c r="A137" t="s">
        <v>2</v>
      </c>
      <c r="B137" t="s">
        <v>125</v>
      </c>
      <c r="C137">
        <v>0.26886398060939598</v>
      </c>
      <c r="D137">
        <v>3.3847063966697699E-3</v>
      </c>
      <c r="E137">
        <v>7.0868124999999997</v>
      </c>
    </row>
    <row r="138" spans="1:5">
      <c r="A138" t="s">
        <v>2</v>
      </c>
      <c r="B138" t="s">
        <v>126</v>
      </c>
      <c r="C138">
        <v>0.67449038320273202</v>
      </c>
      <c r="D138">
        <v>1.5327786454952501E-2</v>
      </c>
      <c r="E138">
        <v>15.7629583333333</v>
      </c>
    </row>
    <row r="139" spans="1:5">
      <c r="A139" t="s">
        <v>2</v>
      </c>
      <c r="B139" t="s">
        <v>127</v>
      </c>
      <c r="C139">
        <v>0.480078606008569</v>
      </c>
      <c r="D139">
        <v>8.4729919892783199E-3</v>
      </c>
      <c r="E139">
        <v>11.7984375</v>
      </c>
    </row>
    <row r="140" spans="1:5">
      <c r="A140" t="s">
        <v>2</v>
      </c>
      <c r="B140" t="s">
        <v>128</v>
      </c>
      <c r="C140">
        <v>0.34105472677566601</v>
      </c>
      <c r="D140">
        <v>7.3462143272329701E-3</v>
      </c>
      <c r="E140">
        <v>7.4828437499999998</v>
      </c>
    </row>
    <row r="141" spans="1:5">
      <c r="A141" t="s">
        <v>2</v>
      </c>
      <c r="B141" t="s">
        <v>129</v>
      </c>
      <c r="C141">
        <v>0.25061780429205999</v>
      </c>
      <c r="D141">
        <v>3.9490699610784004E-3</v>
      </c>
      <c r="E141">
        <v>7.6666666666666696</v>
      </c>
    </row>
    <row r="142" spans="1:5">
      <c r="A142" t="s">
        <v>2</v>
      </c>
      <c r="B142" t="s">
        <v>130</v>
      </c>
      <c r="C142">
        <v>0.25193236408578001</v>
      </c>
      <c r="D142">
        <v>4.0736086919298297E-3</v>
      </c>
      <c r="E142">
        <v>6.52929166666667</v>
      </c>
    </row>
    <row r="143" spans="1:5">
      <c r="A143" t="s">
        <v>2</v>
      </c>
      <c r="B143" t="s">
        <v>131</v>
      </c>
      <c r="C143">
        <v>0.26585565480529699</v>
      </c>
      <c r="D143">
        <v>4.4557272623090899E-3</v>
      </c>
      <c r="E143">
        <v>6.2422708333333299</v>
      </c>
    </row>
    <row r="144" spans="1:5">
      <c r="A144" t="s">
        <v>2</v>
      </c>
      <c r="B144" t="s">
        <v>132</v>
      </c>
      <c r="C144">
        <v>0.82757308824116005</v>
      </c>
      <c r="D144">
        <v>2.3659047650305499E-2</v>
      </c>
      <c r="E144">
        <v>18.059333333333299</v>
      </c>
    </row>
    <row r="145" spans="1:5">
      <c r="A145" t="s">
        <v>11</v>
      </c>
      <c r="B145" t="s">
        <v>120</v>
      </c>
      <c r="C145">
        <v>9.9424664999999995E-2</v>
      </c>
      <c r="D145">
        <v>1.718451E-3</v>
      </c>
      <c r="E145">
        <v>5.6799499999999998</v>
      </c>
    </row>
    <row r="146" spans="1:5">
      <c r="A146" t="s">
        <v>11</v>
      </c>
      <c r="B146" t="s">
        <v>121</v>
      </c>
      <c r="C146">
        <v>0.19100456299999999</v>
      </c>
      <c r="D146">
        <v>2.6941479999999999E-3</v>
      </c>
      <c r="E146">
        <v>7.9109166666666697</v>
      </c>
    </row>
    <row r="147" spans="1:5">
      <c r="A147" t="s">
        <v>11</v>
      </c>
      <c r="B147" t="s">
        <v>122</v>
      </c>
      <c r="C147">
        <v>0.52466478299999997</v>
      </c>
      <c r="D147">
        <v>1.1718157999999999E-2</v>
      </c>
      <c r="E147">
        <v>15.73565625</v>
      </c>
    </row>
    <row r="148" spans="1:5">
      <c r="A148" t="s">
        <v>11</v>
      </c>
      <c r="B148" t="s">
        <v>123</v>
      </c>
      <c r="C148">
        <v>0.38201099900000002</v>
      </c>
      <c r="D148">
        <v>6.7600000000000004E-3</v>
      </c>
      <c r="E148">
        <v>9.7823124999999997</v>
      </c>
    </row>
    <row r="149" spans="1:5">
      <c r="A149" t="s">
        <v>11</v>
      </c>
      <c r="B149" t="s">
        <v>124</v>
      </c>
      <c r="C149">
        <v>2.608015E-2</v>
      </c>
      <c r="D149">
        <v>1.9011000000000001E-4</v>
      </c>
      <c r="E149">
        <v>3.37184375</v>
      </c>
    </row>
    <row r="150" spans="1:5">
      <c r="A150" t="s">
        <v>11</v>
      </c>
      <c r="B150" t="s">
        <v>125</v>
      </c>
      <c r="C150">
        <v>3.2458860999999999E-2</v>
      </c>
      <c r="D150">
        <v>7.6276800000000004E-4</v>
      </c>
      <c r="E150">
        <v>4.99275</v>
      </c>
    </row>
    <row r="151" spans="1:5">
      <c r="A151" t="s">
        <v>11</v>
      </c>
      <c r="B151" t="s">
        <v>126</v>
      </c>
      <c r="C151">
        <v>0.76508510699999999</v>
      </c>
      <c r="D151">
        <v>1.5353848999999999E-2</v>
      </c>
      <c r="E151">
        <v>12.4537708333333</v>
      </c>
    </row>
    <row r="152" spans="1:5">
      <c r="A152" t="s">
        <v>11</v>
      </c>
      <c r="B152" t="s">
        <v>127</v>
      </c>
      <c r="C152">
        <v>0.16935660299999999</v>
      </c>
      <c r="D152">
        <v>2.9274930000000002E-3</v>
      </c>
      <c r="E152">
        <v>8.3354166666666707</v>
      </c>
    </row>
    <row r="153" spans="1:5">
      <c r="A153" t="s">
        <v>11</v>
      </c>
      <c r="B153" t="s">
        <v>128</v>
      </c>
      <c r="C153">
        <v>0.54629614800000004</v>
      </c>
      <c r="D153">
        <v>1.2915012E-2</v>
      </c>
      <c r="E153">
        <v>10.74225</v>
      </c>
    </row>
    <row r="154" spans="1:5">
      <c r="A154" t="s">
        <v>11</v>
      </c>
      <c r="B154" t="s">
        <v>129</v>
      </c>
      <c r="C154">
        <v>7.2775217000000003E-2</v>
      </c>
      <c r="D154">
        <v>1.6266220000000001E-3</v>
      </c>
      <c r="E154">
        <v>3.6638333333333302</v>
      </c>
    </row>
    <row r="155" spans="1:5">
      <c r="A155" t="s">
        <v>11</v>
      </c>
      <c r="B155" t="s">
        <v>130</v>
      </c>
      <c r="C155">
        <v>0.64629629200000005</v>
      </c>
      <c r="D155">
        <v>1.7132201E-2</v>
      </c>
      <c r="E155">
        <v>12.514708333333299</v>
      </c>
    </row>
    <row r="156" spans="1:5">
      <c r="A156" t="s">
        <v>11</v>
      </c>
      <c r="B156" t="s">
        <v>131</v>
      </c>
      <c r="C156">
        <v>4.9764135000000001E-2</v>
      </c>
      <c r="D156">
        <v>1.279152E-3</v>
      </c>
      <c r="E156">
        <v>3.8080625000000001</v>
      </c>
    </row>
    <row r="157" spans="1:5">
      <c r="A157" t="s">
        <v>11</v>
      </c>
      <c r="B157" t="s">
        <v>132</v>
      </c>
      <c r="C157">
        <v>0.72777501899999997</v>
      </c>
      <c r="D157">
        <v>2.1078263999999999E-2</v>
      </c>
      <c r="E157">
        <v>15.8046458333333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13" sqref="D13"/>
    </sheetView>
  </sheetViews>
  <sheetFormatPr baseColWidth="10" defaultRowHeight="15"/>
  <sheetData>
    <row r="1" spans="1:13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</row>
    <row r="2" spans="1:13">
      <c r="A2" t="s">
        <v>3</v>
      </c>
      <c r="B2">
        <v>-0.85572266399999997</v>
      </c>
      <c r="C2">
        <v>-0.42888461</v>
      </c>
      <c r="D2">
        <v>-0.19238031799999999</v>
      </c>
      <c r="E2">
        <v>-0.30526953000000001</v>
      </c>
      <c r="F2">
        <v>-0.224999271</v>
      </c>
      <c r="G2">
        <v>-0.51005476400000005</v>
      </c>
      <c r="H2">
        <v>-0.10674924</v>
      </c>
      <c r="I2">
        <v>-8.7541550999999995E-2</v>
      </c>
      <c r="J2">
        <v>-0.19568105199999999</v>
      </c>
      <c r="K2">
        <v>-0.42523278799999997</v>
      </c>
      <c r="L2">
        <v>-0.28164293299999998</v>
      </c>
      <c r="M2">
        <v>-0.63429175400000004</v>
      </c>
    </row>
    <row r="3" spans="1:13">
      <c r="A3" t="s">
        <v>5</v>
      </c>
      <c r="B3">
        <v>-0.70126192399999998</v>
      </c>
      <c r="C3">
        <v>-0.70126192399999998</v>
      </c>
      <c r="D3">
        <v>-0.135321987</v>
      </c>
      <c r="E3">
        <v>-0.29925008600000003</v>
      </c>
      <c r="F3">
        <v>-0.10804348</v>
      </c>
      <c r="G3">
        <v>-0.698120254</v>
      </c>
      <c r="H3">
        <v>-0.10690208399999999</v>
      </c>
      <c r="I3">
        <v>-0.13843794500000001</v>
      </c>
      <c r="J3">
        <v>-7.0957559000000003E-2</v>
      </c>
      <c r="K3">
        <v>-0.314982282</v>
      </c>
      <c r="L3">
        <v>-0.51308494800000004</v>
      </c>
      <c r="M3">
        <v>-0.68459926100000001</v>
      </c>
    </row>
    <row r="4" spans="1:13">
      <c r="A4" t="s">
        <v>4</v>
      </c>
      <c r="B4">
        <v>-0.84604151400000005</v>
      </c>
      <c r="C4">
        <v>-0.50232538800000004</v>
      </c>
      <c r="D4">
        <v>-0.77539832200000003</v>
      </c>
      <c r="E4">
        <v>-0.66017478200000002</v>
      </c>
      <c r="F4">
        <v>-0.98254894800000003</v>
      </c>
      <c r="G4">
        <v>-0.913549312</v>
      </c>
      <c r="H4">
        <v>-0.67433871199999995</v>
      </c>
      <c r="I4">
        <v>-0.75241243999999996</v>
      </c>
      <c r="J4">
        <v>-0.486919396</v>
      </c>
      <c r="K4">
        <v>-0.87166993599999998</v>
      </c>
      <c r="L4">
        <v>-0.49171461399999999</v>
      </c>
      <c r="M4">
        <v>-0.86547425200000005</v>
      </c>
    </row>
    <row r="5" spans="1:13">
      <c r="A5" t="s">
        <v>6</v>
      </c>
      <c r="B5">
        <v>-0.60965312400000005</v>
      </c>
      <c r="C5">
        <v>-0.41402950599999999</v>
      </c>
      <c r="D5">
        <v>-1.2575494E-2</v>
      </c>
      <c r="E5">
        <v>-0.71160064499999998</v>
      </c>
      <c r="F5">
        <v>-0.93168269599999998</v>
      </c>
      <c r="G5">
        <v>-0.83460388399999996</v>
      </c>
      <c r="H5">
        <v>-0.256841347</v>
      </c>
      <c r="I5">
        <v>-0.78205477499999998</v>
      </c>
      <c r="J5">
        <v>-0.42145546299999997</v>
      </c>
      <c r="K5">
        <v>-0.62914171200000002</v>
      </c>
      <c r="L5">
        <v>-0.24347374699999999</v>
      </c>
      <c r="M5">
        <v>-0.78648787099999995</v>
      </c>
    </row>
    <row r="6" spans="1:13">
      <c r="A6" t="s">
        <v>7</v>
      </c>
      <c r="B6">
        <v>-0.50238375099999999</v>
      </c>
      <c r="C6">
        <v>-0.13886482</v>
      </c>
      <c r="D6">
        <v>-0.16443337299999999</v>
      </c>
      <c r="E6">
        <v>-0.27772397599999998</v>
      </c>
      <c r="F6">
        <v>-0.98441123200000002</v>
      </c>
      <c r="G6">
        <v>-0.93288572199999997</v>
      </c>
      <c r="H6">
        <v>5.7108285000000002E-2</v>
      </c>
      <c r="I6">
        <v>-0.70917627599999999</v>
      </c>
      <c r="J6">
        <v>-0.153726102</v>
      </c>
      <c r="K6">
        <v>-0.79825445900000003</v>
      </c>
      <c r="L6">
        <v>-0.105552707</v>
      </c>
      <c r="M6">
        <v>-0.85485307600000005</v>
      </c>
    </row>
    <row r="7" spans="1:13">
      <c r="A7" t="s">
        <v>8</v>
      </c>
      <c r="B7">
        <v>-0.31352971699999999</v>
      </c>
      <c r="C7">
        <v>-0.30749167900000002</v>
      </c>
      <c r="D7">
        <v>-0.10790696700000001</v>
      </c>
      <c r="E7">
        <v>-0.27720246700000001</v>
      </c>
      <c r="F7">
        <v>-0.674865308</v>
      </c>
      <c r="G7">
        <v>-0.76006236000000005</v>
      </c>
      <c r="H7">
        <v>3.0086185000000001E-2</v>
      </c>
      <c r="I7">
        <v>-0.24213349200000001</v>
      </c>
      <c r="J7">
        <v>-0.218213402</v>
      </c>
      <c r="K7">
        <v>-0.60121612099999999</v>
      </c>
      <c r="L7">
        <v>-9.110886E-2</v>
      </c>
      <c r="M7">
        <v>-0.74164513300000001</v>
      </c>
    </row>
    <row r="8" spans="1:13">
      <c r="A8" t="s">
        <v>9</v>
      </c>
      <c r="B8">
        <v>-0.90209985299999995</v>
      </c>
      <c r="C8">
        <v>-0.89815558699999998</v>
      </c>
      <c r="D8">
        <v>-0.24385679299999999</v>
      </c>
      <c r="E8">
        <v>-0.91405048700000002</v>
      </c>
      <c r="F8">
        <v>-0.45674678699999999</v>
      </c>
      <c r="G8">
        <v>-0.96799285300000004</v>
      </c>
      <c r="H8">
        <v>-0.76776980699999997</v>
      </c>
      <c r="I8">
        <v>-0.227367347</v>
      </c>
      <c r="J8">
        <v>-0.95854176700000004</v>
      </c>
      <c r="K8">
        <v>-0.87782760000000004</v>
      </c>
      <c r="L8">
        <v>-0.92844024700000005</v>
      </c>
      <c r="M8">
        <v>-0.91116836700000003</v>
      </c>
    </row>
    <row r="9" spans="1:13">
      <c r="A9" t="s">
        <v>10</v>
      </c>
      <c r="B9">
        <v>0.33873449500000002</v>
      </c>
      <c r="C9">
        <v>9.4799654999999997E-2</v>
      </c>
      <c r="D9">
        <v>-0.15173687</v>
      </c>
      <c r="E9">
        <v>-0.13369923</v>
      </c>
      <c r="F9">
        <v>-9.0555415E-2</v>
      </c>
      <c r="G9">
        <v>-0.27773189500000001</v>
      </c>
      <c r="H9">
        <v>-9.3441355000000004E-2</v>
      </c>
      <c r="I9">
        <v>-0.57229786000000005</v>
      </c>
      <c r="J9">
        <v>5.8368700000000001E-3</v>
      </c>
      <c r="K9">
        <v>-7.1308074999999999E-2</v>
      </c>
      <c r="L9">
        <v>8.3604675000000003E-2</v>
      </c>
      <c r="M9">
        <v>-0.33540365999999999</v>
      </c>
    </row>
    <row r="10" spans="1:13">
      <c r="A10" t="s">
        <v>0</v>
      </c>
      <c r="B10">
        <v>-0.86734126700000003</v>
      </c>
      <c r="C10">
        <v>-0.17244514499999999</v>
      </c>
      <c r="D10">
        <v>-0.126695366</v>
      </c>
      <c r="E10">
        <v>-0.22474449299999999</v>
      </c>
      <c r="F10">
        <v>-0.49945371900000002</v>
      </c>
      <c r="G10">
        <v>-0.90870499299999996</v>
      </c>
      <c r="H10">
        <v>-8.2870900000000004E-3</v>
      </c>
      <c r="I10">
        <v>-0.34136662200000001</v>
      </c>
      <c r="J10">
        <v>-0.91860364100000003</v>
      </c>
      <c r="K10">
        <v>-0.791844294</v>
      </c>
      <c r="L10">
        <v>-5.5524441000000001E-2</v>
      </c>
      <c r="M10">
        <v>-0.920478978</v>
      </c>
    </row>
    <row r="11" spans="1:13">
      <c r="A11" t="s">
        <v>1</v>
      </c>
      <c r="B11">
        <v>-0.73164524500000006</v>
      </c>
      <c r="C11">
        <v>-0.224435257</v>
      </c>
      <c r="D11">
        <v>1.766723E-3</v>
      </c>
      <c r="E11">
        <v>-0.53728560700000005</v>
      </c>
      <c r="F11">
        <v>-0.13729540700000001</v>
      </c>
      <c r="G11">
        <v>-0.67633642000000005</v>
      </c>
      <c r="H11">
        <v>-0.33724919799999997</v>
      </c>
      <c r="I11">
        <v>-0.206248711</v>
      </c>
      <c r="J11">
        <v>-0.55789091599999996</v>
      </c>
      <c r="K11">
        <v>-0.77086216600000002</v>
      </c>
      <c r="L11">
        <v>-0.18541932999999999</v>
      </c>
      <c r="M11">
        <v>-0.76974467499999999</v>
      </c>
    </row>
    <row r="12" spans="1:13">
      <c r="A12" t="s">
        <v>2</v>
      </c>
      <c r="B12">
        <v>-0.76596653699999995</v>
      </c>
      <c r="C12">
        <v>-0.59258612200000005</v>
      </c>
      <c r="D12">
        <v>-0.46714440099999999</v>
      </c>
      <c r="E12">
        <v>-0.672893976</v>
      </c>
      <c r="F12">
        <v>-0.54420383100000003</v>
      </c>
      <c r="G12">
        <v>-0.68878694799999995</v>
      </c>
      <c r="H12">
        <v>-0.21926987000000001</v>
      </c>
      <c r="I12">
        <v>-0.44430366599999999</v>
      </c>
      <c r="J12">
        <v>-0.60522535600000005</v>
      </c>
      <c r="K12">
        <v>-0.70990710000000001</v>
      </c>
      <c r="L12">
        <v>-0.70838548300000004</v>
      </c>
      <c r="M12">
        <v>-0.69226911899999999</v>
      </c>
    </row>
    <row r="13" spans="1:13">
      <c r="A13" t="s">
        <v>11</v>
      </c>
      <c r="B13">
        <v>-0.86253717399999996</v>
      </c>
      <c r="C13">
        <v>-0.73592038599999998</v>
      </c>
      <c r="D13">
        <v>-0.27460752399999999</v>
      </c>
      <c r="E13">
        <v>-0.47183818300000002</v>
      </c>
      <c r="F13">
        <v>-0.96394203499999997</v>
      </c>
      <c r="G13">
        <v>-0.955122939</v>
      </c>
      <c r="H13">
        <v>5.7793469E-2</v>
      </c>
      <c r="I13">
        <v>-0.76585048200000005</v>
      </c>
      <c r="J13">
        <v>-0.244700371</v>
      </c>
      <c r="K13">
        <v>-0.89938224</v>
      </c>
      <c r="L13">
        <v>-0.10644189699999999</v>
      </c>
      <c r="M13">
        <v>-0.93119696699999999</v>
      </c>
    </row>
    <row r="17" spans="1:1">
      <c r="A17" t="s">
        <v>137</v>
      </c>
    </row>
    <row r="18" spans="1:1">
      <c r="A18" t="s">
        <v>138</v>
      </c>
    </row>
    <row r="19" spans="1:1">
      <c r="A19" t="s">
        <v>347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23" sqref="D23"/>
    </sheetView>
  </sheetViews>
  <sheetFormatPr baseColWidth="10" defaultRowHeight="15"/>
  <sheetData>
    <row r="1" spans="1:13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</row>
    <row r="2" spans="1:13">
      <c r="A2" t="s">
        <v>3</v>
      </c>
      <c r="B2">
        <v>-0.79125711633251605</v>
      </c>
      <c r="C2">
        <v>-0.20259346436334799</v>
      </c>
      <c r="D2">
        <v>-5.7696206475207103E-2</v>
      </c>
      <c r="E2">
        <v>-0.179743706355835</v>
      </c>
      <c r="F2">
        <v>-0.118288651675631</v>
      </c>
      <c r="G2">
        <v>-0.39370608186649297</v>
      </c>
      <c r="H2">
        <v>-0.11809217710265001</v>
      </c>
      <c r="I2">
        <v>-9.1714487220933796E-2</v>
      </c>
      <c r="J2">
        <v>-0.156851678918278</v>
      </c>
      <c r="K2">
        <v>-0.32719513369272801</v>
      </c>
      <c r="L2">
        <v>-0.16722647569233801</v>
      </c>
      <c r="M2">
        <v>-0.48867844626968399</v>
      </c>
    </row>
    <row r="3" spans="1:13">
      <c r="A3" t="s">
        <v>5</v>
      </c>
      <c r="B3">
        <v>-0.56704440755255303</v>
      </c>
      <c r="C3">
        <v>-0.68187714151059597</v>
      </c>
      <c r="D3">
        <v>-5.7753382896787102E-2</v>
      </c>
      <c r="E3">
        <v>-0.46160194545755601</v>
      </c>
      <c r="F3">
        <v>-0.14637742386093899</v>
      </c>
      <c r="G3">
        <v>-0.68502439252217395</v>
      </c>
      <c r="H3">
        <v>-0.26334370740861801</v>
      </c>
      <c r="I3">
        <v>-9.4151102015514396E-2</v>
      </c>
      <c r="J3">
        <v>-0.19485251971145101</v>
      </c>
      <c r="K3">
        <v>-0.56627590511330095</v>
      </c>
      <c r="L3">
        <v>-0.54269646701171403</v>
      </c>
      <c r="M3">
        <v>-0.67126352840274595</v>
      </c>
    </row>
    <row r="4" spans="1:13">
      <c r="A4" t="s">
        <v>4</v>
      </c>
      <c r="B4">
        <v>-0.64527575367095102</v>
      </c>
      <c r="C4">
        <v>-0.37362351232899599</v>
      </c>
      <c r="D4">
        <v>-0.55565438518467802</v>
      </c>
      <c r="E4">
        <v>-0.55199578833734397</v>
      </c>
      <c r="F4">
        <v>-0.75028033404414596</v>
      </c>
      <c r="G4">
        <v>-0.73760353353935504</v>
      </c>
      <c r="H4">
        <v>-0.41336442665511097</v>
      </c>
      <c r="I4">
        <v>-0.53043002292087205</v>
      </c>
      <c r="J4">
        <v>-0.32840135472614701</v>
      </c>
      <c r="K4">
        <v>-0.63989143945354798</v>
      </c>
      <c r="L4">
        <v>-0.235543315886103</v>
      </c>
      <c r="M4">
        <v>-0.67540548656487198</v>
      </c>
    </row>
    <row r="5" spans="1:13">
      <c r="A5" t="s">
        <v>6</v>
      </c>
      <c r="B5">
        <v>-0.63324881393488297</v>
      </c>
      <c r="C5">
        <v>-0.36046988506075101</v>
      </c>
      <c r="D5">
        <v>-0.12899015366839101</v>
      </c>
      <c r="E5">
        <v>-0.61156976654339401</v>
      </c>
      <c r="F5">
        <v>-0.80496168097315002</v>
      </c>
      <c r="G5">
        <v>-0.70912845165454796</v>
      </c>
      <c r="H5">
        <v>-0.25796960867875102</v>
      </c>
      <c r="I5">
        <v>-0.66891362260127196</v>
      </c>
      <c r="J5">
        <v>-0.45256036717794401</v>
      </c>
      <c r="K5">
        <v>-0.69473875660196305</v>
      </c>
      <c r="L5">
        <v>-0.34514346306050597</v>
      </c>
      <c r="M5">
        <v>-0.72763118635041402</v>
      </c>
    </row>
    <row r="6" spans="1:13">
      <c r="A6" t="s">
        <v>7</v>
      </c>
      <c r="B6">
        <v>-0.492788266119703</v>
      </c>
      <c r="C6">
        <v>-9.3824454547159999E-2</v>
      </c>
      <c r="D6">
        <v>1.8428770644037799E-2</v>
      </c>
      <c r="E6">
        <v>-0.14787259322256499</v>
      </c>
      <c r="F6">
        <v>-0.79668397816312597</v>
      </c>
      <c r="G6">
        <v>-0.75515123848592702</v>
      </c>
      <c r="H6">
        <v>1.21566101567728E-2</v>
      </c>
      <c r="I6">
        <v>-0.57411061014426601</v>
      </c>
      <c r="J6">
        <v>-0.19156353767361001</v>
      </c>
      <c r="K6">
        <v>-0.723474639335138</v>
      </c>
      <c r="L6">
        <v>-2.9251843189734401E-2</v>
      </c>
      <c r="M6">
        <v>-0.71980702006716202</v>
      </c>
    </row>
    <row r="7" spans="1:13">
      <c r="A7" t="s">
        <v>8</v>
      </c>
      <c r="B7">
        <v>-0.5321081176611</v>
      </c>
      <c r="C7">
        <v>-0.38229873396803299</v>
      </c>
      <c r="D7">
        <v>-0.15525990837564199</v>
      </c>
      <c r="E7">
        <v>-0.3322794542934</v>
      </c>
      <c r="F7">
        <v>-0.69597674504007401</v>
      </c>
      <c r="G7">
        <v>-0.74114741606455903</v>
      </c>
      <c r="H7">
        <v>-0.19386975202666101</v>
      </c>
      <c r="I7">
        <v>-0.227580492641591</v>
      </c>
      <c r="J7">
        <v>-0.35372464952305799</v>
      </c>
      <c r="K7">
        <v>-0.70676418203685198</v>
      </c>
      <c r="L7">
        <v>-0.24788497378882299</v>
      </c>
      <c r="M7">
        <v>-0.74791481138051696</v>
      </c>
    </row>
    <row r="8" spans="1:13">
      <c r="A8" t="s">
        <v>9</v>
      </c>
      <c r="B8">
        <v>-0.61663094206533797</v>
      </c>
      <c r="C8">
        <v>-0.58228667852419402</v>
      </c>
      <c r="D8">
        <v>-0.20508961554248201</v>
      </c>
      <c r="E8">
        <v>-0.59269089858773805</v>
      </c>
      <c r="F8">
        <v>-0.33849895866587598</v>
      </c>
      <c r="G8">
        <v>-0.61378391936881505</v>
      </c>
      <c r="H8">
        <v>-0.52557121357230796</v>
      </c>
      <c r="I8">
        <v>-0.21381249904987801</v>
      </c>
      <c r="J8">
        <v>-0.61946458703881102</v>
      </c>
      <c r="K8">
        <v>-0.592776029552606</v>
      </c>
      <c r="L8">
        <v>-0.57880847053100404</v>
      </c>
      <c r="M8">
        <v>-0.62290022954956603</v>
      </c>
    </row>
    <row r="9" spans="1:13">
      <c r="A9" t="s">
        <v>10</v>
      </c>
      <c r="B9">
        <v>-2.4203977064779902E-2</v>
      </c>
      <c r="C9">
        <v>-3.7720439727271501E-2</v>
      </c>
      <c r="D9">
        <v>-0.13263999024033199</v>
      </c>
      <c r="E9">
        <v>-1.3043389858078199E-2</v>
      </c>
      <c r="F9">
        <v>-1.8665365377577101E-2</v>
      </c>
      <c r="G9">
        <v>-0.219958521410272</v>
      </c>
      <c r="H9">
        <v>-1.5640884876580899E-2</v>
      </c>
      <c r="I9">
        <v>-0.34279817819527503</v>
      </c>
      <c r="J9">
        <v>-3.97842028926573E-2</v>
      </c>
      <c r="K9">
        <v>-2.5490355550133501E-2</v>
      </c>
      <c r="L9">
        <v>5.93577596139509E-2</v>
      </c>
      <c r="M9">
        <v>-0.17001816382687401</v>
      </c>
    </row>
    <row r="10" spans="1:13">
      <c r="A10" t="s">
        <v>0</v>
      </c>
      <c r="B10">
        <v>-0.76892744077707897</v>
      </c>
      <c r="C10">
        <v>-0.104927660866561</v>
      </c>
      <c r="D10">
        <v>-0.156089295194</v>
      </c>
      <c r="E10">
        <v>-0.16693277794703401</v>
      </c>
      <c r="F10">
        <v>-0.22038293532120301</v>
      </c>
      <c r="G10">
        <v>-0.77559737482155899</v>
      </c>
      <c r="H10">
        <v>-0.12584023745209699</v>
      </c>
      <c r="I10">
        <v>-0.160305129613346</v>
      </c>
      <c r="J10">
        <v>-0.84209343817472504</v>
      </c>
      <c r="K10">
        <v>-0.58237205515686996</v>
      </c>
      <c r="L10">
        <v>-0.27798320594975201</v>
      </c>
      <c r="M10">
        <v>-0.79666177239283098</v>
      </c>
    </row>
    <row r="11" spans="1:13">
      <c r="A11" t="s">
        <v>1</v>
      </c>
      <c r="B11">
        <v>-0.75716215154741795</v>
      </c>
      <c r="C11">
        <v>-0.37375957862766002</v>
      </c>
      <c r="D11">
        <v>-0.147426316570371</v>
      </c>
      <c r="E11">
        <v>-0.54851716734451605</v>
      </c>
      <c r="F11">
        <v>-0.77919190420499596</v>
      </c>
      <c r="G11">
        <v>-0.66781035626385499</v>
      </c>
      <c r="H11">
        <v>-0.31678092653039902</v>
      </c>
      <c r="I11">
        <v>-0.318152263087155</v>
      </c>
      <c r="J11">
        <v>-0.34790382970552802</v>
      </c>
      <c r="K11">
        <v>-0.77919190420499596</v>
      </c>
      <c r="L11">
        <v>-0.28776248494475398</v>
      </c>
      <c r="M11">
        <v>-0.76888669727172798</v>
      </c>
    </row>
    <row r="12" spans="1:13">
      <c r="A12" t="s">
        <v>2</v>
      </c>
      <c r="B12">
        <v>-0.61062839159806603</v>
      </c>
      <c r="C12">
        <v>-0.50108069696186697</v>
      </c>
      <c r="D12">
        <v>-0.36356546937871498</v>
      </c>
      <c r="E12">
        <v>-0.49930437631510899</v>
      </c>
      <c r="F12">
        <v>-0.513499483185057</v>
      </c>
      <c r="G12">
        <v>-0.60758172136291499</v>
      </c>
      <c r="H12">
        <v>-0.12715724094650999</v>
      </c>
      <c r="I12">
        <v>-0.34668477057108099</v>
      </c>
      <c r="J12">
        <v>-0.58565227121709895</v>
      </c>
      <c r="K12">
        <v>-0.57547343940344797</v>
      </c>
      <c r="L12">
        <v>-0.63845333899368795</v>
      </c>
      <c r="M12">
        <v>-0.654346552106021</v>
      </c>
    </row>
    <row r="13" spans="1:13">
      <c r="A13" t="s">
        <v>11</v>
      </c>
      <c r="B13">
        <v>-0.64061516721744505</v>
      </c>
      <c r="C13">
        <v>-0.49945625165596103</v>
      </c>
      <c r="D13">
        <v>-4.3651457970560097E-3</v>
      </c>
      <c r="E13">
        <v>-0.38104829408019503</v>
      </c>
      <c r="F13">
        <v>-0.786654899732805</v>
      </c>
      <c r="G13">
        <v>-0.68409605298020204</v>
      </c>
      <c r="H13">
        <v>-0.21201835430773899</v>
      </c>
      <c r="I13">
        <v>-0.47259706072713298</v>
      </c>
      <c r="J13">
        <v>-0.32031061541767097</v>
      </c>
      <c r="K13">
        <v>-0.76817997872460997</v>
      </c>
      <c r="L13">
        <v>-0.20816268423182499</v>
      </c>
      <c r="M13">
        <v>-0.75905423378937897</v>
      </c>
    </row>
    <row r="17" spans="1:1">
      <c r="A17" t="s">
        <v>139</v>
      </c>
    </row>
    <row r="18" spans="1:1">
      <c r="A18" t="s">
        <v>138</v>
      </c>
    </row>
    <row r="19" spans="1:1">
      <c r="A19" t="s">
        <v>348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8" sqref="I8"/>
    </sheetView>
  </sheetViews>
  <sheetFormatPr baseColWidth="10" defaultRowHeight="15"/>
  <cols>
    <col min="2" max="2" width="15.7109375" customWidth="1"/>
  </cols>
  <sheetData>
    <row r="1" spans="1:5">
      <c r="A1" t="s">
        <v>19</v>
      </c>
      <c r="B1" t="s">
        <v>12</v>
      </c>
      <c r="C1" t="s">
        <v>13</v>
      </c>
      <c r="D1" t="s">
        <v>15</v>
      </c>
      <c r="E1" t="s">
        <v>133</v>
      </c>
    </row>
    <row r="2" spans="1:5">
      <c r="A2" t="s">
        <v>0</v>
      </c>
      <c r="B2" s="3">
        <v>6.7533333329999996</v>
      </c>
      <c r="C2" s="3">
        <v>0.12858201</v>
      </c>
      <c r="D2" s="3">
        <v>-0.24666666700000001</v>
      </c>
      <c r="E2" s="3">
        <f>C2^2+0.13^2</f>
        <v>3.3433333295640105E-2</v>
      </c>
    </row>
    <row r="3" spans="1:5">
      <c r="A3" t="s">
        <v>1</v>
      </c>
      <c r="B3" s="3">
        <v>5.85</v>
      </c>
      <c r="C3" s="3">
        <v>8.6602540000000006E-2</v>
      </c>
      <c r="D3" s="3">
        <v>-1.1499999999999999</v>
      </c>
      <c r="E3" s="3">
        <f t="shared" ref="E3:E13" si="0">C3^2+0.13^2</f>
        <v>2.4399999934451602E-2</v>
      </c>
    </row>
    <row r="4" spans="1:5">
      <c r="A4" t="s">
        <v>2</v>
      </c>
      <c r="B4" s="3">
        <v>6.903333333</v>
      </c>
      <c r="C4" s="3">
        <v>5.0332229999999999E-2</v>
      </c>
      <c r="D4" s="3">
        <v>-9.6666666999999998E-2</v>
      </c>
      <c r="E4" s="3">
        <f t="shared" si="0"/>
        <v>1.9433333376772902E-2</v>
      </c>
    </row>
    <row r="5" spans="1:5">
      <c r="A5" t="s">
        <v>3</v>
      </c>
      <c r="B5" s="3">
        <v>6.19</v>
      </c>
      <c r="C5" s="3">
        <v>0.14933184499999999</v>
      </c>
      <c r="D5" s="3">
        <v>-0.81</v>
      </c>
      <c r="E5" s="3">
        <f t="shared" si="0"/>
        <v>3.9199999931104026E-2</v>
      </c>
    </row>
    <row r="6" spans="1:5">
      <c r="A6" t="s">
        <v>4</v>
      </c>
      <c r="B6" s="3">
        <v>6.94</v>
      </c>
      <c r="C6" s="3">
        <v>1.7320507999999998E-2</v>
      </c>
      <c r="D6" s="3">
        <v>-0.06</v>
      </c>
      <c r="E6" s="3">
        <f t="shared" si="0"/>
        <v>1.7199999997378066E-2</v>
      </c>
    </row>
    <row r="7" spans="1:5">
      <c r="A7" t="s">
        <v>5</v>
      </c>
      <c r="B7" s="3">
        <v>6.1466666669999999</v>
      </c>
      <c r="C7" s="3">
        <v>0.178978583</v>
      </c>
      <c r="D7" s="3">
        <v>-0.85333333300000003</v>
      </c>
      <c r="E7" s="3">
        <f t="shared" si="0"/>
        <v>4.8933333172687887E-2</v>
      </c>
    </row>
    <row r="8" spans="1:5">
      <c r="A8" t="s">
        <v>6</v>
      </c>
      <c r="B8" s="3">
        <v>6.1633333329999997</v>
      </c>
      <c r="C8" s="3">
        <v>0.15011107000000001</v>
      </c>
      <c r="D8" s="3">
        <v>-0.83666666700000003</v>
      </c>
      <c r="E8" s="3">
        <f t="shared" si="0"/>
        <v>3.9433333336544904E-2</v>
      </c>
    </row>
    <row r="9" spans="1:5">
      <c r="A9" t="s">
        <v>7</v>
      </c>
      <c r="B9" s="3">
        <v>6.7433333329999998</v>
      </c>
      <c r="C9" s="3">
        <v>4.0414519000000003E-2</v>
      </c>
      <c r="D9" s="3">
        <v>-0.25666666700000001</v>
      </c>
      <c r="E9" s="3">
        <f t="shared" si="0"/>
        <v>1.8533333346001362E-2</v>
      </c>
    </row>
    <row r="10" spans="1:5">
      <c r="A10" t="s">
        <v>8</v>
      </c>
      <c r="B10" s="3">
        <v>6.85</v>
      </c>
      <c r="C10" s="3">
        <v>0.05</v>
      </c>
      <c r="D10" s="3">
        <v>-0.15</v>
      </c>
      <c r="E10" s="3">
        <f t="shared" si="0"/>
        <v>1.9400000000000001E-2</v>
      </c>
    </row>
    <row r="11" spans="1:5">
      <c r="A11" t="s">
        <v>9</v>
      </c>
      <c r="B11" s="3">
        <v>6.4466666669999997</v>
      </c>
      <c r="C11" s="3">
        <v>0.105039675</v>
      </c>
      <c r="D11" s="3">
        <v>-0.55333333299999998</v>
      </c>
      <c r="E11" s="3">
        <f t="shared" si="0"/>
        <v>2.7933333324105629E-2</v>
      </c>
    </row>
    <row r="12" spans="1:5">
      <c r="A12" t="s">
        <v>10</v>
      </c>
      <c r="B12" s="3">
        <v>7.16</v>
      </c>
      <c r="C12" s="3">
        <v>3.6055512999999997E-2</v>
      </c>
      <c r="D12" s="3">
        <v>0.16</v>
      </c>
      <c r="E12" s="3">
        <f t="shared" si="0"/>
        <v>1.8200000017693171E-2</v>
      </c>
    </row>
    <row r="13" spans="1:5">
      <c r="A13" t="s">
        <v>11</v>
      </c>
      <c r="B13" s="3">
        <v>5.8933333330000002</v>
      </c>
      <c r="C13" s="3">
        <v>0.14364307600000001</v>
      </c>
      <c r="D13" s="3">
        <v>-1.106666667</v>
      </c>
      <c r="E13" s="3">
        <f t="shared" si="0"/>
        <v>3.7533333282741776E-2</v>
      </c>
    </row>
    <row r="14" spans="1:5">
      <c r="A14" t="s">
        <v>141</v>
      </c>
      <c r="B14" s="3">
        <v>6.95</v>
      </c>
      <c r="C14" s="3">
        <v>0.13</v>
      </c>
      <c r="D14" s="3"/>
      <c r="E14" s="3"/>
    </row>
    <row r="17" spans="1:1">
      <c r="A17" t="s">
        <v>140</v>
      </c>
    </row>
    <row r="18" spans="1:1">
      <c r="A18" t="s">
        <v>144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B2" sqref="B2"/>
    </sheetView>
  </sheetViews>
  <sheetFormatPr baseColWidth="10" defaultRowHeight="15"/>
  <cols>
    <col min="3" max="4" width="11.42578125" style="3"/>
    <col min="5" max="5" width="18.7109375" style="3" customWidth="1"/>
    <col min="6" max="6" width="11.42578125" style="3"/>
    <col min="10" max="10" width="15.7109375" customWidth="1"/>
  </cols>
  <sheetData>
    <row r="1" spans="1:9">
      <c r="A1" t="s">
        <v>14</v>
      </c>
      <c r="B1" t="s">
        <v>145</v>
      </c>
      <c r="C1" s="3" t="s">
        <v>17</v>
      </c>
      <c r="D1" s="3" t="s">
        <v>18</v>
      </c>
      <c r="E1" s="3" t="s">
        <v>134</v>
      </c>
      <c r="F1" s="3" t="s">
        <v>135</v>
      </c>
      <c r="I1" t="s">
        <v>142</v>
      </c>
    </row>
    <row r="2" spans="1:9">
      <c r="A2" t="s">
        <v>0</v>
      </c>
      <c r="B2" t="s">
        <v>3</v>
      </c>
      <c r="C2" s="3">
        <v>6.0666666669999998</v>
      </c>
      <c r="D2" s="3">
        <v>5.7735027000000001E-2</v>
      </c>
      <c r="E2" s="3">
        <v>-0.123333333</v>
      </c>
      <c r="F2" s="3">
        <f>D2^2+0.129^2</f>
        <v>1.9974333342690727E-2</v>
      </c>
      <c r="I2" t="s">
        <v>143</v>
      </c>
    </row>
    <row r="3" spans="1:9">
      <c r="A3" t="s">
        <v>0</v>
      </c>
      <c r="B3" t="s">
        <v>5</v>
      </c>
      <c r="C3" s="3">
        <v>5.983333333</v>
      </c>
      <c r="D3" s="3">
        <v>0.17559422899999999</v>
      </c>
      <c r="E3" s="3">
        <v>-0.16666666699999999</v>
      </c>
      <c r="F3" s="3">
        <f t="shared" ref="F3:F13" si="0">D3^2+0.129^2</f>
        <v>4.7474333258104434E-2</v>
      </c>
    </row>
    <row r="4" spans="1:9">
      <c r="A4" t="s">
        <v>0</v>
      </c>
      <c r="B4" t="s">
        <v>6</v>
      </c>
      <c r="C4" s="3">
        <v>6.016666667</v>
      </c>
      <c r="D4" s="3">
        <v>0.16072751299999999</v>
      </c>
      <c r="E4" s="3">
        <v>-0.14333333300000001</v>
      </c>
      <c r="F4" s="3">
        <f t="shared" si="0"/>
        <v>4.2474333435165164E-2</v>
      </c>
    </row>
    <row r="5" spans="1:9">
      <c r="A5" t="s">
        <v>0</v>
      </c>
      <c r="B5" t="s">
        <v>7</v>
      </c>
      <c r="C5" s="3">
        <v>6.5333333329999999</v>
      </c>
      <c r="D5" s="3">
        <v>2.8867513000000001E-2</v>
      </c>
      <c r="E5" s="3">
        <v>-0.206666667</v>
      </c>
      <c r="F5" s="3">
        <f t="shared" si="0"/>
        <v>1.747433330680517E-2</v>
      </c>
    </row>
    <row r="6" spans="1:9">
      <c r="A6" t="s">
        <v>0</v>
      </c>
      <c r="B6" t="s">
        <v>9</v>
      </c>
      <c r="C6" s="3">
        <v>6.4333333330000002</v>
      </c>
      <c r="D6" s="3">
        <v>0.125830574</v>
      </c>
      <c r="E6" s="3">
        <v>-1.6666667E-2</v>
      </c>
      <c r="F6" s="3">
        <f t="shared" si="0"/>
        <v>3.2474333353169474E-2</v>
      </c>
    </row>
    <row r="7" spans="1:9">
      <c r="A7" t="s">
        <v>0</v>
      </c>
      <c r="B7" t="s">
        <v>10</v>
      </c>
      <c r="C7" s="3">
        <v>6.7833333329999999</v>
      </c>
      <c r="D7" s="3">
        <v>2.8867513000000001E-2</v>
      </c>
      <c r="E7" s="3">
        <v>-0.37666666700000001</v>
      </c>
      <c r="F7" s="3">
        <f t="shared" si="0"/>
        <v>1.747433330680517E-2</v>
      </c>
    </row>
    <row r="8" spans="1:9">
      <c r="A8" t="s">
        <v>0</v>
      </c>
      <c r="B8" t="s">
        <v>1</v>
      </c>
      <c r="C8" s="3">
        <v>5.9</v>
      </c>
      <c r="D8" s="3">
        <v>8.6602540000000006E-2</v>
      </c>
      <c r="E8" s="3">
        <v>0.05</v>
      </c>
      <c r="F8" s="3">
        <f t="shared" si="0"/>
        <v>2.4140999934451599E-2</v>
      </c>
    </row>
    <row r="9" spans="1:9">
      <c r="A9" t="s">
        <v>0</v>
      </c>
      <c r="B9" t="s">
        <v>2</v>
      </c>
      <c r="C9" s="3">
        <v>6.8666666669999996</v>
      </c>
      <c r="D9" s="3">
        <v>2.8867513000000001E-2</v>
      </c>
      <c r="E9" s="3">
        <v>-3.3333333E-2</v>
      </c>
      <c r="F9" s="3">
        <f t="shared" si="0"/>
        <v>1.747433330680517E-2</v>
      </c>
    </row>
    <row r="10" spans="1:9">
      <c r="A10" t="s">
        <v>0</v>
      </c>
      <c r="B10" t="s">
        <v>4</v>
      </c>
      <c r="C10" s="3">
        <v>6.6833333330000002</v>
      </c>
      <c r="D10" s="3">
        <v>0.1040833</v>
      </c>
      <c r="E10" s="3">
        <v>-0.25666666700000001</v>
      </c>
      <c r="F10" s="3">
        <f t="shared" si="0"/>
        <v>2.7474333338889999E-2</v>
      </c>
    </row>
    <row r="11" spans="1:9">
      <c r="A11" t="s">
        <v>0</v>
      </c>
      <c r="B11" t="s">
        <v>8</v>
      </c>
      <c r="C11" s="3">
        <v>6.8333333329999997</v>
      </c>
      <c r="D11" s="3">
        <v>2.8867513000000001E-2</v>
      </c>
      <c r="E11" s="3">
        <v>-1.6666667E-2</v>
      </c>
      <c r="F11" s="3">
        <f t="shared" si="0"/>
        <v>1.747433330680517E-2</v>
      </c>
    </row>
    <row r="12" spans="1:9">
      <c r="A12" t="s">
        <v>0</v>
      </c>
      <c r="B12" t="s">
        <v>0</v>
      </c>
      <c r="C12" s="3">
        <v>6.8</v>
      </c>
      <c r="D12" s="3">
        <v>0.05</v>
      </c>
      <c r="E12" s="3">
        <v>0.05</v>
      </c>
      <c r="F12" s="3">
        <f t="shared" si="0"/>
        <v>1.9140999999999998E-2</v>
      </c>
    </row>
    <row r="13" spans="1:9">
      <c r="A13" t="s">
        <v>0</v>
      </c>
      <c r="B13" t="s">
        <v>11</v>
      </c>
      <c r="C13" s="3">
        <v>5.8166666669999998</v>
      </c>
      <c r="D13" s="3">
        <v>0.125830574</v>
      </c>
      <c r="E13" s="3">
        <v>-7.3333333000000001E-2</v>
      </c>
      <c r="F13" s="3">
        <f t="shared" si="0"/>
        <v>3.2474333353169474E-2</v>
      </c>
    </row>
    <row r="14" spans="1:9">
      <c r="A14" t="s">
        <v>1</v>
      </c>
      <c r="B14" t="s">
        <v>6</v>
      </c>
      <c r="C14" s="3">
        <v>5.766666667</v>
      </c>
      <c r="D14" s="3">
        <v>7.6376262E-2</v>
      </c>
      <c r="E14" s="3">
        <v>-0.39333333300000001</v>
      </c>
      <c r="F14" s="3">
        <f t="shared" ref="F14:F25" si="1">D14^2+0.0866^2</f>
        <v>1.3332893397092644E-2</v>
      </c>
    </row>
    <row r="15" spans="1:9">
      <c r="A15" t="s">
        <v>1</v>
      </c>
      <c r="B15" t="s">
        <v>3</v>
      </c>
      <c r="C15" s="3">
        <v>5.983333333</v>
      </c>
      <c r="D15" s="3">
        <v>7.6376262E-2</v>
      </c>
      <c r="E15" s="3">
        <v>-0.206666667</v>
      </c>
      <c r="F15" s="3">
        <f t="shared" si="1"/>
        <v>1.3332893397092644E-2</v>
      </c>
    </row>
    <row r="16" spans="1:9">
      <c r="A16" t="s">
        <v>1</v>
      </c>
      <c r="B16" t="s">
        <v>1</v>
      </c>
      <c r="C16" s="3">
        <v>5.8333333329999997</v>
      </c>
      <c r="D16" s="3">
        <v>0.152752523</v>
      </c>
      <c r="E16" s="3">
        <v>-1.6666667E-2</v>
      </c>
      <c r="F16" s="3">
        <f t="shared" si="1"/>
        <v>3.083289328286553E-2</v>
      </c>
    </row>
    <row r="17" spans="1:6">
      <c r="A17" t="s">
        <v>1</v>
      </c>
      <c r="B17" t="s">
        <v>9</v>
      </c>
      <c r="C17" s="3">
        <v>5.9666666670000001</v>
      </c>
      <c r="D17" s="3">
        <v>0.115470054</v>
      </c>
      <c r="E17" s="3">
        <v>-0.48333333299999998</v>
      </c>
      <c r="F17" s="3">
        <f t="shared" si="1"/>
        <v>2.0832893370762915E-2</v>
      </c>
    </row>
    <row r="18" spans="1:6">
      <c r="A18" t="s">
        <v>1</v>
      </c>
      <c r="B18" t="s">
        <v>8</v>
      </c>
      <c r="C18" s="3">
        <v>6.7833333329999999</v>
      </c>
      <c r="D18" s="3">
        <v>0.16072751299999999</v>
      </c>
      <c r="E18" s="3">
        <v>-6.6666666999999999E-2</v>
      </c>
      <c r="F18" s="3">
        <f t="shared" si="1"/>
        <v>3.3332893435165163E-2</v>
      </c>
    </row>
    <row r="19" spans="1:6">
      <c r="A19" t="s">
        <v>1</v>
      </c>
      <c r="B19" t="s">
        <v>5</v>
      </c>
      <c r="C19" s="3">
        <v>5.7</v>
      </c>
      <c r="D19" s="3">
        <v>0.132287566</v>
      </c>
      <c r="E19" s="3">
        <v>-0.45</v>
      </c>
      <c r="F19" s="3">
        <f t="shared" si="1"/>
        <v>2.4999560118204353E-2</v>
      </c>
    </row>
    <row r="20" spans="1:6">
      <c r="A20" t="s">
        <v>1</v>
      </c>
      <c r="B20" t="s">
        <v>4</v>
      </c>
      <c r="C20" s="3">
        <v>6.1166666669999996</v>
      </c>
      <c r="D20" s="3">
        <v>0.20207259399999999</v>
      </c>
      <c r="E20" s="3">
        <v>-0.823333333</v>
      </c>
      <c r="F20" s="3">
        <f t="shared" si="1"/>
        <v>4.8332893245888839E-2</v>
      </c>
    </row>
    <row r="21" spans="1:6">
      <c r="A21" t="s">
        <v>1</v>
      </c>
      <c r="B21" t="s">
        <v>11</v>
      </c>
      <c r="C21" s="3">
        <v>5.75</v>
      </c>
      <c r="D21" s="3">
        <v>8.6602540000000006E-2</v>
      </c>
      <c r="E21" s="3">
        <v>-0.14000000000000001</v>
      </c>
      <c r="F21" s="3">
        <f t="shared" si="1"/>
        <v>1.49995599344516E-2</v>
      </c>
    </row>
    <row r="22" spans="1:6">
      <c r="A22" t="s">
        <v>1</v>
      </c>
      <c r="B22" t="s">
        <v>10</v>
      </c>
      <c r="C22" s="3">
        <v>6.0833333329999997</v>
      </c>
      <c r="D22" s="3">
        <v>7.6376262E-2</v>
      </c>
      <c r="E22" s="3">
        <v>-1.076666667</v>
      </c>
      <c r="F22" s="3">
        <f t="shared" si="1"/>
        <v>1.3332893397092644E-2</v>
      </c>
    </row>
    <row r="23" spans="1:6">
      <c r="A23" t="s">
        <v>1</v>
      </c>
      <c r="B23" t="s">
        <v>0</v>
      </c>
      <c r="C23" s="3">
        <v>6.5666666669999998</v>
      </c>
      <c r="D23" s="3">
        <v>0.152752523</v>
      </c>
      <c r="E23" s="3">
        <v>-0.18333333299999999</v>
      </c>
      <c r="F23" s="3">
        <f t="shared" si="1"/>
        <v>3.083289328286553E-2</v>
      </c>
    </row>
    <row r="24" spans="1:6">
      <c r="A24" t="s">
        <v>1</v>
      </c>
      <c r="B24" t="s">
        <v>7</v>
      </c>
      <c r="C24" s="3">
        <v>6.0833333329999997</v>
      </c>
      <c r="D24" s="3">
        <v>0.17559422899999999</v>
      </c>
      <c r="E24" s="3">
        <v>-0.65666666699999998</v>
      </c>
      <c r="F24" s="3">
        <f t="shared" si="1"/>
        <v>3.833289325810444E-2</v>
      </c>
    </row>
    <row r="25" spans="1:6">
      <c r="A25" t="s">
        <v>1</v>
      </c>
      <c r="B25" t="s">
        <v>2</v>
      </c>
      <c r="C25" s="3">
        <v>6.55</v>
      </c>
      <c r="D25" s="3">
        <v>0.15</v>
      </c>
      <c r="E25" s="3">
        <v>-0.35</v>
      </c>
      <c r="F25" s="3">
        <f t="shared" si="1"/>
        <v>2.9999559999999998E-2</v>
      </c>
    </row>
    <row r="26" spans="1:6">
      <c r="A26" t="s">
        <v>2</v>
      </c>
      <c r="B26" t="s">
        <v>11</v>
      </c>
      <c r="C26" s="3">
        <v>5.95</v>
      </c>
      <c r="D26" s="3">
        <v>0.05</v>
      </c>
      <c r="E26" s="3">
        <v>0.06</v>
      </c>
      <c r="F26" s="3">
        <f t="shared" ref="F26:F37" si="2">D26^2+0.0503^2</f>
        <v>5.0300900000000001E-3</v>
      </c>
    </row>
    <row r="27" spans="1:6">
      <c r="A27" t="s">
        <v>2</v>
      </c>
      <c r="B27" t="s">
        <v>7</v>
      </c>
      <c r="C27" s="3">
        <v>6.6666666670000003</v>
      </c>
      <c r="D27" s="3">
        <v>0.125830574</v>
      </c>
      <c r="E27" s="3">
        <v>-7.3333333000000001E-2</v>
      </c>
      <c r="F27" s="3">
        <f t="shared" si="2"/>
        <v>1.8363423353169477E-2</v>
      </c>
    </row>
    <row r="28" spans="1:6">
      <c r="A28" t="s">
        <v>2</v>
      </c>
      <c r="B28" t="s">
        <v>6</v>
      </c>
      <c r="C28" s="3">
        <v>6.1333333330000004</v>
      </c>
      <c r="D28" s="3">
        <v>0.152752523</v>
      </c>
      <c r="E28" s="3">
        <v>-2.6666667000000002E-2</v>
      </c>
      <c r="F28" s="3">
        <f t="shared" si="2"/>
        <v>2.586342328286553E-2</v>
      </c>
    </row>
    <row r="29" spans="1:6">
      <c r="A29" t="s">
        <v>2</v>
      </c>
      <c r="B29" t="s">
        <v>2</v>
      </c>
      <c r="C29" s="3">
        <v>7.016666667</v>
      </c>
      <c r="D29" s="3">
        <v>2.8867513000000001E-2</v>
      </c>
      <c r="E29" s="3">
        <v>0.116666667</v>
      </c>
      <c r="F29" s="3">
        <f t="shared" si="2"/>
        <v>3.3634233068051689E-3</v>
      </c>
    </row>
    <row r="30" spans="1:6">
      <c r="A30" t="s">
        <v>2</v>
      </c>
      <c r="B30" t="s">
        <v>3</v>
      </c>
      <c r="C30" s="3">
        <v>6.0833333329999997</v>
      </c>
      <c r="D30" s="3">
        <v>7.6376262E-2</v>
      </c>
      <c r="E30" s="3">
        <v>-0.10666666700000001</v>
      </c>
      <c r="F30" s="3">
        <f t="shared" si="2"/>
        <v>8.3634233970926435E-3</v>
      </c>
    </row>
    <row r="31" spans="1:6">
      <c r="A31" t="s">
        <v>2</v>
      </c>
      <c r="B31" t="s">
        <v>5</v>
      </c>
      <c r="C31" s="3">
        <v>6.1166666669999996</v>
      </c>
      <c r="D31" s="3">
        <v>0.22546248799999999</v>
      </c>
      <c r="E31" s="3">
        <v>-3.3333333E-2</v>
      </c>
      <c r="F31" s="3">
        <f t="shared" si="2"/>
        <v>5.3363423495150136E-2</v>
      </c>
    </row>
    <row r="32" spans="1:6">
      <c r="A32" t="s">
        <v>2</v>
      </c>
      <c r="B32" t="s">
        <v>1</v>
      </c>
      <c r="C32" s="3">
        <v>5.983333333</v>
      </c>
      <c r="D32" s="3">
        <v>0.1040833</v>
      </c>
      <c r="E32" s="3">
        <v>0.133333333</v>
      </c>
      <c r="F32" s="3">
        <f t="shared" si="2"/>
        <v>1.3363423338889999E-2</v>
      </c>
    </row>
    <row r="33" spans="1:6">
      <c r="A33" t="s">
        <v>2</v>
      </c>
      <c r="B33" t="s">
        <v>4</v>
      </c>
      <c r="C33" s="3">
        <v>6.7166666670000001</v>
      </c>
      <c r="D33" s="3">
        <v>2.8867513000000001E-2</v>
      </c>
      <c r="E33" s="3">
        <v>-0.22333333299999999</v>
      </c>
      <c r="F33" s="3">
        <f t="shared" si="2"/>
        <v>3.3634233068051689E-3</v>
      </c>
    </row>
    <row r="34" spans="1:6">
      <c r="A34" t="s">
        <v>2</v>
      </c>
      <c r="B34" t="s">
        <v>9</v>
      </c>
      <c r="C34" s="3">
        <v>6.516666667</v>
      </c>
      <c r="D34" s="3">
        <v>0.125830574</v>
      </c>
      <c r="E34" s="3">
        <v>6.6666666999999999E-2</v>
      </c>
      <c r="F34" s="3">
        <f t="shared" si="2"/>
        <v>1.8363423353169477E-2</v>
      </c>
    </row>
    <row r="35" spans="1:6">
      <c r="A35" t="s">
        <v>2</v>
      </c>
      <c r="B35" t="s">
        <v>10</v>
      </c>
      <c r="C35" s="3">
        <v>7</v>
      </c>
      <c r="D35" s="3">
        <v>8.6602540000000006E-2</v>
      </c>
      <c r="E35" s="3">
        <v>-0.16</v>
      </c>
      <c r="F35" s="3">
        <f t="shared" si="2"/>
        <v>1.00300899344516E-2</v>
      </c>
    </row>
    <row r="36" spans="1:6">
      <c r="A36" t="s">
        <v>2</v>
      </c>
      <c r="B36" t="s">
        <v>0</v>
      </c>
      <c r="C36" s="3">
        <v>6.766666667</v>
      </c>
      <c r="D36" s="3">
        <v>5.7735027000000001E-2</v>
      </c>
      <c r="E36" s="3">
        <v>1.6666667E-2</v>
      </c>
      <c r="F36" s="3">
        <f t="shared" si="2"/>
        <v>5.8634233426907286E-3</v>
      </c>
    </row>
    <row r="37" spans="1:6">
      <c r="A37" t="s">
        <v>2</v>
      </c>
      <c r="B37" t="s">
        <v>8</v>
      </c>
      <c r="C37" s="3">
        <v>6.9666666670000001</v>
      </c>
      <c r="D37" s="3">
        <v>5.7735027000000001E-2</v>
      </c>
      <c r="E37" s="3">
        <v>0.116666667</v>
      </c>
      <c r="F37" s="3">
        <f t="shared" si="2"/>
        <v>5.8634233426907286E-3</v>
      </c>
    </row>
    <row r="38" spans="1:6">
      <c r="A38" t="s">
        <v>3</v>
      </c>
      <c r="B38" t="s">
        <v>2</v>
      </c>
      <c r="C38" s="3">
        <v>6.35</v>
      </c>
      <c r="D38" s="3">
        <v>0.05</v>
      </c>
      <c r="E38" s="3">
        <v>-0.55000000000000004</v>
      </c>
      <c r="F38" s="3">
        <f t="shared" ref="F38:F49" si="3">D38^2+0.1493^2</f>
        <v>2.4790489999999998E-2</v>
      </c>
    </row>
    <row r="39" spans="1:6">
      <c r="A39" t="s">
        <v>3</v>
      </c>
      <c r="B39" t="s">
        <v>11</v>
      </c>
      <c r="C39" s="3">
        <v>6.25</v>
      </c>
      <c r="D39" s="3">
        <v>0.56347138299999999</v>
      </c>
      <c r="E39" s="3">
        <v>0.36</v>
      </c>
      <c r="F39" s="3">
        <f t="shared" si="3"/>
        <v>0.33979048945993268</v>
      </c>
    </row>
    <row r="40" spans="1:6">
      <c r="A40" t="s">
        <v>3</v>
      </c>
      <c r="B40" t="s">
        <v>6</v>
      </c>
      <c r="C40" s="3">
        <v>5.766666667</v>
      </c>
      <c r="D40" s="3">
        <v>5.7735027000000001E-2</v>
      </c>
      <c r="E40" s="3">
        <v>-0.39333333300000001</v>
      </c>
      <c r="F40" s="3">
        <f t="shared" si="3"/>
        <v>2.5623823342690727E-2</v>
      </c>
    </row>
    <row r="41" spans="1:6">
      <c r="A41" t="s">
        <v>3</v>
      </c>
      <c r="B41" t="s">
        <v>4</v>
      </c>
      <c r="C41" s="3">
        <v>6.2</v>
      </c>
      <c r="D41" s="3">
        <v>8.6602540000000006E-2</v>
      </c>
      <c r="E41" s="3">
        <v>-0.74</v>
      </c>
      <c r="F41" s="3">
        <f t="shared" si="3"/>
        <v>2.9790489934451596E-2</v>
      </c>
    </row>
    <row r="42" spans="1:6">
      <c r="A42" t="s">
        <v>3</v>
      </c>
      <c r="B42" t="s">
        <v>3</v>
      </c>
      <c r="C42" s="3">
        <v>5.9666666670000001</v>
      </c>
      <c r="D42" s="3">
        <v>5.7735027000000001E-2</v>
      </c>
      <c r="E42" s="3">
        <v>-0.22333333299999999</v>
      </c>
      <c r="F42" s="3">
        <f t="shared" si="3"/>
        <v>2.5623823342690727E-2</v>
      </c>
    </row>
    <row r="43" spans="1:6">
      <c r="A43" t="s">
        <v>3</v>
      </c>
      <c r="B43" t="s">
        <v>8</v>
      </c>
      <c r="C43" s="3">
        <v>6.75</v>
      </c>
      <c r="D43" s="3">
        <v>0.05</v>
      </c>
      <c r="E43" s="3">
        <v>-0.1</v>
      </c>
      <c r="F43" s="3">
        <f t="shared" si="3"/>
        <v>2.4790489999999998E-2</v>
      </c>
    </row>
    <row r="44" spans="1:6">
      <c r="A44" t="s">
        <v>3</v>
      </c>
      <c r="B44" t="s">
        <v>1</v>
      </c>
      <c r="C44" s="3">
        <v>5.8166666669999998</v>
      </c>
      <c r="D44" s="3">
        <v>7.6376262E-2</v>
      </c>
      <c r="E44" s="3">
        <v>-3.3333333E-2</v>
      </c>
      <c r="F44" s="3">
        <f t="shared" si="3"/>
        <v>2.8123823397092639E-2</v>
      </c>
    </row>
    <row r="45" spans="1:6">
      <c r="A45" t="s">
        <v>3</v>
      </c>
      <c r="B45" t="s">
        <v>0</v>
      </c>
      <c r="C45" s="3">
        <v>6.6833333330000002</v>
      </c>
      <c r="D45" s="3">
        <v>7.6376262E-2</v>
      </c>
      <c r="E45" s="3">
        <v>-6.6666666999999999E-2</v>
      </c>
      <c r="F45" s="3">
        <f t="shared" si="3"/>
        <v>2.8123823397092639E-2</v>
      </c>
    </row>
    <row r="46" spans="1:6">
      <c r="A46" t="s">
        <v>3</v>
      </c>
      <c r="B46" t="s">
        <v>9</v>
      </c>
      <c r="C46" s="3">
        <v>5.983333333</v>
      </c>
      <c r="D46" s="3">
        <v>7.6376262E-2</v>
      </c>
      <c r="E46" s="3">
        <v>-0.46666666699999998</v>
      </c>
      <c r="F46" s="3">
        <f t="shared" si="3"/>
        <v>2.8123823397092639E-2</v>
      </c>
    </row>
    <row r="47" spans="1:6">
      <c r="A47" t="s">
        <v>3</v>
      </c>
      <c r="B47" t="s">
        <v>5</v>
      </c>
      <c r="C47" s="3">
        <v>5.8</v>
      </c>
      <c r="D47" s="3">
        <v>0.132287566</v>
      </c>
      <c r="E47" s="3">
        <v>-0.35</v>
      </c>
      <c r="F47" s="3">
        <f t="shared" si="3"/>
        <v>3.9790490118204347E-2</v>
      </c>
    </row>
    <row r="48" spans="1:6">
      <c r="A48" t="s">
        <v>3</v>
      </c>
      <c r="B48" t="s">
        <v>7</v>
      </c>
      <c r="C48" s="3">
        <v>6.1666666670000003</v>
      </c>
      <c r="D48" s="3">
        <v>5.7735027000000001E-2</v>
      </c>
      <c r="E48" s="3">
        <v>-0.573333333</v>
      </c>
      <c r="F48" s="3">
        <f t="shared" si="3"/>
        <v>2.5623823342690727E-2</v>
      </c>
    </row>
    <row r="49" spans="1:6">
      <c r="A49" t="s">
        <v>3</v>
      </c>
      <c r="B49" t="s">
        <v>10</v>
      </c>
      <c r="C49" s="3">
        <v>6.3333333329999997</v>
      </c>
      <c r="D49" s="3">
        <v>0.115470054</v>
      </c>
      <c r="E49" s="3">
        <v>-0.82666666700000002</v>
      </c>
      <c r="F49" s="3">
        <f t="shared" si="3"/>
        <v>3.5623823370762912E-2</v>
      </c>
    </row>
    <row r="50" spans="1:6">
      <c r="A50" t="s">
        <v>4</v>
      </c>
      <c r="B50" t="s">
        <v>2</v>
      </c>
      <c r="C50" s="3">
        <v>6.9166666670000003</v>
      </c>
      <c r="D50" s="3">
        <v>2.8867513000000001E-2</v>
      </c>
      <c r="E50" s="3">
        <v>1.6666667E-2</v>
      </c>
      <c r="F50" s="3">
        <f t="shared" ref="F50:F60" si="4">D50^2+0.01732^2</f>
        <v>1.1333157068051691E-3</v>
      </c>
    </row>
    <row r="51" spans="1:6">
      <c r="A51" t="s">
        <v>4</v>
      </c>
      <c r="B51" t="s">
        <v>1</v>
      </c>
      <c r="C51" s="3">
        <v>6.1</v>
      </c>
      <c r="D51" s="3">
        <v>0.180277564</v>
      </c>
      <c r="E51" s="3">
        <v>0.25</v>
      </c>
      <c r="F51" s="3">
        <f t="shared" si="4"/>
        <v>3.2799982481774098E-2</v>
      </c>
    </row>
    <row r="52" spans="1:6">
      <c r="A52" t="s">
        <v>4</v>
      </c>
      <c r="B52" t="s">
        <v>0</v>
      </c>
      <c r="C52" s="3">
        <v>6.7833333329999999</v>
      </c>
      <c r="D52" s="3">
        <v>2.8867513000000001E-2</v>
      </c>
      <c r="E52" s="3">
        <v>3.3333333E-2</v>
      </c>
      <c r="F52" s="3">
        <f t="shared" si="4"/>
        <v>1.1333157068051691E-3</v>
      </c>
    </row>
    <row r="53" spans="1:6">
      <c r="A53" t="s">
        <v>4</v>
      </c>
      <c r="B53" t="s">
        <v>5</v>
      </c>
      <c r="C53" s="3">
        <v>6.1833333330000002</v>
      </c>
      <c r="D53" s="3">
        <v>7.6376262E-2</v>
      </c>
      <c r="E53" s="3">
        <v>3.3333333E-2</v>
      </c>
      <c r="F53" s="3">
        <f t="shared" si="4"/>
        <v>6.1333157970926439E-3</v>
      </c>
    </row>
    <row r="54" spans="1:6">
      <c r="A54" t="s">
        <v>4</v>
      </c>
      <c r="B54" t="s">
        <v>11</v>
      </c>
      <c r="C54" s="3">
        <v>6.0666666669999998</v>
      </c>
      <c r="D54" s="3">
        <v>7.6376262E-2</v>
      </c>
      <c r="E54" s="3">
        <v>0.176666667</v>
      </c>
      <c r="F54" s="3">
        <f t="shared" si="4"/>
        <v>6.1333157970926439E-3</v>
      </c>
    </row>
    <row r="55" spans="1:6">
      <c r="A55" t="s">
        <v>4</v>
      </c>
      <c r="B55" t="s">
        <v>7</v>
      </c>
      <c r="C55" s="3">
        <v>6.7166666670000001</v>
      </c>
      <c r="D55" s="3">
        <v>0.18929694499999999</v>
      </c>
      <c r="E55" s="3">
        <v>-2.3333333000000001E-2</v>
      </c>
      <c r="F55" s="3">
        <f t="shared" si="4"/>
        <v>3.6133315786333026E-2</v>
      </c>
    </row>
    <row r="56" spans="1:6">
      <c r="A56" t="s">
        <v>4</v>
      </c>
      <c r="B56" t="s">
        <v>3</v>
      </c>
      <c r="C56" s="3">
        <v>6.2</v>
      </c>
      <c r="D56" s="3">
        <v>0.05</v>
      </c>
      <c r="E56" s="3">
        <v>0.01</v>
      </c>
      <c r="F56" s="3">
        <f t="shared" si="4"/>
        <v>2.7999824000000005E-3</v>
      </c>
    </row>
    <row r="57" spans="1:6">
      <c r="A57" t="s">
        <v>4</v>
      </c>
      <c r="B57" t="s">
        <v>10</v>
      </c>
      <c r="C57" s="3">
        <v>7.1666666670000003</v>
      </c>
      <c r="D57" s="3">
        <v>0.1040833</v>
      </c>
      <c r="E57" s="3">
        <v>6.6666670000000003E-3</v>
      </c>
      <c r="F57" s="3">
        <f t="shared" si="4"/>
        <v>1.1133315738889999E-2</v>
      </c>
    </row>
    <row r="58" spans="1:6">
      <c r="A58" t="s">
        <v>4</v>
      </c>
      <c r="B58" t="s">
        <v>6</v>
      </c>
      <c r="C58" s="3">
        <v>6.15</v>
      </c>
      <c r="D58" s="3">
        <v>8.6602540000000006E-2</v>
      </c>
      <c r="E58" s="3">
        <v>-0.01</v>
      </c>
      <c r="F58" s="3">
        <f t="shared" si="4"/>
        <v>7.7999823344516005E-3</v>
      </c>
    </row>
    <row r="59" spans="1:6">
      <c r="A59" t="s">
        <v>4</v>
      </c>
      <c r="B59" t="s">
        <v>4</v>
      </c>
      <c r="C59" s="3">
        <v>6.8833333330000004</v>
      </c>
      <c r="D59" s="3">
        <v>2.8867513000000001E-2</v>
      </c>
      <c r="E59" s="3">
        <v>-5.6666666999999997E-2</v>
      </c>
      <c r="F59" s="3">
        <f t="shared" si="4"/>
        <v>1.1333157068051691E-3</v>
      </c>
    </row>
    <row r="60" spans="1:6">
      <c r="A60" t="s">
        <v>4</v>
      </c>
      <c r="B60" t="s">
        <v>9</v>
      </c>
      <c r="C60" s="3">
        <v>6.4666666670000001</v>
      </c>
      <c r="D60" s="3">
        <v>0.1040833</v>
      </c>
      <c r="E60" s="3">
        <v>1.6666667E-2</v>
      </c>
      <c r="F60" s="3">
        <f t="shared" si="4"/>
        <v>1.1133315738889999E-2</v>
      </c>
    </row>
    <row r="61" spans="1:6">
      <c r="A61" t="s">
        <v>4</v>
      </c>
      <c r="B61" t="s">
        <v>8</v>
      </c>
      <c r="C61" s="3">
        <v>6.9333333330000002</v>
      </c>
      <c r="D61" s="3">
        <v>5.7735027000000001E-2</v>
      </c>
      <c r="E61" s="3">
        <v>8.3333332999999996E-2</v>
      </c>
      <c r="F61" s="3">
        <f>D61^2+0.01732^2</f>
        <v>3.633315742690729E-3</v>
      </c>
    </row>
    <row r="62" spans="1:6">
      <c r="A62" t="s">
        <v>5</v>
      </c>
      <c r="B62" t="s">
        <v>11</v>
      </c>
      <c r="C62" s="3">
        <v>5.8833333330000004</v>
      </c>
      <c r="D62" s="3">
        <v>7.6376262E-2</v>
      </c>
      <c r="E62" s="3">
        <v>-6.6666670000000003E-3</v>
      </c>
      <c r="F62" s="3">
        <f>D62^2+0.178989^2</f>
        <v>3.7870395518092653E-2</v>
      </c>
    </row>
    <row r="63" spans="1:6">
      <c r="A63" t="s">
        <v>5</v>
      </c>
      <c r="B63" t="s">
        <v>2</v>
      </c>
      <c r="C63" s="3">
        <v>6.8</v>
      </c>
      <c r="D63" s="3">
        <v>0.05</v>
      </c>
      <c r="E63" s="3">
        <v>-0.1</v>
      </c>
      <c r="F63" s="3">
        <f t="shared" ref="F63:F72" si="5">D63^2+0.178989^2</f>
        <v>3.4537062121000009E-2</v>
      </c>
    </row>
    <row r="64" spans="1:6">
      <c r="A64" t="s">
        <v>5</v>
      </c>
      <c r="B64" t="s">
        <v>1</v>
      </c>
      <c r="C64" s="3">
        <v>5.7166666670000001</v>
      </c>
      <c r="D64" s="3">
        <v>0.125830574</v>
      </c>
      <c r="E64" s="3">
        <v>-0.133333333</v>
      </c>
      <c r="F64" s="3">
        <f t="shared" si="5"/>
        <v>4.7870395474169485E-2</v>
      </c>
    </row>
    <row r="65" spans="1:6">
      <c r="A65" t="s">
        <v>5</v>
      </c>
      <c r="B65" t="s">
        <v>0</v>
      </c>
      <c r="C65" s="3">
        <v>6.55</v>
      </c>
      <c r="D65" s="3">
        <v>0.05</v>
      </c>
      <c r="E65" s="3">
        <v>-0.2</v>
      </c>
      <c r="F65" s="3">
        <f t="shared" si="5"/>
        <v>3.4537062121000009E-2</v>
      </c>
    </row>
    <row r="66" spans="1:6">
      <c r="A66" t="s">
        <v>5</v>
      </c>
      <c r="B66" t="s">
        <v>10</v>
      </c>
      <c r="C66" s="3">
        <v>6.4166666670000003</v>
      </c>
      <c r="D66" s="3">
        <v>2.8867513000000001E-2</v>
      </c>
      <c r="E66" s="3">
        <v>-0.74333333300000004</v>
      </c>
      <c r="F66" s="3">
        <f t="shared" si="5"/>
        <v>3.2870395427805177E-2</v>
      </c>
    </row>
    <row r="67" spans="1:6">
      <c r="A67" t="s">
        <v>5</v>
      </c>
      <c r="B67" t="s">
        <v>8</v>
      </c>
      <c r="C67" s="3">
        <v>6.8333333329999997</v>
      </c>
      <c r="D67" s="3">
        <v>0.115470054</v>
      </c>
      <c r="E67" s="3">
        <v>-1.6666667E-2</v>
      </c>
      <c r="F67" s="3">
        <f t="shared" si="5"/>
        <v>4.5370395491762923E-2</v>
      </c>
    </row>
    <row r="68" spans="1:6">
      <c r="A68" t="s">
        <v>5</v>
      </c>
      <c r="B68" t="s">
        <v>7</v>
      </c>
      <c r="C68" s="3">
        <v>6.0666666669999998</v>
      </c>
      <c r="D68" s="3">
        <v>0.152752523</v>
      </c>
      <c r="E68" s="3">
        <v>-0.67333333299999998</v>
      </c>
      <c r="F68" s="3">
        <f t="shared" si="5"/>
        <v>5.5370395403865541E-2</v>
      </c>
    </row>
    <row r="69" spans="1:6">
      <c r="A69" t="s">
        <v>5</v>
      </c>
      <c r="B69" t="s">
        <v>4</v>
      </c>
      <c r="C69" s="3">
        <v>6.1833333330000002</v>
      </c>
      <c r="D69" s="3">
        <v>7.6376262E-2</v>
      </c>
      <c r="E69" s="3">
        <v>-0.75666666699999996</v>
      </c>
      <c r="F69" s="3">
        <f t="shared" si="5"/>
        <v>3.7870395518092653E-2</v>
      </c>
    </row>
    <row r="70" spans="1:6">
      <c r="A70" t="s">
        <v>5</v>
      </c>
      <c r="B70" t="s">
        <v>9</v>
      </c>
      <c r="C70" s="3">
        <v>6.15</v>
      </c>
      <c r="D70" s="3">
        <v>8.6602540000000006E-2</v>
      </c>
      <c r="E70" s="3">
        <v>-0.3</v>
      </c>
      <c r="F70" s="3">
        <f t="shared" si="5"/>
        <v>3.9537062055451606E-2</v>
      </c>
    </row>
    <row r="71" spans="1:6">
      <c r="A71" t="s">
        <v>5</v>
      </c>
      <c r="B71" t="s">
        <v>6</v>
      </c>
      <c r="C71" s="3">
        <v>5.8</v>
      </c>
      <c r="D71" s="3">
        <v>0.17320508100000001</v>
      </c>
      <c r="E71" s="3">
        <v>-0.36</v>
      </c>
      <c r="F71" s="3">
        <f t="shared" si="5"/>
        <v>6.203706220521657E-2</v>
      </c>
    </row>
    <row r="72" spans="1:6">
      <c r="A72" t="s">
        <v>5</v>
      </c>
      <c r="B72" t="s">
        <v>3</v>
      </c>
      <c r="C72" s="3">
        <v>5.8666666669999996</v>
      </c>
      <c r="D72" s="3">
        <v>5.7735027000000001E-2</v>
      </c>
      <c r="E72" s="3">
        <v>-0.323333333</v>
      </c>
      <c r="F72" s="3">
        <f t="shared" si="5"/>
        <v>3.5370395463690738E-2</v>
      </c>
    </row>
    <row r="73" spans="1:6">
      <c r="A73" t="s">
        <v>5</v>
      </c>
      <c r="B73" t="s">
        <v>5</v>
      </c>
      <c r="C73" s="3">
        <v>6.0333333329999999</v>
      </c>
      <c r="D73" s="3">
        <v>0.1040833</v>
      </c>
      <c r="E73" s="3">
        <v>-0.116666667</v>
      </c>
      <c r="F73" s="3">
        <f>D73^2+0.178989^2</f>
        <v>4.2870395459890007E-2</v>
      </c>
    </row>
    <row r="74" spans="1:6">
      <c r="A74" t="s">
        <v>6</v>
      </c>
      <c r="B74" t="s">
        <v>1</v>
      </c>
      <c r="C74" s="3">
        <v>5.8666666669999996</v>
      </c>
      <c r="D74" s="3">
        <v>7.6376262E-2</v>
      </c>
      <c r="E74" s="3">
        <v>1.6666667E-2</v>
      </c>
      <c r="F74" s="3">
        <f>D74^2+0.1501^2</f>
        <v>2.8363343397092646E-2</v>
      </c>
    </row>
    <row r="75" spans="1:6">
      <c r="A75" t="s">
        <v>6</v>
      </c>
      <c r="B75" t="s">
        <v>10</v>
      </c>
      <c r="C75" s="3">
        <v>7.05</v>
      </c>
      <c r="D75" s="3">
        <v>0.180277564</v>
      </c>
      <c r="E75" s="3">
        <v>-0.11</v>
      </c>
      <c r="F75" s="3">
        <f t="shared" ref="F75:F85" si="6">D75^2+0.1501^2</f>
        <v>5.5030010081774099E-2</v>
      </c>
    </row>
    <row r="76" spans="1:6">
      <c r="A76" t="s">
        <v>6</v>
      </c>
      <c r="B76" t="s">
        <v>2</v>
      </c>
      <c r="C76" s="3">
        <v>6.7166666670000001</v>
      </c>
      <c r="D76" s="3">
        <v>2.8867513000000001E-2</v>
      </c>
      <c r="E76" s="3">
        <v>-0.18333333299999999</v>
      </c>
      <c r="F76" s="3">
        <f t="shared" si="6"/>
        <v>2.3363343306805173E-2</v>
      </c>
    </row>
    <row r="77" spans="1:6">
      <c r="A77" t="s">
        <v>6</v>
      </c>
      <c r="B77" t="s">
        <v>0</v>
      </c>
      <c r="C77" s="3">
        <v>6.5833333329999997</v>
      </c>
      <c r="D77" s="3">
        <v>2.8867513000000001E-2</v>
      </c>
      <c r="E77" s="3">
        <v>-0.16666666699999999</v>
      </c>
      <c r="F77" s="3">
        <f t="shared" si="6"/>
        <v>2.3363343306805173E-2</v>
      </c>
    </row>
    <row r="78" spans="1:6">
      <c r="A78" t="s">
        <v>6</v>
      </c>
      <c r="B78" t="s">
        <v>11</v>
      </c>
      <c r="C78" s="3">
        <v>5.8333333329999997</v>
      </c>
      <c r="D78" s="3">
        <v>5.7735027000000001E-2</v>
      </c>
      <c r="E78" s="3">
        <v>-5.6666666999999997E-2</v>
      </c>
      <c r="F78" s="3">
        <f t="shared" si="6"/>
        <v>2.5863343342690734E-2</v>
      </c>
    </row>
    <row r="79" spans="1:6">
      <c r="A79" t="s">
        <v>6</v>
      </c>
      <c r="B79" t="s">
        <v>7</v>
      </c>
      <c r="C79" s="3">
        <v>6.7166666670000001</v>
      </c>
      <c r="D79" s="3">
        <v>0.1040833</v>
      </c>
      <c r="E79" s="3">
        <v>-2.3333333000000001E-2</v>
      </c>
      <c r="F79" s="3">
        <f t="shared" si="6"/>
        <v>3.3363343338890003E-2</v>
      </c>
    </row>
    <row r="80" spans="1:6">
      <c r="A80" t="s">
        <v>6</v>
      </c>
      <c r="B80" t="s">
        <v>4</v>
      </c>
      <c r="C80" s="3">
        <v>6.1666666670000003</v>
      </c>
      <c r="D80" s="3">
        <v>0.1040833</v>
      </c>
      <c r="E80" s="3">
        <v>-0.77333333299999996</v>
      </c>
      <c r="F80" s="3">
        <f t="shared" si="6"/>
        <v>3.3363343338890003E-2</v>
      </c>
    </row>
    <row r="81" spans="1:6">
      <c r="A81" t="s">
        <v>6</v>
      </c>
      <c r="B81" t="s">
        <v>9</v>
      </c>
      <c r="C81" s="3">
        <v>6.1166666669999996</v>
      </c>
      <c r="D81" s="3">
        <v>0.1040833</v>
      </c>
      <c r="E81" s="3">
        <v>-0.33333333300000001</v>
      </c>
      <c r="F81" s="3">
        <f t="shared" si="6"/>
        <v>3.3363343338890003E-2</v>
      </c>
    </row>
    <row r="82" spans="1:6">
      <c r="A82" t="s">
        <v>6</v>
      </c>
      <c r="B82" t="s">
        <v>8</v>
      </c>
      <c r="C82" s="3">
        <v>6.9</v>
      </c>
      <c r="D82" s="3">
        <v>0.180277564</v>
      </c>
      <c r="E82" s="3">
        <v>0.05</v>
      </c>
      <c r="F82" s="3">
        <f t="shared" si="6"/>
        <v>5.5030010081774099E-2</v>
      </c>
    </row>
    <row r="83" spans="1:6">
      <c r="A83" t="s">
        <v>6</v>
      </c>
      <c r="B83" t="s">
        <v>6</v>
      </c>
      <c r="C83" s="3">
        <v>6.0333333329999999</v>
      </c>
      <c r="D83" s="3">
        <v>0.125830574</v>
      </c>
      <c r="E83" s="3">
        <v>-0.12666666700000001</v>
      </c>
      <c r="F83" s="3">
        <f t="shared" si="6"/>
        <v>3.8363343353169481E-2</v>
      </c>
    </row>
    <row r="84" spans="1:6">
      <c r="A84" t="s">
        <v>6</v>
      </c>
      <c r="B84" t="s">
        <v>3</v>
      </c>
      <c r="C84" s="3">
        <v>5.9333333330000002</v>
      </c>
      <c r="D84" s="3">
        <v>0.125830574</v>
      </c>
      <c r="E84" s="3">
        <v>-0.25666666700000001</v>
      </c>
      <c r="F84" s="3">
        <f t="shared" si="6"/>
        <v>3.8363343353169481E-2</v>
      </c>
    </row>
    <row r="85" spans="1:6">
      <c r="A85" t="s">
        <v>6</v>
      </c>
      <c r="B85" t="s">
        <v>5</v>
      </c>
      <c r="C85" s="3">
        <v>5.8833333330000004</v>
      </c>
      <c r="D85" s="3">
        <v>0.144337567</v>
      </c>
      <c r="E85" s="3">
        <v>-0.26666666700000002</v>
      </c>
      <c r="F85" s="3">
        <f t="shared" si="6"/>
        <v>4.3363343247479494E-2</v>
      </c>
    </row>
    <row r="86" spans="1:6">
      <c r="A86" t="s">
        <v>7</v>
      </c>
      <c r="B86" t="s">
        <v>0</v>
      </c>
      <c r="C86" s="3">
        <v>6.516666667</v>
      </c>
      <c r="D86" s="3">
        <v>2.8867513000000001E-2</v>
      </c>
      <c r="E86" s="3">
        <v>-0.233333333</v>
      </c>
      <c r="F86" s="3">
        <f>D86^2+0.04042</f>
        <v>4.1253333306805168E-2</v>
      </c>
    </row>
    <row r="87" spans="1:6">
      <c r="A87" t="s">
        <v>7</v>
      </c>
      <c r="B87" t="s">
        <v>10</v>
      </c>
      <c r="C87" s="3">
        <v>6.95</v>
      </c>
      <c r="D87" s="3">
        <v>0.180277564</v>
      </c>
      <c r="E87" s="3">
        <v>-0.21</v>
      </c>
      <c r="F87" s="3">
        <f t="shared" ref="F87:F97" si="7">D87^2+0.04042</f>
        <v>7.29200000817741E-2</v>
      </c>
    </row>
    <row r="88" spans="1:6">
      <c r="A88" t="s">
        <v>7</v>
      </c>
      <c r="B88" t="s">
        <v>11</v>
      </c>
      <c r="C88" s="3">
        <v>5.8333333329999997</v>
      </c>
      <c r="D88" s="3">
        <v>5.7735027000000001E-2</v>
      </c>
      <c r="E88" s="3">
        <v>-5.6666666999999997E-2</v>
      </c>
      <c r="F88" s="3">
        <f t="shared" si="7"/>
        <v>4.3753333342690728E-2</v>
      </c>
    </row>
    <row r="89" spans="1:6">
      <c r="A89" t="s">
        <v>7</v>
      </c>
      <c r="B89" t="s">
        <v>2</v>
      </c>
      <c r="C89" s="3">
        <v>6.6333333330000004</v>
      </c>
      <c r="D89" s="3">
        <v>5.7735027000000001E-2</v>
      </c>
      <c r="E89" s="3">
        <v>-0.26666666700000002</v>
      </c>
      <c r="F89" s="3">
        <f t="shared" si="7"/>
        <v>4.3753333342690728E-2</v>
      </c>
    </row>
    <row r="90" spans="1:6">
      <c r="A90" t="s">
        <v>7</v>
      </c>
      <c r="B90" t="s">
        <v>9</v>
      </c>
      <c r="C90" s="3">
        <v>6.4166666670000003</v>
      </c>
      <c r="D90" s="3">
        <v>2.8867513000000001E-2</v>
      </c>
      <c r="E90" s="3">
        <v>-3.3333333E-2</v>
      </c>
      <c r="F90" s="3">
        <f t="shared" si="7"/>
        <v>4.1253333306805168E-2</v>
      </c>
    </row>
    <row r="91" spans="1:6">
      <c r="A91" t="s">
        <v>7</v>
      </c>
      <c r="B91" t="s">
        <v>1</v>
      </c>
      <c r="C91" s="3">
        <v>5.9</v>
      </c>
      <c r="D91" s="3">
        <v>0.132287566</v>
      </c>
      <c r="E91" s="3">
        <v>0.05</v>
      </c>
      <c r="F91" s="3">
        <f t="shared" si="7"/>
        <v>5.7920000118204348E-2</v>
      </c>
    </row>
    <row r="92" spans="1:6">
      <c r="A92" t="s">
        <v>7</v>
      </c>
      <c r="B92" t="s">
        <v>4</v>
      </c>
      <c r="C92" s="3">
        <v>6.516666667</v>
      </c>
      <c r="D92" s="3">
        <v>2.8867513000000001E-2</v>
      </c>
      <c r="E92" s="3">
        <v>-0.42333333299999998</v>
      </c>
      <c r="F92" s="3">
        <f t="shared" si="7"/>
        <v>4.1253333306805168E-2</v>
      </c>
    </row>
    <row r="93" spans="1:6">
      <c r="A93" t="s">
        <v>7</v>
      </c>
      <c r="B93" t="s">
        <v>8</v>
      </c>
      <c r="C93" s="3">
        <v>6.8333333329999997</v>
      </c>
      <c r="D93" s="3">
        <v>0.125830574</v>
      </c>
      <c r="E93" s="3">
        <v>-1.6666667E-2</v>
      </c>
      <c r="F93" s="3">
        <f t="shared" si="7"/>
        <v>5.6253333353169475E-2</v>
      </c>
    </row>
    <row r="94" spans="1:6">
      <c r="A94" t="s">
        <v>7</v>
      </c>
      <c r="B94" t="s">
        <v>7</v>
      </c>
      <c r="C94" s="3">
        <v>6.733333333</v>
      </c>
      <c r="D94" s="3">
        <v>2.8867513000000001E-2</v>
      </c>
      <c r="E94" s="3">
        <v>-6.6666670000000003E-3</v>
      </c>
      <c r="F94" s="3">
        <f t="shared" si="7"/>
        <v>4.1253333306805168E-2</v>
      </c>
    </row>
    <row r="95" spans="1:6">
      <c r="A95" t="s">
        <v>7</v>
      </c>
      <c r="B95" t="s">
        <v>5</v>
      </c>
      <c r="C95" s="3">
        <v>5.9</v>
      </c>
      <c r="D95" s="3">
        <v>0.1</v>
      </c>
      <c r="E95" s="3">
        <v>-0.25</v>
      </c>
      <c r="F95" s="3">
        <f t="shared" si="7"/>
        <v>5.042E-2</v>
      </c>
    </row>
    <row r="96" spans="1:6">
      <c r="A96" t="s">
        <v>7</v>
      </c>
      <c r="B96" t="s">
        <v>6</v>
      </c>
      <c r="C96" s="3">
        <v>6.0333333329999999</v>
      </c>
      <c r="D96" s="3">
        <v>5.7735027000000001E-2</v>
      </c>
      <c r="E96" s="3">
        <v>-0.12666666700000001</v>
      </c>
      <c r="F96" s="3">
        <f t="shared" si="7"/>
        <v>4.3753333342690728E-2</v>
      </c>
    </row>
    <row r="97" spans="1:6">
      <c r="A97" t="s">
        <v>7</v>
      </c>
      <c r="B97" t="s">
        <v>3</v>
      </c>
      <c r="C97" s="3">
        <v>5.8</v>
      </c>
      <c r="D97" s="3">
        <v>8.6602540000000006E-2</v>
      </c>
      <c r="E97" s="3">
        <v>-0.39</v>
      </c>
      <c r="F97" s="3">
        <f t="shared" si="7"/>
        <v>4.7919999934451597E-2</v>
      </c>
    </row>
    <row r="98" spans="1:6">
      <c r="A98" t="s">
        <v>8</v>
      </c>
      <c r="B98" t="s">
        <v>9</v>
      </c>
      <c r="C98" s="3">
        <v>6.5666666669999998</v>
      </c>
      <c r="D98" s="3">
        <v>0.17559422899999999</v>
      </c>
      <c r="E98" s="3">
        <v>0.116666667</v>
      </c>
      <c r="F98" s="3">
        <f>D98^2+0.05^2</f>
        <v>3.333333325810444E-2</v>
      </c>
    </row>
    <row r="99" spans="1:6">
      <c r="A99" t="s">
        <v>8</v>
      </c>
      <c r="B99" t="s">
        <v>1</v>
      </c>
      <c r="C99" s="3">
        <v>5.8333333329999997</v>
      </c>
      <c r="D99" s="3">
        <v>0.152752523</v>
      </c>
      <c r="E99" s="3">
        <v>-1.6666667E-2</v>
      </c>
      <c r="F99" s="3">
        <f t="shared" ref="F99:F109" si="8">D99^2+0.05^2</f>
        <v>2.583333328286553E-2</v>
      </c>
    </row>
    <row r="100" spans="1:6">
      <c r="A100" t="s">
        <v>8</v>
      </c>
      <c r="B100" t="s">
        <v>10</v>
      </c>
      <c r="C100" s="3">
        <v>7</v>
      </c>
      <c r="D100" s="3">
        <v>0.26457513100000002</v>
      </c>
      <c r="E100" s="3">
        <v>-0.16</v>
      </c>
      <c r="F100" s="3">
        <f t="shared" si="8"/>
        <v>7.2499999943667168E-2</v>
      </c>
    </row>
    <row r="101" spans="1:6">
      <c r="A101" t="s">
        <v>8</v>
      </c>
      <c r="B101" t="s">
        <v>8</v>
      </c>
      <c r="C101" s="3">
        <v>6.95</v>
      </c>
      <c r="D101" s="3">
        <v>8.6602540000000006E-2</v>
      </c>
      <c r="E101" s="3">
        <v>0.1</v>
      </c>
      <c r="F101" s="3">
        <f t="shared" si="8"/>
        <v>9.9999999344516019E-3</v>
      </c>
    </row>
    <row r="102" spans="1:6">
      <c r="A102" t="s">
        <v>8</v>
      </c>
      <c r="B102" t="s">
        <v>7</v>
      </c>
      <c r="C102" s="3">
        <v>6.733333333</v>
      </c>
      <c r="D102" s="3">
        <v>5.7735027000000001E-2</v>
      </c>
      <c r="E102" s="3">
        <v>-6.6666670000000003E-3</v>
      </c>
      <c r="F102" s="3">
        <f t="shared" si="8"/>
        <v>5.8333333426907295E-3</v>
      </c>
    </row>
    <row r="103" spans="1:6">
      <c r="A103" t="s">
        <v>8</v>
      </c>
      <c r="B103" t="s">
        <v>0</v>
      </c>
      <c r="C103" s="3">
        <v>6.733333333</v>
      </c>
      <c r="D103" s="3">
        <v>5.7735027000000001E-2</v>
      </c>
      <c r="E103" s="3">
        <v>-1.6666667E-2</v>
      </c>
      <c r="F103" s="3">
        <f t="shared" si="8"/>
        <v>5.8333333426907295E-3</v>
      </c>
    </row>
    <row r="104" spans="1:6">
      <c r="A104" t="s">
        <v>8</v>
      </c>
      <c r="B104" t="s">
        <v>11</v>
      </c>
      <c r="C104" s="3">
        <v>5.8333333329999997</v>
      </c>
      <c r="D104" s="3">
        <v>2.8867513000000001E-2</v>
      </c>
      <c r="E104" s="3">
        <v>-5.6666666999999997E-2</v>
      </c>
      <c r="F104" s="3">
        <f t="shared" si="8"/>
        <v>3.3333333068051698E-3</v>
      </c>
    </row>
    <row r="105" spans="1:6">
      <c r="A105" t="s">
        <v>8</v>
      </c>
      <c r="B105" t="s">
        <v>2</v>
      </c>
      <c r="C105" s="3">
        <v>6.9333333330000002</v>
      </c>
      <c r="D105" s="3">
        <v>2.8867513000000001E-2</v>
      </c>
      <c r="E105" s="3">
        <v>3.3333333E-2</v>
      </c>
      <c r="F105" s="3">
        <f t="shared" si="8"/>
        <v>3.3333333068051698E-3</v>
      </c>
    </row>
    <row r="106" spans="1:6">
      <c r="A106" t="s">
        <v>8</v>
      </c>
      <c r="B106" t="s">
        <v>4</v>
      </c>
      <c r="C106" s="3">
        <v>6.733333333</v>
      </c>
      <c r="D106" s="3">
        <v>2.8867513000000001E-2</v>
      </c>
      <c r="E106" s="3">
        <v>-0.206666667</v>
      </c>
      <c r="F106" s="3">
        <f t="shared" si="8"/>
        <v>3.3333333068051698E-3</v>
      </c>
    </row>
    <row r="107" spans="1:6">
      <c r="A107" t="s">
        <v>8</v>
      </c>
      <c r="B107" t="s">
        <v>5</v>
      </c>
      <c r="C107" s="3">
        <v>6.05</v>
      </c>
      <c r="D107" s="3">
        <v>0.15</v>
      </c>
      <c r="E107" s="3">
        <v>-0.1</v>
      </c>
      <c r="F107" s="3">
        <f t="shared" si="8"/>
        <v>2.5000000000000001E-2</v>
      </c>
    </row>
    <row r="108" spans="1:6">
      <c r="A108" t="s">
        <v>8</v>
      </c>
      <c r="B108" t="s">
        <v>6</v>
      </c>
      <c r="C108" s="3">
        <v>6.15</v>
      </c>
      <c r="D108" s="3">
        <v>0.15</v>
      </c>
      <c r="E108" s="3">
        <v>-0.01</v>
      </c>
      <c r="F108" s="3">
        <f>D108^2+0.05^2</f>
        <v>2.5000000000000001E-2</v>
      </c>
    </row>
    <row r="109" spans="1:6">
      <c r="A109" t="s">
        <v>8</v>
      </c>
      <c r="B109" t="s">
        <v>3</v>
      </c>
      <c r="C109" s="3">
        <v>6.016666667</v>
      </c>
      <c r="D109" s="3">
        <v>2.8867513000000001E-2</v>
      </c>
      <c r="E109" s="3">
        <v>-0.17333333300000001</v>
      </c>
      <c r="F109" s="3">
        <f t="shared" si="8"/>
        <v>3.3333333068051698E-3</v>
      </c>
    </row>
    <row r="110" spans="1:6">
      <c r="A110" t="s">
        <v>9</v>
      </c>
      <c r="B110" t="s">
        <v>0</v>
      </c>
      <c r="C110" s="3">
        <v>6.6833333330000002</v>
      </c>
      <c r="D110" s="3">
        <v>2.8867513000000001E-2</v>
      </c>
      <c r="E110" s="3">
        <v>-6.6666666999999999E-2</v>
      </c>
      <c r="F110" s="3">
        <f>D110^2+0.105^2</f>
        <v>1.1858333306805167E-2</v>
      </c>
    </row>
    <row r="111" spans="1:6">
      <c r="A111" t="s">
        <v>9</v>
      </c>
      <c r="B111" t="s">
        <v>8</v>
      </c>
      <c r="C111" s="3">
        <v>6.5833333329999997</v>
      </c>
      <c r="D111" s="3">
        <v>0.46457866199999998</v>
      </c>
      <c r="E111" s="3">
        <v>-0.26666666700000002</v>
      </c>
      <c r="F111" s="3">
        <f t="shared" ref="F111:F121" si="9">D111^2+0.105^2</f>
        <v>0.22685833318571022</v>
      </c>
    </row>
    <row r="112" spans="1:6">
      <c r="A112" t="s">
        <v>9</v>
      </c>
      <c r="B112" t="s">
        <v>9</v>
      </c>
      <c r="C112" s="3">
        <v>6.483333333</v>
      </c>
      <c r="D112" s="3">
        <v>7.6376262E-2</v>
      </c>
      <c r="E112" s="3">
        <v>3.3333333E-2</v>
      </c>
      <c r="F112" s="3">
        <f t="shared" si="9"/>
        <v>1.6858333397092643E-2</v>
      </c>
    </row>
    <row r="113" spans="1:6">
      <c r="A113" t="s">
        <v>9</v>
      </c>
      <c r="B113" t="s">
        <v>10</v>
      </c>
      <c r="C113" s="3">
        <v>6.6166666669999996</v>
      </c>
      <c r="D113" s="3">
        <v>0.125830574</v>
      </c>
      <c r="E113" s="3">
        <v>-0.54333333299999997</v>
      </c>
      <c r="F113" s="3">
        <f t="shared" si="9"/>
        <v>2.6858333353169478E-2</v>
      </c>
    </row>
    <row r="114" spans="1:6">
      <c r="A114" t="s">
        <v>9</v>
      </c>
      <c r="B114" t="s">
        <v>11</v>
      </c>
      <c r="C114" s="3">
        <v>5.8166666669999998</v>
      </c>
      <c r="D114" s="3">
        <v>2.8867513000000001E-2</v>
      </c>
      <c r="E114" s="3">
        <v>-7.3333333000000001E-2</v>
      </c>
      <c r="F114" s="3">
        <f t="shared" si="9"/>
        <v>1.1858333306805167E-2</v>
      </c>
    </row>
    <row r="115" spans="1:6">
      <c r="A115" t="s">
        <v>9</v>
      </c>
      <c r="B115" t="s">
        <v>7</v>
      </c>
      <c r="C115" s="3">
        <v>6.3333333329999997</v>
      </c>
      <c r="D115" s="3">
        <v>0.125830574</v>
      </c>
      <c r="E115" s="3">
        <v>-0.40666666699999998</v>
      </c>
      <c r="F115" s="3">
        <f t="shared" si="9"/>
        <v>2.6858333353169478E-2</v>
      </c>
    </row>
    <row r="116" spans="1:6">
      <c r="A116" t="s">
        <v>9</v>
      </c>
      <c r="B116" t="s">
        <v>6</v>
      </c>
      <c r="C116" s="3">
        <v>6.0833333329999997</v>
      </c>
      <c r="D116" s="3">
        <v>0.144337567</v>
      </c>
      <c r="E116" s="3">
        <v>-7.6666666999999994E-2</v>
      </c>
      <c r="F116" s="3">
        <f t="shared" si="9"/>
        <v>3.1858333247479484E-2</v>
      </c>
    </row>
    <row r="117" spans="1:6">
      <c r="A117" t="s">
        <v>9</v>
      </c>
      <c r="B117" t="s">
        <v>2</v>
      </c>
      <c r="C117" s="3">
        <v>6.95</v>
      </c>
      <c r="D117" s="3">
        <v>0.05</v>
      </c>
      <c r="E117" s="3">
        <v>0.05</v>
      </c>
      <c r="F117" s="3">
        <f t="shared" si="9"/>
        <v>1.3524999999999999E-2</v>
      </c>
    </row>
    <row r="118" spans="1:6">
      <c r="A118" t="s">
        <v>9</v>
      </c>
      <c r="B118" t="s">
        <v>5</v>
      </c>
      <c r="C118" s="3">
        <v>6.1166666669999996</v>
      </c>
      <c r="D118" s="3">
        <v>0.16072751299999999</v>
      </c>
      <c r="E118" s="3">
        <v>-3.3333333E-2</v>
      </c>
      <c r="F118" s="3">
        <f t="shared" si="9"/>
        <v>3.6858333435165161E-2</v>
      </c>
    </row>
    <row r="119" spans="1:6">
      <c r="A119" t="s">
        <v>9</v>
      </c>
      <c r="B119" t="s">
        <v>1</v>
      </c>
      <c r="C119" s="3">
        <v>5.8666666669999996</v>
      </c>
      <c r="D119" s="3">
        <v>0.152752523</v>
      </c>
      <c r="E119" s="3">
        <v>1.6666667E-2</v>
      </c>
      <c r="F119" s="3">
        <f t="shared" si="9"/>
        <v>3.4358333282865527E-2</v>
      </c>
    </row>
    <row r="120" spans="1:6">
      <c r="A120" t="s">
        <v>9</v>
      </c>
      <c r="B120" t="s">
        <v>4</v>
      </c>
      <c r="C120" s="3">
        <v>6.3666666669999996</v>
      </c>
      <c r="D120" s="3">
        <v>0.115470054</v>
      </c>
      <c r="E120" s="3">
        <v>-0.573333333</v>
      </c>
      <c r="F120" s="3">
        <f t="shared" si="9"/>
        <v>2.4358333370762916E-2</v>
      </c>
    </row>
    <row r="121" spans="1:6">
      <c r="A121" t="s">
        <v>9</v>
      </c>
      <c r="B121" t="s">
        <v>3</v>
      </c>
      <c r="C121" s="3">
        <v>6.05</v>
      </c>
      <c r="D121" s="3">
        <v>0.05</v>
      </c>
      <c r="E121" s="3">
        <v>-0.14000000000000001</v>
      </c>
      <c r="F121" s="3">
        <f t="shared" si="9"/>
        <v>1.3524999999999999E-2</v>
      </c>
    </row>
    <row r="122" spans="1:6">
      <c r="A122" t="s">
        <v>10</v>
      </c>
      <c r="B122" t="s">
        <v>6</v>
      </c>
      <c r="C122" s="3">
        <v>6.483333333</v>
      </c>
      <c r="D122" s="3">
        <v>0.332916406</v>
      </c>
      <c r="E122" s="3">
        <v>0.323333333</v>
      </c>
      <c r="F122" s="3">
        <f>D122^2+0.036^2</f>
        <v>0.11212933338395684</v>
      </c>
    </row>
    <row r="123" spans="1:6">
      <c r="A123" t="s">
        <v>10</v>
      </c>
      <c r="B123" t="s">
        <v>1</v>
      </c>
      <c r="C123" s="3">
        <v>6.6</v>
      </c>
      <c r="D123" s="3">
        <v>0.05</v>
      </c>
      <c r="E123" s="3">
        <v>0.75</v>
      </c>
      <c r="F123" s="3">
        <f t="shared" ref="F123:F132" si="10">D123^2+0.036^2</f>
        <v>3.7960000000000003E-3</v>
      </c>
    </row>
    <row r="124" spans="1:6">
      <c r="A124" t="s">
        <v>10</v>
      </c>
      <c r="B124" t="s">
        <v>8</v>
      </c>
      <c r="C124" s="3">
        <v>6.8666666669999996</v>
      </c>
      <c r="D124" s="3">
        <v>0.23629078100000001</v>
      </c>
      <c r="E124" s="3">
        <v>1.6666667E-2</v>
      </c>
      <c r="F124" s="3">
        <f t="shared" si="10"/>
        <v>5.7129333185589964E-2</v>
      </c>
    </row>
    <row r="125" spans="1:6">
      <c r="A125" t="s">
        <v>10</v>
      </c>
      <c r="B125" t="s">
        <v>9</v>
      </c>
      <c r="C125" s="3">
        <v>6.6333333330000004</v>
      </c>
      <c r="D125" s="3">
        <v>0.388372673</v>
      </c>
      <c r="E125" s="3">
        <v>0.18333333299999999</v>
      </c>
      <c r="F125" s="3">
        <f t="shared" si="10"/>
        <v>0.15212933313316493</v>
      </c>
    </row>
    <row r="126" spans="1:6">
      <c r="A126" t="s">
        <v>10</v>
      </c>
      <c r="B126" t="s">
        <v>4</v>
      </c>
      <c r="C126" s="3">
        <v>7.05</v>
      </c>
      <c r="D126" s="3">
        <v>0.05</v>
      </c>
      <c r="E126" s="3">
        <v>0.11</v>
      </c>
      <c r="F126" s="3">
        <f t="shared" si="10"/>
        <v>3.7960000000000003E-3</v>
      </c>
    </row>
    <row r="127" spans="1:6">
      <c r="A127" t="s">
        <v>10</v>
      </c>
      <c r="B127" t="s">
        <v>5</v>
      </c>
      <c r="C127" s="3">
        <v>6.8</v>
      </c>
      <c r="D127" s="3">
        <v>0.132287566</v>
      </c>
      <c r="E127" s="3">
        <v>0.65</v>
      </c>
      <c r="F127" s="3">
        <f t="shared" si="10"/>
        <v>1.8796000118204353E-2</v>
      </c>
    </row>
    <row r="128" spans="1:6">
      <c r="A128" t="s">
        <v>10</v>
      </c>
      <c r="B128" t="s">
        <v>11</v>
      </c>
      <c r="C128" s="3">
        <v>6.35</v>
      </c>
      <c r="D128" s="3">
        <v>0.217944947</v>
      </c>
      <c r="E128" s="3">
        <v>0.46</v>
      </c>
      <c r="F128" s="3">
        <f t="shared" si="10"/>
        <v>4.879599992283281E-2</v>
      </c>
    </row>
    <row r="129" spans="1:6">
      <c r="A129" t="s">
        <v>10</v>
      </c>
      <c r="B129" t="s">
        <v>0</v>
      </c>
      <c r="C129" s="3">
        <v>7.05</v>
      </c>
      <c r="D129" s="3">
        <v>8.6602540000000006E-2</v>
      </c>
      <c r="E129" s="3">
        <v>0.3</v>
      </c>
      <c r="F129" s="3">
        <f t="shared" si="10"/>
        <v>8.7959999344516E-3</v>
      </c>
    </row>
    <row r="130" spans="1:6">
      <c r="A130" t="s">
        <v>10</v>
      </c>
      <c r="B130" t="s">
        <v>10</v>
      </c>
      <c r="C130" s="3">
        <v>7.2833333329999999</v>
      </c>
      <c r="D130" s="3">
        <v>2.8867513000000001E-2</v>
      </c>
      <c r="E130" s="3">
        <v>0.123333333</v>
      </c>
      <c r="F130" s="3">
        <f t="shared" si="10"/>
        <v>2.1293333068051687E-3</v>
      </c>
    </row>
    <row r="131" spans="1:6">
      <c r="A131" t="s">
        <v>10</v>
      </c>
      <c r="B131" t="s">
        <v>7</v>
      </c>
      <c r="C131" s="3">
        <v>6.766666667</v>
      </c>
      <c r="D131" s="3">
        <v>0.40722639100000002</v>
      </c>
      <c r="E131" s="3">
        <v>2.6666667000000002E-2</v>
      </c>
      <c r="F131" s="3">
        <f t="shared" si="10"/>
        <v>0.16712933352688489</v>
      </c>
    </row>
    <row r="132" spans="1:6">
      <c r="A132" t="s">
        <v>10</v>
      </c>
      <c r="B132" t="s">
        <v>2</v>
      </c>
      <c r="C132" s="3">
        <v>7</v>
      </c>
      <c r="D132" s="3">
        <v>0.2</v>
      </c>
      <c r="E132" s="3">
        <v>0.1</v>
      </c>
      <c r="F132" s="3">
        <f t="shared" si="10"/>
        <v>4.1296000000000006E-2</v>
      </c>
    </row>
    <row r="133" spans="1:6">
      <c r="A133" t="s">
        <v>10</v>
      </c>
      <c r="B133" t="s">
        <v>3</v>
      </c>
      <c r="C133" s="3">
        <v>6.7166666670000001</v>
      </c>
      <c r="D133" s="3">
        <v>0.22546248799999999</v>
      </c>
      <c r="E133" s="3">
        <v>0.52666666699999998</v>
      </c>
      <c r="F133" s="3">
        <f>D133^2+0.036^2</f>
        <v>5.2129333495150136E-2</v>
      </c>
    </row>
    <row r="134" spans="1:6">
      <c r="A134" t="s">
        <v>11</v>
      </c>
      <c r="B134" t="s">
        <v>4</v>
      </c>
      <c r="C134" s="3">
        <v>5.9</v>
      </c>
      <c r="D134" s="3">
        <v>0.132287566</v>
      </c>
      <c r="E134" s="3">
        <v>-1.04</v>
      </c>
      <c r="F134" s="3">
        <f>D134^2+0.1436^2</f>
        <v>3.8120960118204358E-2</v>
      </c>
    </row>
    <row r="135" spans="1:6">
      <c r="A135" t="s">
        <v>11</v>
      </c>
      <c r="B135" t="s">
        <v>8</v>
      </c>
      <c r="C135" s="3">
        <v>6.6666666670000003</v>
      </c>
      <c r="D135" s="3">
        <v>7.6376262E-2</v>
      </c>
      <c r="E135" s="3">
        <v>-0.18333333299999999</v>
      </c>
      <c r="F135" s="3">
        <f t="shared" ref="F135:F145" si="11">D135^2+0.1436^2</f>
        <v>2.6454293397092644E-2</v>
      </c>
    </row>
    <row r="136" spans="1:6">
      <c r="A136" t="s">
        <v>11</v>
      </c>
      <c r="B136" t="s">
        <v>0</v>
      </c>
      <c r="C136" s="3">
        <v>6.3166666669999998</v>
      </c>
      <c r="D136" s="3">
        <v>2.8867513000000001E-2</v>
      </c>
      <c r="E136" s="3">
        <v>-0.43333333299999999</v>
      </c>
      <c r="F136" s="3">
        <f t="shared" si="11"/>
        <v>2.1454293306805171E-2</v>
      </c>
    </row>
    <row r="137" spans="1:6">
      <c r="A137" t="s">
        <v>11</v>
      </c>
      <c r="B137" t="s">
        <v>11</v>
      </c>
      <c r="C137" s="3">
        <v>5.7833333329999999</v>
      </c>
      <c r="D137" s="3">
        <v>7.6376262E-2</v>
      </c>
      <c r="E137" s="3">
        <v>-0.10666666700000001</v>
      </c>
      <c r="F137" s="3">
        <f t="shared" si="11"/>
        <v>2.6454293397092644E-2</v>
      </c>
    </row>
    <row r="138" spans="1:6">
      <c r="A138" t="s">
        <v>11</v>
      </c>
      <c r="B138" t="s">
        <v>3</v>
      </c>
      <c r="C138" s="3">
        <v>6.1166666669999996</v>
      </c>
      <c r="D138" s="3">
        <v>0.1040833</v>
      </c>
      <c r="E138" s="3">
        <v>-7.3333333000000001E-2</v>
      </c>
      <c r="F138" s="3">
        <f t="shared" si="11"/>
        <v>3.1454293338890001E-2</v>
      </c>
    </row>
    <row r="139" spans="1:6">
      <c r="A139" t="s">
        <v>11</v>
      </c>
      <c r="B139" t="s">
        <v>5</v>
      </c>
      <c r="C139" s="3">
        <v>5.8666666669999996</v>
      </c>
      <c r="D139" s="3">
        <v>0.152752523</v>
      </c>
      <c r="E139" s="3">
        <v>-0.28333333300000002</v>
      </c>
      <c r="F139" s="3">
        <f t="shared" si="11"/>
        <v>4.3954293282865528E-2</v>
      </c>
    </row>
    <row r="140" spans="1:6">
      <c r="A140" t="s">
        <v>11</v>
      </c>
      <c r="B140" t="s">
        <v>6</v>
      </c>
      <c r="C140" s="3">
        <v>5.65</v>
      </c>
      <c r="D140" s="3">
        <v>0.132287566</v>
      </c>
      <c r="E140" s="3">
        <v>-0.51</v>
      </c>
      <c r="F140" s="3">
        <f t="shared" si="11"/>
        <v>3.8120960118204358E-2</v>
      </c>
    </row>
    <row r="141" spans="1:6">
      <c r="A141" t="s">
        <v>11</v>
      </c>
      <c r="B141" t="s">
        <v>7</v>
      </c>
      <c r="C141" s="3">
        <v>6.6833333330000002</v>
      </c>
      <c r="D141" s="3">
        <v>7.6376262E-2</v>
      </c>
      <c r="E141" s="3">
        <v>-5.6666666999999997E-2</v>
      </c>
      <c r="F141" s="3">
        <f t="shared" si="11"/>
        <v>2.6454293397092644E-2</v>
      </c>
    </row>
    <row r="142" spans="1:6">
      <c r="A142" t="s">
        <v>11</v>
      </c>
      <c r="B142" t="s">
        <v>9</v>
      </c>
      <c r="C142" s="3">
        <v>5.85</v>
      </c>
      <c r="D142" s="3">
        <v>0.132287566</v>
      </c>
      <c r="E142" s="3">
        <v>-0.6</v>
      </c>
      <c r="F142" s="3">
        <f t="shared" si="11"/>
        <v>3.8120960118204358E-2</v>
      </c>
    </row>
    <row r="143" spans="1:6">
      <c r="A143" t="s">
        <v>11</v>
      </c>
      <c r="B143" t="s">
        <v>10</v>
      </c>
      <c r="C143" s="3">
        <v>6.1833333330000002</v>
      </c>
      <c r="D143" s="3">
        <v>0.24664414300000001</v>
      </c>
      <c r="E143" s="3">
        <v>-0.97666666700000004</v>
      </c>
      <c r="F143" s="3">
        <f t="shared" si="11"/>
        <v>8.1454293276204459E-2</v>
      </c>
    </row>
    <row r="144" spans="1:6">
      <c r="A144" t="s">
        <v>11</v>
      </c>
      <c r="B144" t="s">
        <v>1</v>
      </c>
      <c r="C144" s="3">
        <v>5.9</v>
      </c>
      <c r="D144" s="3">
        <v>8.6602540000000006E-2</v>
      </c>
      <c r="E144" s="3">
        <v>0.05</v>
      </c>
      <c r="F144" s="3">
        <f t="shared" si="11"/>
        <v>2.81209599344516E-2</v>
      </c>
    </row>
    <row r="145" spans="1:6">
      <c r="A145" t="s">
        <v>11</v>
      </c>
      <c r="B145" t="s">
        <v>2</v>
      </c>
      <c r="C145" s="3">
        <v>6.3166666669999998</v>
      </c>
      <c r="D145" s="3">
        <v>0.1040833</v>
      </c>
      <c r="E145" s="3">
        <v>-0.58333333300000001</v>
      </c>
      <c r="F145" s="3">
        <f t="shared" si="11"/>
        <v>3.1454293338890001E-2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19" sqref="A19"/>
    </sheetView>
  </sheetViews>
  <sheetFormatPr baseColWidth="10" defaultRowHeight="15"/>
  <sheetData>
    <row r="1" spans="1:13">
      <c r="B1" t="s">
        <v>3</v>
      </c>
      <c r="C1" t="s">
        <v>5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</v>
      </c>
      <c r="L1" t="s">
        <v>2</v>
      </c>
      <c r="M1" t="s">
        <v>11</v>
      </c>
    </row>
    <row r="2" spans="1:13">
      <c r="A2" t="s">
        <v>3</v>
      </c>
      <c r="B2">
        <v>370</v>
      </c>
      <c r="C2">
        <v>33</v>
      </c>
      <c r="D2">
        <v>29</v>
      </c>
      <c r="E2">
        <v>118</v>
      </c>
      <c r="F2">
        <v>87</v>
      </c>
      <c r="G2">
        <v>119</v>
      </c>
      <c r="H2">
        <v>25</v>
      </c>
      <c r="I2">
        <v>59</v>
      </c>
      <c r="J2">
        <v>210</v>
      </c>
      <c r="K2">
        <v>99</v>
      </c>
      <c r="L2">
        <v>86</v>
      </c>
      <c r="M2">
        <v>127</v>
      </c>
    </row>
    <row r="3" spans="1:13">
      <c r="A3" t="s">
        <v>5</v>
      </c>
      <c r="B3">
        <v>33</v>
      </c>
      <c r="C3">
        <v>128</v>
      </c>
      <c r="D3">
        <v>29</v>
      </c>
      <c r="E3">
        <v>75</v>
      </c>
      <c r="F3">
        <v>55</v>
      </c>
      <c r="G3">
        <v>46</v>
      </c>
      <c r="H3">
        <v>10</v>
      </c>
      <c r="I3">
        <v>10</v>
      </c>
      <c r="J3">
        <v>35</v>
      </c>
      <c r="K3">
        <v>76</v>
      </c>
      <c r="L3">
        <v>30</v>
      </c>
      <c r="M3">
        <v>47</v>
      </c>
    </row>
    <row r="4" spans="1:13">
      <c r="A4" t="s">
        <v>4</v>
      </c>
      <c r="B4">
        <v>29</v>
      </c>
      <c r="C4">
        <v>29</v>
      </c>
      <c r="D4">
        <v>105</v>
      </c>
      <c r="E4">
        <v>64</v>
      </c>
      <c r="F4">
        <v>28</v>
      </c>
      <c r="G4">
        <v>16</v>
      </c>
      <c r="H4">
        <v>5</v>
      </c>
      <c r="I4">
        <v>20</v>
      </c>
      <c r="J4">
        <v>47</v>
      </c>
      <c r="K4">
        <v>68</v>
      </c>
      <c r="L4">
        <v>13</v>
      </c>
      <c r="M4">
        <v>22</v>
      </c>
    </row>
    <row r="5" spans="1:13">
      <c r="A5" t="s">
        <v>6</v>
      </c>
      <c r="B5">
        <v>118</v>
      </c>
      <c r="C5">
        <v>75</v>
      </c>
      <c r="D5">
        <v>64</v>
      </c>
      <c r="E5">
        <v>656</v>
      </c>
      <c r="F5">
        <v>191</v>
      </c>
      <c r="G5">
        <v>141</v>
      </c>
      <c r="H5">
        <v>26</v>
      </c>
      <c r="I5">
        <v>47</v>
      </c>
      <c r="J5">
        <v>124</v>
      </c>
      <c r="K5">
        <v>435</v>
      </c>
      <c r="L5">
        <v>71</v>
      </c>
      <c r="M5">
        <v>124</v>
      </c>
    </row>
    <row r="6" spans="1:13">
      <c r="A6" t="s">
        <v>7</v>
      </c>
      <c r="B6">
        <v>87</v>
      </c>
      <c r="C6">
        <v>55</v>
      </c>
      <c r="D6">
        <v>28</v>
      </c>
      <c r="E6">
        <v>191</v>
      </c>
      <c r="F6">
        <v>349</v>
      </c>
      <c r="G6">
        <v>78</v>
      </c>
      <c r="H6">
        <v>13</v>
      </c>
      <c r="I6">
        <v>25</v>
      </c>
      <c r="J6">
        <v>61</v>
      </c>
      <c r="K6">
        <v>174</v>
      </c>
      <c r="L6">
        <v>47</v>
      </c>
      <c r="M6">
        <v>52</v>
      </c>
    </row>
    <row r="7" spans="1:13">
      <c r="A7" t="s">
        <v>8</v>
      </c>
      <c r="B7">
        <v>119</v>
      </c>
      <c r="C7">
        <v>46</v>
      </c>
      <c r="D7">
        <v>16</v>
      </c>
      <c r="E7">
        <v>141</v>
      </c>
      <c r="F7">
        <v>78</v>
      </c>
      <c r="G7">
        <v>272</v>
      </c>
      <c r="H7">
        <v>25</v>
      </c>
      <c r="I7">
        <v>59</v>
      </c>
      <c r="J7">
        <v>89</v>
      </c>
      <c r="K7">
        <v>123</v>
      </c>
      <c r="L7">
        <v>81</v>
      </c>
      <c r="M7">
        <v>149</v>
      </c>
    </row>
    <row r="8" spans="1:13">
      <c r="A8" t="s">
        <v>9</v>
      </c>
      <c r="B8">
        <v>25</v>
      </c>
      <c r="C8">
        <v>10</v>
      </c>
      <c r="D8">
        <v>5</v>
      </c>
      <c r="E8">
        <v>26</v>
      </c>
      <c r="F8">
        <v>13</v>
      </c>
      <c r="G8">
        <v>25</v>
      </c>
      <c r="H8">
        <v>42</v>
      </c>
      <c r="I8">
        <v>8</v>
      </c>
      <c r="J8">
        <v>17</v>
      </c>
      <c r="K8">
        <v>25</v>
      </c>
      <c r="L8">
        <v>15</v>
      </c>
      <c r="M8">
        <v>27</v>
      </c>
    </row>
    <row r="9" spans="1:13">
      <c r="A9" t="s">
        <v>10</v>
      </c>
      <c r="B9">
        <v>59</v>
      </c>
      <c r="C9">
        <v>10</v>
      </c>
      <c r="D9">
        <v>20</v>
      </c>
      <c r="E9">
        <v>47</v>
      </c>
      <c r="F9">
        <v>25</v>
      </c>
      <c r="G9">
        <v>59</v>
      </c>
      <c r="H9">
        <v>8</v>
      </c>
      <c r="I9">
        <v>185</v>
      </c>
      <c r="J9">
        <v>55</v>
      </c>
      <c r="K9">
        <v>44</v>
      </c>
      <c r="L9">
        <v>13</v>
      </c>
      <c r="M9">
        <v>50</v>
      </c>
    </row>
    <row r="10" spans="1:13">
      <c r="A10" t="s">
        <v>0</v>
      </c>
      <c r="B10">
        <v>210</v>
      </c>
      <c r="C10">
        <v>35</v>
      </c>
      <c r="D10">
        <v>47</v>
      </c>
      <c r="E10">
        <v>124</v>
      </c>
      <c r="F10">
        <v>61</v>
      </c>
      <c r="G10">
        <v>89</v>
      </c>
      <c r="H10">
        <v>17</v>
      </c>
      <c r="I10">
        <v>55</v>
      </c>
      <c r="J10">
        <v>430</v>
      </c>
      <c r="K10">
        <v>134</v>
      </c>
      <c r="L10">
        <v>36</v>
      </c>
      <c r="M10">
        <v>86</v>
      </c>
    </row>
    <row r="11" spans="1:13">
      <c r="A11" t="s">
        <v>1</v>
      </c>
      <c r="B11">
        <v>99</v>
      </c>
      <c r="C11">
        <v>76</v>
      </c>
      <c r="D11">
        <v>68</v>
      </c>
      <c r="E11">
        <v>435</v>
      </c>
      <c r="F11">
        <v>174</v>
      </c>
      <c r="G11">
        <v>123</v>
      </c>
      <c r="H11">
        <v>25</v>
      </c>
      <c r="I11">
        <v>44</v>
      </c>
      <c r="J11">
        <v>134</v>
      </c>
      <c r="K11">
        <v>622</v>
      </c>
      <c r="L11">
        <v>59</v>
      </c>
      <c r="M11">
        <v>115</v>
      </c>
    </row>
    <row r="12" spans="1:13">
      <c r="A12" t="s">
        <v>2</v>
      </c>
      <c r="B12">
        <v>86</v>
      </c>
      <c r="C12">
        <v>30</v>
      </c>
      <c r="D12">
        <v>13</v>
      </c>
      <c r="E12">
        <v>71</v>
      </c>
      <c r="F12">
        <v>47</v>
      </c>
      <c r="G12">
        <v>81</v>
      </c>
      <c r="H12">
        <v>15</v>
      </c>
      <c r="I12">
        <v>13</v>
      </c>
      <c r="J12">
        <v>36</v>
      </c>
      <c r="K12">
        <v>59</v>
      </c>
      <c r="L12">
        <v>130</v>
      </c>
      <c r="M12">
        <v>73</v>
      </c>
    </row>
    <row r="13" spans="1:13">
      <c r="A13" t="s">
        <v>11</v>
      </c>
      <c r="B13">
        <v>127</v>
      </c>
      <c r="C13">
        <v>47</v>
      </c>
      <c r="D13">
        <v>22</v>
      </c>
      <c r="E13">
        <v>124</v>
      </c>
      <c r="F13">
        <v>52</v>
      </c>
      <c r="G13">
        <v>149</v>
      </c>
      <c r="H13">
        <v>27</v>
      </c>
      <c r="I13">
        <v>50</v>
      </c>
      <c r="J13">
        <v>86</v>
      </c>
      <c r="K13">
        <v>115</v>
      </c>
      <c r="L13">
        <v>73</v>
      </c>
      <c r="M13">
        <v>235</v>
      </c>
    </row>
    <row r="17" spans="1:1">
      <c r="A17" t="s">
        <v>349</v>
      </c>
    </row>
    <row r="18" spans="1:1">
      <c r="A18" t="s">
        <v>350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workbookViewId="0">
      <selection activeCell="T7" sqref="T7"/>
    </sheetView>
  </sheetViews>
  <sheetFormatPr baseColWidth="10" defaultRowHeight="15"/>
  <sheetData>
    <row r="1" spans="1:4">
      <c r="A1" t="s">
        <v>351</v>
      </c>
      <c r="B1" t="s">
        <v>109</v>
      </c>
      <c r="C1" t="s">
        <v>110</v>
      </c>
      <c r="D1" t="s">
        <v>146</v>
      </c>
    </row>
    <row r="2" spans="1:4">
      <c r="A2" t="s">
        <v>23</v>
      </c>
      <c r="B2" s="3">
        <v>6.5</v>
      </c>
      <c r="C2" s="3">
        <v>6.0827625302982399E-2</v>
      </c>
      <c r="D2">
        <v>0</v>
      </c>
    </row>
    <row r="3" spans="1:4">
      <c r="A3" t="s">
        <v>24</v>
      </c>
      <c r="B3" s="3">
        <v>7.08</v>
      </c>
      <c r="C3" s="3">
        <v>2.6457513110646199E-2</v>
      </c>
      <c r="D3">
        <v>0</v>
      </c>
    </row>
    <row r="4" spans="1:4">
      <c r="A4" t="s">
        <v>25</v>
      </c>
      <c r="B4" s="3">
        <v>6.9</v>
      </c>
      <c r="C4" s="3">
        <v>7.8102496759066706E-2</v>
      </c>
      <c r="D4">
        <v>0</v>
      </c>
    </row>
    <row r="5" spans="1:4">
      <c r="A5" t="s">
        <v>26</v>
      </c>
      <c r="B5" s="3">
        <v>6.71</v>
      </c>
      <c r="C5" s="3">
        <v>8.88819441731558E-2</v>
      </c>
      <c r="D5">
        <v>0</v>
      </c>
    </row>
    <row r="6" spans="1:4">
      <c r="A6" t="s">
        <v>27</v>
      </c>
      <c r="B6" s="3">
        <v>6.6</v>
      </c>
      <c r="C6" s="3">
        <v>2.64575131106458E-2</v>
      </c>
      <c r="D6">
        <v>0</v>
      </c>
    </row>
    <row r="7" spans="1:4">
      <c r="A7" t="s">
        <v>28</v>
      </c>
      <c r="B7" s="3">
        <v>6.33</v>
      </c>
      <c r="C7" s="3">
        <v>0</v>
      </c>
      <c r="D7">
        <v>0</v>
      </c>
    </row>
    <row r="8" spans="1:4">
      <c r="A8" t="s">
        <v>29</v>
      </c>
      <c r="B8" s="3">
        <v>6.9133333333333304</v>
      </c>
      <c r="C8" s="3">
        <v>9.7125348562222893E-2</v>
      </c>
      <c r="D8">
        <v>0</v>
      </c>
    </row>
    <row r="9" spans="1:4">
      <c r="A9" t="s">
        <v>30</v>
      </c>
      <c r="B9" s="3">
        <v>6.8633333333333297</v>
      </c>
      <c r="C9" s="3">
        <v>4.50924975282289E-2</v>
      </c>
      <c r="D9">
        <v>0</v>
      </c>
    </row>
    <row r="10" spans="1:4">
      <c r="A10" t="s">
        <v>31</v>
      </c>
      <c r="B10" s="3">
        <v>7.0433333333333303</v>
      </c>
      <c r="C10" s="3">
        <v>4.50924975282289E-2</v>
      </c>
      <c r="D10">
        <v>0</v>
      </c>
    </row>
    <row r="11" spans="1:4">
      <c r="A11" t="s">
        <v>32</v>
      </c>
      <c r="B11" s="3">
        <v>6.9833333333333298</v>
      </c>
      <c r="C11" s="3">
        <v>0.22300971578237</v>
      </c>
      <c r="D11">
        <v>0</v>
      </c>
    </row>
    <row r="12" spans="1:4">
      <c r="A12" t="s">
        <v>33</v>
      </c>
      <c r="B12" s="3">
        <v>6.8366666666666696</v>
      </c>
      <c r="C12" s="3">
        <v>9.7125348562222893E-2</v>
      </c>
      <c r="D12">
        <v>0</v>
      </c>
    </row>
    <row r="13" spans="1:4">
      <c r="A13" t="s">
        <v>34</v>
      </c>
      <c r="B13" s="3">
        <v>6.8133333333333299</v>
      </c>
      <c r="C13" s="3">
        <v>7.2341781380702103E-2</v>
      </c>
      <c r="D13">
        <v>0</v>
      </c>
    </row>
    <row r="14" spans="1:4">
      <c r="A14" t="s">
        <v>35</v>
      </c>
      <c r="B14" s="3">
        <v>6.9533333333333296</v>
      </c>
      <c r="C14" s="3">
        <v>3.05505046330392E-2</v>
      </c>
      <c r="D14">
        <v>0</v>
      </c>
    </row>
    <row r="15" spans="1:4">
      <c r="A15" t="s">
        <v>36</v>
      </c>
      <c r="B15" s="3">
        <v>6.8533333333333299</v>
      </c>
      <c r="C15" s="3">
        <v>1.52752523165196E-2</v>
      </c>
      <c r="D15">
        <v>0</v>
      </c>
    </row>
    <row r="16" spans="1:4">
      <c r="A16" t="s">
        <v>37</v>
      </c>
      <c r="B16" s="3">
        <v>6.7733333333333299</v>
      </c>
      <c r="C16" s="3">
        <v>0.17616280348965099</v>
      </c>
      <c r="D16">
        <v>0</v>
      </c>
    </row>
    <row r="17" spans="1:4">
      <c r="A17" t="s">
        <v>38</v>
      </c>
      <c r="B17" s="3">
        <v>5.79</v>
      </c>
      <c r="C17" s="3">
        <v>1.6896449331146499</v>
      </c>
      <c r="D17">
        <v>0</v>
      </c>
    </row>
    <row r="18" spans="1:4">
      <c r="A18" t="s">
        <v>39</v>
      </c>
      <c r="B18" s="3">
        <v>6.5166666666666702</v>
      </c>
      <c r="C18" s="3">
        <v>2.3094010767585101E-2</v>
      </c>
      <c r="D18">
        <v>0</v>
      </c>
    </row>
    <row r="19" spans="1:4">
      <c r="A19" t="s">
        <v>40</v>
      </c>
      <c r="B19" s="3">
        <v>6.7866666666666697</v>
      </c>
      <c r="C19" s="3">
        <v>4.7258156262526101E-2</v>
      </c>
      <c r="D19">
        <v>0</v>
      </c>
    </row>
    <row r="20" spans="1:4">
      <c r="A20" t="s">
        <v>41</v>
      </c>
      <c r="B20" s="3">
        <v>6.81666666666667</v>
      </c>
      <c r="C20" s="3">
        <v>3.0550504633038801E-2</v>
      </c>
      <c r="D20">
        <v>0</v>
      </c>
    </row>
    <row r="21" spans="1:4">
      <c r="A21" t="s">
        <v>42</v>
      </c>
      <c r="B21" s="3">
        <v>6.7833333333333297</v>
      </c>
      <c r="C21" s="3">
        <v>4.0414518843273801E-2</v>
      </c>
      <c r="D21">
        <v>0</v>
      </c>
    </row>
    <row r="22" spans="1:4">
      <c r="A22" t="s">
        <v>43</v>
      </c>
      <c r="B22" s="3">
        <v>6.9166666666666696</v>
      </c>
      <c r="C22" s="3">
        <v>4.6188021535170098E-2</v>
      </c>
      <c r="D22">
        <v>0</v>
      </c>
    </row>
    <row r="23" spans="1:4">
      <c r="A23" t="s">
        <v>44</v>
      </c>
      <c r="B23" s="3">
        <v>6.93333333333333</v>
      </c>
      <c r="C23" s="3">
        <v>0.24006943440041101</v>
      </c>
      <c r="D23">
        <v>0</v>
      </c>
    </row>
    <row r="24" spans="1:4">
      <c r="A24" t="s">
        <v>45</v>
      </c>
      <c r="B24" s="3">
        <v>6.7533333333333303</v>
      </c>
      <c r="C24" s="3">
        <v>7.37111479583199E-2</v>
      </c>
      <c r="D24">
        <v>0</v>
      </c>
    </row>
    <row r="25" spans="1:4">
      <c r="A25" t="s">
        <v>46</v>
      </c>
      <c r="B25" s="3">
        <v>6.7966666666666704</v>
      </c>
      <c r="C25" s="3">
        <v>0.10408329997330699</v>
      </c>
      <c r="D25">
        <v>0</v>
      </c>
    </row>
    <row r="26" spans="1:4">
      <c r="A26" t="s">
        <v>47</v>
      </c>
      <c r="B26" s="3">
        <v>6.74</v>
      </c>
      <c r="C26" s="3">
        <v>6.0827625302982198E-2</v>
      </c>
      <c r="D26">
        <v>0</v>
      </c>
    </row>
    <row r="27" spans="1:4">
      <c r="A27" t="s">
        <v>48</v>
      </c>
      <c r="B27" s="3">
        <v>6.7433333333333296</v>
      </c>
      <c r="C27" s="3">
        <v>7.3711147958319706E-2</v>
      </c>
      <c r="D27">
        <v>0</v>
      </c>
    </row>
    <row r="28" spans="1:4">
      <c r="A28" t="s">
        <v>49</v>
      </c>
      <c r="B28" s="3">
        <v>6.7166666666666703</v>
      </c>
      <c r="C28" s="3">
        <v>3.5118845842842597E-2</v>
      </c>
      <c r="D28">
        <v>0</v>
      </c>
    </row>
    <row r="29" spans="1:4">
      <c r="A29" t="s">
        <v>50</v>
      </c>
      <c r="B29" s="3">
        <v>6.9033333333333298</v>
      </c>
      <c r="C29" s="3">
        <v>2.08166599946614E-2</v>
      </c>
      <c r="D29">
        <v>0</v>
      </c>
    </row>
    <row r="30" spans="1:4">
      <c r="A30" t="s">
        <v>51</v>
      </c>
      <c r="B30" s="3">
        <v>6.84</v>
      </c>
      <c r="C30" s="3">
        <v>3.4641016151377303E-2</v>
      </c>
      <c r="D30">
        <v>0</v>
      </c>
    </row>
    <row r="31" spans="1:4">
      <c r="A31" t="s">
        <v>52</v>
      </c>
      <c r="B31" s="3">
        <v>6.8766666666666696</v>
      </c>
      <c r="C31" s="3">
        <v>7.37111479583199E-2</v>
      </c>
      <c r="D31">
        <v>0</v>
      </c>
    </row>
    <row r="32" spans="1:4">
      <c r="A32" t="s">
        <v>53</v>
      </c>
      <c r="B32" s="3">
        <v>6.85</v>
      </c>
      <c r="C32" s="3">
        <v>0.12124355652982099</v>
      </c>
      <c r="D32">
        <v>0</v>
      </c>
    </row>
    <row r="33" spans="1:4">
      <c r="A33" t="s">
        <v>54</v>
      </c>
      <c r="B33" s="3">
        <v>6.8533333333333299</v>
      </c>
      <c r="C33" s="3">
        <v>0.13576941236277601</v>
      </c>
      <c r="D33">
        <v>0</v>
      </c>
    </row>
    <row r="34" spans="1:4">
      <c r="A34" t="s">
        <v>55</v>
      </c>
      <c r="B34" s="3">
        <v>6.9</v>
      </c>
      <c r="C34" s="3">
        <v>0.14422205101855901</v>
      </c>
      <c r="D34">
        <v>0</v>
      </c>
    </row>
    <row r="35" spans="1:4">
      <c r="A35" t="s">
        <v>56</v>
      </c>
      <c r="B35" s="3">
        <v>7.1933333333333298</v>
      </c>
      <c r="C35" s="3">
        <v>3.5118845842842597E-2</v>
      </c>
      <c r="D35">
        <v>0</v>
      </c>
    </row>
    <row r="36" spans="1:4">
      <c r="A36" t="s">
        <v>111</v>
      </c>
      <c r="B36" s="3">
        <v>7.19</v>
      </c>
      <c r="C36" s="3">
        <v>6.9999999999999798E-2</v>
      </c>
      <c r="D36">
        <v>0</v>
      </c>
    </row>
    <row r="37" spans="1:4">
      <c r="A37" t="s">
        <v>57</v>
      </c>
      <c r="B37" s="3">
        <v>6.6333333333333302</v>
      </c>
      <c r="C37" s="3">
        <v>2.5166114784235801E-2</v>
      </c>
      <c r="D37">
        <v>0</v>
      </c>
    </row>
    <row r="38" spans="1:4">
      <c r="A38" t="s">
        <v>58</v>
      </c>
      <c r="B38" s="3">
        <v>6.9933333333333296</v>
      </c>
      <c r="C38" s="3">
        <v>3.7859388972001501E-2</v>
      </c>
      <c r="D38">
        <v>0</v>
      </c>
    </row>
    <row r="39" spans="1:4">
      <c r="A39" t="s">
        <v>59</v>
      </c>
      <c r="B39" s="3">
        <v>6.9266666666666703</v>
      </c>
      <c r="C39" s="3">
        <v>4.7258156262526399E-2</v>
      </c>
      <c r="D39">
        <v>0</v>
      </c>
    </row>
    <row r="40" spans="1:4">
      <c r="A40" t="s">
        <v>60</v>
      </c>
      <c r="B40" s="3">
        <v>6.7633333333333301</v>
      </c>
      <c r="C40" s="3">
        <v>5.5075705472860899E-2</v>
      </c>
      <c r="D40">
        <v>0</v>
      </c>
    </row>
    <row r="41" spans="1:4">
      <c r="A41" t="s">
        <v>61</v>
      </c>
      <c r="B41" s="3">
        <v>6.9433333333333298</v>
      </c>
      <c r="C41" s="3">
        <v>7.5718777944003904E-2</v>
      </c>
      <c r="D41">
        <v>0</v>
      </c>
    </row>
    <row r="42" spans="1:4">
      <c r="A42" t="s">
        <v>62</v>
      </c>
      <c r="B42" s="3">
        <v>6.9566666666666697</v>
      </c>
      <c r="C42" s="3">
        <v>0.25696951829610698</v>
      </c>
      <c r="D42">
        <v>0</v>
      </c>
    </row>
    <row r="43" spans="1:4">
      <c r="A43" t="s">
        <v>63</v>
      </c>
      <c r="B43" s="3">
        <v>6.7466666666666697</v>
      </c>
      <c r="C43" s="3">
        <v>7.7674534651540006E-2</v>
      </c>
      <c r="D43">
        <v>0</v>
      </c>
    </row>
    <row r="44" spans="1:4">
      <c r="A44" t="s">
        <v>64</v>
      </c>
      <c r="B44" s="3">
        <v>6.9133333333333304</v>
      </c>
      <c r="C44" s="3">
        <v>0.100166528008778</v>
      </c>
      <c r="D44">
        <v>0</v>
      </c>
    </row>
    <row r="45" spans="1:4">
      <c r="A45" t="s">
        <v>65</v>
      </c>
      <c r="B45" s="3">
        <v>6.8366666666666696</v>
      </c>
      <c r="C45" s="3">
        <v>3.05505046330392E-2</v>
      </c>
      <c r="D45">
        <v>0</v>
      </c>
    </row>
    <row r="46" spans="1:4">
      <c r="A46" t="s">
        <v>66</v>
      </c>
      <c r="B46" s="3">
        <v>6.7633333333333301</v>
      </c>
      <c r="C46" s="3">
        <v>8.0208062770106503E-2</v>
      </c>
      <c r="D46">
        <v>0</v>
      </c>
    </row>
    <row r="47" spans="1:4">
      <c r="A47" t="s">
        <v>112</v>
      </c>
      <c r="B47" s="3">
        <v>7.24</v>
      </c>
      <c r="C47" s="3">
        <v>4.3588989435406303E-2</v>
      </c>
      <c r="D47">
        <v>0</v>
      </c>
    </row>
    <row r="48" spans="1:4">
      <c r="A48" t="s">
        <v>67</v>
      </c>
      <c r="B48" s="3">
        <v>6.72</v>
      </c>
      <c r="C48" s="3">
        <v>0.124899959967968</v>
      </c>
      <c r="D48">
        <v>0</v>
      </c>
    </row>
    <row r="49" spans="1:4">
      <c r="A49" t="s">
        <v>113</v>
      </c>
      <c r="B49" s="3">
        <v>6.5166666666666702</v>
      </c>
      <c r="C49" s="3">
        <v>3.5118845842842097E-2</v>
      </c>
      <c r="D49">
        <v>0</v>
      </c>
    </row>
    <row r="50" spans="1:4">
      <c r="A50" t="s">
        <v>69</v>
      </c>
      <c r="B50" s="3">
        <v>6.8633333333333297</v>
      </c>
      <c r="C50" s="3">
        <v>4.1633319989322799E-2</v>
      </c>
      <c r="D50">
        <v>0</v>
      </c>
    </row>
    <row r="51" spans="1:4">
      <c r="A51" t="s">
        <v>70</v>
      </c>
      <c r="B51" s="3">
        <v>6.9133333333333304</v>
      </c>
      <c r="C51" s="3">
        <v>5.5075705472860698E-2</v>
      </c>
      <c r="D51">
        <v>0</v>
      </c>
    </row>
    <row r="52" spans="1:4">
      <c r="A52" t="s">
        <v>71</v>
      </c>
      <c r="B52" s="3">
        <v>6.81</v>
      </c>
      <c r="C52" s="3">
        <v>3.4641016151377803E-2</v>
      </c>
      <c r="D52">
        <v>0</v>
      </c>
    </row>
    <row r="53" spans="1:4">
      <c r="A53" t="s">
        <v>72</v>
      </c>
      <c r="B53" s="3">
        <v>6.8433333333333302</v>
      </c>
      <c r="C53" s="3">
        <v>8.9628864398324903E-2</v>
      </c>
      <c r="D53">
        <v>0</v>
      </c>
    </row>
    <row r="54" spans="1:4">
      <c r="A54" t="s">
        <v>73</v>
      </c>
      <c r="B54" s="3">
        <v>6.7633333333333301</v>
      </c>
      <c r="C54" s="3">
        <v>8.1445278152470907E-2</v>
      </c>
      <c r="D54">
        <v>0</v>
      </c>
    </row>
    <row r="55" spans="1:4">
      <c r="A55" t="s">
        <v>74</v>
      </c>
      <c r="B55" s="3">
        <v>6.9033333333333298</v>
      </c>
      <c r="C55" s="3">
        <v>4.0414518843274003E-2</v>
      </c>
      <c r="D55">
        <v>0</v>
      </c>
    </row>
    <row r="56" spans="1:4">
      <c r="A56" t="s">
        <v>75</v>
      </c>
      <c r="B56" s="3">
        <v>6.9166666666666696</v>
      </c>
      <c r="C56" s="3">
        <v>5.5075705472860698E-2</v>
      </c>
      <c r="D56">
        <v>0</v>
      </c>
    </row>
    <row r="57" spans="1:4">
      <c r="A57" t="s">
        <v>114</v>
      </c>
      <c r="B57" s="3">
        <v>7.24</v>
      </c>
      <c r="C57" s="3">
        <v>2.64575131106458E-2</v>
      </c>
      <c r="D57">
        <v>0</v>
      </c>
    </row>
    <row r="58" spans="1:4">
      <c r="A58" t="s">
        <v>76</v>
      </c>
      <c r="B58" s="3">
        <v>6.6166666666666698</v>
      </c>
      <c r="C58" s="3">
        <v>2.0816659994661198E-2</v>
      </c>
      <c r="D58">
        <v>0</v>
      </c>
    </row>
    <row r="59" spans="1:4">
      <c r="A59" t="s">
        <v>77</v>
      </c>
      <c r="B59" s="3">
        <v>6.5866666666666696</v>
      </c>
      <c r="C59" s="3">
        <v>1.52752523165191E-2</v>
      </c>
      <c r="D59">
        <v>0</v>
      </c>
    </row>
    <row r="60" spans="1:4">
      <c r="A60" t="s">
        <v>78</v>
      </c>
      <c r="B60" s="3">
        <v>7.0766666666666698</v>
      </c>
      <c r="C60" s="3">
        <v>6.1101009266077901E-2</v>
      </c>
      <c r="D60">
        <v>0</v>
      </c>
    </row>
    <row r="61" spans="1:4">
      <c r="A61" t="s">
        <v>79</v>
      </c>
      <c r="B61" s="3">
        <v>6.9366666666666701</v>
      </c>
      <c r="C61" s="3">
        <v>5.1316014394469103E-2</v>
      </c>
      <c r="D61">
        <v>0</v>
      </c>
    </row>
    <row r="62" spans="1:4">
      <c r="A62" t="s">
        <v>80</v>
      </c>
      <c r="B62" s="3">
        <v>6.8133333333333299</v>
      </c>
      <c r="C62" s="3">
        <v>7.0237691685684805E-2</v>
      </c>
      <c r="D62">
        <v>0</v>
      </c>
    </row>
    <row r="63" spans="1:4">
      <c r="A63" t="s">
        <v>81</v>
      </c>
      <c r="B63" s="3">
        <v>6.81666666666667</v>
      </c>
      <c r="C63" s="3">
        <v>0.113724814061546</v>
      </c>
      <c r="D63">
        <v>0</v>
      </c>
    </row>
    <row r="64" spans="1:4">
      <c r="A64" t="s">
        <v>82</v>
      </c>
      <c r="B64" s="3">
        <v>6.93</v>
      </c>
      <c r="C64" s="3">
        <v>8.7177978870813494E-2</v>
      </c>
      <c r="D64">
        <v>0</v>
      </c>
    </row>
    <row r="65" spans="1:4">
      <c r="A65" t="s">
        <v>83</v>
      </c>
      <c r="B65" s="3">
        <v>6.83</v>
      </c>
      <c r="C65" s="3">
        <v>7.5498344352707594E-2</v>
      </c>
      <c r="D65">
        <v>0</v>
      </c>
    </row>
    <row r="66" spans="1:4">
      <c r="A66" t="s">
        <v>115</v>
      </c>
      <c r="B66" s="3">
        <v>7.25</v>
      </c>
      <c r="C66" s="3">
        <v>4.3588989435406601E-2</v>
      </c>
      <c r="D66">
        <v>0</v>
      </c>
    </row>
    <row r="67" spans="1:4">
      <c r="A67" t="s">
        <v>84</v>
      </c>
      <c r="B67" s="3">
        <v>6.5366666666666697</v>
      </c>
      <c r="C67" s="3">
        <v>4.1633319989322598E-2</v>
      </c>
      <c r="D67">
        <v>0</v>
      </c>
    </row>
    <row r="68" spans="1:4">
      <c r="A68" t="s">
        <v>85</v>
      </c>
      <c r="B68" s="3">
        <v>6.4966666666666697</v>
      </c>
      <c r="C68" s="3">
        <v>3.2145502536643E-2</v>
      </c>
      <c r="D68">
        <v>0</v>
      </c>
    </row>
    <row r="69" spans="1:4">
      <c r="A69" t="s">
        <v>86</v>
      </c>
      <c r="B69" s="3">
        <v>6.85666666666667</v>
      </c>
      <c r="C69" s="3">
        <v>7.7674534651540506E-2</v>
      </c>
      <c r="D69">
        <v>0</v>
      </c>
    </row>
    <row r="70" spans="1:4">
      <c r="A70" t="s">
        <v>87</v>
      </c>
      <c r="B70" s="3">
        <v>6.81</v>
      </c>
      <c r="C70" s="3">
        <v>6.2449979983984001E-2</v>
      </c>
      <c r="D70">
        <v>0</v>
      </c>
    </row>
    <row r="71" spans="1:4">
      <c r="A71" t="s">
        <v>88</v>
      </c>
      <c r="B71" s="3">
        <v>6.9666666666666703</v>
      </c>
      <c r="C71" s="3">
        <v>4.0414518843274003E-2</v>
      </c>
      <c r="D71">
        <v>0</v>
      </c>
    </row>
    <row r="72" spans="1:4">
      <c r="A72" t="s">
        <v>89</v>
      </c>
      <c r="B72" s="3">
        <v>6.9133333333333304</v>
      </c>
      <c r="C72" s="3">
        <v>2.08166599946614E-2</v>
      </c>
      <c r="D72">
        <v>0</v>
      </c>
    </row>
    <row r="73" spans="1:4">
      <c r="A73" t="s">
        <v>90</v>
      </c>
      <c r="B73" s="3">
        <v>7.08</v>
      </c>
      <c r="C73" s="3">
        <v>9.5393920141694302E-2</v>
      </c>
      <c r="D73">
        <v>0</v>
      </c>
    </row>
    <row r="74" spans="1:4">
      <c r="A74" t="s">
        <v>91</v>
      </c>
      <c r="B74" s="3">
        <v>7.03</v>
      </c>
      <c r="C74" s="3">
        <v>4.3588989435406303E-2</v>
      </c>
      <c r="D74">
        <v>0</v>
      </c>
    </row>
    <row r="75" spans="1:4">
      <c r="A75" t="s">
        <v>92</v>
      </c>
      <c r="B75" s="3">
        <v>6.81</v>
      </c>
      <c r="C75" s="3">
        <v>8.5440037453175299E-2</v>
      </c>
      <c r="D75">
        <v>0</v>
      </c>
    </row>
    <row r="76" spans="1:4">
      <c r="A76" t="s">
        <v>104</v>
      </c>
      <c r="B76" s="3">
        <v>6.92</v>
      </c>
      <c r="C76" s="3">
        <v>8.88819441731558E-2</v>
      </c>
      <c r="D76">
        <v>0</v>
      </c>
    </row>
    <row r="77" spans="1:4">
      <c r="A77" t="s">
        <v>116</v>
      </c>
      <c r="B77" s="3">
        <v>7.2439999999999998</v>
      </c>
      <c r="C77" s="3">
        <v>2.4248711305963799E-2</v>
      </c>
      <c r="D77">
        <v>0</v>
      </c>
    </row>
    <row r="78" spans="1:4">
      <c r="A78" t="s">
        <v>93</v>
      </c>
      <c r="B78" s="3">
        <v>6.5866666666666696</v>
      </c>
      <c r="C78" s="3">
        <v>3.2145502536643299E-2</v>
      </c>
      <c r="D78">
        <v>0</v>
      </c>
    </row>
    <row r="79" spans="1:4">
      <c r="A79" t="s">
        <v>94</v>
      </c>
      <c r="B79" s="3">
        <v>6.8066666666666702</v>
      </c>
      <c r="C79" s="3">
        <v>3.7859388972001501E-2</v>
      </c>
      <c r="D79">
        <v>0</v>
      </c>
    </row>
    <row r="80" spans="1:4">
      <c r="A80" t="s">
        <v>95</v>
      </c>
      <c r="B80" s="3">
        <v>6.97</v>
      </c>
      <c r="C80" s="3">
        <v>5.5677643628300397E-2</v>
      </c>
      <c r="D80">
        <v>0</v>
      </c>
    </row>
    <row r="81" spans="1:4">
      <c r="A81" t="s">
        <v>96</v>
      </c>
      <c r="B81" s="3">
        <v>6.88</v>
      </c>
      <c r="C81" s="3">
        <v>0.105356537528527</v>
      </c>
      <c r="D81">
        <v>0</v>
      </c>
    </row>
    <row r="82" spans="1:4">
      <c r="A82" t="s">
        <v>97</v>
      </c>
      <c r="B82" s="3">
        <v>6.93333333333333</v>
      </c>
      <c r="C82" s="3">
        <v>4.0414518843273899E-2</v>
      </c>
      <c r="D82">
        <v>0</v>
      </c>
    </row>
    <row r="83" spans="1:4">
      <c r="A83" t="s">
        <v>98</v>
      </c>
      <c r="B83" s="3">
        <v>6.9933333333333296</v>
      </c>
      <c r="C83" s="3">
        <v>6.0277137733417099E-2</v>
      </c>
      <c r="D83">
        <v>0</v>
      </c>
    </row>
    <row r="84" spans="1:4">
      <c r="A84" t="s">
        <v>99</v>
      </c>
      <c r="B84" s="3">
        <v>6.97</v>
      </c>
      <c r="C84" s="3">
        <v>4.5825756949558302E-2</v>
      </c>
      <c r="D84">
        <v>0</v>
      </c>
    </row>
    <row r="85" spans="1:4">
      <c r="A85" t="s">
        <v>23</v>
      </c>
      <c r="B85" s="3">
        <v>5.9466666666666699</v>
      </c>
      <c r="C85" s="3">
        <v>6.1101009266077901E-2</v>
      </c>
      <c r="D85">
        <v>24</v>
      </c>
    </row>
    <row r="86" spans="1:4">
      <c r="A86" t="s">
        <v>24</v>
      </c>
      <c r="B86" s="3">
        <v>6.7133333333333303</v>
      </c>
      <c r="C86" s="3">
        <v>8.3864970836060607E-2</v>
      </c>
      <c r="D86">
        <v>24</v>
      </c>
    </row>
    <row r="87" spans="1:4">
      <c r="A87" t="s">
        <v>25</v>
      </c>
      <c r="B87" s="3">
        <v>6.5466666666666704</v>
      </c>
      <c r="C87" s="3">
        <v>2.8867513459481201E-2</v>
      </c>
      <c r="D87">
        <v>24</v>
      </c>
    </row>
    <row r="88" spans="1:4">
      <c r="A88" t="s">
        <v>26</v>
      </c>
      <c r="B88" s="3">
        <v>5.9266666666666703</v>
      </c>
      <c r="C88" s="3">
        <v>8.1445278152470602E-2</v>
      </c>
      <c r="D88">
        <v>24</v>
      </c>
    </row>
    <row r="89" spans="1:4">
      <c r="A89" t="s">
        <v>27</v>
      </c>
      <c r="B89" s="3">
        <v>6.2033333333333296</v>
      </c>
      <c r="C89" s="3">
        <v>6.8068592855540497E-2</v>
      </c>
      <c r="D89">
        <v>24</v>
      </c>
    </row>
    <row r="90" spans="1:4">
      <c r="A90" t="s">
        <v>28</v>
      </c>
      <c r="B90" s="3">
        <v>6.16</v>
      </c>
      <c r="C90" s="3">
        <v>0.104403065089106</v>
      </c>
      <c r="D90">
        <v>24</v>
      </c>
    </row>
    <row r="91" spans="1:4">
      <c r="A91" t="s">
        <v>29</v>
      </c>
      <c r="B91" s="3">
        <v>6.4366666666666701</v>
      </c>
      <c r="C91" s="3">
        <v>2.5166114784235801E-2</v>
      </c>
      <c r="D91">
        <v>24</v>
      </c>
    </row>
    <row r="92" spans="1:4">
      <c r="A92" t="s">
        <v>30</v>
      </c>
      <c r="B92" s="3">
        <v>6.4366666666666701</v>
      </c>
      <c r="C92" s="3">
        <v>2.08166599946614E-2</v>
      </c>
      <c r="D92">
        <v>24</v>
      </c>
    </row>
    <row r="93" spans="1:4">
      <c r="A93" t="s">
        <v>31</v>
      </c>
      <c r="B93" s="3">
        <v>6.7333333333333298</v>
      </c>
      <c r="C93" s="3">
        <v>0.159478316185409</v>
      </c>
      <c r="D93">
        <v>24</v>
      </c>
    </row>
    <row r="94" spans="1:4">
      <c r="A94" t="s">
        <v>32</v>
      </c>
      <c r="B94" s="3">
        <v>6.6366666666666703</v>
      </c>
      <c r="C94" s="3">
        <v>4.1633319989322799E-2</v>
      </c>
      <c r="D94">
        <v>24</v>
      </c>
    </row>
    <row r="95" spans="1:4">
      <c r="A95" t="s">
        <v>33</v>
      </c>
      <c r="B95" s="3">
        <v>6.5733333333333297</v>
      </c>
      <c r="C95" s="3">
        <v>2.5166114784235701E-2</v>
      </c>
      <c r="D95">
        <v>24</v>
      </c>
    </row>
    <row r="96" spans="1:4">
      <c r="A96" t="s">
        <v>34</v>
      </c>
      <c r="B96" s="3">
        <v>5.9733333333333301</v>
      </c>
      <c r="C96" s="3">
        <v>5.8594652770823201E-2</v>
      </c>
      <c r="D96">
        <v>24</v>
      </c>
    </row>
    <row r="97" spans="1:4">
      <c r="A97" t="s">
        <v>35</v>
      </c>
      <c r="B97" s="3">
        <v>6.1233333333333304</v>
      </c>
      <c r="C97" s="3">
        <v>9.6090235369330701E-2</v>
      </c>
      <c r="D97">
        <v>24</v>
      </c>
    </row>
    <row r="98" spans="1:4">
      <c r="A98" t="s">
        <v>36</v>
      </c>
      <c r="B98" s="3">
        <v>6.1333333333333302</v>
      </c>
      <c r="C98" s="3">
        <v>5.0332229568471498E-2</v>
      </c>
      <c r="D98">
        <v>24</v>
      </c>
    </row>
    <row r="99" spans="1:4">
      <c r="A99" t="s">
        <v>37</v>
      </c>
      <c r="B99" s="3">
        <v>6.2133333333333303</v>
      </c>
      <c r="C99" s="3">
        <v>0.13650396819628899</v>
      </c>
      <c r="D99">
        <v>24</v>
      </c>
    </row>
    <row r="100" spans="1:4">
      <c r="A100" t="s">
        <v>38</v>
      </c>
      <c r="B100" s="3">
        <v>5.91</v>
      </c>
      <c r="C100" s="3">
        <v>7.2111025509280099E-2</v>
      </c>
      <c r="D100">
        <v>24</v>
      </c>
    </row>
    <row r="101" spans="1:4">
      <c r="A101" t="s">
        <v>39</v>
      </c>
      <c r="B101" s="3">
        <v>6.08</v>
      </c>
      <c r="C101" s="3">
        <v>6.2449979983984098E-2</v>
      </c>
      <c r="D101">
        <v>24</v>
      </c>
    </row>
    <row r="102" spans="1:4">
      <c r="A102" t="s">
        <v>40</v>
      </c>
      <c r="B102" s="3">
        <v>5.9666666666666703</v>
      </c>
      <c r="C102" s="3">
        <v>0.16258331197676301</v>
      </c>
      <c r="D102">
        <v>24</v>
      </c>
    </row>
    <row r="103" spans="1:4">
      <c r="A103" t="s">
        <v>41</v>
      </c>
      <c r="B103" s="3">
        <v>6.10666666666667</v>
      </c>
      <c r="C103" s="3">
        <v>7.5055534994651799E-2</v>
      </c>
      <c r="D103">
        <v>24</v>
      </c>
    </row>
    <row r="104" spans="1:4">
      <c r="A104" t="s">
        <v>42</v>
      </c>
      <c r="B104" s="3">
        <v>5.89333333333333</v>
      </c>
      <c r="C104" s="3">
        <v>0.19857828011475301</v>
      </c>
      <c r="D104">
        <v>24</v>
      </c>
    </row>
    <row r="105" spans="1:4">
      <c r="A105" t="s">
        <v>43</v>
      </c>
      <c r="B105" s="3">
        <v>6.51</v>
      </c>
      <c r="C105" s="3">
        <v>0.02</v>
      </c>
      <c r="D105">
        <v>24</v>
      </c>
    </row>
    <row r="106" spans="1:4">
      <c r="A106" t="s">
        <v>44</v>
      </c>
      <c r="B106" s="3">
        <v>6.6166666666666698</v>
      </c>
      <c r="C106" s="3">
        <v>4.1633319989322598E-2</v>
      </c>
      <c r="D106">
        <v>24</v>
      </c>
    </row>
    <row r="107" spans="1:4">
      <c r="A107" t="s">
        <v>45</v>
      </c>
      <c r="B107" s="3">
        <v>5.9733333333333301</v>
      </c>
      <c r="C107" s="3">
        <v>0.12342339054382399</v>
      </c>
      <c r="D107">
        <v>24</v>
      </c>
    </row>
    <row r="108" spans="1:4">
      <c r="A108" t="s">
        <v>46</v>
      </c>
      <c r="B108" s="3">
        <v>5.9133333333333304</v>
      </c>
      <c r="C108" s="3">
        <v>8.7368949480540997E-2</v>
      </c>
      <c r="D108">
        <v>24</v>
      </c>
    </row>
    <row r="109" spans="1:4">
      <c r="A109" t="s">
        <v>47</v>
      </c>
      <c r="B109" s="3">
        <v>6.2466666666666697</v>
      </c>
      <c r="C109" s="3">
        <v>5.7735026918962901E-2</v>
      </c>
      <c r="D109">
        <v>24</v>
      </c>
    </row>
    <row r="110" spans="1:4">
      <c r="A110" t="s">
        <v>48</v>
      </c>
      <c r="B110" s="3">
        <v>6.10666666666667</v>
      </c>
      <c r="C110" s="3">
        <v>1.52752523165196E-2</v>
      </c>
      <c r="D110">
        <v>24</v>
      </c>
    </row>
    <row r="111" spans="1:4">
      <c r="A111" t="s">
        <v>49</v>
      </c>
      <c r="B111" s="3">
        <v>6.31666666666667</v>
      </c>
      <c r="C111" s="3">
        <v>0.16743157806499101</v>
      </c>
      <c r="D111">
        <v>24</v>
      </c>
    </row>
    <row r="112" spans="1:4">
      <c r="A112" t="s">
        <v>50</v>
      </c>
      <c r="B112" s="3">
        <v>6.47</v>
      </c>
      <c r="C112" s="3">
        <v>3.6055512754639599E-2</v>
      </c>
      <c r="D112">
        <v>24</v>
      </c>
    </row>
    <row r="113" spans="1:4">
      <c r="A113" t="s">
        <v>51</v>
      </c>
      <c r="B113" s="3">
        <v>6.29</v>
      </c>
      <c r="C113" s="3">
        <v>2.6457513110646199E-2</v>
      </c>
      <c r="D113">
        <v>24</v>
      </c>
    </row>
    <row r="114" spans="1:4">
      <c r="A114" t="s">
        <v>52</v>
      </c>
      <c r="B114" s="3">
        <v>6.4133333333333304</v>
      </c>
      <c r="C114" s="3">
        <v>2.51661147842362E-2</v>
      </c>
      <c r="D114">
        <v>24</v>
      </c>
    </row>
    <row r="115" spans="1:4">
      <c r="A115" t="s">
        <v>53</v>
      </c>
      <c r="B115" s="3">
        <v>6.35666666666667</v>
      </c>
      <c r="C115" s="3">
        <v>0.13428824718989099</v>
      </c>
      <c r="D115">
        <v>24</v>
      </c>
    </row>
    <row r="116" spans="1:4">
      <c r="A116" t="s">
        <v>54</v>
      </c>
      <c r="B116" s="3">
        <v>6.5833333333333304</v>
      </c>
      <c r="C116" s="3">
        <v>5.5075705472860698E-2</v>
      </c>
      <c r="D116">
        <v>24</v>
      </c>
    </row>
    <row r="117" spans="1:4">
      <c r="A117" t="s">
        <v>55</v>
      </c>
      <c r="B117" s="3">
        <v>6.0133333333333301</v>
      </c>
      <c r="C117" s="3">
        <v>5.7735026918962401E-2</v>
      </c>
      <c r="D117">
        <v>24</v>
      </c>
    </row>
    <row r="118" spans="1:4">
      <c r="A118" t="s">
        <v>56</v>
      </c>
      <c r="B118" s="3">
        <v>6.93333333333333</v>
      </c>
      <c r="C118" s="3">
        <v>4.7258156262526101E-2</v>
      </c>
      <c r="D118">
        <v>24</v>
      </c>
    </row>
    <row r="119" spans="1:4">
      <c r="A119" t="s">
        <v>111</v>
      </c>
      <c r="B119" s="3">
        <v>7.03</v>
      </c>
      <c r="C119" s="3">
        <v>7.21110255092796E-2</v>
      </c>
      <c r="D119">
        <v>24</v>
      </c>
    </row>
    <row r="120" spans="1:4">
      <c r="A120" t="s">
        <v>57</v>
      </c>
      <c r="B120" s="3">
        <v>6.3433333333333302</v>
      </c>
      <c r="C120" s="3">
        <v>0.16196707484341799</v>
      </c>
      <c r="D120">
        <v>24</v>
      </c>
    </row>
    <row r="121" spans="1:4">
      <c r="A121" t="s">
        <v>58</v>
      </c>
      <c r="B121" s="3">
        <v>6.5566666666666702</v>
      </c>
      <c r="C121" s="3">
        <v>3.0550504633038801E-2</v>
      </c>
      <c r="D121">
        <v>24</v>
      </c>
    </row>
    <row r="122" spans="1:4">
      <c r="A122" t="s">
        <v>59</v>
      </c>
      <c r="B122" s="3">
        <v>6.7333333333333298</v>
      </c>
      <c r="C122" s="3">
        <v>0.10214368964029701</v>
      </c>
      <c r="D122">
        <v>24</v>
      </c>
    </row>
    <row r="123" spans="1:4">
      <c r="A123" t="s">
        <v>60</v>
      </c>
      <c r="B123" s="3">
        <v>6.2</v>
      </c>
      <c r="C123" s="3">
        <v>3.4641016151377303E-2</v>
      </c>
      <c r="D123">
        <v>24</v>
      </c>
    </row>
    <row r="124" spans="1:4">
      <c r="A124" t="s">
        <v>61</v>
      </c>
      <c r="B124" s="3">
        <v>6.44</v>
      </c>
      <c r="C124" s="3">
        <v>0</v>
      </c>
      <c r="D124">
        <v>24</v>
      </c>
    </row>
    <row r="125" spans="1:4">
      <c r="A125" t="s">
        <v>62</v>
      </c>
      <c r="B125" s="3">
        <v>6.56666666666667</v>
      </c>
      <c r="C125" s="3">
        <v>4.9328828623162402E-2</v>
      </c>
      <c r="D125">
        <v>24</v>
      </c>
    </row>
    <row r="126" spans="1:4">
      <c r="A126" t="s">
        <v>63</v>
      </c>
      <c r="B126" s="3">
        <v>6.3</v>
      </c>
      <c r="C126" s="3">
        <v>6.2449979983983599E-2</v>
      </c>
      <c r="D126">
        <v>24</v>
      </c>
    </row>
    <row r="127" spans="1:4">
      <c r="A127" t="s">
        <v>64</v>
      </c>
      <c r="B127" s="3">
        <v>6.10666666666667</v>
      </c>
      <c r="C127" s="3">
        <v>6.6583281184793897E-2</v>
      </c>
      <c r="D127">
        <v>24</v>
      </c>
    </row>
    <row r="128" spans="1:4">
      <c r="A128" t="s">
        <v>65</v>
      </c>
      <c r="B128" s="3">
        <v>6.5733333333333297</v>
      </c>
      <c r="C128" s="3">
        <v>2.08166599946614E-2</v>
      </c>
      <c r="D128">
        <v>24</v>
      </c>
    </row>
    <row r="129" spans="1:4">
      <c r="A129" t="s">
        <v>66</v>
      </c>
      <c r="B129" s="3">
        <v>5.9166666666666696</v>
      </c>
      <c r="C129" s="3">
        <v>0.12503332889007401</v>
      </c>
      <c r="D129">
        <v>24</v>
      </c>
    </row>
    <row r="130" spans="1:4">
      <c r="A130" t="s">
        <v>112</v>
      </c>
      <c r="B130" s="3">
        <v>7.07</v>
      </c>
      <c r="C130" s="3">
        <v>2.64575131106458E-2</v>
      </c>
      <c r="D130">
        <v>24</v>
      </c>
    </row>
    <row r="131" spans="1:4">
      <c r="A131" t="s">
        <v>67</v>
      </c>
      <c r="B131" s="3">
        <v>5.9633333333333303</v>
      </c>
      <c r="C131" s="3">
        <v>5.7735026918962901E-2</v>
      </c>
      <c r="D131">
        <v>24</v>
      </c>
    </row>
    <row r="132" spans="1:4">
      <c r="A132" t="s">
        <v>113</v>
      </c>
      <c r="B132" s="3">
        <v>5.8733333333333304</v>
      </c>
      <c r="C132" s="3">
        <v>6.3508529610858996E-2</v>
      </c>
      <c r="D132">
        <v>24</v>
      </c>
    </row>
    <row r="133" spans="1:4">
      <c r="A133" t="s">
        <v>69</v>
      </c>
      <c r="B133" s="3">
        <v>6.1</v>
      </c>
      <c r="C133" s="3">
        <v>0.16462077633154301</v>
      </c>
      <c r="D133">
        <v>24</v>
      </c>
    </row>
    <row r="134" spans="1:4">
      <c r="A134" t="s">
        <v>70</v>
      </c>
      <c r="B134" s="3">
        <v>6.4466666666666699</v>
      </c>
      <c r="C134" s="3">
        <v>2.88675134594817E-2</v>
      </c>
      <c r="D134">
        <v>24</v>
      </c>
    </row>
    <row r="135" spans="1:4">
      <c r="A135" t="s">
        <v>71</v>
      </c>
      <c r="B135" s="3">
        <v>6.2466666666666697</v>
      </c>
      <c r="C135" s="3">
        <v>6.5064070986477096E-2</v>
      </c>
      <c r="D135">
        <v>24</v>
      </c>
    </row>
    <row r="136" spans="1:4">
      <c r="A136" t="s">
        <v>72</v>
      </c>
      <c r="B136" s="3">
        <v>6.35666666666667</v>
      </c>
      <c r="C136" s="3">
        <v>8.3266639978645404E-2</v>
      </c>
      <c r="D136">
        <v>24</v>
      </c>
    </row>
    <row r="137" spans="1:4">
      <c r="A137" t="s">
        <v>73</v>
      </c>
      <c r="B137" s="3">
        <v>5.9833333333333298</v>
      </c>
      <c r="C137" s="3">
        <v>9.2376043070340197E-2</v>
      </c>
      <c r="D137">
        <v>24</v>
      </c>
    </row>
    <row r="138" spans="1:4">
      <c r="A138" t="s">
        <v>74</v>
      </c>
      <c r="B138" s="3">
        <v>6.6133333333333297</v>
      </c>
      <c r="C138" s="3">
        <v>5.7735026918961296E-3</v>
      </c>
      <c r="D138">
        <v>24</v>
      </c>
    </row>
    <row r="139" spans="1:4">
      <c r="A139" t="s">
        <v>75</v>
      </c>
      <c r="B139" s="3">
        <v>6.4</v>
      </c>
      <c r="C139" s="3">
        <v>0.212837966537928</v>
      </c>
      <c r="D139">
        <v>24</v>
      </c>
    </row>
    <row r="140" spans="1:4">
      <c r="A140" t="s">
        <v>114</v>
      </c>
      <c r="B140" s="3">
        <v>7.08</v>
      </c>
      <c r="C140" s="3">
        <v>2.64575131106458E-2</v>
      </c>
      <c r="D140">
        <v>24</v>
      </c>
    </row>
    <row r="141" spans="1:4">
      <c r="A141" t="s">
        <v>76</v>
      </c>
      <c r="B141" s="3">
        <v>6.0466666666666704</v>
      </c>
      <c r="C141" s="3">
        <v>9.0737717258774706E-2</v>
      </c>
      <c r="D141">
        <v>24</v>
      </c>
    </row>
    <row r="142" spans="1:4">
      <c r="A142" t="s">
        <v>77</v>
      </c>
      <c r="B142" s="3">
        <v>6.23</v>
      </c>
      <c r="C142" s="3">
        <v>4.3588989435406802E-2</v>
      </c>
      <c r="D142">
        <v>24</v>
      </c>
    </row>
    <row r="143" spans="1:4">
      <c r="A143" t="s">
        <v>78</v>
      </c>
      <c r="B143" s="3">
        <v>6.5366666666666697</v>
      </c>
      <c r="C143" s="3">
        <v>0.228983259941274</v>
      </c>
      <c r="D143">
        <v>24</v>
      </c>
    </row>
    <row r="144" spans="1:4">
      <c r="A144" t="s">
        <v>79</v>
      </c>
      <c r="B144" s="3">
        <v>6.44</v>
      </c>
      <c r="C144" s="3">
        <v>6.2449979983984001E-2</v>
      </c>
      <c r="D144">
        <v>24</v>
      </c>
    </row>
    <row r="145" spans="1:4">
      <c r="A145" t="s">
        <v>80</v>
      </c>
      <c r="B145" s="3">
        <v>6.1133333333333297</v>
      </c>
      <c r="C145" s="3">
        <v>8.7368949480540997E-2</v>
      </c>
      <c r="D145">
        <v>24</v>
      </c>
    </row>
    <row r="146" spans="1:4">
      <c r="A146" t="s">
        <v>81</v>
      </c>
      <c r="B146" s="3">
        <v>6.37</v>
      </c>
      <c r="C146" s="3">
        <v>8.88819441731558E-2</v>
      </c>
      <c r="D146">
        <v>24</v>
      </c>
    </row>
    <row r="147" spans="1:4">
      <c r="A147" t="s">
        <v>82</v>
      </c>
      <c r="B147" s="3">
        <v>6.1166666666666698</v>
      </c>
      <c r="C147" s="3">
        <v>9.2915732431775602E-2</v>
      </c>
      <c r="D147">
        <v>24</v>
      </c>
    </row>
    <row r="148" spans="1:4">
      <c r="A148" t="s">
        <v>83</v>
      </c>
      <c r="B148" s="3">
        <v>6.4533333333333296</v>
      </c>
      <c r="C148" s="3">
        <v>4.9328828623162402E-2</v>
      </c>
      <c r="D148">
        <v>24</v>
      </c>
    </row>
    <row r="149" spans="1:4">
      <c r="A149" t="s">
        <v>115</v>
      </c>
      <c r="B149" s="3">
        <v>7.1566666666666698</v>
      </c>
      <c r="C149" s="3">
        <v>5.0332229568471498E-2</v>
      </c>
      <c r="D149">
        <v>24</v>
      </c>
    </row>
    <row r="150" spans="1:4">
      <c r="A150" t="s">
        <v>84</v>
      </c>
      <c r="B150" s="3">
        <v>5.9566666666666697</v>
      </c>
      <c r="C150" s="3">
        <v>9.2915732431775602E-2</v>
      </c>
      <c r="D150">
        <v>24</v>
      </c>
    </row>
    <row r="151" spans="1:4">
      <c r="A151" t="s">
        <v>85</v>
      </c>
      <c r="B151" s="3">
        <v>6.06</v>
      </c>
      <c r="C151" s="3">
        <v>8.88819441731558E-2</v>
      </c>
      <c r="D151">
        <v>24</v>
      </c>
    </row>
    <row r="152" spans="1:4">
      <c r="A152" t="s">
        <v>86</v>
      </c>
      <c r="B152" s="3">
        <v>6.4466666666666699</v>
      </c>
      <c r="C152" s="3">
        <v>2.3094010767585101E-2</v>
      </c>
      <c r="D152">
        <v>24</v>
      </c>
    </row>
    <row r="153" spans="1:4">
      <c r="A153" t="s">
        <v>87</v>
      </c>
      <c r="B153" s="3">
        <v>6.0533333333333301</v>
      </c>
      <c r="C153" s="3">
        <v>7.5055534994651105E-2</v>
      </c>
      <c r="D153">
        <v>24</v>
      </c>
    </row>
    <row r="154" spans="1:4">
      <c r="A154" t="s">
        <v>88</v>
      </c>
      <c r="B154" s="3">
        <v>6.4966666666666697</v>
      </c>
      <c r="C154" s="3">
        <v>2.08166599946609E-2</v>
      </c>
      <c r="D154">
        <v>24</v>
      </c>
    </row>
    <row r="155" spans="1:4">
      <c r="A155" t="s">
        <v>89</v>
      </c>
      <c r="B155" s="3">
        <v>6.65</v>
      </c>
      <c r="C155" s="3">
        <v>1.7320508075688901E-2</v>
      </c>
      <c r="D155">
        <v>24</v>
      </c>
    </row>
    <row r="156" spans="1:4">
      <c r="A156" t="s">
        <v>90</v>
      </c>
      <c r="B156" s="3">
        <v>6.7333333333333298</v>
      </c>
      <c r="C156" s="3">
        <v>2.08166599946614E-2</v>
      </c>
      <c r="D156">
        <v>24</v>
      </c>
    </row>
    <row r="157" spans="1:4">
      <c r="A157" t="s">
        <v>91</v>
      </c>
      <c r="B157" s="3">
        <v>6.60666666666667</v>
      </c>
      <c r="C157" s="3">
        <v>2.5166114784235801E-2</v>
      </c>
      <c r="D157">
        <v>24</v>
      </c>
    </row>
    <row r="158" spans="1:4">
      <c r="A158" t="s">
        <v>92</v>
      </c>
      <c r="B158" s="3">
        <v>6.02</v>
      </c>
      <c r="C158" s="3">
        <v>9.0000000000000302E-2</v>
      </c>
      <c r="D158">
        <v>24</v>
      </c>
    </row>
    <row r="159" spans="1:4">
      <c r="A159" t="s">
        <v>104</v>
      </c>
      <c r="B159" s="3">
        <v>6.8366666666666696</v>
      </c>
      <c r="C159" s="3">
        <v>1.1547005383792301E-2</v>
      </c>
      <c r="D159">
        <v>24</v>
      </c>
    </row>
    <row r="160" spans="1:4">
      <c r="A160" t="s">
        <v>116</v>
      </c>
      <c r="B160" s="3">
        <v>7.1033333333333299</v>
      </c>
      <c r="C160" s="3">
        <v>3.5118845842842202E-2</v>
      </c>
      <c r="D160">
        <v>24</v>
      </c>
    </row>
    <row r="161" spans="1:4">
      <c r="A161" t="s">
        <v>93</v>
      </c>
      <c r="B161" s="3">
        <v>6.1533333333333298</v>
      </c>
      <c r="C161" s="3">
        <v>7.0945988845976193E-2</v>
      </c>
      <c r="D161">
        <v>24</v>
      </c>
    </row>
    <row r="162" spans="1:4">
      <c r="A162" t="s">
        <v>94</v>
      </c>
      <c r="B162" s="3">
        <v>5.8966666666666701</v>
      </c>
      <c r="C162" s="3">
        <v>0.102632028788938</v>
      </c>
      <c r="D162">
        <v>24</v>
      </c>
    </row>
    <row r="163" spans="1:4">
      <c r="A163" t="s">
        <v>95</v>
      </c>
      <c r="B163" s="3">
        <v>6.2033333333333296</v>
      </c>
      <c r="C163" s="3">
        <v>3.05505046330392E-2</v>
      </c>
      <c r="D163">
        <v>24</v>
      </c>
    </row>
    <row r="164" spans="1:4">
      <c r="A164" t="s">
        <v>96</v>
      </c>
      <c r="B164" s="3">
        <v>6.42</v>
      </c>
      <c r="C164" s="3">
        <v>4.3588989435406802E-2</v>
      </c>
      <c r="D164">
        <v>24</v>
      </c>
    </row>
    <row r="165" spans="1:4">
      <c r="A165" t="s">
        <v>97</v>
      </c>
      <c r="B165" s="3">
        <v>6.7</v>
      </c>
      <c r="C165" s="3">
        <v>0.16522711641858301</v>
      </c>
      <c r="D165">
        <v>24</v>
      </c>
    </row>
    <row r="166" spans="1:4">
      <c r="A166" t="s">
        <v>98</v>
      </c>
      <c r="B166" s="3">
        <v>6.4133333333333304</v>
      </c>
      <c r="C166" s="3">
        <v>6.8068592855540497E-2</v>
      </c>
      <c r="D166">
        <v>24</v>
      </c>
    </row>
    <row r="167" spans="1:4">
      <c r="A167" t="s">
        <v>99</v>
      </c>
      <c r="B167" s="3">
        <v>5.89333333333333</v>
      </c>
      <c r="C167" s="3">
        <v>2.5166114784235801E-2</v>
      </c>
      <c r="D167">
        <v>24</v>
      </c>
    </row>
    <row r="168" spans="1:4">
      <c r="A168" t="s">
        <v>23</v>
      </c>
      <c r="B168" s="3">
        <v>5.9466666666666699</v>
      </c>
      <c r="C168" s="3">
        <v>7.3711147958320206E-2</v>
      </c>
      <c r="D168">
        <v>48</v>
      </c>
    </row>
    <row r="169" spans="1:4">
      <c r="A169" t="s">
        <v>24</v>
      </c>
      <c r="B169" s="3">
        <v>6.7233333333333301</v>
      </c>
      <c r="C169" s="3">
        <v>5.5075705472861197E-2</v>
      </c>
      <c r="D169">
        <v>48</v>
      </c>
    </row>
    <row r="170" spans="1:4">
      <c r="A170" t="s">
        <v>25</v>
      </c>
      <c r="B170" s="3">
        <v>6.56666666666667</v>
      </c>
      <c r="C170" s="3">
        <v>3.0550504633038801E-2</v>
      </c>
      <c r="D170">
        <v>48</v>
      </c>
    </row>
    <row r="171" spans="1:4">
      <c r="A171" t="s">
        <v>26</v>
      </c>
      <c r="B171" s="3">
        <v>5.9233333333333302</v>
      </c>
      <c r="C171" s="3">
        <v>8.0829037686547603E-2</v>
      </c>
      <c r="D171">
        <v>48</v>
      </c>
    </row>
    <row r="172" spans="1:4">
      <c r="A172" t="s">
        <v>27</v>
      </c>
      <c r="B172" s="3">
        <v>6.1933333333333298</v>
      </c>
      <c r="C172" s="3">
        <v>9.7125348562222893E-2</v>
      </c>
      <c r="D172">
        <v>48</v>
      </c>
    </row>
    <row r="173" spans="1:4">
      <c r="A173" t="s">
        <v>28</v>
      </c>
      <c r="B173" s="3">
        <v>6.12</v>
      </c>
      <c r="C173" s="3">
        <v>0.101488915650922</v>
      </c>
      <c r="D173">
        <v>48</v>
      </c>
    </row>
    <row r="174" spans="1:4">
      <c r="A174" t="s">
        <v>29</v>
      </c>
      <c r="B174" s="3">
        <v>6.56666666666667</v>
      </c>
      <c r="C174" s="3">
        <v>4.0414518843273899E-2</v>
      </c>
      <c r="D174">
        <v>48</v>
      </c>
    </row>
    <row r="175" spans="1:4">
      <c r="A175" t="s">
        <v>30</v>
      </c>
      <c r="B175" s="3">
        <v>6.5133333333333301</v>
      </c>
      <c r="C175" s="3">
        <v>6.0277137733417099E-2</v>
      </c>
      <c r="D175">
        <v>48</v>
      </c>
    </row>
    <row r="176" spans="1:4">
      <c r="A176" t="s">
        <v>31</v>
      </c>
      <c r="B176" s="3">
        <v>6.6966666666666699</v>
      </c>
      <c r="C176" s="3">
        <v>4.93288286231627E-2</v>
      </c>
      <c r="D176">
        <v>48</v>
      </c>
    </row>
    <row r="177" spans="1:4">
      <c r="A177" t="s">
        <v>32</v>
      </c>
      <c r="B177" s="3">
        <v>6.6933333333333298</v>
      </c>
      <c r="C177" s="3">
        <v>0.13051181300301301</v>
      </c>
      <c r="D177">
        <v>48</v>
      </c>
    </row>
    <row r="178" spans="1:4">
      <c r="A178" t="s">
        <v>33</v>
      </c>
      <c r="B178" s="3">
        <v>6.57</v>
      </c>
      <c r="C178" s="3">
        <v>6.0000000000000102E-2</v>
      </c>
      <c r="D178">
        <v>48</v>
      </c>
    </row>
    <row r="179" spans="1:4">
      <c r="A179" t="s">
        <v>34</v>
      </c>
      <c r="B179" s="3">
        <v>5.96</v>
      </c>
      <c r="C179" s="3">
        <v>8.5440037453175299E-2</v>
      </c>
      <c r="D179">
        <v>48</v>
      </c>
    </row>
    <row r="180" spans="1:4">
      <c r="A180" t="s">
        <v>35</v>
      </c>
      <c r="B180" s="3">
        <v>6.0933333333333302</v>
      </c>
      <c r="C180" s="3">
        <v>0.145716619962629</v>
      </c>
      <c r="D180">
        <v>48</v>
      </c>
    </row>
    <row r="181" spans="1:4">
      <c r="A181" t="s">
        <v>36</v>
      </c>
      <c r="B181" s="3">
        <v>5.93</v>
      </c>
      <c r="C181" s="3">
        <v>6.08276253029819E-2</v>
      </c>
      <c r="D181">
        <v>48</v>
      </c>
    </row>
    <row r="182" spans="1:4">
      <c r="A182" t="s">
        <v>37</v>
      </c>
      <c r="B182" s="3">
        <v>6.06666666666667</v>
      </c>
      <c r="C182" s="3">
        <v>0.101159939369957</v>
      </c>
      <c r="D182">
        <v>48</v>
      </c>
    </row>
    <row r="183" spans="1:4">
      <c r="A183" t="s">
        <v>38</v>
      </c>
      <c r="B183" s="3">
        <v>5.9266666666666703</v>
      </c>
      <c r="C183" s="3">
        <v>0.105039675043925</v>
      </c>
      <c r="D183">
        <v>48</v>
      </c>
    </row>
    <row r="184" spans="1:4">
      <c r="A184" t="s">
        <v>39</v>
      </c>
      <c r="B184" s="3">
        <v>6.1866666666666701</v>
      </c>
      <c r="C184" s="3">
        <v>0.116761865920914</v>
      </c>
      <c r="D184">
        <v>48</v>
      </c>
    </row>
    <row r="185" spans="1:4">
      <c r="A185" t="s">
        <v>40</v>
      </c>
      <c r="B185" s="3">
        <v>5.9433333333333298</v>
      </c>
      <c r="C185" s="3">
        <v>0.159478316185409</v>
      </c>
      <c r="D185">
        <v>48</v>
      </c>
    </row>
    <row r="186" spans="1:4">
      <c r="A186" t="s">
        <v>41</v>
      </c>
      <c r="B186" s="3">
        <v>6.0566666666666702</v>
      </c>
      <c r="C186" s="3">
        <v>0.195021366350801</v>
      </c>
      <c r="D186">
        <v>48</v>
      </c>
    </row>
    <row r="187" spans="1:4">
      <c r="A187" t="s">
        <v>42</v>
      </c>
      <c r="B187" s="3">
        <v>5.7466666666666697</v>
      </c>
      <c r="C187" s="3">
        <v>8.5049005481153503E-2</v>
      </c>
      <c r="D187">
        <v>48</v>
      </c>
    </row>
    <row r="188" spans="1:4">
      <c r="A188" t="s">
        <v>43</v>
      </c>
      <c r="B188" s="3">
        <v>6.5933333333333302</v>
      </c>
      <c r="C188" s="3">
        <v>7.7674534651540006E-2</v>
      </c>
      <c r="D188">
        <v>48</v>
      </c>
    </row>
    <row r="189" spans="1:4">
      <c r="A189" t="s">
        <v>44</v>
      </c>
      <c r="B189" s="3">
        <v>6.6733333333333302</v>
      </c>
      <c r="C189" s="3">
        <v>0.13051181300301301</v>
      </c>
      <c r="D189">
        <v>48</v>
      </c>
    </row>
    <row r="190" spans="1:4">
      <c r="A190" t="s">
        <v>45</v>
      </c>
      <c r="B190" s="3">
        <v>5.7833333333333297</v>
      </c>
      <c r="C190" s="3">
        <v>0.13613718571108099</v>
      </c>
      <c r="D190">
        <v>48</v>
      </c>
    </row>
    <row r="191" spans="1:4">
      <c r="A191" t="s">
        <v>46</v>
      </c>
      <c r="B191" s="3">
        <v>5.94</v>
      </c>
      <c r="C191" s="3">
        <v>0.105356537528527</v>
      </c>
      <c r="D191">
        <v>48</v>
      </c>
    </row>
    <row r="192" spans="1:4">
      <c r="A192" t="s">
        <v>47</v>
      </c>
      <c r="B192" s="3">
        <v>6.17</v>
      </c>
      <c r="C192" s="3">
        <v>7.81024967590664E-2</v>
      </c>
      <c r="D192">
        <v>48</v>
      </c>
    </row>
    <row r="193" spans="1:4">
      <c r="A193" t="s">
        <v>48</v>
      </c>
      <c r="B193" s="3">
        <v>6.21</v>
      </c>
      <c r="C193" s="3">
        <v>0.10816653826392</v>
      </c>
      <c r="D193">
        <v>48</v>
      </c>
    </row>
    <row r="194" spans="1:4">
      <c r="A194" t="s">
        <v>49</v>
      </c>
      <c r="B194" s="3">
        <v>6.3766666666666696</v>
      </c>
      <c r="C194" s="3">
        <v>0.17616280348965099</v>
      </c>
      <c r="D194">
        <v>48</v>
      </c>
    </row>
    <row r="195" spans="1:4">
      <c r="A195" t="s">
        <v>50</v>
      </c>
      <c r="B195" s="3">
        <v>6.5733333333333297</v>
      </c>
      <c r="C195" s="3">
        <v>9.2376043070340197E-2</v>
      </c>
      <c r="D195">
        <v>48</v>
      </c>
    </row>
    <row r="196" spans="1:4">
      <c r="A196" t="s">
        <v>51</v>
      </c>
      <c r="B196" s="3">
        <v>6.4533333333333296</v>
      </c>
      <c r="C196" s="3">
        <v>0.100166528008778</v>
      </c>
      <c r="D196">
        <v>48</v>
      </c>
    </row>
    <row r="197" spans="1:4">
      <c r="A197" t="s">
        <v>52</v>
      </c>
      <c r="B197" s="3">
        <v>6.53</v>
      </c>
      <c r="C197" s="3">
        <v>9.6436507609929306E-2</v>
      </c>
      <c r="D197">
        <v>48</v>
      </c>
    </row>
    <row r="198" spans="1:4">
      <c r="A198" t="s">
        <v>53</v>
      </c>
      <c r="B198" s="3">
        <v>6.59</v>
      </c>
      <c r="C198" s="3">
        <v>0.13856406460550999</v>
      </c>
      <c r="D198">
        <v>48</v>
      </c>
    </row>
    <row r="199" spans="1:4">
      <c r="A199" t="s">
        <v>54</v>
      </c>
      <c r="B199" s="3">
        <v>6.6933333333333298</v>
      </c>
      <c r="C199" s="3">
        <v>8.3864970836060898E-2</v>
      </c>
      <c r="D199">
        <v>48</v>
      </c>
    </row>
    <row r="200" spans="1:4">
      <c r="A200" t="s">
        <v>55</v>
      </c>
      <c r="B200" s="3">
        <v>5.9766666666666701</v>
      </c>
      <c r="C200" s="3">
        <v>0.105039675043925</v>
      </c>
      <c r="D200">
        <v>48</v>
      </c>
    </row>
    <row r="201" spans="1:4">
      <c r="A201" t="s">
        <v>56</v>
      </c>
      <c r="B201" s="3">
        <v>6.98</v>
      </c>
      <c r="C201" s="3">
        <v>6.08276253029819E-2</v>
      </c>
      <c r="D201">
        <v>48</v>
      </c>
    </row>
    <row r="202" spans="1:4">
      <c r="A202" t="s">
        <v>111</v>
      </c>
      <c r="B202" s="3">
        <v>7.01</v>
      </c>
      <c r="C202" s="3">
        <v>2.9999999999999801E-2</v>
      </c>
      <c r="D202">
        <v>48</v>
      </c>
    </row>
    <row r="203" spans="1:4">
      <c r="A203" t="s">
        <v>57</v>
      </c>
      <c r="B203" s="3">
        <v>6.46</v>
      </c>
      <c r="C203" s="3">
        <v>9.9999999999999603E-2</v>
      </c>
      <c r="D203">
        <v>48</v>
      </c>
    </row>
    <row r="204" spans="1:4">
      <c r="A204" t="s">
        <v>58</v>
      </c>
      <c r="B204" s="3">
        <v>6.55</v>
      </c>
      <c r="C204" s="3">
        <v>0.13114877048604001</v>
      </c>
      <c r="D204">
        <v>48</v>
      </c>
    </row>
    <row r="205" spans="1:4">
      <c r="A205" t="s">
        <v>59</v>
      </c>
      <c r="B205" s="3">
        <v>6.8433333333333302</v>
      </c>
      <c r="C205" s="3">
        <v>8.73689494805414E-2</v>
      </c>
      <c r="D205">
        <v>48</v>
      </c>
    </row>
    <row r="206" spans="1:4">
      <c r="A206" t="s">
        <v>60</v>
      </c>
      <c r="B206" s="3">
        <v>6.2266666666666701</v>
      </c>
      <c r="C206" s="3">
        <v>1.52752523165196E-2</v>
      </c>
      <c r="D206">
        <v>48</v>
      </c>
    </row>
    <row r="207" spans="1:4">
      <c r="A207" t="s">
        <v>61</v>
      </c>
      <c r="B207" s="3">
        <v>6.6233333333333304</v>
      </c>
      <c r="C207" s="3">
        <v>9.2915732431776102E-2</v>
      </c>
      <c r="D207">
        <v>48</v>
      </c>
    </row>
    <row r="208" spans="1:4">
      <c r="A208" t="s">
        <v>62</v>
      </c>
      <c r="B208" s="3">
        <v>6.7133333333333303</v>
      </c>
      <c r="C208" s="3">
        <v>0.106926766215636</v>
      </c>
      <c r="D208">
        <v>48</v>
      </c>
    </row>
    <row r="209" spans="1:4">
      <c r="A209" t="s">
        <v>63</v>
      </c>
      <c r="B209" s="3">
        <v>6.2866666666666697</v>
      </c>
      <c r="C209" s="3">
        <v>2.0816659994661198E-2</v>
      </c>
      <c r="D209">
        <v>48</v>
      </c>
    </row>
    <row r="210" spans="1:4">
      <c r="A210" t="s">
        <v>64</v>
      </c>
      <c r="B210" s="3">
        <v>6.0333333333333297</v>
      </c>
      <c r="C210" s="3">
        <v>0.100664459136943</v>
      </c>
      <c r="D210">
        <v>48</v>
      </c>
    </row>
    <row r="211" spans="1:4">
      <c r="A211" t="s">
        <v>65</v>
      </c>
      <c r="B211" s="3">
        <v>6.4966666666666697</v>
      </c>
      <c r="C211" s="3">
        <v>0.11015141094572201</v>
      </c>
      <c r="D211">
        <v>48</v>
      </c>
    </row>
    <row r="212" spans="1:4">
      <c r="A212" t="s">
        <v>66</v>
      </c>
      <c r="B212" s="3">
        <v>5.9233333333333302</v>
      </c>
      <c r="C212" s="3">
        <v>7.2341781380702297E-2</v>
      </c>
      <c r="D212">
        <v>48</v>
      </c>
    </row>
    <row r="213" spans="1:4">
      <c r="A213" t="s">
        <v>112</v>
      </c>
      <c r="B213" s="3">
        <v>7.01</v>
      </c>
      <c r="C213" s="3">
        <v>2.6457513110645699E-2</v>
      </c>
      <c r="D213">
        <v>48</v>
      </c>
    </row>
    <row r="214" spans="1:4">
      <c r="A214" t="s">
        <v>67</v>
      </c>
      <c r="B214" s="3">
        <v>6.09</v>
      </c>
      <c r="C214" s="3">
        <v>0.12</v>
      </c>
      <c r="D214">
        <v>48</v>
      </c>
    </row>
    <row r="215" spans="1:4">
      <c r="A215" t="s">
        <v>113</v>
      </c>
      <c r="B215" s="3">
        <v>5.9</v>
      </c>
      <c r="C215" s="3">
        <v>4.5825756949558802E-2</v>
      </c>
      <c r="D215">
        <v>48</v>
      </c>
    </row>
    <row r="216" spans="1:4">
      <c r="A216" t="s">
        <v>69</v>
      </c>
      <c r="B216" s="3">
        <v>6.2966666666666704</v>
      </c>
      <c r="C216" s="3">
        <v>7.6376261582597096E-2</v>
      </c>
      <c r="D216">
        <v>48</v>
      </c>
    </row>
    <row r="217" spans="1:4">
      <c r="A217" t="s">
        <v>70</v>
      </c>
      <c r="B217" s="3">
        <v>6.6166666666666698</v>
      </c>
      <c r="C217" s="3">
        <v>9.8657657246325206E-2</v>
      </c>
      <c r="D217">
        <v>48</v>
      </c>
    </row>
    <row r="218" spans="1:4">
      <c r="A218" t="s">
        <v>71</v>
      </c>
      <c r="B218" s="3">
        <v>6.2333333333333298</v>
      </c>
      <c r="C218" s="3">
        <v>4.0414518843274003E-2</v>
      </c>
      <c r="D218">
        <v>48</v>
      </c>
    </row>
    <row r="219" spans="1:4">
      <c r="A219" t="s">
        <v>72</v>
      </c>
      <c r="B219" s="3">
        <v>6.5366666666666697</v>
      </c>
      <c r="C219" s="3">
        <v>0.172143351115671</v>
      </c>
      <c r="D219">
        <v>48</v>
      </c>
    </row>
    <row r="220" spans="1:4">
      <c r="A220" t="s">
        <v>73</v>
      </c>
      <c r="B220" s="3">
        <v>5.9633333333333303</v>
      </c>
      <c r="C220" s="3">
        <v>0.10408329997330699</v>
      </c>
      <c r="D220">
        <v>48</v>
      </c>
    </row>
    <row r="221" spans="1:4">
      <c r="A221" t="s">
        <v>74</v>
      </c>
      <c r="B221" s="3">
        <v>6.6466666666666701</v>
      </c>
      <c r="C221" s="3">
        <v>7.2341781380702602E-2</v>
      </c>
      <c r="D221">
        <v>48</v>
      </c>
    </row>
    <row r="222" spans="1:4">
      <c r="A222" t="s">
        <v>75</v>
      </c>
      <c r="B222" s="3">
        <v>6.18</v>
      </c>
      <c r="C222" s="3">
        <v>9.5393920141694802E-2</v>
      </c>
      <c r="D222">
        <v>48</v>
      </c>
    </row>
    <row r="223" spans="1:4">
      <c r="A223" t="s">
        <v>114</v>
      </c>
      <c r="B223" s="3">
        <v>7.0133333333333301</v>
      </c>
      <c r="C223" s="3">
        <v>3.7859388972002E-2</v>
      </c>
      <c r="D223">
        <v>48</v>
      </c>
    </row>
    <row r="224" spans="1:4">
      <c r="A224" t="s">
        <v>76</v>
      </c>
      <c r="B224" s="3">
        <v>6.0333333333333297</v>
      </c>
      <c r="C224" s="3">
        <v>0.15044378795195701</v>
      </c>
      <c r="D224">
        <v>48</v>
      </c>
    </row>
    <row r="225" spans="1:4">
      <c r="A225" t="s">
        <v>77</v>
      </c>
      <c r="B225" s="3">
        <v>6.3433333333333302</v>
      </c>
      <c r="C225" s="3">
        <v>7.6376261582597499E-2</v>
      </c>
      <c r="D225">
        <v>48</v>
      </c>
    </row>
    <row r="226" spans="1:4">
      <c r="A226" t="s">
        <v>78</v>
      </c>
      <c r="B226" s="3">
        <v>6.8666666666666698</v>
      </c>
      <c r="C226" s="3">
        <v>7.2341781380702297E-2</v>
      </c>
      <c r="D226">
        <v>48</v>
      </c>
    </row>
    <row r="227" spans="1:4">
      <c r="A227" t="s">
        <v>79</v>
      </c>
      <c r="B227" s="3">
        <v>6.68333333333333</v>
      </c>
      <c r="C227" s="3">
        <v>0.13051181300301301</v>
      </c>
      <c r="D227">
        <v>48</v>
      </c>
    </row>
    <row r="228" spans="1:4">
      <c r="A228" t="s">
        <v>80</v>
      </c>
      <c r="B228" s="3">
        <v>6.1</v>
      </c>
      <c r="C228" s="3">
        <v>0.15099668870541499</v>
      </c>
      <c r="D228">
        <v>48</v>
      </c>
    </row>
    <row r="229" spans="1:4">
      <c r="A229" t="s">
        <v>81</v>
      </c>
      <c r="B229" s="3">
        <v>6.4633333333333303</v>
      </c>
      <c r="C229" s="3">
        <v>4.1633319989322598E-2</v>
      </c>
      <c r="D229">
        <v>48</v>
      </c>
    </row>
    <row r="230" spans="1:4">
      <c r="A230" t="s">
        <v>82</v>
      </c>
      <c r="B230" s="3">
        <v>6.1466666666666701</v>
      </c>
      <c r="C230" s="3">
        <v>7.2341781380702602E-2</v>
      </c>
      <c r="D230">
        <v>48</v>
      </c>
    </row>
    <row r="231" spans="1:4">
      <c r="A231" t="s">
        <v>83</v>
      </c>
      <c r="B231" s="3">
        <v>6.3733333333333304</v>
      </c>
      <c r="C231" s="3">
        <v>8.1445278152470602E-2</v>
      </c>
      <c r="D231">
        <v>48</v>
      </c>
    </row>
    <row r="232" spans="1:4">
      <c r="A232" t="s">
        <v>115</v>
      </c>
      <c r="B232" s="3">
        <v>7.12</v>
      </c>
      <c r="C232" s="3">
        <v>3.6055512754640001E-2</v>
      </c>
      <c r="D232">
        <v>48</v>
      </c>
    </row>
    <row r="233" spans="1:4">
      <c r="A233" t="s">
        <v>84</v>
      </c>
      <c r="B233" s="3">
        <v>5.98</v>
      </c>
      <c r="C233" s="3">
        <v>0.115325625946708</v>
      </c>
      <c r="D233">
        <v>48</v>
      </c>
    </row>
    <row r="234" spans="1:4">
      <c r="A234" t="s">
        <v>85</v>
      </c>
      <c r="B234" s="3">
        <v>6.13</v>
      </c>
      <c r="C234" s="3">
        <v>3.4641016151377803E-2</v>
      </c>
      <c r="D234">
        <v>48</v>
      </c>
    </row>
    <row r="235" spans="1:4">
      <c r="A235" t="s">
        <v>86</v>
      </c>
      <c r="B235" s="3">
        <v>6.5866666666666696</v>
      </c>
      <c r="C235" s="3">
        <v>0.10785793124909</v>
      </c>
      <c r="D235">
        <v>48</v>
      </c>
    </row>
    <row r="236" spans="1:4">
      <c r="A236" t="s">
        <v>87</v>
      </c>
      <c r="B236" s="3">
        <v>6.0466666666666704</v>
      </c>
      <c r="C236" s="3">
        <v>0.13576941236277601</v>
      </c>
      <c r="D236">
        <v>48</v>
      </c>
    </row>
    <row r="237" spans="1:4">
      <c r="A237" t="s">
        <v>88</v>
      </c>
      <c r="B237" s="3">
        <v>6.6</v>
      </c>
      <c r="C237" s="3">
        <v>3.6055512754639599E-2</v>
      </c>
      <c r="D237">
        <v>48</v>
      </c>
    </row>
    <row r="238" spans="1:4">
      <c r="A238" t="s">
        <v>89</v>
      </c>
      <c r="B238" s="3">
        <v>6.6766666666666703</v>
      </c>
      <c r="C238" s="3">
        <v>3.5118845842842597E-2</v>
      </c>
      <c r="D238">
        <v>48</v>
      </c>
    </row>
    <row r="239" spans="1:4">
      <c r="A239" t="s">
        <v>90</v>
      </c>
      <c r="B239" s="3">
        <v>6.68</v>
      </c>
      <c r="C239" s="3">
        <v>5.5677643628300397E-2</v>
      </c>
      <c r="D239">
        <v>48</v>
      </c>
    </row>
    <row r="240" spans="1:4">
      <c r="A240" t="s">
        <v>91</v>
      </c>
      <c r="B240" s="3">
        <v>6.6866666666666701</v>
      </c>
      <c r="C240" s="3">
        <v>8.9628864398325195E-2</v>
      </c>
      <c r="D240">
        <v>48</v>
      </c>
    </row>
    <row r="241" spans="1:4">
      <c r="A241" t="s">
        <v>92</v>
      </c>
      <c r="B241" s="3">
        <v>5.96</v>
      </c>
      <c r="C241" s="3">
        <v>6.2449979983984001E-2</v>
      </c>
      <c r="D241">
        <v>48</v>
      </c>
    </row>
    <row r="242" spans="1:4">
      <c r="A242" t="s">
        <v>104</v>
      </c>
      <c r="B242" s="3">
        <v>6.8333333333333304</v>
      </c>
      <c r="C242" s="3">
        <v>2.8867513459481201E-2</v>
      </c>
      <c r="D242">
        <v>48</v>
      </c>
    </row>
    <row r="243" spans="1:4">
      <c r="A243" t="s">
        <v>116</v>
      </c>
      <c r="B243" s="3">
        <v>7.0833333333333304</v>
      </c>
      <c r="C243" s="3">
        <v>2.3094010767585101E-2</v>
      </c>
      <c r="D243">
        <v>48</v>
      </c>
    </row>
    <row r="244" spans="1:4">
      <c r="A244" t="s">
        <v>93</v>
      </c>
      <c r="B244" s="3">
        <v>6.15</v>
      </c>
      <c r="C244" s="3">
        <v>5.2915026221291697E-2</v>
      </c>
      <c r="D244">
        <v>48</v>
      </c>
    </row>
    <row r="245" spans="1:4">
      <c r="A245" t="s">
        <v>94</v>
      </c>
      <c r="B245" s="3">
        <v>5.7866666666666697</v>
      </c>
      <c r="C245" s="3">
        <v>7.37111479583199E-2</v>
      </c>
      <c r="D245">
        <v>48</v>
      </c>
    </row>
    <row r="246" spans="1:4">
      <c r="A246" t="s">
        <v>95</v>
      </c>
      <c r="B246" s="3">
        <v>6.5266666666666699</v>
      </c>
      <c r="C246" s="3">
        <v>0.12342339054382399</v>
      </c>
      <c r="D246">
        <v>48</v>
      </c>
    </row>
    <row r="247" spans="1:4">
      <c r="A247" t="s">
        <v>96</v>
      </c>
      <c r="B247" s="3">
        <v>6.42</v>
      </c>
      <c r="C247" s="3">
        <v>4.9999999999999802E-2</v>
      </c>
      <c r="D247">
        <v>48</v>
      </c>
    </row>
    <row r="248" spans="1:4">
      <c r="A248" t="s">
        <v>97</v>
      </c>
      <c r="B248" s="3">
        <v>6.6133333333333297</v>
      </c>
      <c r="C248" s="3">
        <v>4.9328828623162402E-2</v>
      </c>
      <c r="D248">
        <v>48</v>
      </c>
    </row>
    <row r="249" spans="1:4">
      <c r="A249" t="s">
        <v>98</v>
      </c>
      <c r="B249" s="3">
        <v>6.3433333333333302</v>
      </c>
      <c r="C249" s="3">
        <v>0.11239810200058301</v>
      </c>
      <c r="D249">
        <v>48</v>
      </c>
    </row>
    <row r="250" spans="1:4">
      <c r="A250" t="s">
        <v>99</v>
      </c>
      <c r="B250" s="3">
        <v>5.93</v>
      </c>
      <c r="C250" s="3">
        <v>7.5498344352707206E-2</v>
      </c>
      <c r="D250">
        <v>48</v>
      </c>
    </row>
    <row r="251" spans="1:4">
      <c r="A251" t="s">
        <v>23</v>
      </c>
      <c r="B251" s="3">
        <v>5.9433333333333298</v>
      </c>
      <c r="C251" s="3">
        <v>4.0414518843273801E-2</v>
      </c>
      <c r="D251">
        <v>72</v>
      </c>
    </row>
    <row r="252" spans="1:4">
      <c r="A252" t="s">
        <v>24</v>
      </c>
      <c r="B252" s="3">
        <v>6.72</v>
      </c>
      <c r="C252" s="3">
        <v>6.9999999999999798E-2</v>
      </c>
      <c r="D252">
        <v>72</v>
      </c>
    </row>
    <row r="253" spans="1:4">
      <c r="A253" t="s">
        <v>25</v>
      </c>
      <c r="B253" s="3">
        <v>6.6166666666666698</v>
      </c>
      <c r="C253" s="3">
        <v>8.0829037686547395E-2</v>
      </c>
      <c r="D253">
        <v>72</v>
      </c>
    </row>
    <row r="254" spans="1:4">
      <c r="A254" t="s">
        <v>26</v>
      </c>
      <c r="B254" s="3">
        <v>5.9566666666666697</v>
      </c>
      <c r="C254" s="3">
        <v>8.0208062770106503E-2</v>
      </c>
      <c r="D254">
        <v>72</v>
      </c>
    </row>
    <row r="255" spans="1:4">
      <c r="A255" t="s">
        <v>27</v>
      </c>
      <c r="B255" s="3">
        <v>6.2633333333333301</v>
      </c>
      <c r="C255" s="3">
        <v>9.8149545762236307E-2</v>
      </c>
      <c r="D255">
        <v>72</v>
      </c>
    </row>
    <row r="256" spans="1:4">
      <c r="A256" t="s">
        <v>28</v>
      </c>
      <c r="B256" s="3">
        <v>6.2166666666666703</v>
      </c>
      <c r="C256" s="3">
        <v>0.145028732785381</v>
      </c>
      <c r="D256">
        <v>72</v>
      </c>
    </row>
    <row r="257" spans="1:4">
      <c r="A257" t="s">
        <v>29</v>
      </c>
      <c r="B257" s="3">
        <v>6.59</v>
      </c>
      <c r="C257" s="3">
        <v>4.3588989435406601E-2</v>
      </c>
      <c r="D257">
        <v>72</v>
      </c>
    </row>
    <row r="258" spans="1:4">
      <c r="A258" t="s">
        <v>30</v>
      </c>
      <c r="B258" s="3">
        <v>6.5266666666666699</v>
      </c>
      <c r="C258" s="3">
        <v>3.5118845842842202E-2</v>
      </c>
      <c r="D258">
        <v>72</v>
      </c>
    </row>
    <row r="259" spans="1:4">
      <c r="A259" t="s">
        <v>31</v>
      </c>
      <c r="B259" s="3">
        <v>6.7233333333333301</v>
      </c>
      <c r="C259" s="3">
        <v>4.16333199893223E-2</v>
      </c>
      <c r="D259">
        <v>72</v>
      </c>
    </row>
    <row r="260" spans="1:4">
      <c r="A260" t="s">
        <v>32</v>
      </c>
      <c r="B260" s="3">
        <v>6.72</v>
      </c>
      <c r="C260" s="3">
        <v>0.166433169770933</v>
      </c>
      <c r="D260">
        <v>72</v>
      </c>
    </row>
    <row r="261" spans="1:4">
      <c r="A261" t="s">
        <v>33</v>
      </c>
      <c r="B261" s="3">
        <v>6.68</v>
      </c>
      <c r="C261" s="3">
        <v>0.16093476939431101</v>
      </c>
      <c r="D261">
        <v>72</v>
      </c>
    </row>
    <row r="262" spans="1:4">
      <c r="A262" t="s">
        <v>34</v>
      </c>
      <c r="B262" s="3">
        <v>6</v>
      </c>
      <c r="C262" s="3">
        <v>6.0827625302982399E-2</v>
      </c>
      <c r="D262">
        <v>72</v>
      </c>
    </row>
    <row r="263" spans="1:4">
      <c r="A263" t="s">
        <v>35</v>
      </c>
      <c r="B263" s="3">
        <v>6.1133333333333297</v>
      </c>
      <c r="C263" s="3">
        <v>5.0332229568471901E-2</v>
      </c>
      <c r="D263">
        <v>72</v>
      </c>
    </row>
    <row r="264" spans="1:4">
      <c r="A264" t="s">
        <v>36</v>
      </c>
      <c r="B264" s="3">
        <v>5.8533333333333299</v>
      </c>
      <c r="C264" s="3">
        <v>4.0414518843273899E-2</v>
      </c>
      <c r="D264">
        <v>72</v>
      </c>
    </row>
    <row r="265" spans="1:4">
      <c r="A265" t="s">
        <v>37</v>
      </c>
      <c r="B265" s="3">
        <v>6.11</v>
      </c>
      <c r="C265" s="3">
        <v>5.2915026221291697E-2</v>
      </c>
      <c r="D265">
        <v>72</v>
      </c>
    </row>
    <row r="266" spans="1:4">
      <c r="A266" t="s">
        <v>38</v>
      </c>
      <c r="B266" s="3">
        <v>5.9933333333333296</v>
      </c>
      <c r="C266" s="3">
        <v>8.6216781042516996E-2</v>
      </c>
      <c r="D266">
        <v>72</v>
      </c>
    </row>
    <row r="267" spans="1:4">
      <c r="A267" t="s">
        <v>39</v>
      </c>
      <c r="B267" s="3">
        <v>6.16</v>
      </c>
      <c r="C267" s="3">
        <v>0.11</v>
      </c>
      <c r="D267">
        <v>72</v>
      </c>
    </row>
    <row r="268" spans="1:4">
      <c r="A268" t="s">
        <v>40</v>
      </c>
      <c r="B268" s="3">
        <v>5.9966666666666697</v>
      </c>
      <c r="C268" s="3">
        <v>9.2915732431775602E-2</v>
      </c>
      <c r="D268">
        <v>72</v>
      </c>
    </row>
    <row r="269" spans="1:4">
      <c r="A269" t="s">
        <v>41</v>
      </c>
      <c r="B269" s="3">
        <v>6.1366666666666703</v>
      </c>
      <c r="C269" s="3">
        <v>9.2915732431775894E-2</v>
      </c>
      <c r="D269">
        <v>72</v>
      </c>
    </row>
    <row r="270" spans="1:4">
      <c r="A270" t="s">
        <v>42</v>
      </c>
      <c r="B270" s="3">
        <v>5.7866666666666697</v>
      </c>
      <c r="C270" s="3">
        <v>0.10785793124909</v>
      </c>
      <c r="D270">
        <v>72</v>
      </c>
    </row>
    <row r="271" spans="1:4">
      <c r="A271" t="s">
        <v>43</v>
      </c>
      <c r="B271" s="3">
        <v>6.52</v>
      </c>
      <c r="C271" s="3">
        <v>4.3588989435406802E-2</v>
      </c>
      <c r="D271">
        <v>72</v>
      </c>
    </row>
    <row r="272" spans="1:4">
      <c r="A272" t="s">
        <v>44</v>
      </c>
      <c r="B272" s="3">
        <v>6.5933333333333302</v>
      </c>
      <c r="C272" s="3">
        <v>4.50924975282289E-2</v>
      </c>
      <c r="D272">
        <v>72</v>
      </c>
    </row>
    <row r="273" spans="1:4">
      <c r="A273" t="s">
        <v>45</v>
      </c>
      <c r="B273" s="3">
        <v>5.81666666666667</v>
      </c>
      <c r="C273" s="3">
        <v>9.2915732431775602E-2</v>
      </c>
      <c r="D273">
        <v>72</v>
      </c>
    </row>
    <row r="274" spans="1:4">
      <c r="A274" t="s">
        <v>46</v>
      </c>
      <c r="B274" s="3">
        <v>6.01</v>
      </c>
      <c r="C274" s="3">
        <v>7.0000000000000007E-2</v>
      </c>
      <c r="D274">
        <v>72</v>
      </c>
    </row>
    <row r="275" spans="1:4">
      <c r="A275" t="s">
        <v>47</v>
      </c>
      <c r="B275" s="3">
        <v>6.17</v>
      </c>
      <c r="C275" s="3">
        <v>9.9999999999997903E-3</v>
      </c>
      <c r="D275">
        <v>72</v>
      </c>
    </row>
    <row r="276" spans="1:4">
      <c r="A276" t="s">
        <v>48</v>
      </c>
      <c r="B276" s="3">
        <v>6.1566666666666698</v>
      </c>
      <c r="C276" s="3">
        <v>7.5055534994651299E-2</v>
      </c>
      <c r="D276">
        <v>72</v>
      </c>
    </row>
    <row r="277" spans="1:4">
      <c r="A277" t="s">
        <v>49</v>
      </c>
      <c r="B277" s="3">
        <v>6.39333333333333</v>
      </c>
      <c r="C277" s="3">
        <v>8.9628864398325195E-2</v>
      </c>
      <c r="D277">
        <v>72</v>
      </c>
    </row>
    <row r="278" spans="1:4">
      <c r="A278" t="s">
        <v>50</v>
      </c>
      <c r="B278" s="3">
        <v>6.5</v>
      </c>
      <c r="C278" s="3">
        <v>5.5677643628299897E-2</v>
      </c>
      <c r="D278">
        <v>72</v>
      </c>
    </row>
    <row r="279" spans="1:4">
      <c r="A279" t="s">
        <v>51</v>
      </c>
      <c r="B279" s="3">
        <v>6.33</v>
      </c>
      <c r="C279" s="3">
        <v>9.5393920141694594E-2</v>
      </c>
      <c r="D279">
        <v>72</v>
      </c>
    </row>
    <row r="280" spans="1:4">
      <c r="A280" t="s">
        <v>52</v>
      </c>
      <c r="B280" s="3">
        <v>6.45</v>
      </c>
      <c r="C280" s="3">
        <v>3.6055512754640001E-2</v>
      </c>
      <c r="D280">
        <v>72</v>
      </c>
    </row>
    <row r="281" spans="1:4">
      <c r="A281" t="s">
        <v>53</v>
      </c>
      <c r="B281" s="3">
        <v>6.38</v>
      </c>
      <c r="C281" s="3">
        <v>6.0827625302982399E-2</v>
      </c>
      <c r="D281">
        <v>72</v>
      </c>
    </row>
    <row r="282" spans="1:4">
      <c r="A282" t="s">
        <v>54</v>
      </c>
      <c r="B282" s="3">
        <v>6.68</v>
      </c>
      <c r="C282" s="3">
        <v>0.1</v>
      </c>
      <c r="D282">
        <v>72</v>
      </c>
    </row>
    <row r="283" spans="1:4">
      <c r="A283" t="s">
        <v>55</v>
      </c>
      <c r="B283" s="3">
        <v>6.04</v>
      </c>
      <c r="C283" s="3">
        <v>6.2449979983984001E-2</v>
      </c>
      <c r="D283">
        <v>72</v>
      </c>
    </row>
    <row r="284" spans="1:4">
      <c r="A284" t="s">
        <v>56</v>
      </c>
      <c r="B284" s="3">
        <v>6.9733333333333301</v>
      </c>
      <c r="C284" s="3">
        <v>6.1101009266077901E-2</v>
      </c>
      <c r="D284">
        <v>72</v>
      </c>
    </row>
    <row r="285" spans="1:4">
      <c r="A285" t="s">
        <v>111</v>
      </c>
      <c r="B285" s="3">
        <v>7.02</v>
      </c>
      <c r="C285" s="3">
        <v>1.00000000000002E-2</v>
      </c>
      <c r="D285">
        <v>72</v>
      </c>
    </row>
    <row r="286" spans="1:4">
      <c r="A286" t="s">
        <v>57</v>
      </c>
      <c r="B286" s="3">
        <v>6.4366666666666701</v>
      </c>
      <c r="C286" s="3">
        <v>5.1316014394469103E-2</v>
      </c>
      <c r="D286">
        <v>72</v>
      </c>
    </row>
    <row r="287" spans="1:4">
      <c r="A287" t="s">
        <v>58</v>
      </c>
      <c r="B287" s="3">
        <v>6.6233333333333304</v>
      </c>
      <c r="C287" s="3">
        <v>5.5075705472861398E-2</v>
      </c>
      <c r="D287">
        <v>72</v>
      </c>
    </row>
    <row r="288" spans="1:4">
      <c r="A288" t="s">
        <v>59</v>
      </c>
      <c r="B288" s="3">
        <v>6.85</v>
      </c>
      <c r="C288" s="3">
        <v>0.02</v>
      </c>
      <c r="D288">
        <v>72</v>
      </c>
    </row>
    <row r="289" spans="1:4">
      <c r="A289" t="s">
        <v>60</v>
      </c>
      <c r="B289" s="3">
        <v>6.18333333333333</v>
      </c>
      <c r="C289" s="3">
        <v>4.1633319989322799E-2</v>
      </c>
      <c r="D289">
        <v>72</v>
      </c>
    </row>
    <row r="290" spans="1:4">
      <c r="A290" t="s">
        <v>61</v>
      </c>
      <c r="B290" s="3">
        <v>6.5266666666666699</v>
      </c>
      <c r="C290" s="3">
        <v>3.2145502536643E-2</v>
      </c>
      <c r="D290">
        <v>72</v>
      </c>
    </row>
    <row r="291" spans="1:4">
      <c r="A291" t="s">
        <v>62</v>
      </c>
      <c r="B291" s="3">
        <v>6.6</v>
      </c>
      <c r="C291" s="3">
        <v>6.5574385243020006E-2</v>
      </c>
      <c r="D291">
        <v>72</v>
      </c>
    </row>
    <row r="292" spans="1:4">
      <c r="A292" t="s">
        <v>63</v>
      </c>
      <c r="B292" s="3">
        <v>6.2133333333333303</v>
      </c>
      <c r="C292" s="3">
        <v>7.37111479583199E-2</v>
      </c>
      <c r="D292">
        <v>72</v>
      </c>
    </row>
    <row r="293" spans="1:4">
      <c r="A293" t="s">
        <v>64</v>
      </c>
      <c r="B293" s="3">
        <v>6.0766666666666698</v>
      </c>
      <c r="C293" s="3">
        <v>7.7674534651540006E-2</v>
      </c>
      <c r="D293">
        <v>72</v>
      </c>
    </row>
    <row r="294" spans="1:4">
      <c r="A294" t="s">
        <v>65</v>
      </c>
      <c r="B294" s="3">
        <v>6.51</v>
      </c>
      <c r="C294" s="3">
        <v>3.6055512754640001E-2</v>
      </c>
      <c r="D294">
        <v>72</v>
      </c>
    </row>
    <row r="295" spans="1:4">
      <c r="A295" t="s">
        <v>66</v>
      </c>
      <c r="B295" s="3">
        <v>5.89</v>
      </c>
      <c r="C295" s="3">
        <v>4.3588989435406802E-2</v>
      </c>
      <c r="D295">
        <v>72</v>
      </c>
    </row>
    <row r="296" spans="1:4">
      <c r="A296" t="s">
        <v>112</v>
      </c>
      <c r="B296" s="3">
        <v>7.0266666666666699</v>
      </c>
      <c r="C296" s="3">
        <v>1.15470053837928E-2</v>
      </c>
      <c r="D296">
        <v>72</v>
      </c>
    </row>
    <row r="297" spans="1:4">
      <c r="A297" t="s">
        <v>67</v>
      </c>
      <c r="B297" s="3">
        <v>6.06</v>
      </c>
      <c r="C297" s="3">
        <v>0.105356537528527</v>
      </c>
      <c r="D297">
        <v>72</v>
      </c>
    </row>
    <row r="298" spans="1:4">
      <c r="A298" t="s">
        <v>113</v>
      </c>
      <c r="B298" s="3">
        <v>5.91</v>
      </c>
      <c r="C298" s="3">
        <v>0.101488915650922</v>
      </c>
      <c r="D298">
        <v>72</v>
      </c>
    </row>
    <row r="299" spans="1:4">
      <c r="A299" t="s">
        <v>69</v>
      </c>
      <c r="B299" s="3">
        <v>6.2766666666666699</v>
      </c>
      <c r="C299" s="3">
        <v>0.105039675043925</v>
      </c>
      <c r="D299">
        <v>72</v>
      </c>
    </row>
    <row r="300" spans="1:4">
      <c r="A300" t="s">
        <v>70</v>
      </c>
      <c r="B300" s="3">
        <v>6.5433333333333303</v>
      </c>
      <c r="C300" s="3">
        <v>2.51661147842362E-2</v>
      </c>
      <c r="D300">
        <v>72</v>
      </c>
    </row>
    <row r="301" spans="1:4">
      <c r="A301" t="s">
        <v>71</v>
      </c>
      <c r="B301" s="3">
        <v>6.19</v>
      </c>
      <c r="C301" s="3">
        <v>0.02</v>
      </c>
      <c r="D301">
        <v>72</v>
      </c>
    </row>
    <row r="302" spans="1:4">
      <c r="A302" t="s">
        <v>72</v>
      </c>
      <c r="B302" s="3">
        <v>6.4366666666666701</v>
      </c>
      <c r="C302" s="3">
        <v>7.6376261582597096E-2</v>
      </c>
      <c r="D302">
        <v>72</v>
      </c>
    </row>
    <row r="303" spans="1:4">
      <c r="A303" t="s">
        <v>73</v>
      </c>
      <c r="B303" s="3">
        <v>6.01</v>
      </c>
      <c r="C303" s="3">
        <v>7.93725393319379E-2</v>
      </c>
      <c r="D303">
        <v>72</v>
      </c>
    </row>
    <row r="304" spans="1:4">
      <c r="A304" t="s">
        <v>74</v>
      </c>
      <c r="B304" s="3">
        <v>6.5833333333333304</v>
      </c>
      <c r="C304" s="3">
        <v>2.51661147842362E-2</v>
      </c>
      <c r="D304">
        <v>72</v>
      </c>
    </row>
    <row r="305" spans="1:4">
      <c r="A305" t="s">
        <v>75</v>
      </c>
      <c r="B305" s="3">
        <v>6.1933333333333298</v>
      </c>
      <c r="C305" s="3">
        <v>5.7735026918962401E-2</v>
      </c>
      <c r="D305">
        <v>72</v>
      </c>
    </row>
    <row r="306" spans="1:4">
      <c r="A306" t="s">
        <v>114</v>
      </c>
      <c r="B306" s="3">
        <v>7.04</v>
      </c>
      <c r="C306" s="3">
        <v>1.7320508075688398E-2</v>
      </c>
      <c r="D306">
        <v>72</v>
      </c>
    </row>
    <row r="307" spans="1:4">
      <c r="A307" t="s">
        <v>76</v>
      </c>
      <c r="B307" s="3">
        <v>6.1033333333333299</v>
      </c>
      <c r="C307" s="3">
        <v>0.11239810200058201</v>
      </c>
      <c r="D307">
        <v>72</v>
      </c>
    </row>
    <row r="308" spans="1:4">
      <c r="A308" t="s">
        <v>77</v>
      </c>
      <c r="B308" s="3">
        <v>6.24</v>
      </c>
      <c r="C308" s="3">
        <v>0.16093476939431101</v>
      </c>
      <c r="D308">
        <v>72</v>
      </c>
    </row>
    <row r="309" spans="1:4">
      <c r="A309" t="s">
        <v>78</v>
      </c>
      <c r="B309" s="3">
        <v>6.7933333333333303</v>
      </c>
      <c r="C309" s="3">
        <v>6.42910050732865E-2</v>
      </c>
      <c r="D309">
        <v>72</v>
      </c>
    </row>
    <row r="310" spans="1:4">
      <c r="A310" t="s">
        <v>79</v>
      </c>
      <c r="B310" s="3">
        <v>6.63</v>
      </c>
      <c r="C310" s="3">
        <v>0.11</v>
      </c>
      <c r="D310">
        <v>72</v>
      </c>
    </row>
    <row r="311" spans="1:4">
      <c r="A311" t="s">
        <v>80</v>
      </c>
      <c r="B311" s="3">
        <v>6.17</v>
      </c>
      <c r="C311" s="3">
        <v>9.5393920141694899E-2</v>
      </c>
      <c r="D311">
        <v>72</v>
      </c>
    </row>
    <row r="312" spans="1:4">
      <c r="A312" t="s">
        <v>81</v>
      </c>
      <c r="B312" s="3">
        <v>6.3766666666666696</v>
      </c>
      <c r="C312" s="3">
        <v>7.6376261582597402E-2</v>
      </c>
      <c r="D312">
        <v>72</v>
      </c>
    </row>
    <row r="313" spans="1:4">
      <c r="A313" t="s">
        <v>82</v>
      </c>
      <c r="B313" s="3">
        <v>6.18</v>
      </c>
      <c r="C313" s="3">
        <v>6.9282032302755106E-2</v>
      </c>
      <c r="D313">
        <v>72</v>
      </c>
    </row>
    <row r="314" spans="1:4">
      <c r="A314" t="s">
        <v>83</v>
      </c>
      <c r="B314" s="3">
        <v>6.2933333333333303</v>
      </c>
      <c r="C314" s="3">
        <v>3.05505046330392E-2</v>
      </c>
      <c r="D314">
        <v>72</v>
      </c>
    </row>
    <row r="315" spans="1:4">
      <c r="A315" t="s">
        <v>115</v>
      </c>
      <c r="B315" s="3">
        <v>7.1033333333333299</v>
      </c>
      <c r="C315" s="3">
        <v>3.2145502536643E-2</v>
      </c>
      <c r="D315">
        <v>72</v>
      </c>
    </row>
    <row r="316" spans="1:4">
      <c r="A316" t="s">
        <v>84</v>
      </c>
      <c r="B316" s="3">
        <v>6.03</v>
      </c>
      <c r="C316" s="3">
        <v>5.5677643628300001E-2</v>
      </c>
      <c r="D316">
        <v>72</v>
      </c>
    </row>
    <row r="317" spans="1:4">
      <c r="A317" t="s">
        <v>85</v>
      </c>
      <c r="B317" s="3">
        <v>6.0633333333333299</v>
      </c>
      <c r="C317" s="3">
        <v>5.1316014394469103E-2</v>
      </c>
      <c r="D317">
        <v>72</v>
      </c>
    </row>
    <row r="318" spans="1:4">
      <c r="A318" t="s">
        <v>86</v>
      </c>
      <c r="B318" s="3">
        <v>6.53</v>
      </c>
      <c r="C318" s="3">
        <v>7.5498344352707705E-2</v>
      </c>
      <c r="D318">
        <v>72</v>
      </c>
    </row>
    <row r="319" spans="1:4">
      <c r="A319" t="s">
        <v>87</v>
      </c>
      <c r="B319" s="3">
        <v>6.11</v>
      </c>
      <c r="C319" s="3">
        <v>0.12165525060596501</v>
      </c>
      <c r="D319">
        <v>72</v>
      </c>
    </row>
    <row r="320" spans="1:4">
      <c r="A320" t="s">
        <v>88</v>
      </c>
      <c r="B320" s="3">
        <v>6.5333333333333297</v>
      </c>
      <c r="C320" s="3">
        <v>2.08166599946614E-2</v>
      </c>
      <c r="D320">
        <v>72</v>
      </c>
    </row>
    <row r="321" spans="1:4">
      <c r="A321" t="s">
        <v>89</v>
      </c>
      <c r="B321" s="3">
        <v>6.7166666666666703</v>
      </c>
      <c r="C321" s="3">
        <v>8.08290376865477E-2</v>
      </c>
      <c r="D321">
        <v>72</v>
      </c>
    </row>
    <row r="322" spans="1:4">
      <c r="A322" t="s">
        <v>90</v>
      </c>
      <c r="B322" s="3">
        <v>6.73</v>
      </c>
      <c r="C322" s="3">
        <v>0.10816653826392</v>
      </c>
      <c r="D322">
        <v>72</v>
      </c>
    </row>
    <row r="323" spans="1:4">
      <c r="A323" t="s">
        <v>91</v>
      </c>
      <c r="B323" s="3">
        <v>6.6133333333333297</v>
      </c>
      <c r="C323" s="3">
        <v>3.5118845842842597E-2</v>
      </c>
      <c r="D323">
        <v>72</v>
      </c>
    </row>
    <row r="324" spans="1:4">
      <c r="A324" t="s">
        <v>92</v>
      </c>
      <c r="B324" s="3">
        <v>5.99</v>
      </c>
      <c r="C324" s="3">
        <v>6.2449979983984001E-2</v>
      </c>
      <c r="D324">
        <v>72</v>
      </c>
    </row>
    <row r="325" spans="1:4">
      <c r="A325" t="s">
        <v>104</v>
      </c>
      <c r="B325" s="3">
        <v>6.8433333333333302</v>
      </c>
      <c r="C325" s="3">
        <v>5.7735026918961296E-3</v>
      </c>
      <c r="D325">
        <v>72</v>
      </c>
    </row>
    <row r="326" spans="1:4">
      <c r="A326" t="s">
        <v>116</v>
      </c>
      <c r="B326" s="3">
        <v>7.0966666666666702</v>
      </c>
      <c r="C326" s="3">
        <v>3.0550504633038801E-2</v>
      </c>
      <c r="D326">
        <v>72</v>
      </c>
    </row>
    <row r="327" spans="1:4">
      <c r="A327" t="s">
        <v>93</v>
      </c>
      <c r="B327" s="3">
        <v>6.19</v>
      </c>
      <c r="C327" s="3">
        <v>0.04</v>
      </c>
      <c r="D327">
        <v>72</v>
      </c>
    </row>
    <row r="328" spans="1:4">
      <c r="A328" t="s">
        <v>94</v>
      </c>
      <c r="B328" s="3">
        <v>5.6933333333333298</v>
      </c>
      <c r="C328" s="3">
        <v>7.0945988845975694E-2</v>
      </c>
      <c r="D328">
        <v>72</v>
      </c>
    </row>
    <row r="329" spans="1:4">
      <c r="A329" t="s">
        <v>95</v>
      </c>
      <c r="B329" s="3">
        <v>6.0966666666666702</v>
      </c>
      <c r="C329" s="3">
        <v>0.106926766215636</v>
      </c>
      <c r="D329">
        <v>72</v>
      </c>
    </row>
    <row r="330" spans="1:4">
      <c r="A330" t="s">
        <v>96</v>
      </c>
      <c r="B330" s="3">
        <v>6.3966666666666701</v>
      </c>
      <c r="C330" s="3">
        <v>6.4291005073286306E-2</v>
      </c>
      <c r="D330">
        <v>72</v>
      </c>
    </row>
    <row r="331" spans="1:4">
      <c r="A331" t="s">
        <v>97</v>
      </c>
      <c r="B331" s="3">
        <v>6.6966666666666699</v>
      </c>
      <c r="C331" s="3">
        <v>0.143643076176102</v>
      </c>
      <c r="D331">
        <v>72</v>
      </c>
    </row>
    <row r="332" spans="1:4">
      <c r="A332" t="s">
        <v>98</v>
      </c>
      <c r="B332" s="3">
        <v>6.3366666666666696</v>
      </c>
      <c r="C332" s="3">
        <v>0.11590225767142399</v>
      </c>
      <c r="D332">
        <v>72</v>
      </c>
    </row>
    <row r="333" spans="1:4">
      <c r="A333" t="s">
        <v>99</v>
      </c>
      <c r="B333" s="3">
        <v>5.92</v>
      </c>
      <c r="C333" s="3">
        <v>6.9282032302755106E-2</v>
      </c>
      <c r="D333">
        <v>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workbookViewId="0">
      <selection activeCell="I28" sqref="I28"/>
    </sheetView>
  </sheetViews>
  <sheetFormatPr baseColWidth="10" defaultRowHeight="15"/>
  <cols>
    <col min="5" max="7" width="11.42578125" style="4"/>
    <col min="8" max="9" width="11.42578125" style="5"/>
  </cols>
  <sheetData>
    <row r="1" spans="1:9">
      <c r="A1" t="s">
        <v>146</v>
      </c>
      <c r="B1" t="s">
        <v>351</v>
      </c>
      <c r="C1" t="s">
        <v>21</v>
      </c>
      <c r="D1" t="s">
        <v>22</v>
      </c>
      <c r="E1" t="s">
        <v>147</v>
      </c>
      <c r="F1" t="s">
        <v>148</v>
      </c>
      <c r="G1" t="s">
        <v>151</v>
      </c>
      <c r="H1" s="3" t="s">
        <v>149</v>
      </c>
      <c r="I1" s="3" t="s">
        <v>150</v>
      </c>
    </row>
    <row r="2" spans="1:9">
      <c r="A2">
        <v>0</v>
      </c>
      <c r="B2" t="s">
        <v>92</v>
      </c>
      <c r="C2" t="s">
        <v>3</v>
      </c>
      <c r="D2" t="s">
        <v>0</v>
      </c>
      <c r="E2" s="6">
        <v>61000</v>
      </c>
      <c r="F2" s="6">
        <v>595000</v>
      </c>
      <c r="G2" s="6">
        <v>656000</v>
      </c>
      <c r="H2" s="5">
        <v>9.298780487804878E-2</v>
      </c>
      <c r="I2" s="5">
        <v>0.90701219512195119</v>
      </c>
    </row>
    <row r="3" spans="1:9">
      <c r="A3">
        <v>24</v>
      </c>
      <c r="B3" t="s">
        <v>92</v>
      </c>
      <c r="C3" t="s">
        <v>3</v>
      </c>
      <c r="D3" t="s">
        <v>0</v>
      </c>
      <c r="E3" s="6">
        <v>467500</v>
      </c>
      <c r="F3" s="6">
        <v>132000</v>
      </c>
      <c r="G3" s="6">
        <v>599500</v>
      </c>
      <c r="H3" s="5">
        <v>0.77981651376146788</v>
      </c>
      <c r="I3" s="5">
        <v>0.22018348623853212</v>
      </c>
    </row>
    <row r="4" spans="1:9">
      <c r="A4">
        <v>48</v>
      </c>
      <c r="B4" t="s">
        <v>92</v>
      </c>
      <c r="C4" t="s">
        <v>3</v>
      </c>
      <c r="D4" t="s">
        <v>0</v>
      </c>
      <c r="E4" s="6">
        <v>785000</v>
      </c>
      <c r="F4" s="6">
        <v>32000</v>
      </c>
      <c r="G4" s="6">
        <v>817000</v>
      </c>
      <c r="H4" s="5">
        <v>0.96083231334149322</v>
      </c>
      <c r="I4" s="5">
        <v>3.9167686658506728E-2</v>
      </c>
    </row>
    <row r="5" spans="1:9">
      <c r="A5">
        <v>72</v>
      </c>
      <c r="B5" t="s">
        <v>92</v>
      </c>
      <c r="C5" t="s">
        <v>3</v>
      </c>
      <c r="D5" t="s">
        <v>0</v>
      </c>
      <c r="E5" s="6">
        <v>317500</v>
      </c>
      <c r="F5" s="6">
        <v>15825</v>
      </c>
      <c r="G5" s="6">
        <v>333325</v>
      </c>
      <c r="H5" s="5">
        <v>0.95252381309532741</v>
      </c>
      <c r="I5" s="5">
        <v>4.7476186904672618E-2</v>
      </c>
    </row>
    <row r="6" spans="1:9">
      <c r="A6">
        <v>0</v>
      </c>
      <c r="B6" t="s">
        <v>86</v>
      </c>
      <c r="C6" t="s">
        <v>4</v>
      </c>
      <c r="D6" t="s">
        <v>0</v>
      </c>
      <c r="E6" s="6">
        <v>655</v>
      </c>
      <c r="F6" s="6">
        <v>347500</v>
      </c>
      <c r="G6" s="6">
        <v>348155</v>
      </c>
      <c r="H6" s="5">
        <v>1.8813459522339189E-3</v>
      </c>
      <c r="I6" s="5">
        <v>0.99811865404776612</v>
      </c>
    </row>
    <row r="7" spans="1:9">
      <c r="A7">
        <v>24</v>
      </c>
      <c r="B7" t="s">
        <v>86</v>
      </c>
      <c r="C7" t="s">
        <v>4</v>
      </c>
      <c r="D7" t="s">
        <v>0</v>
      </c>
      <c r="E7" s="6">
        <v>17150</v>
      </c>
      <c r="F7" s="6">
        <v>290000</v>
      </c>
      <c r="G7" s="6">
        <v>307150</v>
      </c>
      <c r="H7" s="5">
        <v>5.583591079277226E-2</v>
      </c>
      <c r="I7" s="5">
        <v>0.94416408920722772</v>
      </c>
    </row>
    <row r="8" spans="1:9">
      <c r="A8">
        <v>48</v>
      </c>
      <c r="B8" t="s">
        <v>86</v>
      </c>
      <c r="C8" t="s">
        <v>4</v>
      </c>
      <c r="D8" t="s">
        <v>0</v>
      </c>
      <c r="E8" s="6">
        <v>7450</v>
      </c>
      <c r="F8" s="6">
        <v>427500</v>
      </c>
      <c r="G8" s="6">
        <v>434950</v>
      </c>
      <c r="H8" s="5">
        <v>1.7128405563857915E-2</v>
      </c>
      <c r="I8" s="5">
        <v>0.98287159443614214</v>
      </c>
    </row>
    <row r="9" spans="1:9">
      <c r="A9">
        <v>72</v>
      </c>
      <c r="B9" t="s">
        <v>86</v>
      </c>
      <c r="C9" t="s">
        <v>4</v>
      </c>
      <c r="D9" t="s">
        <v>0</v>
      </c>
      <c r="E9" s="6">
        <v>2320</v>
      </c>
      <c r="F9" s="6">
        <v>557500</v>
      </c>
      <c r="G9" s="6">
        <v>559820</v>
      </c>
      <c r="H9" s="5">
        <v>4.1441892036726087E-3</v>
      </c>
      <c r="I9" s="5">
        <v>0.99585581079632735</v>
      </c>
    </row>
    <row r="10" spans="1:9">
      <c r="A10">
        <v>0</v>
      </c>
      <c r="B10" t="s">
        <v>57</v>
      </c>
      <c r="C10" t="s">
        <v>5</v>
      </c>
      <c r="D10" t="s">
        <v>0</v>
      </c>
      <c r="E10" s="6">
        <v>356666.66666666669</v>
      </c>
      <c r="F10" s="6">
        <v>395000</v>
      </c>
      <c r="G10" s="6">
        <v>751666.66666666674</v>
      </c>
      <c r="H10" s="5">
        <v>0.4745011086474501</v>
      </c>
      <c r="I10" s="5">
        <v>0.52549889135254979</v>
      </c>
    </row>
    <row r="11" spans="1:9">
      <c r="A11">
        <v>24</v>
      </c>
      <c r="B11" t="s">
        <v>57</v>
      </c>
      <c r="C11" t="s">
        <v>5</v>
      </c>
      <c r="D11" t="s">
        <v>0</v>
      </c>
      <c r="E11" s="6">
        <v>400000</v>
      </c>
      <c r="F11" s="6">
        <v>335000</v>
      </c>
      <c r="G11" s="6">
        <v>735000</v>
      </c>
      <c r="H11" s="5">
        <v>0.54421768707482998</v>
      </c>
      <c r="I11" s="5">
        <v>0.45578231292517007</v>
      </c>
    </row>
    <row r="12" spans="1:9">
      <c r="A12">
        <v>48</v>
      </c>
      <c r="B12" t="s">
        <v>57</v>
      </c>
      <c r="C12" t="s">
        <v>5</v>
      </c>
      <c r="D12" t="s">
        <v>0</v>
      </c>
      <c r="E12" s="6">
        <v>221666.66666666666</v>
      </c>
      <c r="F12" s="6">
        <v>415000</v>
      </c>
      <c r="G12" s="6">
        <v>636666.66666666663</v>
      </c>
      <c r="H12" s="5">
        <v>0.34816753926701571</v>
      </c>
      <c r="I12" s="5">
        <v>0.65183246073298429</v>
      </c>
    </row>
    <row r="13" spans="1:9">
      <c r="A13">
        <v>72</v>
      </c>
      <c r="B13" t="s">
        <v>57</v>
      </c>
      <c r="C13" t="s">
        <v>5</v>
      </c>
      <c r="D13" t="s">
        <v>0</v>
      </c>
      <c r="E13" s="6">
        <v>172333.33333333334</v>
      </c>
      <c r="F13" s="6">
        <v>15550</v>
      </c>
      <c r="G13" s="6">
        <v>187883.33333333334</v>
      </c>
      <c r="H13" s="5">
        <v>0.91723587332564538</v>
      </c>
      <c r="I13" s="5">
        <v>8.2764126674354649E-2</v>
      </c>
    </row>
    <row r="14" spans="1:9">
      <c r="A14">
        <v>0</v>
      </c>
      <c r="B14" t="s">
        <v>30</v>
      </c>
      <c r="C14" t="s">
        <v>6</v>
      </c>
      <c r="D14" t="s">
        <v>0</v>
      </c>
      <c r="E14" s="6">
        <v>317500</v>
      </c>
      <c r="F14" s="6">
        <v>640000</v>
      </c>
      <c r="G14" s="6">
        <v>957500</v>
      </c>
      <c r="H14" s="5">
        <v>0.33159268929503916</v>
      </c>
      <c r="I14" s="5">
        <v>0.66840731070496084</v>
      </c>
    </row>
    <row r="15" spans="1:9">
      <c r="A15">
        <v>24</v>
      </c>
      <c r="B15" t="s">
        <v>30</v>
      </c>
      <c r="C15" t="s">
        <v>6</v>
      </c>
      <c r="D15" t="s">
        <v>0</v>
      </c>
      <c r="E15" s="6">
        <v>83000</v>
      </c>
      <c r="F15" s="6">
        <v>255000</v>
      </c>
      <c r="G15" s="6">
        <v>338000</v>
      </c>
      <c r="H15" s="5">
        <v>0.2455621301775148</v>
      </c>
      <c r="I15" s="5">
        <v>0.75443786982248517</v>
      </c>
    </row>
    <row r="16" spans="1:9">
      <c r="A16">
        <v>48</v>
      </c>
      <c r="B16" t="s">
        <v>30</v>
      </c>
      <c r="C16" t="s">
        <v>6</v>
      </c>
      <c r="D16" t="s">
        <v>0</v>
      </c>
      <c r="E16" s="6">
        <v>72250</v>
      </c>
      <c r="F16" s="6">
        <v>435000</v>
      </c>
      <c r="G16" s="6">
        <v>507250</v>
      </c>
      <c r="H16" s="5">
        <v>0.14243469689502217</v>
      </c>
      <c r="I16" s="5">
        <v>0.85756530310497781</v>
      </c>
    </row>
    <row r="17" spans="1:9">
      <c r="A17">
        <v>72</v>
      </c>
      <c r="B17" t="s">
        <v>30</v>
      </c>
      <c r="C17" t="s">
        <v>6</v>
      </c>
      <c r="D17" t="s">
        <v>0</v>
      </c>
      <c r="E17" s="6">
        <v>109250</v>
      </c>
      <c r="F17" s="6">
        <v>682500</v>
      </c>
      <c r="G17" s="6">
        <v>791750</v>
      </c>
      <c r="H17" s="5">
        <v>0.13798547521313545</v>
      </c>
      <c r="I17" s="5">
        <v>0.86201452478686458</v>
      </c>
    </row>
    <row r="18" spans="1:9">
      <c r="A18">
        <v>0</v>
      </c>
      <c r="B18" t="s">
        <v>43</v>
      </c>
      <c r="C18" t="s">
        <v>7</v>
      </c>
      <c r="D18" t="s">
        <v>0</v>
      </c>
      <c r="E18" s="6">
        <v>113000</v>
      </c>
      <c r="F18" s="6">
        <v>492500</v>
      </c>
      <c r="G18" s="6">
        <v>605500</v>
      </c>
      <c r="H18" s="5">
        <v>0.18662262592898432</v>
      </c>
      <c r="I18" s="5">
        <v>0.81337737407101574</v>
      </c>
    </row>
    <row r="19" spans="1:9">
      <c r="A19">
        <v>24</v>
      </c>
      <c r="B19" t="s">
        <v>43</v>
      </c>
      <c r="C19" t="s">
        <v>7</v>
      </c>
      <c r="D19" t="s">
        <v>0</v>
      </c>
      <c r="E19" s="6">
        <v>75000</v>
      </c>
      <c r="F19" s="6">
        <v>370000</v>
      </c>
      <c r="G19" s="6">
        <v>445000</v>
      </c>
      <c r="H19" s="5">
        <v>0.16853932584269662</v>
      </c>
      <c r="I19" s="5">
        <v>0.8314606741573034</v>
      </c>
    </row>
    <row r="20" spans="1:9">
      <c r="A20">
        <v>48</v>
      </c>
      <c r="B20" t="s">
        <v>43</v>
      </c>
      <c r="C20" t="s">
        <v>7</v>
      </c>
      <c r="D20" t="s">
        <v>0</v>
      </c>
      <c r="E20" s="6">
        <v>47550</v>
      </c>
      <c r="F20" s="6">
        <v>455000</v>
      </c>
      <c r="G20" s="6">
        <v>502550</v>
      </c>
      <c r="H20" s="5">
        <v>9.4617450999900501E-2</v>
      </c>
      <c r="I20" s="5">
        <v>0.90538254900009951</v>
      </c>
    </row>
    <row r="21" spans="1:9">
      <c r="A21">
        <v>72</v>
      </c>
      <c r="B21" t="s">
        <v>43</v>
      </c>
      <c r="C21" t="s">
        <v>7</v>
      </c>
      <c r="D21" t="s">
        <v>0</v>
      </c>
      <c r="E21" s="6">
        <v>68000</v>
      </c>
      <c r="F21" s="6">
        <v>550000</v>
      </c>
      <c r="G21" s="6">
        <v>618000</v>
      </c>
      <c r="H21" s="5">
        <v>0.11003236245954692</v>
      </c>
      <c r="I21" s="5">
        <v>0.88996763754045305</v>
      </c>
    </row>
    <row r="22" spans="1:9">
      <c r="A22">
        <v>0</v>
      </c>
      <c r="B22" t="s">
        <v>44</v>
      </c>
      <c r="C22" t="s">
        <v>8</v>
      </c>
      <c r="D22" t="s">
        <v>0</v>
      </c>
      <c r="E22" s="6">
        <v>5720</v>
      </c>
      <c r="F22" s="6">
        <v>430000</v>
      </c>
      <c r="G22" s="6">
        <v>435720</v>
      </c>
      <c r="H22" s="5">
        <v>1.3127696685945102E-2</v>
      </c>
      <c r="I22" s="5">
        <v>0.98687230331405484</v>
      </c>
    </row>
    <row r="23" spans="1:9">
      <c r="A23">
        <v>24</v>
      </c>
      <c r="B23" t="s">
        <v>44</v>
      </c>
      <c r="C23" t="s">
        <v>8</v>
      </c>
      <c r="D23" t="s">
        <v>0</v>
      </c>
      <c r="E23" s="6">
        <v>5940</v>
      </c>
      <c r="F23" s="6">
        <v>442500</v>
      </c>
      <c r="G23" s="6">
        <v>448440</v>
      </c>
      <c r="H23" s="5">
        <v>1.3245919186513246E-2</v>
      </c>
      <c r="I23" s="5">
        <v>0.9867540808134867</v>
      </c>
    </row>
    <row r="24" spans="1:9">
      <c r="A24">
        <v>48</v>
      </c>
      <c r="B24" t="s">
        <v>44</v>
      </c>
      <c r="C24" t="s">
        <v>8</v>
      </c>
      <c r="D24" t="s">
        <v>0</v>
      </c>
      <c r="E24" s="6">
        <v>8240</v>
      </c>
      <c r="F24" s="6">
        <v>587500</v>
      </c>
      <c r="G24" s="6">
        <v>595740</v>
      </c>
      <c r="H24" s="5">
        <v>1.3831537247792661E-2</v>
      </c>
      <c r="I24" s="5">
        <v>0.98616846275220738</v>
      </c>
    </row>
    <row r="25" spans="1:9">
      <c r="A25">
        <v>72</v>
      </c>
      <c r="B25" t="s">
        <v>44</v>
      </c>
      <c r="C25" t="s">
        <v>8</v>
      </c>
      <c r="D25" t="s">
        <v>0</v>
      </c>
      <c r="E25" s="6">
        <v>9720</v>
      </c>
      <c r="F25" s="6">
        <v>675000</v>
      </c>
      <c r="G25" s="6">
        <v>684720</v>
      </c>
      <c r="H25" s="5">
        <v>1.4195583596214511E-2</v>
      </c>
      <c r="I25" s="5">
        <v>0.98580441640378547</v>
      </c>
    </row>
    <row r="26" spans="1:9">
      <c r="A26">
        <v>0</v>
      </c>
      <c r="B26" t="s">
        <v>33</v>
      </c>
      <c r="C26" t="s">
        <v>9</v>
      </c>
      <c r="D26" t="s">
        <v>0</v>
      </c>
      <c r="E26" s="6">
        <v>2116.6666666666665</v>
      </c>
      <c r="F26" s="6">
        <v>667500</v>
      </c>
      <c r="G26" s="6">
        <v>669616.66666666663</v>
      </c>
      <c r="H26" s="5">
        <v>3.1610125196007664E-3</v>
      </c>
      <c r="I26" s="5">
        <v>0.99683898748039934</v>
      </c>
    </row>
    <row r="27" spans="1:9">
      <c r="A27">
        <v>24</v>
      </c>
      <c r="B27" t="s">
        <v>33</v>
      </c>
      <c r="C27" t="s">
        <v>9</v>
      </c>
      <c r="D27" t="s">
        <v>0</v>
      </c>
      <c r="E27" s="6">
        <v>271000</v>
      </c>
      <c r="F27" s="6">
        <v>740000</v>
      </c>
      <c r="G27" s="6">
        <v>1011000</v>
      </c>
      <c r="H27" s="5">
        <v>0.26805143422354105</v>
      </c>
      <c r="I27" s="5">
        <v>0.73194856577645895</v>
      </c>
    </row>
    <row r="28" spans="1:9">
      <c r="A28">
        <v>48</v>
      </c>
      <c r="B28" t="s">
        <v>33</v>
      </c>
      <c r="C28" t="s">
        <v>9</v>
      </c>
      <c r="D28" t="s">
        <v>0</v>
      </c>
      <c r="E28" s="6">
        <v>29600</v>
      </c>
      <c r="F28" s="6">
        <v>445000</v>
      </c>
      <c r="G28" s="6">
        <v>474600</v>
      </c>
      <c r="H28" s="5">
        <v>6.2368310155920773E-2</v>
      </c>
      <c r="I28" s="5">
        <v>0.93763168984407919</v>
      </c>
    </row>
    <row r="29" spans="1:9">
      <c r="A29">
        <v>72</v>
      </c>
      <c r="B29" t="s">
        <v>33</v>
      </c>
      <c r="C29" t="s">
        <v>9</v>
      </c>
      <c r="D29" t="s">
        <v>0</v>
      </c>
      <c r="E29" s="6">
        <v>1006.6666666666666</v>
      </c>
      <c r="F29" s="6">
        <v>652500</v>
      </c>
      <c r="G29" s="6">
        <v>653506.66666666663</v>
      </c>
      <c r="H29" s="5">
        <v>1.540407646950809E-3</v>
      </c>
      <c r="I29" s="5">
        <v>0.99845959235304926</v>
      </c>
    </row>
    <row r="30" spans="1:9">
      <c r="A30">
        <v>0</v>
      </c>
      <c r="B30" t="s">
        <v>91</v>
      </c>
      <c r="C30" t="s">
        <v>10</v>
      </c>
      <c r="D30" t="s">
        <v>0</v>
      </c>
      <c r="E30" s="6">
        <v>31833.333333333332</v>
      </c>
      <c r="F30" s="6">
        <v>347500</v>
      </c>
      <c r="G30" s="6">
        <v>379333.33333333331</v>
      </c>
      <c r="H30" s="5">
        <v>8.3919156414762747E-2</v>
      </c>
      <c r="I30" s="5">
        <v>0.91608084358523734</v>
      </c>
    </row>
    <row r="31" spans="1:9">
      <c r="A31">
        <v>24</v>
      </c>
      <c r="B31" t="s">
        <v>91</v>
      </c>
      <c r="C31" t="s">
        <v>10</v>
      </c>
      <c r="D31" t="s">
        <v>0</v>
      </c>
      <c r="E31" s="6">
        <v>45833.333333333336</v>
      </c>
      <c r="F31" s="6">
        <v>645000</v>
      </c>
      <c r="G31" s="6">
        <v>690833.33333333337</v>
      </c>
      <c r="H31" s="5">
        <v>6.6344993968636912E-2</v>
      </c>
      <c r="I31" s="5">
        <v>0.93365500603136309</v>
      </c>
    </row>
    <row r="32" spans="1:9">
      <c r="A32">
        <v>48</v>
      </c>
      <c r="B32" t="s">
        <v>91</v>
      </c>
      <c r="C32" t="s">
        <v>10</v>
      </c>
      <c r="D32" t="s">
        <v>0</v>
      </c>
      <c r="E32" s="6">
        <v>49833.333333333336</v>
      </c>
      <c r="F32" s="6">
        <v>672500</v>
      </c>
      <c r="G32" s="6">
        <v>722333.33333333337</v>
      </c>
      <c r="H32" s="5">
        <v>6.8989386248269502E-2</v>
      </c>
      <c r="I32" s="5">
        <v>0.93101061375173044</v>
      </c>
    </row>
    <row r="33" spans="1:9">
      <c r="A33">
        <v>72</v>
      </c>
      <c r="B33" t="s">
        <v>91</v>
      </c>
      <c r="C33" t="s">
        <v>10</v>
      </c>
      <c r="D33" t="s">
        <v>0</v>
      </c>
      <c r="E33" s="6">
        <v>32000</v>
      </c>
      <c r="F33" s="6">
        <v>540000</v>
      </c>
      <c r="G33" s="6">
        <v>572000</v>
      </c>
      <c r="H33" s="5">
        <v>5.5944055944055944E-2</v>
      </c>
      <c r="I33" s="5">
        <v>0.94405594405594406</v>
      </c>
    </row>
    <row r="34" spans="1:9">
      <c r="A34">
        <v>0</v>
      </c>
      <c r="B34" t="s">
        <v>65</v>
      </c>
      <c r="C34" t="s">
        <v>0</v>
      </c>
      <c r="D34" t="s">
        <v>1</v>
      </c>
      <c r="E34" s="6">
        <v>612500</v>
      </c>
      <c r="F34" s="6">
        <v>309000</v>
      </c>
      <c r="G34" s="6">
        <v>921500</v>
      </c>
      <c r="H34" s="5">
        <v>0.66467715680954964</v>
      </c>
      <c r="I34" s="5">
        <v>0.33532284319045036</v>
      </c>
    </row>
    <row r="35" spans="1:9">
      <c r="A35">
        <v>24</v>
      </c>
      <c r="B35" t="s">
        <v>65</v>
      </c>
      <c r="C35" t="s">
        <v>0</v>
      </c>
      <c r="D35" t="s">
        <v>1</v>
      </c>
      <c r="E35" s="6">
        <v>34750</v>
      </c>
      <c r="F35" s="6">
        <v>210000</v>
      </c>
      <c r="G35" s="6">
        <v>244750</v>
      </c>
      <c r="H35" s="5">
        <v>0.14198161389172625</v>
      </c>
      <c r="I35" s="5">
        <v>0.85801838610827375</v>
      </c>
    </row>
    <row r="36" spans="1:9">
      <c r="A36">
        <v>48</v>
      </c>
      <c r="B36" t="s">
        <v>65</v>
      </c>
      <c r="C36" t="s">
        <v>0</v>
      </c>
      <c r="D36" t="s">
        <v>1</v>
      </c>
      <c r="E36" s="6">
        <v>860000</v>
      </c>
      <c r="F36" s="6">
        <v>353333.33333333331</v>
      </c>
      <c r="G36" s="6">
        <v>1213333.3333333333</v>
      </c>
      <c r="H36" s="5">
        <v>0.70879120879120883</v>
      </c>
      <c r="I36" s="5">
        <v>0.29120879120879123</v>
      </c>
    </row>
    <row r="37" spans="1:9">
      <c r="A37">
        <v>72</v>
      </c>
      <c r="B37" t="s">
        <v>65</v>
      </c>
      <c r="C37" t="s">
        <v>0</v>
      </c>
      <c r="D37" t="s">
        <v>1</v>
      </c>
      <c r="E37" s="6">
        <v>168750</v>
      </c>
      <c r="F37" s="6">
        <v>540000</v>
      </c>
      <c r="G37" s="6">
        <v>708750</v>
      </c>
      <c r="H37" s="5">
        <v>0.23809523809523808</v>
      </c>
      <c r="I37" s="5">
        <v>0.76190476190476186</v>
      </c>
    </row>
    <row r="38" spans="1:9">
      <c r="A38">
        <v>0</v>
      </c>
      <c r="B38" t="s">
        <v>26</v>
      </c>
      <c r="C38" t="s">
        <v>3</v>
      </c>
      <c r="D38" t="s">
        <v>1</v>
      </c>
      <c r="E38" s="6">
        <v>229000</v>
      </c>
      <c r="F38" s="6">
        <v>610000</v>
      </c>
      <c r="G38" s="6">
        <v>839000</v>
      </c>
      <c r="H38" s="5">
        <v>0.2729439809296782</v>
      </c>
      <c r="I38" s="5">
        <v>0.7270560190703218</v>
      </c>
    </row>
    <row r="39" spans="1:9">
      <c r="A39">
        <v>24</v>
      </c>
      <c r="B39" t="s">
        <v>26</v>
      </c>
      <c r="C39" t="s">
        <v>3</v>
      </c>
      <c r="D39" t="s">
        <v>1</v>
      </c>
      <c r="E39" s="6">
        <v>143750</v>
      </c>
      <c r="F39" s="6">
        <v>22233.333333333332</v>
      </c>
      <c r="G39" s="6">
        <v>165983.33333333334</v>
      </c>
      <c r="H39" s="5">
        <v>0.86605080831408776</v>
      </c>
      <c r="I39" s="5">
        <v>0.13394919168591224</v>
      </c>
    </row>
    <row r="40" spans="1:9">
      <c r="A40">
        <v>48</v>
      </c>
      <c r="B40" t="s">
        <v>26</v>
      </c>
      <c r="C40" t="s">
        <v>3</v>
      </c>
      <c r="D40" t="s">
        <v>1</v>
      </c>
      <c r="E40" s="6">
        <v>307500</v>
      </c>
      <c r="F40" s="6">
        <v>17800</v>
      </c>
      <c r="G40" s="6">
        <v>325300</v>
      </c>
      <c r="H40" s="5">
        <v>0.94528127881955115</v>
      </c>
      <c r="I40" s="5">
        <v>5.4718721180448814E-2</v>
      </c>
    </row>
    <row r="41" spans="1:9">
      <c r="A41">
        <v>72</v>
      </c>
      <c r="B41" t="s">
        <v>26</v>
      </c>
      <c r="C41" t="s">
        <v>3</v>
      </c>
      <c r="D41" t="s">
        <v>1</v>
      </c>
      <c r="E41" s="6">
        <v>56250</v>
      </c>
      <c r="F41" s="6">
        <v>60333.333333333336</v>
      </c>
      <c r="G41" s="6">
        <v>116583.33333333334</v>
      </c>
      <c r="H41" s="5">
        <v>0.4824874910650464</v>
      </c>
      <c r="I41" s="5">
        <v>0.51751250893495349</v>
      </c>
    </row>
    <row r="42" spans="1:9">
      <c r="A42">
        <v>0</v>
      </c>
      <c r="B42" t="s">
        <v>94</v>
      </c>
      <c r="C42" t="s">
        <v>4</v>
      </c>
      <c r="D42" t="s">
        <v>1</v>
      </c>
      <c r="E42" s="6">
        <v>23450</v>
      </c>
      <c r="F42" s="6">
        <v>660000</v>
      </c>
      <c r="G42" s="6">
        <v>683450</v>
      </c>
      <c r="H42" s="5">
        <v>3.4311215158387594E-2</v>
      </c>
      <c r="I42" s="5">
        <v>0.96568878484161236</v>
      </c>
    </row>
    <row r="43" spans="1:9">
      <c r="A43">
        <v>24</v>
      </c>
      <c r="B43" t="s">
        <v>94</v>
      </c>
      <c r="C43" t="s">
        <v>4</v>
      </c>
      <c r="D43" t="s">
        <v>1</v>
      </c>
      <c r="E43" s="6">
        <v>5750</v>
      </c>
      <c r="F43" s="6">
        <v>1626666.6666666667</v>
      </c>
      <c r="G43" s="6">
        <v>1632416.6666666667</v>
      </c>
      <c r="H43" s="5">
        <v>3.5223850119965286E-3</v>
      </c>
      <c r="I43" s="5">
        <v>0.99647761498800347</v>
      </c>
    </row>
    <row r="44" spans="1:9">
      <c r="A44">
        <v>48</v>
      </c>
      <c r="B44" t="s">
        <v>94</v>
      </c>
      <c r="C44" t="s">
        <v>4</v>
      </c>
      <c r="D44" t="s">
        <v>1</v>
      </c>
      <c r="E44" s="6">
        <v>134</v>
      </c>
      <c r="F44" s="6">
        <v>900000</v>
      </c>
      <c r="G44" s="6">
        <v>900134</v>
      </c>
      <c r="H44" s="5">
        <v>1.4886672428771717E-4</v>
      </c>
      <c r="I44" s="5">
        <v>0.99985113327571229</v>
      </c>
    </row>
    <row r="45" spans="1:9">
      <c r="A45">
        <v>72</v>
      </c>
      <c r="B45" t="s">
        <v>94</v>
      </c>
      <c r="C45" t="s">
        <v>4</v>
      </c>
      <c r="D45" t="s">
        <v>1</v>
      </c>
      <c r="E45" s="6">
        <v>3.63</v>
      </c>
      <c r="F45" s="6">
        <v>1950000</v>
      </c>
      <c r="G45" s="6">
        <v>1950003.63</v>
      </c>
      <c r="H45" s="5">
        <v>1.8615349962194686E-6</v>
      </c>
      <c r="I45" s="5">
        <v>0.99999813846500385</v>
      </c>
    </row>
    <row r="46" spans="1:9">
      <c r="A46">
        <v>0</v>
      </c>
      <c r="B46" t="s">
        <v>68</v>
      </c>
      <c r="C46" t="s">
        <v>5</v>
      </c>
      <c r="D46" t="s">
        <v>1</v>
      </c>
      <c r="E46" s="6">
        <v>305333.33333333331</v>
      </c>
      <c r="F46" s="6">
        <v>450000</v>
      </c>
      <c r="G46" s="6">
        <v>755333.33333333326</v>
      </c>
      <c r="H46" s="5">
        <v>0.40423654015887028</v>
      </c>
      <c r="I46" s="5">
        <v>0.59576345984112977</v>
      </c>
    </row>
    <row r="47" spans="1:9">
      <c r="A47">
        <v>24</v>
      </c>
      <c r="B47" t="s">
        <v>68</v>
      </c>
      <c r="C47" t="s">
        <v>5</v>
      </c>
      <c r="D47" t="s">
        <v>1</v>
      </c>
      <c r="E47" s="6">
        <v>433333.33333333331</v>
      </c>
      <c r="F47" s="6">
        <v>249000</v>
      </c>
      <c r="G47" s="6">
        <v>682333.33333333326</v>
      </c>
      <c r="H47" s="5">
        <v>0.63507572056668304</v>
      </c>
      <c r="I47" s="5">
        <v>0.36492427943331707</v>
      </c>
    </row>
    <row r="48" spans="1:9">
      <c r="A48">
        <v>48</v>
      </c>
      <c r="B48" t="s">
        <v>68</v>
      </c>
      <c r="C48" t="s">
        <v>5</v>
      </c>
      <c r="D48" t="s">
        <v>1</v>
      </c>
      <c r="E48" s="6">
        <v>154333.33333333334</v>
      </c>
      <c r="F48" s="6">
        <v>480000</v>
      </c>
      <c r="G48" s="6">
        <v>634333.33333333337</v>
      </c>
      <c r="H48" s="5">
        <v>0.24330005254860745</v>
      </c>
      <c r="I48" s="5">
        <v>0.75669994745139246</v>
      </c>
    </row>
    <row r="49" spans="1:9">
      <c r="A49">
        <v>72</v>
      </c>
      <c r="B49" t="s">
        <v>68</v>
      </c>
      <c r="C49" t="s">
        <v>5</v>
      </c>
      <c r="D49" t="s">
        <v>1</v>
      </c>
      <c r="E49" s="6">
        <v>20600</v>
      </c>
      <c r="F49" s="6">
        <v>44666.666666666664</v>
      </c>
      <c r="G49" s="6">
        <v>65266.666666666664</v>
      </c>
      <c r="H49" s="5">
        <v>0.31562819203268644</v>
      </c>
      <c r="I49" s="5">
        <v>0.68437180796731356</v>
      </c>
    </row>
    <row r="50" spans="1:9">
      <c r="A50">
        <v>0</v>
      </c>
      <c r="B50" t="s">
        <v>42</v>
      </c>
      <c r="C50" t="s">
        <v>6</v>
      </c>
      <c r="D50" t="s">
        <v>1</v>
      </c>
      <c r="E50" s="6">
        <v>17125</v>
      </c>
      <c r="F50" s="6">
        <v>483333.33333333331</v>
      </c>
      <c r="G50" s="6">
        <v>500458.33333333331</v>
      </c>
      <c r="H50" s="5">
        <v>3.4218632919823494E-2</v>
      </c>
      <c r="I50" s="5">
        <v>0.96578136708017648</v>
      </c>
    </row>
    <row r="51" spans="1:9">
      <c r="A51">
        <v>24</v>
      </c>
      <c r="B51" t="s">
        <v>42</v>
      </c>
      <c r="C51" t="s">
        <v>6</v>
      </c>
      <c r="D51" t="s">
        <v>1</v>
      </c>
      <c r="E51" s="6">
        <v>302500</v>
      </c>
      <c r="F51" s="6">
        <v>295666.66666666669</v>
      </c>
      <c r="G51" s="6">
        <v>598166.66666666674</v>
      </c>
      <c r="H51" s="5">
        <v>0.50571189746447476</v>
      </c>
      <c r="I51" s="5">
        <v>0.49428810253552519</v>
      </c>
    </row>
    <row r="52" spans="1:9">
      <c r="A52">
        <v>48</v>
      </c>
      <c r="B52" t="s">
        <v>42</v>
      </c>
      <c r="C52" t="s">
        <v>6</v>
      </c>
      <c r="D52" t="s">
        <v>1</v>
      </c>
      <c r="E52" s="6">
        <v>76000</v>
      </c>
      <c r="F52" s="6">
        <v>810000</v>
      </c>
      <c r="G52" s="6">
        <v>886000</v>
      </c>
      <c r="H52" s="5">
        <v>8.5778781038374718E-2</v>
      </c>
      <c r="I52" s="5">
        <v>0.91422121896162534</v>
      </c>
    </row>
    <row r="53" spans="1:9">
      <c r="A53">
        <v>72</v>
      </c>
      <c r="B53" t="s">
        <v>42</v>
      </c>
      <c r="C53" t="s">
        <v>6</v>
      </c>
      <c r="D53" t="s">
        <v>1</v>
      </c>
      <c r="E53" s="6">
        <v>58750</v>
      </c>
      <c r="F53" s="6">
        <v>1446666.6666666667</v>
      </c>
      <c r="G53" s="6">
        <v>1505416.6666666667</v>
      </c>
      <c r="H53" s="5">
        <v>3.9025740381954055E-2</v>
      </c>
      <c r="I53" s="5">
        <v>0.96097425961804595</v>
      </c>
    </row>
    <row r="54" spans="1:9">
      <c r="A54">
        <v>0</v>
      </c>
      <c r="B54" t="s">
        <v>52</v>
      </c>
      <c r="C54" t="s">
        <v>7</v>
      </c>
      <c r="D54" t="s">
        <v>1</v>
      </c>
      <c r="E54" s="6">
        <v>62500</v>
      </c>
      <c r="F54" s="6">
        <v>406666.66666666669</v>
      </c>
      <c r="G54" s="6">
        <v>469166.66666666669</v>
      </c>
      <c r="H54" s="5">
        <v>0.13321492007104796</v>
      </c>
      <c r="I54" s="5">
        <v>0.86678507992895204</v>
      </c>
    </row>
    <row r="55" spans="1:9">
      <c r="A55">
        <v>24</v>
      </c>
      <c r="B55" t="s">
        <v>52</v>
      </c>
      <c r="C55" t="s">
        <v>7</v>
      </c>
      <c r="D55" t="s">
        <v>1</v>
      </c>
      <c r="E55" s="6">
        <v>49050</v>
      </c>
      <c r="F55" s="6">
        <v>300000</v>
      </c>
      <c r="G55" s="6">
        <v>349050</v>
      </c>
      <c r="H55" s="5">
        <v>0.14052428018908467</v>
      </c>
      <c r="I55" s="5">
        <v>0.85947571981091531</v>
      </c>
    </row>
    <row r="56" spans="1:9">
      <c r="A56">
        <v>48</v>
      </c>
      <c r="B56" t="s">
        <v>52</v>
      </c>
      <c r="C56" t="s">
        <v>7</v>
      </c>
      <c r="D56" t="s">
        <v>1</v>
      </c>
      <c r="E56" s="6">
        <v>18650</v>
      </c>
      <c r="F56" s="6">
        <v>433333.33333333331</v>
      </c>
      <c r="G56" s="6">
        <v>451983.33333333331</v>
      </c>
      <c r="H56" s="5">
        <v>4.12625834285925E-2</v>
      </c>
      <c r="I56" s="5">
        <v>0.95873741657140754</v>
      </c>
    </row>
    <row r="57" spans="1:9">
      <c r="A57">
        <v>72</v>
      </c>
      <c r="B57" t="s">
        <v>52</v>
      </c>
      <c r="C57" t="s">
        <v>7</v>
      </c>
      <c r="D57" t="s">
        <v>1</v>
      </c>
      <c r="E57" s="6">
        <v>69000</v>
      </c>
      <c r="F57" s="6">
        <v>903333.33333333337</v>
      </c>
      <c r="G57" s="6">
        <v>972333.33333333337</v>
      </c>
      <c r="H57" s="5">
        <v>7.096331847788824E-2</v>
      </c>
      <c r="I57" s="5">
        <v>0.92903668152211172</v>
      </c>
    </row>
    <row r="58" spans="1:9">
      <c r="A58">
        <v>0</v>
      </c>
      <c r="B58" t="s">
        <v>53</v>
      </c>
      <c r="C58" t="s">
        <v>8</v>
      </c>
      <c r="D58" t="s">
        <v>1</v>
      </c>
      <c r="E58" s="6">
        <v>6060</v>
      </c>
      <c r="F58" s="6">
        <v>406666.66666666669</v>
      </c>
      <c r="G58" s="6">
        <v>412726.66666666669</v>
      </c>
      <c r="H58" s="5">
        <v>1.4682840943966144E-2</v>
      </c>
      <c r="I58" s="5">
        <v>0.9853171590560339</v>
      </c>
    </row>
    <row r="59" spans="1:9">
      <c r="A59">
        <v>24</v>
      </c>
      <c r="B59" t="s">
        <v>53</v>
      </c>
      <c r="C59" t="s">
        <v>8</v>
      </c>
      <c r="D59" t="s">
        <v>1</v>
      </c>
      <c r="E59" s="6">
        <v>8700</v>
      </c>
      <c r="F59" s="6">
        <v>803333.33333333337</v>
      </c>
      <c r="G59" s="6">
        <v>812033.33333333337</v>
      </c>
      <c r="H59" s="5">
        <v>1.0713845901235581E-2</v>
      </c>
      <c r="I59" s="5">
        <v>0.98928615409876441</v>
      </c>
    </row>
    <row r="60" spans="1:9">
      <c r="A60">
        <v>48</v>
      </c>
      <c r="B60" t="s">
        <v>53</v>
      </c>
      <c r="C60" t="s">
        <v>8</v>
      </c>
      <c r="D60" t="s">
        <v>1</v>
      </c>
      <c r="E60" s="6">
        <v>31800</v>
      </c>
      <c r="F60" s="6">
        <v>560000</v>
      </c>
      <c r="G60" s="6">
        <v>591800</v>
      </c>
      <c r="H60" s="5">
        <v>5.3734369719499832E-2</v>
      </c>
      <c r="I60" s="5">
        <v>0.94626563028050015</v>
      </c>
    </row>
    <row r="61" spans="1:9">
      <c r="A61">
        <v>72</v>
      </c>
      <c r="B61" t="s">
        <v>53</v>
      </c>
      <c r="C61" t="s">
        <v>8</v>
      </c>
      <c r="D61" t="s">
        <v>1</v>
      </c>
      <c r="E61" s="6">
        <v>12640</v>
      </c>
      <c r="F61" s="6">
        <v>883333.33333333337</v>
      </c>
      <c r="G61" s="6">
        <v>895973.33333333337</v>
      </c>
      <c r="H61" s="5">
        <v>1.4107562725081103E-2</v>
      </c>
      <c r="I61" s="5">
        <v>0.98589243727491893</v>
      </c>
    </row>
    <row r="62" spans="1:9">
      <c r="A62">
        <v>0</v>
      </c>
      <c r="B62" t="s">
        <v>45</v>
      </c>
      <c r="C62" t="s">
        <v>9</v>
      </c>
      <c r="D62" t="s">
        <v>1</v>
      </c>
      <c r="E62" s="6">
        <v>255333.33333333334</v>
      </c>
      <c r="F62" s="6">
        <v>297333.33333333331</v>
      </c>
      <c r="G62" s="6">
        <v>552666.66666666663</v>
      </c>
      <c r="H62" s="5">
        <v>0.46200241254523527</v>
      </c>
      <c r="I62" s="5">
        <v>0.53799758745476478</v>
      </c>
    </row>
    <row r="63" spans="1:9">
      <c r="A63">
        <v>24</v>
      </c>
      <c r="B63" t="s">
        <v>45</v>
      </c>
      <c r="C63" t="s">
        <v>9</v>
      </c>
      <c r="D63" t="s">
        <v>1</v>
      </c>
      <c r="E63" s="6">
        <v>42000</v>
      </c>
      <c r="F63" s="6">
        <v>1086666.6666666667</v>
      </c>
      <c r="G63" s="6">
        <v>1128666.6666666667</v>
      </c>
      <c r="H63" s="5">
        <v>3.7212049616066153E-2</v>
      </c>
      <c r="I63" s="5">
        <v>0.96278795038393383</v>
      </c>
    </row>
    <row r="64" spans="1:9">
      <c r="A64">
        <v>48</v>
      </c>
      <c r="B64" t="s">
        <v>45</v>
      </c>
      <c r="C64" t="s">
        <v>9</v>
      </c>
      <c r="D64" t="s">
        <v>1</v>
      </c>
      <c r="E64" s="6">
        <v>1246.6666666666667</v>
      </c>
      <c r="F64" s="6">
        <v>336666.66666666669</v>
      </c>
      <c r="G64" s="6">
        <v>337913.33333333337</v>
      </c>
      <c r="H64" s="5">
        <v>3.6893088957720911E-3</v>
      </c>
      <c r="I64" s="5">
        <v>0.99631069110422787</v>
      </c>
    </row>
    <row r="65" spans="1:9">
      <c r="A65">
        <v>72</v>
      </c>
      <c r="B65" t="s">
        <v>45</v>
      </c>
      <c r="C65" t="s">
        <v>9</v>
      </c>
      <c r="D65" t="s">
        <v>1</v>
      </c>
      <c r="E65" s="6">
        <v>490</v>
      </c>
      <c r="F65" s="6">
        <v>363333.33333333331</v>
      </c>
      <c r="G65" s="6">
        <v>363823.33333333331</v>
      </c>
      <c r="H65" s="5">
        <v>1.3468075164686157E-3</v>
      </c>
      <c r="I65" s="5">
        <v>0.99865319248353135</v>
      </c>
    </row>
    <row r="66" spans="1:9">
      <c r="A66">
        <v>0</v>
      </c>
      <c r="B66" t="s">
        <v>99</v>
      </c>
      <c r="C66" t="s">
        <v>10</v>
      </c>
      <c r="D66" t="s">
        <v>1</v>
      </c>
      <c r="E66" s="6">
        <v>49000</v>
      </c>
      <c r="F66" s="6">
        <v>523333.33333333331</v>
      </c>
      <c r="G66" s="6">
        <v>572333.33333333326</v>
      </c>
      <c r="H66" s="5">
        <v>8.5614443797320916E-2</v>
      </c>
      <c r="I66" s="5">
        <v>0.91438555620267914</v>
      </c>
    </row>
    <row r="67" spans="1:9">
      <c r="A67">
        <v>24</v>
      </c>
      <c r="B67" t="s">
        <v>99</v>
      </c>
      <c r="C67" t="s">
        <v>10</v>
      </c>
      <c r="D67" t="s">
        <v>1</v>
      </c>
      <c r="E67" s="6">
        <v>47666.666666666664</v>
      </c>
      <c r="F67" s="6">
        <v>1796666.6666666667</v>
      </c>
      <c r="G67" s="6">
        <v>1844333.3333333335</v>
      </c>
      <c r="H67" s="5">
        <v>2.5844930417495027E-2</v>
      </c>
      <c r="I67" s="5">
        <v>0.97415506958250497</v>
      </c>
    </row>
    <row r="68" spans="1:9">
      <c r="A68">
        <v>48</v>
      </c>
      <c r="B68" t="s">
        <v>99</v>
      </c>
      <c r="C68" t="s">
        <v>10</v>
      </c>
      <c r="D68" t="s">
        <v>1</v>
      </c>
      <c r="E68" s="6">
        <v>51666.666666666664</v>
      </c>
      <c r="F68" s="6">
        <v>950000</v>
      </c>
      <c r="G68" s="6">
        <v>1001666.6666666666</v>
      </c>
      <c r="H68" s="5">
        <v>5.1580698835274545E-2</v>
      </c>
      <c r="I68" s="5">
        <v>0.9484193011647255</v>
      </c>
    </row>
    <row r="69" spans="1:9">
      <c r="A69">
        <v>72</v>
      </c>
      <c r="B69" t="s">
        <v>99</v>
      </c>
      <c r="C69" t="s">
        <v>10</v>
      </c>
      <c r="D69" t="s">
        <v>1</v>
      </c>
      <c r="E69" s="6">
        <v>50833.333333333336</v>
      </c>
      <c r="F69" s="6">
        <v>1390000</v>
      </c>
      <c r="G69" s="6">
        <v>1440833.3333333333</v>
      </c>
      <c r="H69" s="5">
        <v>3.5280508964719494E-2</v>
      </c>
      <c r="I69" s="5">
        <v>0.96471949103528054</v>
      </c>
    </row>
    <row r="70" spans="1:9">
      <c r="A70">
        <v>0</v>
      </c>
      <c r="B70" t="s">
        <v>74</v>
      </c>
      <c r="C70" t="s">
        <v>0</v>
      </c>
      <c r="D70" t="s">
        <v>2</v>
      </c>
      <c r="E70" s="6">
        <v>315000</v>
      </c>
      <c r="F70" s="6">
        <v>57333.333333333336</v>
      </c>
      <c r="G70" s="6">
        <v>372333.33333333331</v>
      </c>
      <c r="H70" s="5">
        <v>0.84601611459265891</v>
      </c>
      <c r="I70" s="5">
        <v>0.15398388540734112</v>
      </c>
    </row>
    <row r="71" spans="1:9">
      <c r="A71">
        <v>24</v>
      </c>
      <c r="B71" t="s">
        <v>74</v>
      </c>
      <c r="C71" t="s">
        <v>0</v>
      </c>
      <c r="D71" t="s">
        <v>2</v>
      </c>
      <c r="E71" s="6">
        <v>460000</v>
      </c>
      <c r="F71" s="6">
        <v>8416.6666666666661</v>
      </c>
      <c r="G71" s="6">
        <v>468416.66666666669</v>
      </c>
      <c r="H71" s="5">
        <v>0.98203166696317379</v>
      </c>
      <c r="I71" s="5">
        <v>1.7968333036826184E-2</v>
      </c>
    </row>
    <row r="72" spans="1:9">
      <c r="A72">
        <v>48</v>
      </c>
      <c r="B72" t="s">
        <v>74</v>
      </c>
      <c r="C72" t="s">
        <v>0</v>
      </c>
      <c r="D72" t="s">
        <v>2</v>
      </c>
      <c r="E72" s="6">
        <v>221000</v>
      </c>
      <c r="F72" s="6">
        <v>8.4166666666666661</v>
      </c>
      <c r="G72" s="6">
        <v>221008.41666666666</v>
      </c>
      <c r="H72" s="5">
        <v>0.99996191698581616</v>
      </c>
      <c r="I72" s="5">
        <v>3.8083014183848955E-5</v>
      </c>
    </row>
    <row r="73" spans="1:9">
      <c r="A73">
        <v>72</v>
      </c>
      <c r="B73" t="s">
        <v>74</v>
      </c>
      <c r="C73" t="s">
        <v>0</v>
      </c>
      <c r="D73" t="s">
        <v>2</v>
      </c>
      <c r="E73" s="6">
        <v>287500</v>
      </c>
      <c r="F73" s="6">
        <v>0</v>
      </c>
      <c r="G73" s="6">
        <v>287500</v>
      </c>
      <c r="H73" s="5">
        <v>1</v>
      </c>
      <c r="I73" s="5">
        <v>0</v>
      </c>
    </row>
    <row r="74" spans="1:9">
      <c r="A74">
        <v>0</v>
      </c>
      <c r="B74" t="s">
        <v>36</v>
      </c>
      <c r="C74" t="s">
        <v>1</v>
      </c>
      <c r="D74" t="s">
        <v>2</v>
      </c>
      <c r="E74" s="6">
        <v>886666.66666666663</v>
      </c>
      <c r="F74" s="6">
        <v>66000</v>
      </c>
      <c r="G74" s="6">
        <v>952666.66666666663</v>
      </c>
      <c r="H74" s="5">
        <v>0.93072078376487055</v>
      </c>
      <c r="I74" s="5">
        <v>6.9279216235129462E-2</v>
      </c>
    </row>
    <row r="75" spans="1:9">
      <c r="A75">
        <v>24</v>
      </c>
      <c r="B75" t="s">
        <v>36</v>
      </c>
      <c r="C75" t="s">
        <v>1</v>
      </c>
      <c r="D75" t="s">
        <v>2</v>
      </c>
      <c r="E75" s="6">
        <v>1400000</v>
      </c>
      <c r="F75" s="6">
        <v>50333.333333333336</v>
      </c>
      <c r="G75" s="6">
        <v>1450333.3333333333</v>
      </c>
      <c r="H75" s="5">
        <v>0.96529533440588378</v>
      </c>
      <c r="I75" s="5">
        <v>3.47046655941163E-2</v>
      </c>
    </row>
    <row r="76" spans="1:9">
      <c r="A76">
        <v>48</v>
      </c>
      <c r="B76" t="s">
        <v>36</v>
      </c>
      <c r="C76" t="s">
        <v>1</v>
      </c>
      <c r="D76" t="s">
        <v>2</v>
      </c>
      <c r="E76" s="6">
        <v>973333.33333333337</v>
      </c>
      <c r="F76" s="6">
        <v>24166.666666666668</v>
      </c>
      <c r="G76" s="6">
        <v>997500</v>
      </c>
      <c r="H76" s="5">
        <v>0.97577276524644951</v>
      </c>
      <c r="I76" s="5">
        <v>2.4227234753550545E-2</v>
      </c>
    </row>
    <row r="77" spans="1:9">
      <c r="A77">
        <v>72</v>
      </c>
      <c r="B77" t="s">
        <v>36</v>
      </c>
      <c r="C77" t="s">
        <v>1</v>
      </c>
      <c r="D77" t="s">
        <v>2</v>
      </c>
      <c r="E77" s="6">
        <v>2286666.6666666665</v>
      </c>
      <c r="F77" s="6">
        <v>35833.333333333336</v>
      </c>
      <c r="G77" s="6">
        <v>2322500</v>
      </c>
      <c r="H77" s="5">
        <v>0.98457122353785431</v>
      </c>
      <c r="I77" s="5">
        <v>1.5428776462145678E-2</v>
      </c>
    </row>
    <row r="78" spans="1:9">
      <c r="A78">
        <v>0</v>
      </c>
      <c r="B78" t="s">
        <v>38</v>
      </c>
      <c r="C78" t="s">
        <v>3</v>
      </c>
      <c r="D78" t="s">
        <v>2</v>
      </c>
      <c r="E78" s="6">
        <v>133000</v>
      </c>
      <c r="F78" s="6">
        <v>154000</v>
      </c>
      <c r="G78" s="6">
        <v>287000</v>
      </c>
      <c r="H78" s="5">
        <v>0.46341463414634149</v>
      </c>
      <c r="I78" s="5">
        <v>0.53658536585365857</v>
      </c>
    </row>
    <row r="79" spans="1:9">
      <c r="A79">
        <v>24</v>
      </c>
      <c r="B79" t="s">
        <v>38</v>
      </c>
      <c r="C79" t="s">
        <v>3</v>
      </c>
      <c r="D79" t="s">
        <v>2</v>
      </c>
      <c r="E79" s="6">
        <v>170000</v>
      </c>
      <c r="F79" s="6">
        <v>5183.333333333333</v>
      </c>
      <c r="G79" s="6">
        <v>175183.33333333334</v>
      </c>
      <c r="H79" s="5">
        <v>0.97041194938635711</v>
      </c>
      <c r="I79" s="5">
        <v>2.9588050613642846E-2</v>
      </c>
    </row>
    <row r="80" spans="1:9">
      <c r="A80">
        <v>48</v>
      </c>
      <c r="B80" t="s">
        <v>38</v>
      </c>
      <c r="C80" t="s">
        <v>3</v>
      </c>
      <c r="D80" t="s">
        <v>2</v>
      </c>
      <c r="E80" s="6">
        <v>225250</v>
      </c>
      <c r="F80" s="6">
        <v>5066.666666666667</v>
      </c>
      <c r="G80" s="6">
        <v>230316.66666666666</v>
      </c>
      <c r="H80" s="5">
        <v>0.97800130255445406</v>
      </c>
      <c r="I80" s="5">
        <v>2.199869744554599E-2</v>
      </c>
    </row>
    <row r="81" spans="1:9">
      <c r="A81">
        <v>72</v>
      </c>
      <c r="B81" t="s">
        <v>38</v>
      </c>
      <c r="C81" t="s">
        <v>3</v>
      </c>
      <c r="D81" t="s">
        <v>2</v>
      </c>
      <c r="E81" s="6">
        <v>146500</v>
      </c>
      <c r="F81" s="6">
        <v>575</v>
      </c>
      <c r="G81" s="6">
        <v>147075</v>
      </c>
      <c r="H81" s="5">
        <v>0.99609043005269415</v>
      </c>
      <c r="I81" s="5">
        <v>3.9095699473057962E-3</v>
      </c>
    </row>
    <row r="82" spans="1:9">
      <c r="A82">
        <v>0</v>
      </c>
      <c r="B82" t="s">
        <v>29</v>
      </c>
      <c r="C82" t="s">
        <v>4</v>
      </c>
      <c r="D82" t="s">
        <v>2</v>
      </c>
      <c r="E82" s="6">
        <v>41250</v>
      </c>
      <c r="F82" s="6">
        <v>141833.33333333334</v>
      </c>
      <c r="G82" s="6">
        <v>183083.33333333334</v>
      </c>
      <c r="H82" s="5">
        <v>0.22530723714155665</v>
      </c>
      <c r="I82" s="5">
        <v>0.77469276285844335</v>
      </c>
    </row>
    <row r="83" spans="1:9">
      <c r="A83">
        <v>24</v>
      </c>
      <c r="B83" t="s">
        <v>29</v>
      </c>
      <c r="C83" t="s">
        <v>4</v>
      </c>
      <c r="D83" t="s">
        <v>2</v>
      </c>
      <c r="E83" s="6">
        <v>57000</v>
      </c>
      <c r="F83" s="6">
        <v>103833.33333333333</v>
      </c>
      <c r="G83" s="6">
        <v>160833.33333333331</v>
      </c>
      <c r="H83" s="5">
        <v>0.35440414507772022</v>
      </c>
      <c r="I83" s="5">
        <v>0.64559585492227989</v>
      </c>
    </row>
    <row r="84" spans="1:9">
      <c r="A84">
        <v>48</v>
      </c>
      <c r="B84" t="s">
        <v>29</v>
      </c>
      <c r="C84" t="s">
        <v>4</v>
      </c>
      <c r="D84" t="s">
        <v>2</v>
      </c>
      <c r="E84" s="6">
        <v>16350</v>
      </c>
      <c r="F84" s="6">
        <v>246666.66666666666</v>
      </c>
      <c r="G84" s="6">
        <v>263016.66666666663</v>
      </c>
      <c r="H84" s="5">
        <v>6.2163361003738683E-2</v>
      </c>
      <c r="I84" s="5">
        <v>0.93783663899626146</v>
      </c>
    </row>
    <row r="85" spans="1:9">
      <c r="A85">
        <v>72</v>
      </c>
      <c r="B85" t="s">
        <v>29</v>
      </c>
      <c r="C85" t="s">
        <v>4</v>
      </c>
      <c r="D85" t="s">
        <v>2</v>
      </c>
      <c r="E85" s="6">
        <v>14200</v>
      </c>
      <c r="F85" s="6">
        <v>238333.33333333334</v>
      </c>
      <c r="G85" s="6">
        <v>252533.33333333334</v>
      </c>
      <c r="H85" s="5">
        <v>5.6230200633579724E-2</v>
      </c>
      <c r="I85" s="5">
        <v>0.94376979936642025</v>
      </c>
    </row>
    <row r="86" spans="1:9">
      <c r="A86">
        <v>0</v>
      </c>
      <c r="B86" t="s">
        <v>77</v>
      </c>
      <c r="C86" t="s">
        <v>5</v>
      </c>
      <c r="D86" t="s">
        <v>2</v>
      </c>
      <c r="E86" s="6">
        <v>396666.66666666669</v>
      </c>
      <c r="F86" s="6">
        <v>77500</v>
      </c>
      <c r="G86" s="6">
        <v>474166.66666666669</v>
      </c>
      <c r="H86" s="5">
        <v>0.83655536028119504</v>
      </c>
      <c r="I86" s="5">
        <v>0.16344463971880491</v>
      </c>
    </row>
    <row r="87" spans="1:9">
      <c r="A87">
        <v>24</v>
      </c>
      <c r="B87" t="s">
        <v>77</v>
      </c>
      <c r="C87" t="s">
        <v>5</v>
      </c>
      <c r="D87" t="s">
        <v>2</v>
      </c>
      <c r="E87" s="6">
        <v>543333.33333333337</v>
      </c>
      <c r="F87" s="6">
        <v>31500</v>
      </c>
      <c r="G87" s="6">
        <v>574833.33333333337</v>
      </c>
      <c r="H87" s="5">
        <v>0.94520150768338651</v>
      </c>
      <c r="I87" s="5">
        <v>5.479849231661351E-2</v>
      </c>
    </row>
    <row r="88" spans="1:9">
      <c r="A88">
        <v>48</v>
      </c>
      <c r="B88" t="s">
        <v>77</v>
      </c>
      <c r="C88" t="s">
        <v>5</v>
      </c>
      <c r="D88" t="s">
        <v>2</v>
      </c>
      <c r="E88" s="6">
        <v>563333.33333333337</v>
      </c>
      <c r="F88" s="6">
        <v>4900</v>
      </c>
      <c r="G88" s="6">
        <v>568233.33333333337</v>
      </c>
      <c r="H88" s="5">
        <v>0.99137678183844669</v>
      </c>
      <c r="I88" s="5">
        <v>8.6232181615533525E-3</v>
      </c>
    </row>
    <row r="89" spans="1:9">
      <c r="A89">
        <v>72</v>
      </c>
      <c r="B89" t="s">
        <v>77</v>
      </c>
      <c r="C89" t="s">
        <v>5</v>
      </c>
      <c r="D89" t="s">
        <v>2</v>
      </c>
      <c r="E89" s="6">
        <v>42000</v>
      </c>
      <c r="F89" s="6">
        <v>430</v>
      </c>
      <c r="G89" s="6">
        <v>42430</v>
      </c>
      <c r="H89" s="5">
        <v>0.98986566108885221</v>
      </c>
      <c r="I89" s="5">
        <v>1.0134338911147773E-2</v>
      </c>
    </row>
    <row r="90" spans="1:9">
      <c r="A90">
        <v>0</v>
      </c>
      <c r="B90" t="s">
        <v>51</v>
      </c>
      <c r="C90" t="s">
        <v>6</v>
      </c>
      <c r="D90" t="s">
        <v>2</v>
      </c>
      <c r="E90" s="6">
        <v>367500</v>
      </c>
      <c r="F90" s="6">
        <v>71666.666666666672</v>
      </c>
      <c r="G90" s="6">
        <v>439166.66666666669</v>
      </c>
      <c r="H90" s="5">
        <v>0.8368121442125237</v>
      </c>
      <c r="I90" s="5">
        <v>0.16318785578747627</v>
      </c>
    </row>
    <row r="91" spans="1:9">
      <c r="A91">
        <v>24</v>
      </c>
      <c r="B91" t="s">
        <v>51</v>
      </c>
      <c r="C91" t="s">
        <v>6</v>
      </c>
      <c r="D91" t="s">
        <v>2</v>
      </c>
      <c r="E91" s="6">
        <v>450000</v>
      </c>
      <c r="F91" s="6">
        <v>52166.666666666664</v>
      </c>
      <c r="G91" s="6">
        <v>502166.66666666669</v>
      </c>
      <c r="H91" s="5">
        <v>0.89611682708264184</v>
      </c>
      <c r="I91" s="5">
        <v>0.1038831729173581</v>
      </c>
    </row>
    <row r="92" spans="1:9">
      <c r="A92">
        <v>48</v>
      </c>
      <c r="B92" t="s">
        <v>51</v>
      </c>
      <c r="C92" t="s">
        <v>6</v>
      </c>
      <c r="D92" t="s">
        <v>2</v>
      </c>
      <c r="E92" s="6">
        <v>397500</v>
      </c>
      <c r="F92" s="6">
        <v>60500</v>
      </c>
      <c r="G92" s="6">
        <v>458000</v>
      </c>
      <c r="H92" s="5">
        <v>0.86790393013100442</v>
      </c>
      <c r="I92" s="5">
        <v>0.13209606986899564</v>
      </c>
    </row>
    <row r="93" spans="1:9">
      <c r="A93">
        <v>72</v>
      </c>
      <c r="B93" t="s">
        <v>51</v>
      </c>
      <c r="C93" t="s">
        <v>6</v>
      </c>
      <c r="D93" t="s">
        <v>2</v>
      </c>
      <c r="E93" s="6">
        <v>577500</v>
      </c>
      <c r="F93" s="6">
        <v>72000</v>
      </c>
      <c r="G93" s="6">
        <v>649500</v>
      </c>
      <c r="H93" s="5">
        <v>0.88914549653579678</v>
      </c>
      <c r="I93" s="5">
        <v>0.11085450346420324</v>
      </c>
    </row>
    <row r="94" spans="1:9">
      <c r="A94">
        <v>0</v>
      </c>
      <c r="B94" t="s">
        <v>61</v>
      </c>
      <c r="C94" t="s">
        <v>7</v>
      </c>
      <c r="D94" t="s">
        <v>2</v>
      </c>
      <c r="E94" s="6">
        <v>89000</v>
      </c>
      <c r="F94" s="6">
        <v>92000</v>
      </c>
      <c r="G94" s="6">
        <v>181000</v>
      </c>
      <c r="H94" s="5">
        <v>0.49171270718232046</v>
      </c>
      <c r="I94" s="5">
        <v>0.50828729281767959</v>
      </c>
    </row>
    <row r="95" spans="1:9">
      <c r="A95">
        <v>24</v>
      </c>
      <c r="B95" t="s">
        <v>61</v>
      </c>
      <c r="C95" t="s">
        <v>7</v>
      </c>
      <c r="D95" t="s">
        <v>2</v>
      </c>
      <c r="E95" s="6">
        <v>108000</v>
      </c>
      <c r="F95" s="6">
        <v>40333.333333333336</v>
      </c>
      <c r="G95" s="6">
        <v>148333.33333333334</v>
      </c>
      <c r="H95" s="5">
        <v>0.72808988764044935</v>
      </c>
      <c r="I95" s="5">
        <v>0.27191011235955054</v>
      </c>
    </row>
    <row r="96" spans="1:9">
      <c r="A96">
        <v>48</v>
      </c>
      <c r="B96" t="s">
        <v>61</v>
      </c>
      <c r="C96" t="s">
        <v>7</v>
      </c>
      <c r="D96" t="s">
        <v>2</v>
      </c>
      <c r="E96" s="6">
        <v>100500</v>
      </c>
      <c r="F96" s="6">
        <v>64.666666666666671</v>
      </c>
      <c r="G96" s="6">
        <v>100564.66666666667</v>
      </c>
      <c r="H96" s="5">
        <v>0.99935696434135246</v>
      </c>
      <c r="I96" s="5">
        <v>6.4303565864750375E-4</v>
      </c>
    </row>
    <row r="97" spans="1:9">
      <c r="A97">
        <v>72</v>
      </c>
      <c r="B97" t="s">
        <v>61</v>
      </c>
      <c r="C97" t="s">
        <v>7</v>
      </c>
      <c r="D97" t="s">
        <v>2</v>
      </c>
      <c r="E97" s="6">
        <v>101000</v>
      </c>
      <c r="F97" s="6">
        <v>1.4283333333333335</v>
      </c>
      <c r="G97" s="6">
        <v>101001.42833333333</v>
      </c>
      <c r="H97" s="5">
        <v>0.99998585828579956</v>
      </c>
      <c r="I97" s="5">
        <v>1.41417142005104E-5</v>
      </c>
    </row>
    <row r="98" spans="1:9">
      <c r="A98">
        <v>0</v>
      </c>
      <c r="B98" t="s">
        <v>62</v>
      </c>
      <c r="C98" t="s">
        <v>8</v>
      </c>
      <c r="D98" t="s">
        <v>2</v>
      </c>
      <c r="E98" s="6">
        <v>35400</v>
      </c>
      <c r="F98" s="6">
        <v>59666.666666666664</v>
      </c>
      <c r="G98" s="6">
        <v>95066.666666666657</v>
      </c>
      <c r="H98" s="5">
        <v>0.37237026647966343</v>
      </c>
      <c r="I98" s="5">
        <v>0.62762973352033669</v>
      </c>
    </row>
    <row r="99" spans="1:9">
      <c r="A99">
        <v>24</v>
      </c>
      <c r="B99" t="s">
        <v>62</v>
      </c>
      <c r="C99" t="s">
        <v>8</v>
      </c>
      <c r="D99" t="s">
        <v>2</v>
      </c>
      <c r="E99" s="6">
        <v>13340</v>
      </c>
      <c r="F99" s="6">
        <v>89500</v>
      </c>
      <c r="G99" s="6">
        <v>102840</v>
      </c>
      <c r="H99" s="5">
        <v>0.12971606378840919</v>
      </c>
      <c r="I99" s="5">
        <v>0.87028393621159084</v>
      </c>
    </row>
    <row r="100" spans="1:9">
      <c r="A100">
        <v>48</v>
      </c>
      <c r="B100" t="s">
        <v>62</v>
      </c>
      <c r="C100" t="s">
        <v>8</v>
      </c>
      <c r="D100" t="s">
        <v>2</v>
      </c>
      <c r="E100" s="6">
        <v>38600</v>
      </c>
      <c r="F100" s="6">
        <v>140833.33333333334</v>
      </c>
      <c r="G100" s="6">
        <v>179433.33333333334</v>
      </c>
      <c r="H100" s="5">
        <v>0.21512167936095114</v>
      </c>
      <c r="I100" s="5">
        <v>0.78487832063904883</v>
      </c>
    </row>
    <row r="101" spans="1:9">
      <c r="A101">
        <v>72</v>
      </c>
      <c r="B101" t="s">
        <v>62</v>
      </c>
      <c r="C101" t="s">
        <v>8</v>
      </c>
      <c r="D101" t="s">
        <v>2</v>
      </c>
      <c r="E101" s="6">
        <v>33800</v>
      </c>
      <c r="F101" s="6">
        <v>110833.33333333333</v>
      </c>
      <c r="G101" s="6">
        <v>144633.33333333331</v>
      </c>
      <c r="H101" s="5">
        <v>0.23369439963125146</v>
      </c>
      <c r="I101" s="5">
        <v>0.76630560036874862</v>
      </c>
    </row>
    <row r="102" spans="1:9">
      <c r="A102">
        <v>0</v>
      </c>
      <c r="B102" t="s">
        <v>54</v>
      </c>
      <c r="C102" t="s">
        <v>9</v>
      </c>
      <c r="D102" t="s">
        <v>2</v>
      </c>
      <c r="E102" s="6">
        <v>360000</v>
      </c>
      <c r="F102" s="6">
        <v>78333.333333333328</v>
      </c>
      <c r="G102" s="6">
        <v>438333.33333333331</v>
      </c>
      <c r="H102" s="5">
        <v>0.82129277566539927</v>
      </c>
      <c r="I102" s="5">
        <v>0.17870722433460076</v>
      </c>
    </row>
    <row r="103" spans="1:9">
      <c r="A103">
        <v>24</v>
      </c>
      <c r="B103" t="s">
        <v>54</v>
      </c>
      <c r="C103" t="s">
        <v>9</v>
      </c>
      <c r="D103" t="s">
        <v>2</v>
      </c>
      <c r="E103" s="6">
        <v>78666.666666666672</v>
      </c>
      <c r="F103" s="6">
        <v>148666.66666666666</v>
      </c>
      <c r="G103" s="6">
        <v>227333.33333333331</v>
      </c>
      <c r="H103" s="5">
        <v>0.3460410557184751</v>
      </c>
      <c r="I103" s="5">
        <v>0.6539589442815249</v>
      </c>
    </row>
    <row r="104" spans="1:9">
      <c r="A104">
        <v>48</v>
      </c>
      <c r="B104" t="s">
        <v>54</v>
      </c>
      <c r="C104" t="s">
        <v>9</v>
      </c>
      <c r="D104" t="s">
        <v>2</v>
      </c>
      <c r="E104" s="6">
        <v>9900</v>
      </c>
      <c r="F104" s="6">
        <v>241666.66666666666</v>
      </c>
      <c r="G104" s="6">
        <v>251566.66666666666</v>
      </c>
      <c r="H104" s="5">
        <v>3.9353385451172652E-2</v>
      </c>
      <c r="I104" s="5">
        <v>0.96064661454882738</v>
      </c>
    </row>
    <row r="105" spans="1:9">
      <c r="A105">
        <v>72</v>
      </c>
      <c r="B105" t="s">
        <v>54</v>
      </c>
      <c r="C105" t="s">
        <v>9</v>
      </c>
      <c r="D105" t="s">
        <v>2</v>
      </c>
      <c r="E105" s="6">
        <v>3866.6666666666665</v>
      </c>
      <c r="F105" s="6">
        <v>193333.33333333334</v>
      </c>
      <c r="G105" s="6">
        <v>197200</v>
      </c>
      <c r="H105" s="5">
        <v>1.9607843137254902E-2</v>
      </c>
      <c r="I105" s="5">
        <v>0.98039215686274517</v>
      </c>
    </row>
    <row r="106" spans="1:9">
      <c r="A106">
        <v>0</v>
      </c>
      <c r="B106" t="s">
        <v>24</v>
      </c>
      <c r="C106" t="s">
        <v>10</v>
      </c>
      <c r="D106" t="s">
        <v>2</v>
      </c>
      <c r="E106" s="6">
        <v>85500</v>
      </c>
      <c r="F106" s="6">
        <v>103500</v>
      </c>
      <c r="G106" s="6">
        <v>189000</v>
      </c>
      <c r="H106" s="5">
        <v>0.45238095238095238</v>
      </c>
      <c r="I106" s="5">
        <v>0.54761904761904767</v>
      </c>
    </row>
    <row r="107" spans="1:9">
      <c r="A107">
        <v>24</v>
      </c>
      <c r="B107" t="s">
        <v>24</v>
      </c>
      <c r="C107" t="s">
        <v>10</v>
      </c>
      <c r="D107" t="s">
        <v>2</v>
      </c>
      <c r="E107" s="6">
        <v>46000</v>
      </c>
      <c r="F107" s="6">
        <v>35166.666666666664</v>
      </c>
      <c r="G107" s="6">
        <v>81166.666666666657</v>
      </c>
      <c r="H107" s="5">
        <v>0.56673511293634504</v>
      </c>
      <c r="I107" s="5">
        <v>0.43326488706365507</v>
      </c>
    </row>
    <row r="108" spans="1:9">
      <c r="A108">
        <v>48</v>
      </c>
      <c r="B108" t="s">
        <v>24</v>
      </c>
      <c r="C108" t="s">
        <v>10</v>
      </c>
      <c r="D108" t="s">
        <v>2</v>
      </c>
      <c r="E108" s="6">
        <v>132000</v>
      </c>
      <c r="F108" s="6">
        <v>61333.333333333336</v>
      </c>
      <c r="G108" s="6">
        <v>193333.33333333334</v>
      </c>
      <c r="H108" s="5">
        <v>0.68275862068965509</v>
      </c>
      <c r="I108" s="5">
        <v>0.31724137931034485</v>
      </c>
    </row>
    <row r="109" spans="1:9">
      <c r="A109">
        <v>72</v>
      </c>
      <c r="B109" t="s">
        <v>24</v>
      </c>
      <c r="C109" t="s">
        <v>10</v>
      </c>
      <c r="D109" t="s">
        <v>2</v>
      </c>
      <c r="E109" s="6">
        <v>87166.666666666672</v>
      </c>
      <c r="F109" s="6">
        <v>181666.66666666666</v>
      </c>
      <c r="G109" s="6">
        <v>268833.33333333331</v>
      </c>
      <c r="H109" s="5">
        <v>0.324240545567266</v>
      </c>
      <c r="I109" s="5">
        <v>0.675759454432734</v>
      </c>
    </row>
    <row r="110" spans="1:9">
      <c r="A110">
        <v>0</v>
      </c>
      <c r="B110" t="s">
        <v>34</v>
      </c>
      <c r="C110" t="s">
        <v>3</v>
      </c>
      <c r="D110" t="s">
        <v>4</v>
      </c>
      <c r="E110" s="6">
        <v>190000</v>
      </c>
      <c r="F110" s="6">
        <v>56000</v>
      </c>
      <c r="G110" s="6">
        <v>246000</v>
      </c>
      <c r="H110" s="5">
        <v>0.77235772357723576</v>
      </c>
      <c r="I110" s="5">
        <v>0.22764227642276422</v>
      </c>
    </row>
    <row r="111" spans="1:9">
      <c r="A111">
        <v>24</v>
      </c>
      <c r="B111" t="s">
        <v>34</v>
      </c>
      <c r="C111" t="s">
        <v>3</v>
      </c>
      <c r="D111" t="s">
        <v>4</v>
      </c>
      <c r="E111" s="6">
        <v>89750</v>
      </c>
      <c r="F111" s="6">
        <v>9550</v>
      </c>
      <c r="G111" s="6">
        <v>99300</v>
      </c>
      <c r="H111" s="5">
        <v>0.90382678751258816</v>
      </c>
      <c r="I111" s="5">
        <v>9.6173212487411883E-2</v>
      </c>
    </row>
    <row r="112" spans="1:9">
      <c r="A112">
        <v>48</v>
      </c>
      <c r="B112" t="s">
        <v>34</v>
      </c>
      <c r="C112" t="s">
        <v>3</v>
      </c>
      <c r="D112" t="s">
        <v>4</v>
      </c>
      <c r="E112" s="6">
        <v>400000</v>
      </c>
      <c r="F112" s="6">
        <v>92</v>
      </c>
      <c r="G112" s="6">
        <v>400092</v>
      </c>
      <c r="H112" s="5">
        <v>0.99977005288783583</v>
      </c>
      <c r="I112" s="5">
        <v>2.2994711216420223E-4</v>
      </c>
    </row>
    <row r="113" spans="1:9">
      <c r="A113">
        <v>72</v>
      </c>
      <c r="B113" t="s">
        <v>34</v>
      </c>
      <c r="C113" t="s">
        <v>3</v>
      </c>
      <c r="D113" t="s">
        <v>4</v>
      </c>
      <c r="E113" s="6">
        <v>244000</v>
      </c>
      <c r="F113" s="6">
        <v>6.55</v>
      </c>
      <c r="G113" s="6">
        <v>244006.55</v>
      </c>
      <c r="H113" s="5">
        <v>0.99997315645830009</v>
      </c>
      <c r="I113" s="5">
        <v>2.6843541700007645E-5</v>
      </c>
    </row>
    <row r="114" spans="1:9">
      <c r="A114">
        <v>0</v>
      </c>
      <c r="B114" t="s">
        <v>76</v>
      </c>
      <c r="C114" t="s">
        <v>5</v>
      </c>
      <c r="D114" t="s">
        <v>4</v>
      </c>
      <c r="E114" s="6">
        <v>543333.33333333337</v>
      </c>
      <c r="F114" s="6">
        <v>37600</v>
      </c>
      <c r="G114" s="6">
        <v>580933.33333333337</v>
      </c>
      <c r="H114" s="5">
        <v>0.9352765664448015</v>
      </c>
      <c r="I114" s="5">
        <v>6.4723433555198523E-2</v>
      </c>
    </row>
    <row r="115" spans="1:9">
      <c r="A115">
        <v>24</v>
      </c>
      <c r="B115" t="s">
        <v>76</v>
      </c>
      <c r="C115" t="s">
        <v>5</v>
      </c>
      <c r="D115" t="s">
        <v>4</v>
      </c>
      <c r="E115" s="6">
        <v>318333.33333333331</v>
      </c>
      <c r="F115" s="6">
        <v>29.4</v>
      </c>
      <c r="G115" s="6">
        <v>318362.73333333334</v>
      </c>
      <c r="H115" s="5">
        <v>0.99990765250790448</v>
      </c>
      <c r="I115" s="5">
        <v>9.2347492095494414E-5</v>
      </c>
    </row>
    <row r="116" spans="1:9">
      <c r="A116">
        <v>48</v>
      </c>
      <c r="B116" t="s">
        <v>76</v>
      </c>
      <c r="C116" t="s">
        <v>5</v>
      </c>
      <c r="D116" t="s">
        <v>4</v>
      </c>
      <c r="E116" s="6">
        <v>540000</v>
      </c>
      <c r="F116" s="6">
        <v>9750</v>
      </c>
      <c r="G116" s="6">
        <v>549750</v>
      </c>
      <c r="H116" s="5">
        <v>0.98226466575716231</v>
      </c>
      <c r="I116" s="5">
        <v>1.7735334242837655E-2</v>
      </c>
    </row>
    <row r="117" spans="1:9">
      <c r="A117">
        <v>72</v>
      </c>
      <c r="B117" t="s">
        <v>76</v>
      </c>
      <c r="C117" t="s">
        <v>5</v>
      </c>
      <c r="D117" t="s">
        <v>4</v>
      </c>
      <c r="E117" s="6">
        <v>460000</v>
      </c>
      <c r="F117" s="6">
        <v>0</v>
      </c>
      <c r="G117" s="6">
        <v>460000</v>
      </c>
      <c r="H117" s="5">
        <v>1</v>
      </c>
      <c r="I117" s="5">
        <v>0</v>
      </c>
    </row>
    <row r="118" spans="1:9">
      <c r="A118">
        <v>0</v>
      </c>
      <c r="B118" t="s">
        <v>23</v>
      </c>
      <c r="C118" t="s">
        <v>3</v>
      </c>
      <c r="D118" t="s">
        <v>5</v>
      </c>
      <c r="E118" s="6">
        <v>165750</v>
      </c>
      <c r="F118" s="6">
        <v>840000</v>
      </c>
      <c r="G118" s="6">
        <v>1005750</v>
      </c>
      <c r="H118" s="5">
        <v>0.16480238627889635</v>
      </c>
      <c r="I118" s="5">
        <v>0.83519761372110368</v>
      </c>
    </row>
    <row r="119" spans="1:9">
      <c r="A119">
        <v>24</v>
      </c>
      <c r="B119" t="s">
        <v>23</v>
      </c>
      <c r="C119" t="s">
        <v>3</v>
      </c>
      <c r="D119" t="s">
        <v>5</v>
      </c>
      <c r="E119" s="6">
        <v>72250</v>
      </c>
      <c r="F119" s="6">
        <v>37666.666666666664</v>
      </c>
      <c r="G119" s="6">
        <v>109916.66666666666</v>
      </c>
      <c r="H119" s="5">
        <v>0.65731614859742238</v>
      </c>
      <c r="I119" s="5">
        <v>0.34268385140257773</v>
      </c>
    </row>
    <row r="120" spans="1:9">
      <c r="A120">
        <v>48</v>
      </c>
      <c r="B120" t="s">
        <v>23</v>
      </c>
      <c r="C120" t="s">
        <v>3</v>
      </c>
      <c r="D120" t="s">
        <v>5</v>
      </c>
      <c r="E120" s="6">
        <v>127000</v>
      </c>
      <c r="F120" s="6">
        <v>1150</v>
      </c>
      <c r="G120" s="6">
        <v>128150</v>
      </c>
      <c r="H120" s="5">
        <v>0.99102614124073352</v>
      </c>
      <c r="I120" s="5">
        <v>8.9738587592664842E-3</v>
      </c>
    </row>
    <row r="121" spans="1:9">
      <c r="A121">
        <v>72</v>
      </c>
      <c r="B121" t="s">
        <v>23</v>
      </c>
      <c r="C121" t="s">
        <v>3</v>
      </c>
      <c r="D121" t="s">
        <v>5</v>
      </c>
      <c r="E121" s="6">
        <v>146750</v>
      </c>
      <c r="F121" s="6">
        <v>311.33333333333331</v>
      </c>
      <c r="G121" s="6">
        <v>147061.33333333334</v>
      </c>
      <c r="H121" s="5">
        <v>0.9978829694639878</v>
      </c>
      <c r="I121" s="5">
        <v>2.1170305360121849E-3</v>
      </c>
    </row>
    <row r="122" spans="1:9">
      <c r="A122">
        <v>0</v>
      </c>
      <c r="B122" t="s">
        <v>46</v>
      </c>
      <c r="C122" t="s">
        <v>3</v>
      </c>
      <c r="D122" t="s">
        <v>6</v>
      </c>
      <c r="E122" s="6">
        <v>397500</v>
      </c>
      <c r="F122" s="6">
        <v>362500</v>
      </c>
      <c r="G122" s="6">
        <v>760000</v>
      </c>
      <c r="H122" s="5">
        <v>0.52302631578947367</v>
      </c>
      <c r="I122" s="5">
        <v>0.47697368421052633</v>
      </c>
    </row>
    <row r="123" spans="1:9">
      <c r="A123">
        <v>24</v>
      </c>
      <c r="B123" t="s">
        <v>46</v>
      </c>
      <c r="C123" t="s">
        <v>3</v>
      </c>
      <c r="D123" t="s">
        <v>6</v>
      </c>
      <c r="E123" s="6">
        <v>115500</v>
      </c>
      <c r="F123" s="6">
        <v>74750</v>
      </c>
      <c r="G123" s="6">
        <v>190250</v>
      </c>
      <c r="H123" s="5">
        <v>0.60709592641261501</v>
      </c>
      <c r="I123" s="5">
        <v>0.39290407358738499</v>
      </c>
    </row>
    <row r="124" spans="1:9">
      <c r="A124">
        <v>48</v>
      </c>
      <c r="B124" t="s">
        <v>46</v>
      </c>
      <c r="C124" t="s">
        <v>3</v>
      </c>
      <c r="D124" t="s">
        <v>6</v>
      </c>
      <c r="E124" s="6">
        <v>320000</v>
      </c>
      <c r="F124" s="6">
        <v>947.5</v>
      </c>
      <c r="G124" s="6">
        <v>320947.5</v>
      </c>
      <c r="H124" s="5">
        <v>0.99704780376852908</v>
      </c>
      <c r="I124" s="5">
        <v>2.9521962314708792E-3</v>
      </c>
    </row>
    <row r="125" spans="1:9">
      <c r="A125">
        <v>72</v>
      </c>
      <c r="B125" t="s">
        <v>46</v>
      </c>
      <c r="C125" t="s">
        <v>3</v>
      </c>
      <c r="D125" t="s">
        <v>6</v>
      </c>
      <c r="E125" s="6">
        <v>355000</v>
      </c>
      <c r="F125" s="6">
        <v>5.0750000000000002</v>
      </c>
      <c r="G125" s="6">
        <v>355005.07500000001</v>
      </c>
      <c r="H125" s="5">
        <v>0.99998570442971835</v>
      </c>
      <c r="I125" s="5">
        <v>1.4295570281636114E-5</v>
      </c>
    </row>
    <row r="126" spans="1:9">
      <c r="A126">
        <v>0</v>
      </c>
      <c r="B126" t="s">
        <v>40</v>
      </c>
      <c r="C126" t="s">
        <v>4</v>
      </c>
      <c r="D126" t="s">
        <v>6</v>
      </c>
      <c r="E126" s="6">
        <v>39850</v>
      </c>
      <c r="F126" s="6">
        <v>557500</v>
      </c>
      <c r="G126" s="6">
        <v>597350</v>
      </c>
      <c r="H126" s="5">
        <v>6.671130827822884E-2</v>
      </c>
      <c r="I126" s="5">
        <v>0.9332886917217712</v>
      </c>
    </row>
    <row r="127" spans="1:9">
      <c r="A127">
        <v>24</v>
      </c>
      <c r="B127" t="s">
        <v>40</v>
      </c>
      <c r="C127" t="s">
        <v>4</v>
      </c>
      <c r="D127" t="s">
        <v>6</v>
      </c>
      <c r="E127" s="6">
        <v>32900</v>
      </c>
      <c r="F127" s="6">
        <v>725000</v>
      </c>
      <c r="G127" s="6">
        <v>757900</v>
      </c>
      <c r="H127" s="5">
        <v>4.3409420767911336E-2</v>
      </c>
      <c r="I127" s="5">
        <v>0.95659057923208868</v>
      </c>
    </row>
    <row r="128" spans="1:9">
      <c r="A128">
        <v>48</v>
      </c>
      <c r="B128" t="s">
        <v>40</v>
      </c>
      <c r="C128" t="s">
        <v>4</v>
      </c>
      <c r="D128" t="s">
        <v>6</v>
      </c>
      <c r="E128" s="6">
        <v>148</v>
      </c>
      <c r="F128" s="6">
        <v>720000</v>
      </c>
      <c r="G128" s="6">
        <v>720148</v>
      </c>
      <c r="H128" s="5">
        <v>2.0551331115270749E-4</v>
      </c>
      <c r="I128" s="5">
        <v>0.99979448668884729</v>
      </c>
    </row>
    <row r="129" spans="1:9">
      <c r="A129">
        <v>72</v>
      </c>
      <c r="B129" t="s">
        <v>40</v>
      </c>
      <c r="C129" t="s">
        <v>4</v>
      </c>
      <c r="D129" t="s">
        <v>6</v>
      </c>
      <c r="E129" s="6">
        <v>3.16</v>
      </c>
      <c r="F129" s="6">
        <v>1242500</v>
      </c>
      <c r="G129" s="6">
        <v>1242503.1599999999</v>
      </c>
      <c r="H129" s="5">
        <v>2.5432530891913386E-6</v>
      </c>
      <c r="I129" s="5">
        <v>0.99999745674691087</v>
      </c>
    </row>
    <row r="130" spans="1:9">
      <c r="A130">
        <v>0</v>
      </c>
      <c r="B130" t="s">
        <v>84</v>
      </c>
      <c r="C130" t="s">
        <v>5</v>
      </c>
      <c r="D130" t="s">
        <v>6</v>
      </c>
      <c r="E130" s="6">
        <v>229333.33333333334</v>
      </c>
      <c r="F130" s="6">
        <v>352500</v>
      </c>
      <c r="G130" s="6">
        <v>581833.33333333337</v>
      </c>
      <c r="H130" s="5">
        <v>0.39415640217702663</v>
      </c>
      <c r="I130" s="5">
        <v>0.60584359782297337</v>
      </c>
    </row>
    <row r="131" spans="1:9">
      <c r="A131">
        <v>24</v>
      </c>
      <c r="B131" t="s">
        <v>84</v>
      </c>
      <c r="C131" t="s">
        <v>5</v>
      </c>
      <c r="D131" t="s">
        <v>6</v>
      </c>
      <c r="E131" s="6">
        <v>420000</v>
      </c>
      <c r="F131" s="6">
        <v>210750</v>
      </c>
      <c r="G131" s="6">
        <v>630750</v>
      </c>
      <c r="H131" s="5">
        <v>0.66587395957193818</v>
      </c>
      <c r="I131" s="5">
        <v>0.33412604042806182</v>
      </c>
    </row>
    <row r="132" spans="1:9">
      <c r="A132">
        <v>48</v>
      </c>
      <c r="B132" t="s">
        <v>84</v>
      </c>
      <c r="C132" t="s">
        <v>5</v>
      </c>
      <c r="D132" t="s">
        <v>6</v>
      </c>
      <c r="E132" s="6">
        <v>319333.33333333331</v>
      </c>
      <c r="F132" s="6">
        <v>407500</v>
      </c>
      <c r="G132" s="6">
        <v>726833.33333333326</v>
      </c>
      <c r="H132" s="5">
        <v>0.43934877321715204</v>
      </c>
      <c r="I132" s="5">
        <v>0.56065122678284807</v>
      </c>
    </row>
    <row r="133" spans="1:9">
      <c r="A133">
        <v>72</v>
      </c>
      <c r="B133" t="s">
        <v>84</v>
      </c>
      <c r="C133" t="s">
        <v>5</v>
      </c>
      <c r="D133" t="s">
        <v>6</v>
      </c>
      <c r="E133" s="6">
        <v>329333.33333333331</v>
      </c>
      <c r="F133" s="6">
        <v>350000</v>
      </c>
      <c r="G133" s="6">
        <v>679333.33333333326</v>
      </c>
      <c r="H133" s="5">
        <v>0.48478900883218845</v>
      </c>
      <c r="I133" s="5">
        <v>0.51521099116781166</v>
      </c>
    </row>
    <row r="134" spans="1:9">
      <c r="A134">
        <v>0</v>
      </c>
      <c r="B134" t="s">
        <v>55</v>
      </c>
      <c r="C134" t="s">
        <v>3</v>
      </c>
      <c r="D134" t="s">
        <v>7</v>
      </c>
      <c r="E134" s="6">
        <v>75000</v>
      </c>
      <c r="F134" s="6">
        <v>391500</v>
      </c>
      <c r="G134" s="6">
        <v>466500</v>
      </c>
      <c r="H134" s="5">
        <v>0.16077170418006431</v>
      </c>
      <c r="I134" s="5">
        <v>0.83922829581993574</v>
      </c>
    </row>
    <row r="135" spans="1:9">
      <c r="A135">
        <v>24</v>
      </c>
      <c r="B135" t="s">
        <v>55</v>
      </c>
      <c r="C135" t="s">
        <v>3</v>
      </c>
      <c r="D135" t="s">
        <v>7</v>
      </c>
      <c r="E135" s="6">
        <v>687500</v>
      </c>
      <c r="F135" s="6">
        <v>331500</v>
      </c>
      <c r="G135" s="6">
        <v>1019000</v>
      </c>
      <c r="H135" s="5">
        <v>0.6746810598626104</v>
      </c>
      <c r="I135" s="5">
        <v>0.3253189401373896</v>
      </c>
    </row>
    <row r="136" spans="1:9">
      <c r="A136">
        <v>48</v>
      </c>
      <c r="B136" t="s">
        <v>55</v>
      </c>
      <c r="C136" t="s">
        <v>3</v>
      </c>
      <c r="D136" t="s">
        <v>7</v>
      </c>
      <c r="E136" s="6">
        <v>390000</v>
      </c>
      <c r="F136" s="6">
        <v>232000</v>
      </c>
      <c r="G136" s="6">
        <v>622000</v>
      </c>
      <c r="H136" s="5">
        <v>0.62700964630225076</v>
      </c>
      <c r="I136" s="5">
        <v>0.37299035369774919</v>
      </c>
    </row>
    <row r="137" spans="1:9">
      <c r="A137">
        <v>72</v>
      </c>
      <c r="B137" t="s">
        <v>55</v>
      </c>
      <c r="C137" t="s">
        <v>3</v>
      </c>
      <c r="D137" t="s">
        <v>7</v>
      </c>
      <c r="E137" s="6">
        <v>262500</v>
      </c>
      <c r="F137" s="6">
        <v>212000</v>
      </c>
      <c r="G137" s="6">
        <v>474500</v>
      </c>
      <c r="H137" s="5">
        <v>0.55321390937829296</v>
      </c>
      <c r="I137" s="5">
        <v>0.44678609062170704</v>
      </c>
    </row>
    <row r="138" spans="1:9">
      <c r="A138">
        <v>0</v>
      </c>
      <c r="B138" t="s">
        <v>50</v>
      </c>
      <c r="C138" t="s">
        <v>4</v>
      </c>
      <c r="D138" t="s">
        <v>7</v>
      </c>
      <c r="E138" s="6">
        <v>36600</v>
      </c>
      <c r="F138" s="6">
        <v>610000</v>
      </c>
      <c r="G138" s="6">
        <v>646600</v>
      </c>
      <c r="H138" s="5">
        <v>5.6603773584905662E-2</v>
      </c>
      <c r="I138" s="5">
        <v>0.94339622641509435</v>
      </c>
    </row>
    <row r="139" spans="1:9">
      <c r="A139">
        <v>24</v>
      </c>
      <c r="B139" t="s">
        <v>50</v>
      </c>
      <c r="C139" t="s">
        <v>4</v>
      </c>
      <c r="D139" t="s">
        <v>7</v>
      </c>
      <c r="E139" s="6">
        <v>17250</v>
      </c>
      <c r="F139" s="6">
        <v>341000</v>
      </c>
      <c r="G139" s="6">
        <v>358250</v>
      </c>
      <c r="H139" s="5">
        <v>4.815073272854152E-2</v>
      </c>
      <c r="I139" s="5">
        <v>0.95184926727145847</v>
      </c>
    </row>
    <row r="140" spans="1:9">
      <c r="A140">
        <v>48</v>
      </c>
      <c r="B140" t="s">
        <v>50</v>
      </c>
      <c r="C140" t="s">
        <v>4</v>
      </c>
      <c r="D140" t="s">
        <v>7</v>
      </c>
      <c r="E140" s="6">
        <v>16500</v>
      </c>
      <c r="F140" s="6">
        <v>510000</v>
      </c>
      <c r="G140" s="6">
        <v>526500</v>
      </c>
      <c r="H140" s="5">
        <v>3.1339031339031341E-2</v>
      </c>
      <c r="I140" s="5">
        <v>0.96866096866096862</v>
      </c>
    </row>
    <row r="141" spans="1:9">
      <c r="A141">
        <v>72</v>
      </c>
      <c r="B141" t="s">
        <v>50</v>
      </c>
      <c r="C141" t="s">
        <v>4</v>
      </c>
      <c r="D141" t="s">
        <v>7</v>
      </c>
      <c r="E141" s="6">
        <v>14900</v>
      </c>
      <c r="F141" s="6">
        <v>790000</v>
      </c>
      <c r="G141" s="6">
        <v>804900</v>
      </c>
      <c r="H141" s="5">
        <v>1.8511616349857124E-2</v>
      </c>
      <c r="I141" s="5">
        <v>0.9814883836501429</v>
      </c>
    </row>
    <row r="142" spans="1:9">
      <c r="A142">
        <v>0</v>
      </c>
      <c r="B142" t="s">
        <v>93</v>
      </c>
      <c r="C142" t="s">
        <v>5</v>
      </c>
      <c r="D142" t="s">
        <v>7</v>
      </c>
      <c r="E142" s="6">
        <v>233333.33333333334</v>
      </c>
      <c r="F142" s="6">
        <v>565000</v>
      </c>
      <c r="G142" s="6">
        <v>798333.33333333337</v>
      </c>
      <c r="H142" s="5">
        <v>0.29227557411273486</v>
      </c>
      <c r="I142" s="5">
        <v>0.70772442588726514</v>
      </c>
    </row>
    <row r="143" spans="1:9">
      <c r="A143">
        <v>24</v>
      </c>
      <c r="B143" t="s">
        <v>93</v>
      </c>
      <c r="C143" t="s">
        <v>5</v>
      </c>
      <c r="D143" t="s">
        <v>7</v>
      </c>
      <c r="E143" s="6">
        <v>516666.66666666669</v>
      </c>
      <c r="F143" s="6">
        <v>720000</v>
      </c>
      <c r="G143" s="6">
        <v>1236666.6666666667</v>
      </c>
      <c r="H143" s="5">
        <v>0.41778975741239893</v>
      </c>
      <c r="I143" s="5">
        <v>0.58221024258760101</v>
      </c>
    </row>
    <row r="144" spans="1:9">
      <c r="A144">
        <v>48</v>
      </c>
      <c r="B144" t="s">
        <v>93</v>
      </c>
      <c r="C144" t="s">
        <v>5</v>
      </c>
      <c r="D144" t="s">
        <v>7</v>
      </c>
      <c r="E144" s="6">
        <v>376666.66666666669</v>
      </c>
      <c r="F144" s="6">
        <v>615000</v>
      </c>
      <c r="G144" s="6">
        <v>991666.66666666674</v>
      </c>
      <c r="H144" s="5">
        <v>0.37983193277310923</v>
      </c>
      <c r="I144" s="5">
        <v>0.62016806722689066</v>
      </c>
    </row>
    <row r="145" spans="1:9">
      <c r="A145">
        <v>72</v>
      </c>
      <c r="B145" t="s">
        <v>93</v>
      </c>
      <c r="C145" t="s">
        <v>5</v>
      </c>
      <c r="D145" t="s">
        <v>7</v>
      </c>
      <c r="E145" s="6">
        <v>4200</v>
      </c>
      <c r="F145" s="6">
        <v>0</v>
      </c>
      <c r="G145" s="6">
        <v>4200</v>
      </c>
      <c r="H145" s="5">
        <v>1</v>
      </c>
      <c r="I145" s="5">
        <v>0</v>
      </c>
    </row>
    <row r="146" spans="1:9">
      <c r="A146">
        <v>0</v>
      </c>
      <c r="B146" t="s">
        <v>70</v>
      </c>
      <c r="C146" t="s">
        <v>6</v>
      </c>
      <c r="D146" t="s">
        <v>7</v>
      </c>
      <c r="E146" s="6">
        <v>282500</v>
      </c>
      <c r="F146" s="6">
        <v>366500</v>
      </c>
      <c r="G146" s="6">
        <v>649000</v>
      </c>
      <c r="H146" s="5">
        <v>0.4352850539291217</v>
      </c>
      <c r="I146" s="5">
        <v>0.56471494607087824</v>
      </c>
    </row>
    <row r="147" spans="1:9">
      <c r="A147">
        <v>24</v>
      </c>
      <c r="B147" t="s">
        <v>70</v>
      </c>
      <c r="C147" t="s">
        <v>6</v>
      </c>
      <c r="D147" t="s">
        <v>7</v>
      </c>
      <c r="E147" s="6">
        <v>912500</v>
      </c>
      <c r="F147" s="6">
        <v>820000</v>
      </c>
      <c r="G147" s="6">
        <v>1732500</v>
      </c>
      <c r="H147" s="5">
        <v>0.52669552669552666</v>
      </c>
      <c r="I147" s="5">
        <v>0.47330447330447328</v>
      </c>
    </row>
    <row r="148" spans="1:9">
      <c r="A148">
        <v>48</v>
      </c>
      <c r="B148" t="s">
        <v>70</v>
      </c>
      <c r="C148" t="s">
        <v>6</v>
      </c>
      <c r="D148" t="s">
        <v>7</v>
      </c>
      <c r="E148" s="6">
        <v>1095000</v>
      </c>
      <c r="F148" s="6">
        <v>635000</v>
      </c>
      <c r="G148" s="6">
        <v>1730000</v>
      </c>
      <c r="H148" s="5">
        <v>0.63294797687861271</v>
      </c>
      <c r="I148" s="5">
        <v>0.36705202312138729</v>
      </c>
    </row>
    <row r="149" spans="1:9">
      <c r="A149">
        <v>72</v>
      </c>
      <c r="B149" t="s">
        <v>70</v>
      </c>
      <c r="C149" t="s">
        <v>6</v>
      </c>
      <c r="D149" t="s">
        <v>7</v>
      </c>
      <c r="E149" s="6">
        <v>1482500</v>
      </c>
      <c r="F149" s="6">
        <v>800000</v>
      </c>
      <c r="G149" s="6">
        <v>2282500</v>
      </c>
      <c r="H149" s="5">
        <v>0.64950711938663741</v>
      </c>
      <c r="I149" s="5">
        <v>0.35049288061336253</v>
      </c>
    </row>
    <row r="150" spans="1:9">
      <c r="A150">
        <v>0</v>
      </c>
      <c r="B150" t="s">
        <v>64</v>
      </c>
      <c r="C150" t="s">
        <v>3</v>
      </c>
      <c r="D150" t="s">
        <v>8</v>
      </c>
      <c r="E150" s="6">
        <v>68500</v>
      </c>
      <c r="F150" s="6">
        <v>28200</v>
      </c>
      <c r="G150" s="6">
        <v>96700</v>
      </c>
      <c r="H150" s="5">
        <v>0.70837642192347461</v>
      </c>
      <c r="I150" s="5">
        <v>0.29162357807652534</v>
      </c>
    </row>
    <row r="151" spans="1:9">
      <c r="A151">
        <v>24</v>
      </c>
      <c r="B151" t="s">
        <v>64</v>
      </c>
      <c r="C151" t="s">
        <v>3</v>
      </c>
      <c r="D151" t="s">
        <v>8</v>
      </c>
      <c r="E151" s="6">
        <v>228250</v>
      </c>
      <c r="F151" s="6">
        <v>34600</v>
      </c>
      <c r="G151" s="6">
        <v>262850</v>
      </c>
      <c r="H151" s="5">
        <v>0.86836598820620126</v>
      </c>
      <c r="I151" s="5">
        <v>0.13163401179379874</v>
      </c>
    </row>
    <row r="152" spans="1:9">
      <c r="A152">
        <v>48</v>
      </c>
      <c r="B152" t="s">
        <v>64</v>
      </c>
      <c r="C152" t="s">
        <v>3</v>
      </c>
      <c r="D152" t="s">
        <v>8</v>
      </c>
      <c r="E152" s="6">
        <v>460000</v>
      </c>
      <c r="F152" s="6">
        <v>12740</v>
      </c>
      <c r="G152" s="6">
        <v>472740</v>
      </c>
      <c r="H152" s="5">
        <v>0.97305072555738881</v>
      </c>
      <c r="I152" s="5">
        <v>2.6949274442611162E-2</v>
      </c>
    </row>
    <row r="153" spans="1:9">
      <c r="A153">
        <v>72</v>
      </c>
      <c r="B153" t="s">
        <v>64</v>
      </c>
      <c r="C153" t="s">
        <v>3</v>
      </c>
      <c r="D153" t="s">
        <v>8</v>
      </c>
      <c r="E153" s="6">
        <v>173000</v>
      </c>
      <c r="F153" s="6">
        <v>14340</v>
      </c>
      <c r="G153" s="6">
        <v>187340</v>
      </c>
      <c r="H153" s="5">
        <v>0.92345468132806663</v>
      </c>
      <c r="I153" s="5">
        <v>7.6545318671933385E-2</v>
      </c>
    </row>
    <row r="154" spans="1:9">
      <c r="A154">
        <v>0</v>
      </c>
      <c r="B154" t="s">
        <v>58</v>
      </c>
      <c r="C154" t="s">
        <v>4</v>
      </c>
      <c r="D154" t="s">
        <v>8</v>
      </c>
      <c r="E154" s="6">
        <v>66.5</v>
      </c>
      <c r="F154" s="6">
        <v>54600</v>
      </c>
      <c r="G154" s="6">
        <v>54666.5</v>
      </c>
      <c r="H154" s="5">
        <v>1.216467123375376E-3</v>
      </c>
      <c r="I154" s="5">
        <v>0.99878353287662458</v>
      </c>
    </row>
    <row r="155" spans="1:9">
      <c r="A155">
        <v>24</v>
      </c>
      <c r="B155" t="s">
        <v>58</v>
      </c>
      <c r="C155" t="s">
        <v>4</v>
      </c>
      <c r="D155" t="s">
        <v>8</v>
      </c>
      <c r="E155" s="6">
        <v>33100</v>
      </c>
      <c r="F155" s="6">
        <v>51800</v>
      </c>
      <c r="G155" s="6">
        <v>84900</v>
      </c>
      <c r="H155" s="5">
        <v>0.38987043580683156</v>
      </c>
      <c r="I155" s="5">
        <v>0.61012956419316844</v>
      </c>
    </row>
    <row r="156" spans="1:9">
      <c r="A156">
        <v>48</v>
      </c>
      <c r="B156" t="s">
        <v>58</v>
      </c>
      <c r="C156" t="s">
        <v>4</v>
      </c>
      <c r="D156" t="s">
        <v>8</v>
      </c>
      <c r="E156" s="6">
        <v>17650</v>
      </c>
      <c r="F156" s="6">
        <v>68200</v>
      </c>
      <c r="G156" s="6">
        <v>85850</v>
      </c>
      <c r="H156" s="5">
        <v>0.20559114735002912</v>
      </c>
      <c r="I156" s="5">
        <v>0.79440885264997085</v>
      </c>
    </row>
    <row r="157" spans="1:9">
      <c r="A157">
        <v>72</v>
      </c>
      <c r="B157" t="s">
        <v>58</v>
      </c>
      <c r="C157" t="s">
        <v>4</v>
      </c>
      <c r="D157" t="s">
        <v>8</v>
      </c>
      <c r="E157" s="6">
        <v>2.08</v>
      </c>
      <c r="F157" s="6">
        <v>89800</v>
      </c>
      <c r="G157" s="6">
        <v>89802.08</v>
      </c>
      <c r="H157" s="5">
        <v>2.3162047026082247E-5</v>
      </c>
      <c r="I157" s="5">
        <v>0.99997683795297387</v>
      </c>
    </row>
    <row r="158" spans="1:9">
      <c r="A158">
        <v>0</v>
      </c>
      <c r="B158" t="s">
        <v>27</v>
      </c>
      <c r="C158" t="s">
        <v>5</v>
      </c>
      <c r="D158" t="s">
        <v>8</v>
      </c>
      <c r="E158" s="6">
        <v>496666.66666666669</v>
      </c>
      <c r="F158" s="6">
        <v>72200</v>
      </c>
      <c r="G158" s="6">
        <v>568866.66666666674</v>
      </c>
      <c r="H158" s="5">
        <v>0.87308097972577048</v>
      </c>
      <c r="I158" s="5">
        <v>0.12691902027422944</v>
      </c>
    </row>
    <row r="159" spans="1:9">
      <c r="A159">
        <v>24</v>
      </c>
      <c r="B159" t="s">
        <v>27</v>
      </c>
      <c r="C159" t="s">
        <v>5</v>
      </c>
      <c r="D159" t="s">
        <v>8</v>
      </c>
      <c r="E159" s="6">
        <v>223333.33333333334</v>
      </c>
      <c r="F159" s="6">
        <v>38200</v>
      </c>
      <c r="G159" s="6">
        <v>261533.33333333334</v>
      </c>
      <c r="H159" s="5">
        <v>0.85393831251593166</v>
      </c>
      <c r="I159" s="5">
        <v>0.14606168748406831</v>
      </c>
    </row>
    <row r="160" spans="1:9">
      <c r="A160">
        <v>48</v>
      </c>
      <c r="B160" t="s">
        <v>27</v>
      </c>
      <c r="C160" t="s">
        <v>5</v>
      </c>
      <c r="D160" t="s">
        <v>8</v>
      </c>
      <c r="E160" s="6">
        <v>846666.66666666663</v>
      </c>
      <c r="F160" s="6">
        <v>46200</v>
      </c>
      <c r="G160" s="6">
        <v>892866.66666666663</v>
      </c>
      <c r="H160" s="5">
        <v>0.94825655193011271</v>
      </c>
      <c r="I160" s="5">
        <v>5.174344806988726E-2</v>
      </c>
    </row>
    <row r="161" spans="1:9">
      <c r="A161">
        <v>72</v>
      </c>
      <c r="B161" t="s">
        <v>27</v>
      </c>
      <c r="C161" t="s">
        <v>5</v>
      </c>
      <c r="D161" t="s">
        <v>8</v>
      </c>
      <c r="E161" s="6">
        <v>18933.333333333332</v>
      </c>
      <c r="F161" s="6">
        <v>2960</v>
      </c>
      <c r="G161" s="6">
        <v>21893.333333333332</v>
      </c>
      <c r="H161" s="5">
        <v>0.8647990255785627</v>
      </c>
      <c r="I161" s="5">
        <v>0.13520097442143728</v>
      </c>
    </row>
    <row r="162" spans="1:9">
      <c r="A162">
        <v>0</v>
      </c>
      <c r="B162" t="s">
        <v>79</v>
      </c>
      <c r="C162" t="s">
        <v>6</v>
      </c>
      <c r="D162" t="s">
        <v>8</v>
      </c>
      <c r="E162" s="6">
        <v>300000</v>
      </c>
      <c r="F162" s="6">
        <v>40600</v>
      </c>
      <c r="G162" s="6">
        <v>340600</v>
      </c>
      <c r="H162" s="5">
        <v>0.88079859072225486</v>
      </c>
      <c r="I162" s="5">
        <v>0.11920140927774515</v>
      </c>
    </row>
    <row r="163" spans="1:9">
      <c r="A163">
        <v>24</v>
      </c>
      <c r="B163" t="s">
        <v>79</v>
      </c>
      <c r="C163" t="s">
        <v>6</v>
      </c>
      <c r="D163" t="s">
        <v>8</v>
      </c>
      <c r="E163" s="6">
        <v>907500</v>
      </c>
      <c r="F163" s="6">
        <v>86600</v>
      </c>
      <c r="G163" s="6">
        <v>994100</v>
      </c>
      <c r="H163" s="5">
        <v>0.9128860275626195</v>
      </c>
      <c r="I163" s="5">
        <v>8.7113972437380546E-2</v>
      </c>
    </row>
    <row r="164" spans="1:9">
      <c r="A164">
        <v>48</v>
      </c>
      <c r="B164" t="s">
        <v>79</v>
      </c>
      <c r="C164" t="s">
        <v>6</v>
      </c>
      <c r="D164" t="s">
        <v>8</v>
      </c>
      <c r="E164" s="6">
        <v>196750</v>
      </c>
      <c r="F164" s="6">
        <v>88200</v>
      </c>
      <c r="G164" s="6">
        <v>284950</v>
      </c>
      <c r="H164" s="5">
        <v>0.69047201263379543</v>
      </c>
      <c r="I164" s="5">
        <v>0.30952798736620457</v>
      </c>
    </row>
    <row r="165" spans="1:9">
      <c r="A165">
        <v>72</v>
      </c>
      <c r="B165" t="s">
        <v>79</v>
      </c>
      <c r="C165" t="s">
        <v>6</v>
      </c>
      <c r="D165" t="s">
        <v>8</v>
      </c>
      <c r="E165" s="6">
        <v>250000</v>
      </c>
      <c r="F165" s="6">
        <v>91600</v>
      </c>
      <c r="G165" s="6">
        <v>341600</v>
      </c>
      <c r="H165" s="5">
        <v>0.73185011709601877</v>
      </c>
      <c r="I165" s="5">
        <v>0.26814988290398128</v>
      </c>
    </row>
    <row r="166" spans="1:9">
      <c r="A166">
        <v>0</v>
      </c>
      <c r="B166" t="s">
        <v>88</v>
      </c>
      <c r="C166" t="s">
        <v>7</v>
      </c>
      <c r="D166" t="s">
        <v>8</v>
      </c>
      <c r="E166" s="6">
        <v>13050</v>
      </c>
      <c r="F166" s="6">
        <v>35600</v>
      </c>
      <c r="G166" s="6">
        <v>48650</v>
      </c>
      <c r="H166" s="5">
        <v>0.2682425488180884</v>
      </c>
      <c r="I166" s="5">
        <v>0.7317574511819116</v>
      </c>
    </row>
    <row r="167" spans="1:9">
      <c r="A167">
        <v>24</v>
      </c>
      <c r="B167" t="s">
        <v>88</v>
      </c>
      <c r="C167" t="s">
        <v>7</v>
      </c>
      <c r="D167" t="s">
        <v>8</v>
      </c>
      <c r="E167" s="6">
        <v>238500</v>
      </c>
      <c r="F167" s="6">
        <v>54400</v>
      </c>
      <c r="G167" s="6">
        <v>292900</v>
      </c>
      <c r="H167" s="5">
        <v>0.81427108228064182</v>
      </c>
      <c r="I167" s="5">
        <v>0.18572891771935815</v>
      </c>
    </row>
    <row r="168" spans="1:9">
      <c r="A168">
        <v>48</v>
      </c>
      <c r="B168" t="s">
        <v>88</v>
      </c>
      <c r="C168" t="s">
        <v>7</v>
      </c>
      <c r="D168" t="s">
        <v>8</v>
      </c>
      <c r="E168" s="6">
        <v>297500</v>
      </c>
      <c r="F168" s="6">
        <v>83400</v>
      </c>
      <c r="G168" s="6">
        <v>380900</v>
      </c>
      <c r="H168" s="5">
        <v>0.78104489367287999</v>
      </c>
      <c r="I168" s="5">
        <v>0.21895510632711998</v>
      </c>
    </row>
    <row r="169" spans="1:9">
      <c r="A169">
        <v>72</v>
      </c>
      <c r="B169" t="s">
        <v>88</v>
      </c>
      <c r="C169" t="s">
        <v>7</v>
      </c>
      <c r="D169" t="s">
        <v>8</v>
      </c>
      <c r="E169" s="6">
        <v>49100</v>
      </c>
      <c r="F169" s="6">
        <v>72600</v>
      </c>
      <c r="G169" s="6">
        <v>121700</v>
      </c>
      <c r="H169" s="5">
        <v>0.40345110928512734</v>
      </c>
      <c r="I169" s="5">
        <v>0.5965488907148726</v>
      </c>
    </row>
    <row r="170" spans="1:9">
      <c r="A170">
        <v>0</v>
      </c>
      <c r="B170" t="s">
        <v>73</v>
      </c>
      <c r="C170" t="s">
        <v>3</v>
      </c>
      <c r="D170" t="s">
        <v>9</v>
      </c>
      <c r="E170" s="6">
        <v>415000</v>
      </c>
      <c r="F170" s="6">
        <v>284666.66666666669</v>
      </c>
      <c r="G170" s="6">
        <v>699666.66666666674</v>
      </c>
      <c r="H170" s="5">
        <v>0.5931395902810862</v>
      </c>
      <c r="I170" s="5">
        <v>0.40686040971891374</v>
      </c>
    </row>
    <row r="171" spans="1:9">
      <c r="A171">
        <v>24</v>
      </c>
      <c r="B171" t="s">
        <v>73</v>
      </c>
      <c r="C171" t="s">
        <v>3</v>
      </c>
      <c r="D171" t="s">
        <v>9</v>
      </c>
      <c r="E171" s="6">
        <v>93250</v>
      </c>
      <c r="F171" s="6">
        <v>26900</v>
      </c>
      <c r="G171" s="6">
        <v>120150</v>
      </c>
      <c r="H171" s="5">
        <v>0.77611319184352889</v>
      </c>
      <c r="I171" s="5">
        <v>0.22388680815647108</v>
      </c>
    </row>
    <row r="172" spans="1:9">
      <c r="A172">
        <v>48</v>
      </c>
      <c r="B172" t="s">
        <v>73</v>
      </c>
      <c r="C172" t="s">
        <v>3</v>
      </c>
      <c r="D172" t="s">
        <v>9</v>
      </c>
      <c r="E172" s="6">
        <v>552500</v>
      </c>
      <c r="F172" s="6">
        <v>736.66666666666663</v>
      </c>
      <c r="G172" s="6">
        <v>553236.66666666663</v>
      </c>
      <c r="H172" s="5">
        <v>0.99866844207723038</v>
      </c>
      <c r="I172" s="5">
        <v>1.3315579227696406E-3</v>
      </c>
    </row>
    <row r="173" spans="1:9">
      <c r="A173">
        <v>72</v>
      </c>
      <c r="B173" t="s">
        <v>73</v>
      </c>
      <c r="C173" t="s">
        <v>3</v>
      </c>
      <c r="D173" t="s">
        <v>9</v>
      </c>
      <c r="E173" s="6">
        <v>200000</v>
      </c>
      <c r="F173" s="6">
        <v>307.66666666666669</v>
      </c>
      <c r="G173" s="6">
        <v>200307.66666666666</v>
      </c>
      <c r="H173" s="5">
        <v>0.99846402950128388</v>
      </c>
      <c r="I173" s="5">
        <v>1.5359704987161417E-3</v>
      </c>
    </row>
    <row r="174" spans="1:9">
      <c r="A174">
        <v>0</v>
      </c>
      <c r="B174" t="s">
        <v>69</v>
      </c>
      <c r="C174" t="s">
        <v>4</v>
      </c>
      <c r="D174" t="s">
        <v>9</v>
      </c>
      <c r="E174" s="6">
        <v>15550</v>
      </c>
      <c r="F174" s="6">
        <v>278333.33333333331</v>
      </c>
      <c r="G174" s="6">
        <v>293883.33333333331</v>
      </c>
      <c r="H174" s="5">
        <v>5.2912153348834576E-2</v>
      </c>
      <c r="I174" s="5">
        <v>0.94708784665116541</v>
      </c>
    </row>
    <row r="175" spans="1:9">
      <c r="A175">
        <v>24</v>
      </c>
      <c r="B175" t="s">
        <v>69</v>
      </c>
      <c r="C175" t="s">
        <v>4</v>
      </c>
      <c r="D175" t="s">
        <v>9</v>
      </c>
      <c r="E175" s="6">
        <v>14100</v>
      </c>
      <c r="F175" s="6">
        <v>333333.33333333331</v>
      </c>
      <c r="G175" s="6">
        <v>347433.33333333331</v>
      </c>
      <c r="H175" s="5">
        <v>4.0583325338194379E-2</v>
      </c>
      <c r="I175" s="5">
        <v>0.95941667466180558</v>
      </c>
    </row>
    <row r="176" spans="1:9">
      <c r="A176">
        <v>48</v>
      </c>
      <c r="B176" t="s">
        <v>69</v>
      </c>
      <c r="C176" t="s">
        <v>4</v>
      </c>
      <c r="D176" t="s">
        <v>9</v>
      </c>
      <c r="E176" s="6">
        <v>30.85</v>
      </c>
      <c r="F176" s="6">
        <v>436666.66666666669</v>
      </c>
      <c r="G176" s="6">
        <v>436697.51666666666</v>
      </c>
      <c r="H176" s="5">
        <v>7.0643864053726593E-5</v>
      </c>
      <c r="I176" s="5">
        <v>0.99992935613594636</v>
      </c>
    </row>
    <row r="177" spans="1:9">
      <c r="A177">
        <v>72</v>
      </c>
      <c r="B177" t="s">
        <v>69</v>
      </c>
      <c r="C177" t="s">
        <v>4</v>
      </c>
      <c r="D177" t="s">
        <v>9</v>
      </c>
      <c r="E177" s="6">
        <v>8650</v>
      </c>
      <c r="F177" s="6">
        <v>720000</v>
      </c>
      <c r="G177" s="6">
        <v>728650</v>
      </c>
      <c r="H177" s="5">
        <v>1.1871268784738901E-2</v>
      </c>
      <c r="I177" s="5">
        <v>0.98812873121526112</v>
      </c>
    </row>
    <row r="178" spans="1:9">
      <c r="A178">
        <v>0</v>
      </c>
      <c r="B178" t="s">
        <v>39</v>
      </c>
      <c r="C178" t="s">
        <v>5</v>
      </c>
      <c r="D178" t="s">
        <v>9</v>
      </c>
      <c r="E178" s="6">
        <v>139000</v>
      </c>
      <c r="F178" s="6">
        <v>643333.33333333337</v>
      </c>
      <c r="G178" s="6">
        <v>782333.33333333337</v>
      </c>
      <c r="H178" s="5">
        <v>0.17767362590541116</v>
      </c>
      <c r="I178" s="5">
        <v>0.82232637409458886</v>
      </c>
    </row>
    <row r="179" spans="1:9">
      <c r="A179">
        <v>24</v>
      </c>
      <c r="B179" t="s">
        <v>39</v>
      </c>
      <c r="C179" t="s">
        <v>5</v>
      </c>
      <c r="D179" t="s">
        <v>9</v>
      </c>
      <c r="E179" s="6">
        <v>623333.33333333337</v>
      </c>
      <c r="F179" s="6">
        <v>64666.666666666664</v>
      </c>
      <c r="G179" s="6">
        <v>688000</v>
      </c>
      <c r="H179" s="5">
        <v>0.90600775193798455</v>
      </c>
      <c r="I179" s="5">
        <v>9.3992248062015504E-2</v>
      </c>
    </row>
    <row r="180" spans="1:9">
      <c r="A180">
        <v>48</v>
      </c>
      <c r="B180" t="s">
        <v>39</v>
      </c>
      <c r="C180" t="s">
        <v>5</v>
      </c>
      <c r="D180" t="s">
        <v>9</v>
      </c>
      <c r="E180" s="6">
        <v>616666.66666666663</v>
      </c>
      <c r="F180" s="6">
        <v>6100</v>
      </c>
      <c r="G180" s="6">
        <v>622766.66666666663</v>
      </c>
      <c r="H180" s="5">
        <v>0.99020499919713112</v>
      </c>
      <c r="I180" s="5">
        <v>9.7950008028689188E-3</v>
      </c>
    </row>
    <row r="181" spans="1:9">
      <c r="A181">
        <v>72</v>
      </c>
      <c r="B181" t="s">
        <v>39</v>
      </c>
      <c r="C181" t="s">
        <v>5</v>
      </c>
      <c r="D181" t="s">
        <v>9</v>
      </c>
      <c r="E181" s="6">
        <v>34000</v>
      </c>
      <c r="F181" s="6">
        <v>213.33333333333334</v>
      </c>
      <c r="G181" s="6">
        <v>34213.333333333336</v>
      </c>
      <c r="H181" s="5">
        <v>0.99376461418550266</v>
      </c>
      <c r="I181" s="5">
        <v>6.2353858144972721E-3</v>
      </c>
    </row>
    <row r="182" spans="1:9">
      <c r="A182">
        <v>0</v>
      </c>
      <c r="B182" t="s">
        <v>87</v>
      </c>
      <c r="C182" t="s">
        <v>6</v>
      </c>
      <c r="D182" t="s">
        <v>9</v>
      </c>
      <c r="E182" s="6">
        <v>817500</v>
      </c>
      <c r="F182" s="6">
        <v>301000</v>
      </c>
      <c r="G182" s="6">
        <v>1118500</v>
      </c>
      <c r="H182" s="5">
        <v>0.73088958426464012</v>
      </c>
      <c r="I182" s="5">
        <v>0.26911041573535988</v>
      </c>
    </row>
    <row r="183" spans="1:9">
      <c r="A183">
        <v>24</v>
      </c>
      <c r="B183" t="s">
        <v>87</v>
      </c>
      <c r="C183" t="s">
        <v>6</v>
      </c>
      <c r="D183" t="s">
        <v>9</v>
      </c>
      <c r="E183" s="6">
        <v>325000</v>
      </c>
      <c r="F183" s="6">
        <v>60000</v>
      </c>
      <c r="G183" s="6">
        <v>385000</v>
      </c>
      <c r="H183" s="5">
        <v>0.8441558441558441</v>
      </c>
      <c r="I183" s="5">
        <v>0.15584415584415584</v>
      </c>
    </row>
    <row r="184" spans="1:9">
      <c r="A184">
        <v>48</v>
      </c>
      <c r="B184" t="s">
        <v>87</v>
      </c>
      <c r="C184" t="s">
        <v>6</v>
      </c>
      <c r="D184" t="s">
        <v>9</v>
      </c>
      <c r="E184" s="6">
        <v>840000</v>
      </c>
      <c r="F184" s="6">
        <v>6833.333333333333</v>
      </c>
      <c r="G184" s="6">
        <v>846833.33333333337</v>
      </c>
      <c r="H184" s="5">
        <v>0.99193072229876</v>
      </c>
      <c r="I184" s="5">
        <v>8.0692777012399131E-3</v>
      </c>
    </row>
    <row r="185" spans="1:9">
      <c r="A185">
        <v>72</v>
      </c>
      <c r="B185" t="s">
        <v>87</v>
      </c>
      <c r="C185" t="s">
        <v>6</v>
      </c>
      <c r="D185" t="s">
        <v>9</v>
      </c>
      <c r="E185" s="6">
        <v>1302500</v>
      </c>
      <c r="F185" s="6">
        <v>7000</v>
      </c>
      <c r="G185" s="6">
        <v>1309500</v>
      </c>
      <c r="H185" s="5">
        <v>0.99465444826269567</v>
      </c>
      <c r="I185" s="5">
        <v>5.3455517373043144E-3</v>
      </c>
    </row>
    <row r="186" spans="1:9">
      <c r="A186">
        <v>0</v>
      </c>
      <c r="B186" t="s">
        <v>96</v>
      </c>
      <c r="C186" t="s">
        <v>7</v>
      </c>
      <c r="D186" t="s">
        <v>9</v>
      </c>
      <c r="E186" s="6">
        <v>58000</v>
      </c>
      <c r="F186" s="6">
        <v>308333.33333333331</v>
      </c>
      <c r="G186" s="6">
        <v>366333.33333333331</v>
      </c>
      <c r="H186" s="5">
        <v>0.15832575068243859</v>
      </c>
      <c r="I186" s="5">
        <v>0.84167424931756141</v>
      </c>
    </row>
    <row r="187" spans="1:9">
      <c r="A187">
        <v>24</v>
      </c>
      <c r="B187" t="s">
        <v>96</v>
      </c>
      <c r="C187" t="s">
        <v>7</v>
      </c>
      <c r="D187" t="s">
        <v>9</v>
      </c>
      <c r="E187" s="6">
        <v>93500</v>
      </c>
      <c r="F187" s="6">
        <v>483333.33333333331</v>
      </c>
      <c r="G187" s="6">
        <v>576833.33333333326</v>
      </c>
      <c r="H187" s="5">
        <v>0.16209188095926036</v>
      </c>
      <c r="I187" s="5">
        <v>0.8379081190407397</v>
      </c>
    </row>
    <row r="188" spans="1:9">
      <c r="A188">
        <v>48</v>
      </c>
      <c r="B188" t="s">
        <v>96</v>
      </c>
      <c r="C188" t="s">
        <v>7</v>
      </c>
      <c r="D188" t="s">
        <v>9</v>
      </c>
      <c r="E188" s="6">
        <v>36650</v>
      </c>
      <c r="F188" s="6">
        <v>476666.66666666669</v>
      </c>
      <c r="G188" s="6">
        <v>513316.66666666669</v>
      </c>
      <c r="H188" s="5">
        <v>7.1398422026689182E-2</v>
      </c>
      <c r="I188" s="5">
        <v>0.92860157797331078</v>
      </c>
    </row>
    <row r="189" spans="1:9">
      <c r="A189">
        <v>72</v>
      </c>
      <c r="B189" t="s">
        <v>96</v>
      </c>
      <c r="C189" t="s">
        <v>7</v>
      </c>
      <c r="D189" t="s">
        <v>9</v>
      </c>
      <c r="E189" s="6">
        <v>136500</v>
      </c>
      <c r="F189" s="6">
        <v>520000</v>
      </c>
      <c r="G189" s="6">
        <v>656500</v>
      </c>
      <c r="H189" s="5">
        <v>0.20792079207920791</v>
      </c>
      <c r="I189" s="5">
        <v>0.79207920792079212</v>
      </c>
    </row>
    <row r="190" spans="1:9">
      <c r="A190">
        <v>0</v>
      </c>
      <c r="B190" t="s">
        <v>97</v>
      </c>
      <c r="C190" t="s">
        <v>8</v>
      </c>
      <c r="D190" t="s">
        <v>9</v>
      </c>
      <c r="E190" s="6">
        <v>41400</v>
      </c>
      <c r="F190" s="6">
        <v>360000</v>
      </c>
      <c r="G190" s="6">
        <v>401400</v>
      </c>
      <c r="H190" s="5">
        <v>0.1031390134529148</v>
      </c>
      <c r="I190" s="5">
        <v>0.89686098654708524</v>
      </c>
    </row>
    <row r="191" spans="1:9">
      <c r="A191">
        <v>24</v>
      </c>
      <c r="B191" t="s">
        <v>97</v>
      </c>
      <c r="C191" t="s">
        <v>8</v>
      </c>
      <c r="D191" t="s">
        <v>9</v>
      </c>
      <c r="E191" s="6">
        <v>80600</v>
      </c>
      <c r="F191" s="6">
        <v>238000</v>
      </c>
      <c r="G191" s="6">
        <v>318600</v>
      </c>
      <c r="H191" s="5">
        <v>0.25298179535467669</v>
      </c>
      <c r="I191" s="5">
        <v>0.74701820464532331</v>
      </c>
    </row>
    <row r="192" spans="1:9">
      <c r="A192">
        <v>48</v>
      </c>
      <c r="B192" t="s">
        <v>97</v>
      </c>
      <c r="C192" t="s">
        <v>8</v>
      </c>
      <c r="D192" t="s">
        <v>9</v>
      </c>
      <c r="E192" s="6">
        <v>66200</v>
      </c>
      <c r="F192" s="6">
        <v>3900</v>
      </c>
      <c r="G192" s="6">
        <v>70100</v>
      </c>
      <c r="H192" s="5">
        <v>0.94436519258202567</v>
      </c>
      <c r="I192" s="5">
        <v>5.5634807417974323E-2</v>
      </c>
    </row>
    <row r="193" spans="1:9">
      <c r="A193">
        <v>72</v>
      </c>
      <c r="B193" t="s">
        <v>97</v>
      </c>
      <c r="C193" t="s">
        <v>8</v>
      </c>
      <c r="D193" t="s">
        <v>9</v>
      </c>
      <c r="E193" s="6">
        <v>81200</v>
      </c>
      <c r="F193" s="6">
        <v>2750</v>
      </c>
      <c r="G193" s="6">
        <v>83950</v>
      </c>
      <c r="H193" s="5">
        <v>0.96724240619416324</v>
      </c>
      <c r="I193" s="5">
        <v>3.2757593805836809E-2</v>
      </c>
    </row>
    <row r="194" spans="1:9">
      <c r="A194">
        <v>0</v>
      </c>
      <c r="B194" t="s">
        <v>82</v>
      </c>
      <c r="C194" t="s">
        <v>3</v>
      </c>
      <c r="D194" t="s">
        <v>10</v>
      </c>
      <c r="E194" s="6">
        <v>141500</v>
      </c>
      <c r="F194" s="6">
        <v>89500</v>
      </c>
      <c r="G194" s="6">
        <v>231000</v>
      </c>
      <c r="H194" s="5">
        <v>0.61255411255411252</v>
      </c>
      <c r="I194" s="5">
        <v>0.38744588744588743</v>
      </c>
    </row>
    <row r="195" spans="1:9">
      <c r="A195">
        <v>24</v>
      </c>
      <c r="B195" t="s">
        <v>82</v>
      </c>
      <c r="C195" t="s">
        <v>3</v>
      </c>
      <c r="D195" t="s">
        <v>10</v>
      </c>
      <c r="E195" s="6">
        <v>487500</v>
      </c>
      <c r="F195" s="6">
        <v>65333.333333333336</v>
      </c>
      <c r="G195" s="6">
        <v>552833.33333333337</v>
      </c>
      <c r="H195" s="5">
        <v>0.8818209225203496</v>
      </c>
      <c r="I195" s="5">
        <v>0.11817907747965029</v>
      </c>
    </row>
    <row r="196" spans="1:9">
      <c r="A196">
        <v>48</v>
      </c>
      <c r="B196" t="s">
        <v>82</v>
      </c>
      <c r="C196" t="s">
        <v>3</v>
      </c>
      <c r="D196" t="s">
        <v>10</v>
      </c>
      <c r="E196" s="6">
        <v>470000</v>
      </c>
      <c r="F196" s="6">
        <v>49000</v>
      </c>
      <c r="G196" s="6">
        <v>519000</v>
      </c>
      <c r="H196" s="5">
        <v>0.90558766859344897</v>
      </c>
      <c r="I196" s="5">
        <v>9.4412331406551059E-2</v>
      </c>
    </row>
    <row r="197" spans="1:9">
      <c r="A197">
        <v>72</v>
      </c>
      <c r="B197" t="s">
        <v>82</v>
      </c>
      <c r="C197" t="s">
        <v>3</v>
      </c>
      <c r="D197" t="s">
        <v>10</v>
      </c>
      <c r="E197" s="6">
        <v>151250</v>
      </c>
      <c r="F197" s="6">
        <v>42000</v>
      </c>
      <c r="G197" s="6">
        <v>193250</v>
      </c>
      <c r="H197" s="5">
        <v>0.78266494178525226</v>
      </c>
      <c r="I197" s="5">
        <v>0.21733505821474774</v>
      </c>
    </row>
    <row r="198" spans="1:9">
      <c r="A198">
        <v>0</v>
      </c>
      <c r="B198" t="s">
        <v>78</v>
      </c>
      <c r="C198" t="s">
        <v>4</v>
      </c>
      <c r="D198" t="s">
        <v>10</v>
      </c>
      <c r="E198" s="6">
        <v>43650</v>
      </c>
      <c r="F198" s="6">
        <v>106500</v>
      </c>
      <c r="G198" s="6">
        <v>150150</v>
      </c>
      <c r="H198" s="5">
        <v>0.29070929070929069</v>
      </c>
      <c r="I198" s="5">
        <v>0.70929070929070925</v>
      </c>
    </row>
    <row r="199" spans="1:9">
      <c r="A199">
        <v>24</v>
      </c>
      <c r="B199" t="s">
        <v>78</v>
      </c>
      <c r="C199" t="s">
        <v>4</v>
      </c>
      <c r="D199" t="s">
        <v>10</v>
      </c>
      <c r="E199" s="6">
        <v>38200</v>
      </c>
      <c r="F199" s="6">
        <v>62833.333333333336</v>
      </c>
      <c r="G199" s="6">
        <v>101033.33333333334</v>
      </c>
      <c r="H199" s="5">
        <v>0.3780930386011217</v>
      </c>
      <c r="I199" s="5">
        <v>0.62190696139887824</v>
      </c>
    </row>
    <row r="200" spans="1:9">
      <c r="A200">
        <v>48</v>
      </c>
      <c r="B200" t="s">
        <v>78</v>
      </c>
      <c r="C200" t="s">
        <v>4</v>
      </c>
      <c r="D200" t="s">
        <v>10</v>
      </c>
      <c r="E200" s="6">
        <v>575</v>
      </c>
      <c r="F200" s="6">
        <v>67333.333333333328</v>
      </c>
      <c r="G200" s="6">
        <v>67908.333333333328</v>
      </c>
      <c r="H200" s="5">
        <v>8.4672966008099166E-3</v>
      </c>
      <c r="I200" s="5">
        <v>0.99153270339919009</v>
      </c>
    </row>
    <row r="201" spans="1:9">
      <c r="A201">
        <v>72</v>
      </c>
      <c r="B201" t="s">
        <v>78</v>
      </c>
      <c r="C201" t="s">
        <v>4</v>
      </c>
      <c r="D201" t="s">
        <v>10</v>
      </c>
      <c r="E201" s="6">
        <v>4.84</v>
      </c>
      <c r="F201" s="6">
        <v>136666.66666666666</v>
      </c>
      <c r="G201" s="6">
        <v>136671.50666666665</v>
      </c>
      <c r="H201" s="5">
        <v>3.5413379994445077E-5</v>
      </c>
      <c r="I201" s="5">
        <v>0.99996458662000554</v>
      </c>
    </row>
    <row r="202" spans="1:9">
      <c r="A202">
        <v>0</v>
      </c>
      <c r="B202" t="s">
        <v>49</v>
      </c>
      <c r="C202" t="s">
        <v>5</v>
      </c>
      <c r="D202" t="s">
        <v>10</v>
      </c>
      <c r="E202" s="6">
        <v>436666.66666666669</v>
      </c>
      <c r="F202" s="6">
        <v>128833.33333333333</v>
      </c>
      <c r="G202" s="6">
        <v>565500</v>
      </c>
      <c r="H202" s="5">
        <v>0.77217801355732396</v>
      </c>
      <c r="I202" s="5">
        <v>0.22782198644267609</v>
      </c>
    </row>
    <row r="203" spans="1:9">
      <c r="A203">
        <v>24</v>
      </c>
      <c r="B203" t="s">
        <v>49</v>
      </c>
      <c r="C203" t="s">
        <v>5</v>
      </c>
      <c r="D203" t="s">
        <v>10</v>
      </c>
      <c r="E203" s="6">
        <v>460000</v>
      </c>
      <c r="F203" s="6">
        <v>68333.333333333328</v>
      </c>
      <c r="G203" s="6">
        <v>528333.33333333337</v>
      </c>
      <c r="H203" s="5">
        <v>0.87066246056782326</v>
      </c>
      <c r="I203" s="5">
        <v>0.12933753943217663</v>
      </c>
    </row>
    <row r="204" spans="1:9">
      <c r="A204">
        <v>48</v>
      </c>
      <c r="B204" t="s">
        <v>49</v>
      </c>
      <c r="C204" t="s">
        <v>5</v>
      </c>
      <c r="D204" t="s">
        <v>10</v>
      </c>
      <c r="E204" s="6">
        <v>346666.66666666669</v>
      </c>
      <c r="F204" s="6">
        <v>96000</v>
      </c>
      <c r="G204" s="6">
        <v>442666.66666666669</v>
      </c>
      <c r="H204" s="5">
        <v>0.7831325301204819</v>
      </c>
      <c r="I204" s="5">
        <v>0.21686746987951808</v>
      </c>
    </row>
    <row r="205" spans="1:9">
      <c r="A205">
        <v>72</v>
      </c>
      <c r="B205" t="s">
        <v>49</v>
      </c>
      <c r="C205" t="s">
        <v>5</v>
      </c>
      <c r="D205" t="s">
        <v>10</v>
      </c>
      <c r="E205" s="6">
        <v>20533.333333333332</v>
      </c>
      <c r="F205" s="6">
        <v>5766.666666666667</v>
      </c>
      <c r="G205" s="6">
        <v>26300</v>
      </c>
      <c r="H205" s="5">
        <v>0.78073510773130539</v>
      </c>
      <c r="I205" s="5">
        <v>0.21926489226869456</v>
      </c>
    </row>
    <row r="206" spans="1:9">
      <c r="A206">
        <v>0</v>
      </c>
      <c r="B206" t="s">
        <v>95</v>
      </c>
      <c r="C206" t="s">
        <v>6</v>
      </c>
      <c r="D206" t="s">
        <v>10</v>
      </c>
      <c r="E206" s="6">
        <v>352500</v>
      </c>
      <c r="F206" s="6">
        <v>115000</v>
      </c>
      <c r="G206" s="6">
        <v>467500</v>
      </c>
      <c r="H206" s="5">
        <v>0.75401069518716579</v>
      </c>
      <c r="I206" s="5">
        <v>0.24598930481283424</v>
      </c>
    </row>
    <row r="207" spans="1:9">
      <c r="A207">
        <v>24</v>
      </c>
      <c r="B207" t="s">
        <v>95</v>
      </c>
      <c r="C207" t="s">
        <v>6</v>
      </c>
      <c r="D207" t="s">
        <v>10</v>
      </c>
      <c r="E207" s="6">
        <v>400000</v>
      </c>
      <c r="F207" s="6">
        <v>180000</v>
      </c>
      <c r="G207" s="6">
        <v>580000</v>
      </c>
      <c r="H207" s="5">
        <v>0.68965517241379315</v>
      </c>
      <c r="I207" s="5">
        <v>0.31034482758620691</v>
      </c>
    </row>
    <row r="208" spans="1:9">
      <c r="A208">
        <v>48</v>
      </c>
      <c r="B208" t="s">
        <v>95</v>
      </c>
      <c r="C208" t="s">
        <v>6</v>
      </c>
      <c r="D208" t="s">
        <v>10</v>
      </c>
      <c r="E208" s="6">
        <v>452500</v>
      </c>
      <c r="F208" s="6">
        <v>134333.33333333334</v>
      </c>
      <c r="G208" s="6">
        <v>586833.33333333337</v>
      </c>
      <c r="H208" s="5">
        <v>0.7710877591593297</v>
      </c>
      <c r="I208" s="5">
        <v>0.22891224084067027</v>
      </c>
    </row>
    <row r="209" spans="1:9">
      <c r="A209">
        <v>72</v>
      </c>
      <c r="B209" t="s">
        <v>95</v>
      </c>
      <c r="C209" t="s">
        <v>6</v>
      </c>
      <c r="D209" t="s">
        <v>10</v>
      </c>
      <c r="E209" s="6">
        <v>475000</v>
      </c>
      <c r="F209" s="6">
        <v>110000</v>
      </c>
      <c r="G209" s="6">
        <v>585000</v>
      </c>
      <c r="H209" s="5">
        <v>0.81196581196581197</v>
      </c>
      <c r="I209" s="5">
        <v>0.18803418803418803</v>
      </c>
    </row>
    <row r="210" spans="1:9">
      <c r="A210">
        <v>0</v>
      </c>
      <c r="B210" t="s">
        <v>31</v>
      </c>
      <c r="C210" t="s">
        <v>7</v>
      </c>
      <c r="D210" t="s">
        <v>10</v>
      </c>
      <c r="E210" s="6">
        <v>82000</v>
      </c>
      <c r="F210" s="6">
        <v>125500</v>
      </c>
      <c r="G210" s="6">
        <v>207500</v>
      </c>
      <c r="H210" s="5">
        <v>0.39518072289156625</v>
      </c>
      <c r="I210" s="5">
        <v>0.60481927710843375</v>
      </c>
    </row>
    <row r="211" spans="1:9">
      <c r="A211">
        <v>24</v>
      </c>
      <c r="B211" t="s">
        <v>31</v>
      </c>
      <c r="C211" t="s">
        <v>7</v>
      </c>
      <c r="D211" t="s">
        <v>10</v>
      </c>
      <c r="E211" s="6">
        <v>162000</v>
      </c>
      <c r="F211" s="6">
        <v>64000</v>
      </c>
      <c r="G211" s="6">
        <v>226000</v>
      </c>
      <c r="H211" s="5">
        <v>0.7168141592920354</v>
      </c>
      <c r="I211" s="5">
        <v>0.2831858407079646</v>
      </c>
    </row>
    <row r="212" spans="1:9">
      <c r="A212">
        <v>48</v>
      </c>
      <c r="B212" t="s">
        <v>31</v>
      </c>
      <c r="C212" t="s">
        <v>7</v>
      </c>
      <c r="D212" t="s">
        <v>10</v>
      </c>
      <c r="E212" s="6">
        <v>160000</v>
      </c>
      <c r="F212" s="6">
        <v>71000</v>
      </c>
      <c r="G212" s="6">
        <v>231000</v>
      </c>
      <c r="H212" s="5">
        <v>0.69264069264069261</v>
      </c>
      <c r="I212" s="5">
        <v>0.30735930735930733</v>
      </c>
    </row>
    <row r="213" spans="1:9">
      <c r="A213">
        <v>72</v>
      </c>
      <c r="B213" t="s">
        <v>31</v>
      </c>
      <c r="C213" t="s">
        <v>7</v>
      </c>
      <c r="D213" t="s">
        <v>10</v>
      </c>
      <c r="E213" s="6">
        <v>148500</v>
      </c>
      <c r="F213" s="6">
        <v>71500</v>
      </c>
      <c r="G213" s="6">
        <v>220000</v>
      </c>
      <c r="H213" s="5">
        <v>0.67500000000000004</v>
      </c>
      <c r="I213" s="5">
        <v>0.32500000000000001</v>
      </c>
    </row>
    <row r="214" spans="1:9">
      <c r="A214">
        <v>0</v>
      </c>
      <c r="B214" t="s">
        <v>32</v>
      </c>
      <c r="C214" t="s">
        <v>8</v>
      </c>
      <c r="D214" t="s">
        <v>10</v>
      </c>
      <c r="E214" s="6">
        <v>51000</v>
      </c>
      <c r="F214" s="6">
        <v>85500</v>
      </c>
      <c r="G214" s="6">
        <v>136500</v>
      </c>
      <c r="H214" s="5">
        <v>0.37362637362637363</v>
      </c>
      <c r="I214" s="5">
        <v>0.62637362637362637</v>
      </c>
    </row>
    <row r="215" spans="1:9">
      <c r="A215">
        <v>24</v>
      </c>
      <c r="B215" t="s">
        <v>32</v>
      </c>
      <c r="C215" t="s">
        <v>8</v>
      </c>
      <c r="D215" t="s">
        <v>10</v>
      </c>
      <c r="E215" s="6">
        <v>96600</v>
      </c>
      <c r="F215" s="6">
        <v>42833.333333333336</v>
      </c>
      <c r="G215" s="6">
        <v>139433.33333333334</v>
      </c>
      <c r="H215" s="5">
        <v>0.69280420750657423</v>
      </c>
      <c r="I215" s="5">
        <v>0.30719579249342577</v>
      </c>
    </row>
    <row r="216" spans="1:9">
      <c r="A216">
        <v>48</v>
      </c>
      <c r="B216" t="s">
        <v>32</v>
      </c>
      <c r="C216" t="s">
        <v>8</v>
      </c>
      <c r="D216" t="s">
        <v>10</v>
      </c>
      <c r="E216" s="6">
        <v>110200</v>
      </c>
      <c r="F216" s="6">
        <v>58666.666666666664</v>
      </c>
      <c r="G216" s="6">
        <v>168866.66666666666</v>
      </c>
      <c r="H216" s="5">
        <v>0.65258586656138973</v>
      </c>
      <c r="I216" s="5">
        <v>0.34741413343861033</v>
      </c>
    </row>
    <row r="217" spans="1:9">
      <c r="A217">
        <v>72</v>
      </c>
      <c r="B217" t="s">
        <v>32</v>
      </c>
      <c r="C217" t="s">
        <v>8</v>
      </c>
      <c r="D217" t="s">
        <v>10</v>
      </c>
      <c r="E217" s="6">
        <v>77000</v>
      </c>
      <c r="F217" s="6">
        <v>47666.666666666664</v>
      </c>
      <c r="G217" s="6">
        <v>124666.66666666666</v>
      </c>
      <c r="H217" s="5">
        <v>0.61764705882352944</v>
      </c>
      <c r="I217" s="5">
        <v>0.38235294117647062</v>
      </c>
    </row>
    <row r="218" spans="1:9">
      <c r="A218">
        <v>0</v>
      </c>
      <c r="B218" t="s">
        <v>98</v>
      </c>
      <c r="C218" t="s">
        <v>9</v>
      </c>
      <c r="D218" t="s">
        <v>10</v>
      </c>
      <c r="E218" s="6">
        <v>390000</v>
      </c>
      <c r="F218" s="6">
        <v>109166.66666666667</v>
      </c>
      <c r="G218" s="6">
        <v>499166.66666666669</v>
      </c>
      <c r="H218" s="5">
        <v>0.78130217028380633</v>
      </c>
      <c r="I218" s="5">
        <v>0.21869782971619367</v>
      </c>
    </row>
    <row r="219" spans="1:9">
      <c r="A219">
        <v>24</v>
      </c>
      <c r="B219" t="s">
        <v>98</v>
      </c>
      <c r="C219" t="s">
        <v>9</v>
      </c>
      <c r="D219" t="s">
        <v>10</v>
      </c>
      <c r="E219" s="6">
        <v>1173333.3333333333</v>
      </c>
      <c r="F219" s="6">
        <v>75833.333333333328</v>
      </c>
      <c r="G219" s="6">
        <v>1249166.6666666665</v>
      </c>
      <c r="H219" s="5">
        <v>0.9392928619079387</v>
      </c>
      <c r="I219" s="5">
        <v>6.070713809206138E-2</v>
      </c>
    </row>
    <row r="220" spans="1:9">
      <c r="A220">
        <v>48</v>
      </c>
      <c r="B220" t="s">
        <v>98</v>
      </c>
      <c r="C220" t="s">
        <v>9</v>
      </c>
      <c r="D220" t="s">
        <v>10</v>
      </c>
      <c r="E220" s="6">
        <v>426666.66666666669</v>
      </c>
      <c r="F220" s="6">
        <v>65500</v>
      </c>
      <c r="G220" s="6">
        <v>492166.66666666669</v>
      </c>
      <c r="H220" s="5">
        <v>0.86691500169319335</v>
      </c>
      <c r="I220" s="5">
        <v>0.13308499830680665</v>
      </c>
    </row>
    <row r="221" spans="1:9">
      <c r="A221">
        <v>72</v>
      </c>
      <c r="B221" t="s">
        <v>98</v>
      </c>
      <c r="C221" t="s">
        <v>9</v>
      </c>
      <c r="D221" t="s">
        <v>10</v>
      </c>
      <c r="E221" s="6">
        <v>1120000</v>
      </c>
      <c r="F221" s="6">
        <v>53000</v>
      </c>
      <c r="G221" s="6">
        <v>1173000</v>
      </c>
      <c r="H221" s="5">
        <v>0.95481670929241258</v>
      </c>
      <c r="I221" s="5">
        <v>4.5183290707587385E-2</v>
      </c>
    </row>
    <row r="222" spans="1:9">
      <c r="A222">
        <v>0</v>
      </c>
      <c r="B222" t="s">
        <v>83</v>
      </c>
      <c r="C222" t="s">
        <v>0</v>
      </c>
      <c r="D222" t="s">
        <v>11</v>
      </c>
      <c r="E222" s="6">
        <v>355000</v>
      </c>
      <c r="F222" s="6">
        <v>458000</v>
      </c>
      <c r="G222" s="6">
        <v>813000</v>
      </c>
      <c r="H222" s="5">
        <v>0.43665436654366546</v>
      </c>
      <c r="I222" s="5">
        <v>0.56334563345633459</v>
      </c>
    </row>
    <row r="223" spans="1:9">
      <c r="A223">
        <v>24</v>
      </c>
      <c r="B223" t="s">
        <v>83</v>
      </c>
      <c r="C223" t="s">
        <v>0</v>
      </c>
      <c r="D223" t="s">
        <v>11</v>
      </c>
      <c r="E223" s="6">
        <v>395000</v>
      </c>
      <c r="F223" s="6">
        <v>690000</v>
      </c>
      <c r="G223" s="6">
        <v>1085000</v>
      </c>
      <c r="H223" s="5">
        <v>0.36405529953917048</v>
      </c>
      <c r="I223" s="5">
        <v>0.63594470046082952</v>
      </c>
    </row>
    <row r="224" spans="1:9">
      <c r="A224">
        <v>48</v>
      </c>
      <c r="B224" t="s">
        <v>83</v>
      </c>
      <c r="C224" t="s">
        <v>0</v>
      </c>
      <c r="D224" t="s">
        <v>11</v>
      </c>
      <c r="E224" s="6">
        <v>372500</v>
      </c>
      <c r="F224" s="6">
        <v>1044000</v>
      </c>
      <c r="G224" s="6">
        <v>1416500</v>
      </c>
      <c r="H224" s="5">
        <v>0.26297211436639606</v>
      </c>
      <c r="I224" s="5">
        <v>0.737027885633604</v>
      </c>
    </row>
    <row r="225" spans="1:9">
      <c r="A225">
        <v>72</v>
      </c>
      <c r="B225" t="s">
        <v>83</v>
      </c>
      <c r="C225" t="s">
        <v>0</v>
      </c>
      <c r="D225" t="s">
        <v>11</v>
      </c>
      <c r="E225" s="6">
        <v>126500</v>
      </c>
      <c r="F225" s="6">
        <v>1962000</v>
      </c>
      <c r="G225" s="6">
        <v>2088500</v>
      </c>
      <c r="H225" s="5">
        <v>6.0569786928417524E-2</v>
      </c>
      <c r="I225" s="5">
        <v>0.93943021307158248</v>
      </c>
    </row>
    <row r="226" spans="1:9">
      <c r="A226">
        <v>0</v>
      </c>
      <c r="B226" t="s">
        <v>47</v>
      </c>
      <c r="C226" t="s">
        <v>1</v>
      </c>
      <c r="D226" t="s">
        <v>11</v>
      </c>
      <c r="E226" s="6">
        <v>616666.66666666663</v>
      </c>
      <c r="F226" s="6">
        <v>432000</v>
      </c>
      <c r="G226" s="6">
        <v>1048666.6666666665</v>
      </c>
      <c r="H226" s="5">
        <v>0.58804831532104263</v>
      </c>
      <c r="I226" s="5">
        <v>0.41195168467895749</v>
      </c>
    </row>
    <row r="227" spans="1:9">
      <c r="A227">
        <v>24</v>
      </c>
      <c r="B227" t="s">
        <v>47</v>
      </c>
      <c r="C227" t="s">
        <v>1</v>
      </c>
      <c r="D227" t="s">
        <v>11</v>
      </c>
      <c r="E227" s="6">
        <v>606666.66666666663</v>
      </c>
      <c r="F227" s="6">
        <v>1670000</v>
      </c>
      <c r="G227" s="6">
        <v>2276666.6666666665</v>
      </c>
      <c r="H227" s="5">
        <v>0.26647144948755491</v>
      </c>
      <c r="I227" s="5">
        <v>0.73352855051244514</v>
      </c>
    </row>
    <row r="228" spans="1:9">
      <c r="A228">
        <v>48</v>
      </c>
      <c r="B228" t="s">
        <v>47</v>
      </c>
      <c r="C228" t="s">
        <v>1</v>
      </c>
      <c r="D228" t="s">
        <v>11</v>
      </c>
      <c r="E228" s="6">
        <v>576666.66666666663</v>
      </c>
      <c r="F228" s="6">
        <v>1096000</v>
      </c>
      <c r="G228" s="6">
        <v>1672666.6666666665</v>
      </c>
      <c r="H228" s="5">
        <v>0.34475886807493028</v>
      </c>
      <c r="I228" s="5">
        <v>0.65524113192506983</v>
      </c>
    </row>
    <row r="229" spans="1:9">
      <c r="A229">
        <v>72</v>
      </c>
      <c r="B229" t="s">
        <v>47</v>
      </c>
      <c r="C229" t="s">
        <v>1</v>
      </c>
      <c r="D229" t="s">
        <v>11</v>
      </c>
      <c r="E229" s="6">
        <v>576666.66666666663</v>
      </c>
      <c r="F229" s="6">
        <v>1834000</v>
      </c>
      <c r="G229" s="6">
        <v>2410666.6666666665</v>
      </c>
      <c r="H229" s="5">
        <v>0.23921460176991149</v>
      </c>
      <c r="I229" s="5">
        <v>0.76078539823008851</v>
      </c>
    </row>
    <row r="230" spans="1:9">
      <c r="A230">
        <v>0</v>
      </c>
      <c r="B230" t="s">
        <v>75</v>
      </c>
      <c r="C230" t="s">
        <v>2</v>
      </c>
      <c r="D230" t="s">
        <v>11</v>
      </c>
      <c r="E230" s="6">
        <v>102666.66666666667</v>
      </c>
      <c r="F230" s="6">
        <v>566000</v>
      </c>
      <c r="G230" s="6">
        <v>668666.66666666663</v>
      </c>
      <c r="H230" s="5">
        <v>0.15353938185443672</v>
      </c>
      <c r="I230" s="5">
        <v>0.84646061814556339</v>
      </c>
    </row>
    <row r="231" spans="1:9">
      <c r="A231">
        <v>24</v>
      </c>
      <c r="B231" t="s">
        <v>75</v>
      </c>
      <c r="C231" t="s">
        <v>2</v>
      </c>
      <c r="D231" t="s">
        <v>11</v>
      </c>
      <c r="E231" s="6">
        <v>12750</v>
      </c>
      <c r="F231" s="6">
        <v>1880000</v>
      </c>
      <c r="G231" s="6">
        <v>1892750</v>
      </c>
      <c r="H231" s="5">
        <v>6.7362303526614714E-3</v>
      </c>
      <c r="I231" s="5">
        <v>0.99326376964733853</v>
      </c>
    </row>
    <row r="232" spans="1:9">
      <c r="A232">
        <v>48</v>
      </c>
      <c r="B232" t="s">
        <v>75</v>
      </c>
      <c r="C232" t="s">
        <v>2</v>
      </c>
      <c r="D232" t="s">
        <v>11</v>
      </c>
      <c r="E232" s="6">
        <v>133.16666666666666</v>
      </c>
      <c r="F232" s="6">
        <v>1390000</v>
      </c>
      <c r="G232" s="6">
        <v>1390133.1666666667</v>
      </c>
      <c r="H232" s="5">
        <v>9.5794179910102127E-5</v>
      </c>
      <c r="I232" s="5">
        <v>0.99990420582008988</v>
      </c>
    </row>
    <row r="233" spans="1:9">
      <c r="A233">
        <v>72</v>
      </c>
      <c r="B233" t="s">
        <v>75</v>
      </c>
      <c r="C233" t="s">
        <v>2</v>
      </c>
      <c r="D233" t="s">
        <v>11</v>
      </c>
      <c r="E233" s="6">
        <v>0.27666666666666667</v>
      </c>
      <c r="F233" s="6">
        <v>2000000</v>
      </c>
      <c r="G233" s="6">
        <v>2000000.2766666666</v>
      </c>
      <c r="H233" s="5">
        <v>1.3833331419722487E-7</v>
      </c>
      <c r="I233" s="5">
        <v>0.99999986166668586</v>
      </c>
    </row>
    <row r="234" spans="1:9">
      <c r="A234">
        <v>0</v>
      </c>
      <c r="B234" t="s">
        <v>48</v>
      </c>
      <c r="C234" t="s">
        <v>3</v>
      </c>
      <c r="D234" t="s">
        <v>11</v>
      </c>
      <c r="E234" s="6">
        <v>125000</v>
      </c>
      <c r="F234" s="6">
        <v>476000</v>
      </c>
      <c r="G234" s="6">
        <v>601000</v>
      </c>
      <c r="H234" s="5">
        <v>0.20798668885191349</v>
      </c>
      <c r="I234" s="5">
        <v>0.79201331114808649</v>
      </c>
    </row>
    <row r="235" spans="1:9">
      <c r="A235">
        <v>24</v>
      </c>
      <c r="B235" t="s">
        <v>48</v>
      </c>
      <c r="C235" t="s">
        <v>3</v>
      </c>
      <c r="D235" t="s">
        <v>11</v>
      </c>
      <c r="E235" s="6">
        <v>158250</v>
      </c>
      <c r="F235" s="6">
        <v>422000</v>
      </c>
      <c r="G235" s="6">
        <v>580250</v>
      </c>
      <c r="H235" s="5">
        <v>0.27272727272727271</v>
      </c>
      <c r="I235" s="5">
        <v>0.72727272727272729</v>
      </c>
    </row>
    <row r="236" spans="1:9">
      <c r="A236">
        <v>48</v>
      </c>
      <c r="B236" t="s">
        <v>48</v>
      </c>
      <c r="C236" t="s">
        <v>3</v>
      </c>
      <c r="D236" t="s">
        <v>11</v>
      </c>
      <c r="E236" s="6">
        <v>146750</v>
      </c>
      <c r="F236" s="6">
        <v>284000</v>
      </c>
      <c r="G236" s="6">
        <v>430750</v>
      </c>
      <c r="H236" s="5">
        <v>0.34068485200232151</v>
      </c>
      <c r="I236" s="5">
        <v>0.65931514799767843</v>
      </c>
    </row>
    <row r="237" spans="1:9">
      <c r="A237">
        <v>72</v>
      </c>
      <c r="B237" t="s">
        <v>48</v>
      </c>
      <c r="C237" t="s">
        <v>3</v>
      </c>
      <c r="D237" t="s">
        <v>11</v>
      </c>
      <c r="E237" s="6">
        <v>109000</v>
      </c>
      <c r="F237" s="6">
        <v>464000</v>
      </c>
      <c r="G237" s="6">
        <v>573000</v>
      </c>
      <c r="H237" s="5">
        <v>0.19022687609075042</v>
      </c>
      <c r="I237" s="5">
        <v>0.8097731239092496</v>
      </c>
    </row>
    <row r="238" spans="1:9">
      <c r="A238">
        <v>0</v>
      </c>
      <c r="B238" t="s">
        <v>41</v>
      </c>
      <c r="C238" t="s">
        <v>4</v>
      </c>
      <c r="D238" t="s">
        <v>11</v>
      </c>
      <c r="E238" s="6">
        <v>4.5350000000000001</v>
      </c>
      <c r="F238" s="6">
        <v>660000</v>
      </c>
      <c r="G238" s="6">
        <v>660004.53500000003</v>
      </c>
      <c r="H238" s="5">
        <v>6.8711649079805188E-6</v>
      </c>
      <c r="I238" s="5">
        <v>0.99999312883509195</v>
      </c>
    </row>
    <row r="239" spans="1:9">
      <c r="A239">
        <v>24</v>
      </c>
      <c r="B239" t="s">
        <v>41</v>
      </c>
      <c r="C239" t="s">
        <v>4</v>
      </c>
      <c r="D239" t="s">
        <v>11</v>
      </c>
      <c r="E239" s="6">
        <v>30250</v>
      </c>
      <c r="F239" s="6">
        <v>1740000</v>
      </c>
      <c r="G239" s="6">
        <v>1770250</v>
      </c>
      <c r="H239" s="5">
        <v>1.7087981923457139E-2</v>
      </c>
      <c r="I239" s="5">
        <v>0.98291201807654283</v>
      </c>
    </row>
    <row r="240" spans="1:9">
      <c r="A240">
        <v>48</v>
      </c>
      <c r="B240" t="s">
        <v>41</v>
      </c>
      <c r="C240" t="s">
        <v>4</v>
      </c>
      <c r="D240" t="s">
        <v>11</v>
      </c>
      <c r="E240" s="6">
        <v>11450</v>
      </c>
      <c r="F240" s="6">
        <v>1472000</v>
      </c>
      <c r="G240" s="6">
        <v>1483450</v>
      </c>
      <c r="H240" s="5">
        <v>7.7184940510296946E-3</v>
      </c>
      <c r="I240" s="5">
        <v>0.99228150594897035</v>
      </c>
    </row>
    <row r="241" spans="1:9">
      <c r="A241">
        <v>72</v>
      </c>
      <c r="B241" t="s">
        <v>41</v>
      </c>
      <c r="C241" t="s">
        <v>4</v>
      </c>
      <c r="D241" t="s">
        <v>11</v>
      </c>
      <c r="E241" s="6">
        <v>432.5</v>
      </c>
      <c r="F241" s="6">
        <v>1798000</v>
      </c>
      <c r="G241" s="6">
        <v>1798432.5</v>
      </c>
      <c r="H241" s="5">
        <v>2.404872020495626E-4</v>
      </c>
      <c r="I241" s="5">
        <v>0.99975951279795039</v>
      </c>
    </row>
    <row r="242" spans="1:9">
      <c r="A242">
        <v>0</v>
      </c>
      <c r="B242" t="s">
        <v>85</v>
      </c>
      <c r="C242" t="s">
        <v>5</v>
      </c>
      <c r="D242" t="s">
        <v>11</v>
      </c>
      <c r="E242" s="6">
        <v>450000</v>
      </c>
      <c r="F242" s="6">
        <v>618000</v>
      </c>
      <c r="G242" s="6">
        <v>1068000</v>
      </c>
      <c r="H242" s="5">
        <v>0.42134831460674155</v>
      </c>
      <c r="I242" s="5">
        <v>0.5786516853932584</v>
      </c>
    </row>
    <row r="243" spans="1:9">
      <c r="A243">
        <v>24</v>
      </c>
      <c r="B243" t="s">
        <v>85</v>
      </c>
      <c r="C243" t="s">
        <v>5</v>
      </c>
      <c r="D243" t="s">
        <v>11</v>
      </c>
      <c r="E243" s="6">
        <v>279000</v>
      </c>
      <c r="F243" s="6">
        <v>636000</v>
      </c>
      <c r="G243" s="6">
        <v>915000</v>
      </c>
      <c r="H243" s="5">
        <v>0.30491803278688523</v>
      </c>
      <c r="I243" s="5">
        <v>0.69508196721311477</v>
      </c>
    </row>
    <row r="244" spans="1:9">
      <c r="A244">
        <v>48</v>
      </c>
      <c r="B244" t="s">
        <v>85</v>
      </c>
      <c r="C244" t="s">
        <v>5</v>
      </c>
      <c r="D244" t="s">
        <v>11</v>
      </c>
      <c r="E244" s="6">
        <v>329333.33333333331</v>
      </c>
      <c r="F244" s="6">
        <v>858000</v>
      </c>
      <c r="G244" s="6">
        <v>1187333.3333333333</v>
      </c>
      <c r="H244" s="5">
        <v>0.27737226277372262</v>
      </c>
      <c r="I244" s="5">
        <v>0.72262773722627738</v>
      </c>
    </row>
    <row r="245" spans="1:9">
      <c r="A245">
        <v>72</v>
      </c>
      <c r="B245" t="s">
        <v>85</v>
      </c>
      <c r="C245" t="s">
        <v>5</v>
      </c>
      <c r="D245" t="s">
        <v>11</v>
      </c>
      <c r="E245" s="6">
        <v>121333.33333333333</v>
      </c>
      <c r="F245" s="6">
        <v>111200</v>
      </c>
      <c r="G245" s="6">
        <v>232533.33333333331</v>
      </c>
      <c r="H245" s="5">
        <v>0.52178899082568808</v>
      </c>
      <c r="I245" s="5">
        <v>0.47821100917431197</v>
      </c>
    </row>
    <row r="246" spans="1:9">
      <c r="A246">
        <v>0</v>
      </c>
      <c r="B246" t="s">
        <v>60</v>
      </c>
      <c r="C246" t="s">
        <v>6</v>
      </c>
      <c r="D246" t="s">
        <v>11</v>
      </c>
      <c r="E246" s="6">
        <v>450000</v>
      </c>
      <c r="F246" s="6">
        <v>758000</v>
      </c>
      <c r="G246" s="6">
        <v>1208000</v>
      </c>
      <c r="H246" s="5">
        <v>0.37251655629139074</v>
      </c>
      <c r="I246" s="5">
        <v>0.62748344370860931</v>
      </c>
    </row>
    <row r="247" spans="1:9">
      <c r="A247">
        <v>24</v>
      </c>
      <c r="B247" t="s">
        <v>60</v>
      </c>
      <c r="C247" t="s">
        <v>6</v>
      </c>
      <c r="D247" t="s">
        <v>11</v>
      </c>
      <c r="E247" s="6">
        <v>287500</v>
      </c>
      <c r="F247" s="6">
        <v>1410000</v>
      </c>
      <c r="G247" s="6">
        <v>1697500</v>
      </c>
      <c r="H247" s="5">
        <v>0.16936671575846834</v>
      </c>
      <c r="I247" s="5">
        <v>0.83063328424153171</v>
      </c>
    </row>
    <row r="248" spans="1:9">
      <c r="A248">
        <v>48</v>
      </c>
      <c r="B248" t="s">
        <v>60</v>
      </c>
      <c r="C248" t="s">
        <v>6</v>
      </c>
      <c r="D248" t="s">
        <v>11</v>
      </c>
      <c r="E248" s="6">
        <v>15850</v>
      </c>
      <c r="F248" s="6">
        <v>1478000</v>
      </c>
      <c r="G248" s="6">
        <v>1493850</v>
      </c>
      <c r="H248" s="5">
        <v>1.0610168356930081E-2</v>
      </c>
      <c r="I248" s="5">
        <v>0.98938983164306993</v>
      </c>
    </row>
    <row r="249" spans="1:9">
      <c r="A249">
        <v>72</v>
      </c>
      <c r="B249" t="s">
        <v>60</v>
      </c>
      <c r="C249" t="s">
        <v>6</v>
      </c>
      <c r="D249" t="s">
        <v>11</v>
      </c>
      <c r="E249" s="6">
        <v>208.25</v>
      </c>
      <c r="F249" s="6">
        <v>1918000</v>
      </c>
      <c r="G249" s="6">
        <v>1918208.25</v>
      </c>
      <c r="H249" s="5">
        <v>1.0856485472836435E-4</v>
      </c>
      <c r="I249" s="5">
        <v>0.99989143514527168</v>
      </c>
    </row>
    <row r="250" spans="1:9">
      <c r="A250">
        <v>0</v>
      </c>
      <c r="B250" t="s">
        <v>71</v>
      </c>
      <c r="C250" t="s">
        <v>7</v>
      </c>
      <c r="D250" t="s">
        <v>11</v>
      </c>
      <c r="E250" s="6">
        <v>199.5</v>
      </c>
      <c r="F250" s="6">
        <v>502000</v>
      </c>
      <c r="G250" s="6">
        <v>502199.5</v>
      </c>
      <c r="H250" s="5">
        <v>3.9725248631271038E-4</v>
      </c>
      <c r="I250" s="5">
        <v>0.99960274751368727</v>
      </c>
    </row>
    <row r="251" spans="1:9">
      <c r="A251">
        <v>24</v>
      </c>
      <c r="B251" t="s">
        <v>71</v>
      </c>
      <c r="C251" t="s">
        <v>7</v>
      </c>
      <c r="D251" t="s">
        <v>11</v>
      </c>
      <c r="E251" s="6">
        <v>168500</v>
      </c>
      <c r="F251" s="6">
        <v>1382000</v>
      </c>
      <c r="G251" s="6">
        <v>1550500</v>
      </c>
      <c r="H251" s="5">
        <v>0.10867462108997097</v>
      </c>
      <c r="I251" s="5">
        <v>0.89132537891002905</v>
      </c>
    </row>
    <row r="252" spans="1:9">
      <c r="A252">
        <v>48</v>
      </c>
      <c r="B252" t="s">
        <v>71</v>
      </c>
      <c r="C252" t="s">
        <v>7</v>
      </c>
      <c r="D252" t="s">
        <v>11</v>
      </c>
      <c r="E252" s="6">
        <v>160500</v>
      </c>
      <c r="F252" s="6">
        <v>1322000</v>
      </c>
      <c r="G252" s="6">
        <v>1482500</v>
      </c>
      <c r="H252" s="5">
        <v>0.10826306913996628</v>
      </c>
      <c r="I252" s="5">
        <v>0.89173693086003369</v>
      </c>
    </row>
    <row r="253" spans="1:9">
      <c r="A253">
        <v>72</v>
      </c>
      <c r="B253" t="s">
        <v>71</v>
      </c>
      <c r="C253" t="s">
        <v>7</v>
      </c>
      <c r="D253" t="s">
        <v>11</v>
      </c>
      <c r="E253" s="6">
        <v>9050</v>
      </c>
      <c r="F253" s="6">
        <v>1626000</v>
      </c>
      <c r="G253" s="6">
        <v>1635050</v>
      </c>
      <c r="H253" s="5">
        <v>5.5349989296963392E-3</v>
      </c>
      <c r="I253" s="5">
        <v>0.99446500107030367</v>
      </c>
    </row>
    <row r="254" spans="1:9">
      <c r="A254">
        <v>0</v>
      </c>
      <c r="B254" t="s">
        <v>72</v>
      </c>
      <c r="C254" t="s">
        <v>8</v>
      </c>
      <c r="D254" t="s">
        <v>11</v>
      </c>
      <c r="E254" s="6">
        <v>44800000</v>
      </c>
      <c r="F254" s="6">
        <v>284000</v>
      </c>
      <c r="G254" s="6">
        <v>45084000</v>
      </c>
      <c r="H254" s="5">
        <v>0.99370064767988642</v>
      </c>
      <c r="I254" s="5">
        <v>6.2993523201135661E-3</v>
      </c>
    </row>
    <row r="255" spans="1:9">
      <c r="A255">
        <v>24</v>
      </c>
      <c r="B255" t="s">
        <v>72</v>
      </c>
      <c r="C255" t="s">
        <v>8</v>
      </c>
      <c r="D255" t="s">
        <v>11</v>
      </c>
      <c r="E255" s="6">
        <v>14720000</v>
      </c>
      <c r="F255" s="6">
        <v>1142000</v>
      </c>
      <c r="G255" s="6">
        <v>15862000</v>
      </c>
      <c r="H255" s="5">
        <v>0.92800403480015126</v>
      </c>
      <c r="I255" s="5">
        <v>7.1995965199848688E-2</v>
      </c>
    </row>
    <row r="256" spans="1:9">
      <c r="A256">
        <v>48</v>
      </c>
      <c r="B256" t="s">
        <v>72</v>
      </c>
      <c r="C256" t="s">
        <v>8</v>
      </c>
      <c r="D256" t="s">
        <v>11</v>
      </c>
      <c r="E256" s="6">
        <v>8460000</v>
      </c>
      <c r="F256" s="6">
        <v>1006000</v>
      </c>
      <c r="G256" s="6">
        <v>9466000</v>
      </c>
      <c r="H256" s="5">
        <v>0.89372491020494405</v>
      </c>
      <c r="I256" s="5">
        <v>0.106275089795056</v>
      </c>
    </row>
    <row r="257" spans="1:9">
      <c r="A257">
        <v>72</v>
      </c>
      <c r="B257" t="s">
        <v>72</v>
      </c>
      <c r="C257" t="s">
        <v>8</v>
      </c>
      <c r="D257" t="s">
        <v>11</v>
      </c>
      <c r="E257" s="6">
        <v>12720000</v>
      </c>
      <c r="F257" s="6">
        <v>840000</v>
      </c>
      <c r="G257" s="6">
        <v>13560000</v>
      </c>
      <c r="H257" s="5">
        <v>0.93805309734513276</v>
      </c>
      <c r="I257" s="5">
        <v>6.1946902654867256E-2</v>
      </c>
    </row>
    <row r="258" spans="1:9">
      <c r="A258">
        <v>0</v>
      </c>
      <c r="B258" t="s">
        <v>63</v>
      </c>
      <c r="C258" t="s">
        <v>9</v>
      </c>
      <c r="D258" t="s">
        <v>11</v>
      </c>
      <c r="E258" s="6">
        <v>3266.6666666666665</v>
      </c>
      <c r="F258" s="6">
        <v>696000</v>
      </c>
      <c r="G258" s="6">
        <v>699266.66666666663</v>
      </c>
      <c r="H258" s="5">
        <v>4.6715606826198876E-3</v>
      </c>
      <c r="I258" s="5">
        <v>0.99532843931738013</v>
      </c>
    </row>
    <row r="259" spans="1:9">
      <c r="A259">
        <v>24</v>
      </c>
      <c r="B259" t="s">
        <v>63</v>
      </c>
      <c r="C259" t="s">
        <v>9</v>
      </c>
      <c r="D259" t="s">
        <v>11</v>
      </c>
      <c r="E259" s="6">
        <v>285666.66666666669</v>
      </c>
      <c r="F259" s="6">
        <v>1294000</v>
      </c>
      <c r="G259" s="6">
        <v>1579666.6666666667</v>
      </c>
      <c r="H259" s="5">
        <v>0.18083983962861364</v>
      </c>
      <c r="I259" s="5">
        <v>0.81916016037138628</v>
      </c>
    </row>
    <row r="260" spans="1:9">
      <c r="A260">
        <v>48</v>
      </c>
      <c r="B260" t="s">
        <v>63</v>
      </c>
      <c r="C260" t="s">
        <v>9</v>
      </c>
      <c r="D260" t="s">
        <v>11</v>
      </c>
      <c r="E260" s="6">
        <v>35333.333333333336</v>
      </c>
      <c r="F260" s="6">
        <v>1904000</v>
      </c>
      <c r="G260" s="6">
        <v>1939333.3333333333</v>
      </c>
      <c r="H260" s="5">
        <v>1.8219319353729807E-2</v>
      </c>
      <c r="I260" s="5">
        <v>0.98178068064627022</v>
      </c>
    </row>
    <row r="261" spans="1:9">
      <c r="A261">
        <v>72</v>
      </c>
      <c r="B261" t="s">
        <v>63</v>
      </c>
      <c r="C261" t="s">
        <v>9</v>
      </c>
      <c r="D261" t="s">
        <v>11</v>
      </c>
      <c r="E261" s="6">
        <v>7966.666666666667</v>
      </c>
      <c r="F261" s="6">
        <v>1660000</v>
      </c>
      <c r="G261" s="6">
        <v>1667966.6666666667</v>
      </c>
      <c r="H261" s="5">
        <v>4.7762745058854096E-3</v>
      </c>
      <c r="I261" s="5">
        <v>0.99522372549411453</v>
      </c>
    </row>
    <row r="262" spans="1:9">
      <c r="A262">
        <v>0</v>
      </c>
      <c r="B262" t="s">
        <v>35</v>
      </c>
      <c r="C262" t="s">
        <v>10</v>
      </c>
      <c r="D262" t="s">
        <v>11</v>
      </c>
      <c r="E262" s="6">
        <v>37333.333333333336</v>
      </c>
      <c r="F262" s="6">
        <v>650000</v>
      </c>
      <c r="G262" s="6">
        <v>687333.33333333337</v>
      </c>
      <c r="H262" s="5">
        <v>5.4316197866149371E-2</v>
      </c>
      <c r="I262" s="5">
        <v>0.94568380213385062</v>
      </c>
    </row>
    <row r="263" spans="1:9">
      <c r="A263">
        <v>24</v>
      </c>
      <c r="B263" t="s">
        <v>35</v>
      </c>
      <c r="C263" t="s">
        <v>10</v>
      </c>
      <c r="D263" t="s">
        <v>11</v>
      </c>
      <c r="E263" s="6">
        <v>36166.666666666664</v>
      </c>
      <c r="F263" s="6">
        <v>2260000</v>
      </c>
      <c r="G263" s="6">
        <v>2296166.6666666665</v>
      </c>
      <c r="H263" s="5">
        <v>1.5750889163097918E-2</v>
      </c>
      <c r="I263" s="5">
        <v>0.98424911083690214</v>
      </c>
    </row>
    <row r="264" spans="1:9">
      <c r="A264">
        <v>48</v>
      </c>
      <c r="B264" t="s">
        <v>35</v>
      </c>
      <c r="C264" t="s">
        <v>10</v>
      </c>
      <c r="D264" t="s">
        <v>11</v>
      </c>
      <c r="E264" s="6">
        <v>30666.666666666668</v>
      </c>
      <c r="F264" s="6">
        <v>1460000</v>
      </c>
      <c r="G264" s="6">
        <v>1490666.6666666667</v>
      </c>
      <c r="H264" s="5">
        <v>2.0572450805008944E-2</v>
      </c>
      <c r="I264" s="5">
        <v>0.97942754919499098</v>
      </c>
    </row>
    <row r="265" spans="1:9">
      <c r="A265">
        <v>72</v>
      </c>
      <c r="B265" t="s">
        <v>35</v>
      </c>
      <c r="C265" t="s">
        <v>10</v>
      </c>
      <c r="D265" t="s">
        <v>11</v>
      </c>
      <c r="E265" s="6">
        <v>28333.333333333332</v>
      </c>
      <c r="F265" s="6">
        <v>1954000</v>
      </c>
      <c r="G265" s="6">
        <v>1982333.3333333333</v>
      </c>
      <c r="H265" s="5">
        <v>1.4292920800403565E-2</v>
      </c>
      <c r="I265" s="5">
        <v>0.98570707919959644</v>
      </c>
    </row>
    <row r="266" spans="1:9">
      <c r="A266">
        <v>0</v>
      </c>
      <c r="B266" t="s">
        <v>25</v>
      </c>
      <c r="C266" t="s">
        <v>0</v>
      </c>
      <c r="E266" s="6">
        <v>822500</v>
      </c>
      <c r="F266" s="6"/>
      <c r="G266" s="6">
        <v>822500</v>
      </c>
      <c r="H266" s="5">
        <v>1</v>
      </c>
      <c r="I266" s="5">
        <v>0</v>
      </c>
    </row>
    <row r="267" spans="1:9">
      <c r="A267">
        <v>24</v>
      </c>
      <c r="B267" t="s">
        <v>25</v>
      </c>
      <c r="C267" t="s">
        <v>0</v>
      </c>
      <c r="E267" s="6">
        <v>630000</v>
      </c>
      <c r="F267" s="6"/>
      <c r="G267" s="6">
        <v>630000</v>
      </c>
      <c r="H267" s="5">
        <v>1</v>
      </c>
      <c r="I267" s="5">
        <v>0</v>
      </c>
    </row>
    <row r="268" spans="1:9">
      <c r="A268">
        <v>48</v>
      </c>
      <c r="B268" t="s">
        <v>25</v>
      </c>
      <c r="C268" t="s">
        <v>0</v>
      </c>
      <c r="E268" s="6">
        <v>382500</v>
      </c>
      <c r="F268" s="6"/>
      <c r="G268" s="6">
        <v>382500</v>
      </c>
      <c r="H268" s="5">
        <v>1</v>
      </c>
      <c r="I268" s="5">
        <v>0</v>
      </c>
    </row>
    <row r="269" spans="1:9">
      <c r="A269">
        <v>72</v>
      </c>
      <c r="B269" t="s">
        <v>25</v>
      </c>
      <c r="C269" t="s">
        <v>0</v>
      </c>
      <c r="E269" s="6">
        <v>352500</v>
      </c>
      <c r="F269" s="6"/>
      <c r="G269" s="6">
        <v>352500</v>
      </c>
      <c r="H269" s="5">
        <v>1</v>
      </c>
      <c r="I269" s="5">
        <v>0</v>
      </c>
    </row>
    <row r="270" spans="1:9">
      <c r="A270">
        <v>0</v>
      </c>
      <c r="B270" t="s">
        <v>66</v>
      </c>
      <c r="C270" t="s">
        <v>1</v>
      </c>
      <c r="E270" s="6">
        <v>1180000</v>
      </c>
      <c r="F270" s="6"/>
      <c r="G270" s="6">
        <v>1180000</v>
      </c>
      <c r="H270" s="5">
        <v>1</v>
      </c>
      <c r="I270" s="5">
        <v>0</v>
      </c>
    </row>
    <row r="271" spans="1:9">
      <c r="A271">
        <v>24</v>
      </c>
      <c r="B271" t="s">
        <v>66</v>
      </c>
      <c r="C271" t="s">
        <v>1</v>
      </c>
      <c r="E271" s="6">
        <v>2130000</v>
      </c>
      <c r="F271" s="6"/>
      <c r="G271" s="6">
        <v>2130000</v>
      </c>
      <c r="H271" s="5">
        <v>1</v>
      </c>
      <c r="I271" s="5">
        <v>0</v>
      </c>
    </row>
    <row r="272" spans="1:9">
      <c r="A272">
        <v>48</v>
      </c>
      <c r="B272" t="s">
        <v>66</v>
      </c>
      <c r="C272" t="s">
        <v>1</v>
      </c>
      <c r="E272" s="6">
        <v>1706666.6666666667</v>
      </c>
      <c r="F272" s="6"/>
      <c r="G272" s="6">
        <v>1706666.6666666667</v>
      </c>
      <c r="H272" s="5">
        <v>1</v>
      </c>
      <c r="I272" s="5">
        <v>0</v>
      </c>
    </row>
    <row r="273" spans="1:9">
      <c r="A273">
        <v>72</v>
      </c>
      <c r="B273" t="s">
        <v>66</v>
      </c>
      <c r="C273" t="s">
        <v>1</v>
      </c>
      <c r="E273" s="6">
        <v>2156666.6666666665</v>
      </c>
      <c r="F273" s="6"/>
      <c r="G273" s="6">
        <v>2156666.6666666665</v>
      </c>
      <c r="H273" s="5">
        <v>1</v>
      </c>
      <c r="I273" s="5">
        <v>0</v>
      </c>
    </row>
    <row r="274" spans="1:9">
      <c r="A274">
        <v>0</v>
      </c>
      <c r="B274" t="s">
        <v>67</v>
      </c>
      <c r="C274" t="s">
        <v>3</v>
      </c>
      <c r="E274" s="6">
        <v>312500</v>
      </c>
      <c r="F274" s="6"/>
      <c r="G274" s="6">
        <v>312500</v>
      </c>
      <c r="H274" s="5">
        <v>1</v>
      </c>
      <c r="I274" s="5">
        <v>0</v>
      </c>
    </row>
    <row r="275" spans="1:9">
      <c r="A275">
        <v>24</v>
      </c>
      <c r="B275" t="s">
        <v>67</v>
      </c>
      <c r="C275" t="s">
        <v>3</v>
      </c>
      <c r="E275" s="6">
        <v>184750</v>
      </c>
      <c r="F275" s="6"/>
      <c r="G275" s="6">
        <v>184750</v>
      </c>
      <c r="H275" s="5">
        <v>1</v>
      </c>
      <c r="I275" s="5">
        <v>0</v>
      </c>
    </row>
    <row r="276" spans="1:9">
      <c r="A276">
        <v>48</v>
      </c>
      <c r="B276" t="s">
        <v>67</v>
      </c>
      <c r="C276" t="s">
        <v>3</v>
      </c>
      <c r="E276" s="6">
        <v>152250</v>
      </c>
      <c r="F276" s="6"/>
      <c r="G276" s="6">
        <v>152250</v>
      </c>
      <c r="H276" s="5">
        <v>1</v>
      </c>
      <c r="I276" s="5">
        <v>0</v>
      </c>
    </row>
    <row r="277" spans="1:9">
      <c r="A277">
        <v>72</v>
      </c>
      <c r="B277" t="s">
        <v>67</v>
      </c>
      <c r="C277" t="s">
        <v>3</v>
      </c>
      <c r="E277" s="6">
        <v>111500</v>
      </c>
      <c r="F277" s="6"/>
      <c r="G277" s="6">
        <v>111500</v>
      </c>
      <c r="H277" s="5">
        <v>1</v>
      </c>
      <c r="I277" s="5">
        <v>0</v>
      </c>
    </row>
    <row r="278" spans="1:9">
      <c r="A278">
        <v>0</v>
      </c>
      <c r="B278" t="s">
        <v>59</v>
      </c>
      <c r="C278" t="s">
        <v>4</v>
      </c>
      <c r="E278" s="6">
        <v>76000</v>
      </c>
      <c r="F278" s="6"/>
      <c r="G278" s="6">
        <v>76000</v>
      </c>
      <c r="H278" s="5">
        <v>1</v>
      </c>
      <c r="I278" s="5">
        <v>0</v>
      </c>
    </row>
    <row r="279" spans="1:9">
      <c r="A279">
        <v>24</v>
      </c>
      <c r="B279" t="s">
        <v>59</v>
      </c>
      <c r="C279" t="s">
        <v>4</v>
      </c>
      <c r="E279" s="6">
        <v>41750</v>
      </c>
      <c r="F279" s="6"/>
      <c r="G279" s="6">
        <v>41750</v>
      </c>
      <c r="H279" s="5">
        <v>1</v>
      </c>
      <c r="I279" s="5">
        <v>0</v>
      </c>
    </row>
    <row r="280" spans="1:9">
      <c r="A280">
        <v>48</v>
      </c>
      <c r="B280" t="s">
        <v>59</v>
      </c>
      <c r="C280" t="s">
        <v>4</v>
      </c>
      <c r="E280" s="6">
        <v>36400</v>
      </c>
      <c r="F280" s="6"/>
      <c r="G280" s="6">
        <v>36400</v>
      </c>
      <c r="H280" s="5">
        <v>1</v>
      </c>
      <c r="I280" s="5">
        <v>0</v>
      </c>
    </row>
    <row r="281" spans="1:9">
      <c r="A281">
        <v>72</v>
      </c>
      <c r="B281" t="s">
        <v>59</v>
      </c>
      <c r="C281" t="s">
        <v>4</v>
      </c>
      <c r="E281" s="6">
        <v>29200</v>
      </c>
      <c r="F281" s="6"/>
      <c r="G281" s="6">
        <v>29200</v>
      </c>
      <c r="H281" s="5">
        <v>1</v>
      </c>
      <c r="I281" s="5">
        <v>0</v>
      </c>
    </row>
    <row r="282" spans="1:9">
      <c r="A282">
        <v>0</v>
      </c>
      <c r="B282" t="s">
        <v>28</v>
      </c>
      <c r="C282" t="s">
        <v>5</v>
      </c>
      <c r="E282" s="6">
        <v>613333.33333333337</v>
      </c>
      <c r="F282" s="6"/>
      <c r="G282" s="6">
        <v>613333.33333333337</v>
      </c>
      <c r="H282" s="5">
        <v>1</v>
      </c>
      <c r="I282" s="5">
        <v>0</v>
      </c>
    </row>
    <row r="283" spans="1:9">
      <c r="A283">
        <v>24</v>
      </c>
      <c r="B283" t="s">
        <v>28</v>
      </c>
      <c r="C283" t="s">
        <v>5</v>
      </c>
      <c r="E283" s="6">
        <v>390000</v>
      </c>
      <c r="F283" s="6"/>
      <c r="G283" s="6">
        <v>390000</v>
      </c>
      <c r="H283" s="5">
        <v>1</v>
      </c>
      <c r="I283" s="5">
        <v>0</v>
      </c>
    </row>
    <row r="284" spans="1:9">
      <c r="A284">
        <v>48</v>
      </c>
      <c r="B284" t="s">
        <v>28</v>
      </c>
      <c r="C284" t="s">
        <v>5</v>
      </c>
      <c r="E284" s="6">
        <v>233666.66666666666</v>
      </c>
      <c r="F284" s="6"/>
      <c r="G284" s="6">
        <v>233666.66666666666</v>
      </c>
      <c r="H284" s="5">
        <v>1</v>
      </c>
      <c r="I284" s="5">
        <v>0</v>
      </c>
    </row>
    <row r="285" spans="1:9">
      <c r="A285">
        <v>72</v>
      </c>
      <c r="B285" t="s">
        <v>28</v>
      </c>
      <c r="C285" t="s">
        <v>5</v>
      </c>
      <c r="E285" s="6">
        <v>580000</v>
      </c>
      <c r="F285" s="6"/>
      <c r="G285" s="6">
        <v>580000</v>
      </c>
      <c r="H285" s="5">
        <v>1</v>
      </c>
      <c r="I285" s="5">
        <v>0</v>
      </c>
    </row>
    <row r="286" spans="1:9">
      <c r="A286">
        <v>0</v>
      </c>
      <c r="B286" t="s">
        <v>80</v>
      </c>
      <c r="C286" t="s">
        <v>6</v>
      </c>
      <c r="E286" s="6">
        <v>1270000</v>
      </c>
      <c r="F286" s="6"/>
      <c r="G286" s="6">
        <v>1270000</v>
      </c>
      <c r="H286" s="5">
        <v>1</v>
      </c>
      <c r="I286" s="5">
        <v>0</v>
      </c>
    </row>
    <row r="287" spans="1:9">
      <c r="A287">
        <v>24</v>
      </c>
      <c r="B287" t="s">
        <v>80</v>
      </c>
      <c r="C287" t="s">
        <v>6</v>
      </c>
      <c r="E287" s="6">
        <v>692500</v>
      </c>
      <c r="F287" s="6"/>
      <c r="G287" s="6">
        <v>692500</v>
      </c>
      <c r="H287" s="5">
        <v>1</v>
      </c>
      <c r="I287" s="5">
        <v>0</v>
      </c>
    </row>
    <row r="288" spans="1:9">
      <c r="A288">
        <v>48</v>
      </c>
      <c r="B288" t="s">
        <v>80</v>
      </c>
      <c r="C288" t="s">
        <v>6</v>
      </c>
      <c r="E288" s="6">
        <v>275000</v>
      </c>
      <c r="F288" s="6"/>
      <c r="G288" s="6">
        <v>275000</v>
      </c>
      <c r="H288" s="5">
        <v>1</v>
      </c>
      <c r="I288" s="5">
        <v>0</v>
      </c>
    </row>
    <row r="289" spans="1:9">
      <c r="A289">
        <v>72</v>
      </c>
      <c r="B289" t="s">
        <v>80</v>
      </c>
      <c r="C289" t="s">
        <v>6</v>
      </c>
      <c r="E289" s="6">
        <v>2210000</v>
      </c>
      <c r="F289" s="6"/>
      <c r="G289" s="6">
        <v>2210000</v>
      </c>
      <c r="H289" s="5">
        <v>1</v>
      </c>
      <c r="I289" s="5">
        <v>0</v>
      </c>
    </row>
    <row r="290" spans="1:9">
      <c r="A290">
        <v>0</v>
      </c>
      <c r="B290" t="s">
        <v>89</v>
      </c>
      <c r="C290" t="s">
        <v>7</v>
      </c>
      <c r="E290" s="6">
        <v>555000</v>
      </c>
      <c r="G290" s="6">
        <v>555000</v>
      </c>
      <c r="H290" s="5">
        <v>1</v>
      </c>
      <c r="I290" s="5">
        <v>0</v>
      </c>
    </row>
    <row r="291" spans="1:9">
      <c r="A291">
        <v>24</v>
      </c>
      <c r="B291" t="s">
        <v>89</v>
      </c>
      <c r="C291" t="s">
        <v>7</v>
      </c>
      <c r="E291" s="6">
        <v>327000</v>
      </c>
      <c r="G291" s="6">
        <v>327000</v>
      </c>
      <c r="H291" s="5">
        <v>1</v>
      </c>
      <c r="I291" s="5">
        <v>0</v>
      </c>
    </row>
    <row r="292" spans="1:9">
      <c r="A292">
        <v>48</v>
      </c>
      <c r="B292" t="s">
        <v>89</v>
      </c>
      <c r="C292" t="s">
        <v>7</v>
      </c>
      <c r="E292" s="6">
        <v>304000</v>
      </c>
      <c r="G292" s="6">
        <v>304000</v>
      </c>
      <c r="H292" s="5">
        <v>1</v>
      </c>
      <c r="I292" s="5">
        <v>0</v>
      </c>
    </row>
    <row r="293" spans="1:9">
      <c r="A293">
        <v>72</v>
      </c>
      <c r="B293" t="s">
        <v>89</v>
      </c>
      <c r="C293" t="s">
        <v>7</v>
      </c>
      <c r="E293" s="6">
        <v>370500</v>
      </c>
      <c r="G293" s="6">
        <v>370500</v>
      </c>
      <c r="H293" s="5">
        <v>1</v>
      </c>
      <c r="I293" s="5">
        <v>0</v>
      </c>
    </row>
    <row r="294" spans="1:9">
      <c r="A294">
        <v>0</v>
      </c>
      <c r="B294" t="s">
        <v>90</v>
      </c>
      <c r="C294" t="s">
        <v>8</v>
      </c>
      <c r="E294" s="6">
        <v>33200000</v>
      </c>
      <c r="G294" s="6">
        <v>33200000</v>
      </c>
      <c r="H294" s="5">
        <v>1</v>
      </c>
      <c r="I294" s="5">
        <v>0</v>
      </c>
    </row>
    <row r="295" spans="1:9">
      <c r="A295">
        <v>24</v>
      </c>
      <c r="B295" t="s">
        <v>90</v>
      </c>
      <c r="C295" t="s">
        <v>8</v>
      </c>
      <c r="E295" s="6">
        <v>35200000</v>
      </c>
      <c r="G295" s="6">
        <v>35200000</v>
      </c>
      <c r="H295" s="5">
        <v>1</v>
      </c>
      <c r="I295" s="5">
        <v>0</v>
      </c>
    </row>
    <row r="296" spans="1:9">
      <c r="A296">
        <v>48</v>
      </c>
      <c r="B296" t="s">
        <v>90</v>
      </c>
      <c r="C296" t="s">
        <v>8</v>
      </c>
      <c r="E296" s="6">
        <v>43800000</v>
      </c>
      <c r="G296" s="6">
        <v>43800000</v>
      </c>
      <c r="H296" s="5">
        <v>1</v>
      </c>
      <c r="I296" s="5">
        <v>0</v>
      </c>
    </row>
    <row r="297" spans="1:9">
      <c r="A297">
        <v>72</v>
      </c>
      <c r="B297" t="s">
        <v>90</v>
      </c>
      <c r="C297" t="s">
        <v>8</v>
      </c>
      <c r="E297" s="6">
        <v>42000000</v>
      </c>
      <c r="G297" s="6">
        <v>42000000</v>
      </c>
      <c r="H297" s="5">
        <v>1</v>
      </c>
      <c r="I297" s="5">
        <v>0</v>
      </c>
    </row>
    <row r="298" spans="1:9">
      <c r="A298">
        <v>0</v>
      </c>
      <c r="B298" t="s">
        <v>81</v>
      </c>
      <c r="C298" t="s">
        <v>9</v>
      </c>
      <c r="E298" s="6">
        <v>660000</v>
      </c>
      <c r="G298" s="6">
        <v>660000</v>
      </c>
      <c r="H298" s="5">
        <v>1</v>
      </c>
      <c r="I298" s="5">
        <v>0</v>
      </c>
    </row>
    <row r="299" spans="1:9">
      <c r="A299">
        <v>24</v>
      </c>
      <c r="B299" t="s">
        <v>81</v>
      </c>
      <c r="C299" t="s">
        <v>9</v>
      </c>
      <c r="E299" s="6">
        <v>836666.66666666663</v>
      </c>
      <c r="G299" s="6">
        <v>836666.66666666663</v>
      </c>
      <c r="H299" s="5">
        <v>1</v>
      </c>
      <c r="I299" s="5">
        <v>0</v>
      </c>
    </row>
    <row r="300" spans="1:9">
      <c r="A300">
        <v>48</v>
      </c>
      <c r="B300" t="s">
        <v>81</v>
      </c>
      <c r="C300" t="s">
        <v>9</v>
      </c>
      <c r="E300" s="6">
        <v>543333.33333333337</v>
      </c>
      <c r="G300" s="6">
        <v>543333.33333333337</v>
      </c>
      <c r="H300" s="5">
        <v>1</v>
      </c>
      <c r="I300" s="5">
        <v>0</v>
      </c>
    </row>
    <row r="301" spans="1:9">
      <c r="A301">
        <v>72</v>
      </c>
      <c r="B301" t="s">
        <v>81</v>
      </c>
      <c r="C301" t="s">
        <v>9</v>
      </c>
      <c r="E301" s="6">
        <v>1160000</v>
      </c>
      <c r="G301" s="6">
        <v>1160000</v>
      </c>
      <c r="H301" s="5">
        <v>1</v>
      </c>
      <c r="I301" s="5">
        <v>0</v>
      </c>
    </row>
    <row r="302" spans="1:9">
      <c r="A302">
        <v>0</v>
      </c>
      <c r="B302" t="s">
        <v>56</v>
      </c>
      <c r="C302" t="s">
        <v>10</v>
      </c>
      <c r="E302" s="6">
        <v>69500</v>
      </c>
      <c r="F302" s="6"/>
      <c r="G302" s="6">
        <v>69500</v>
      </c>
      <c r="H302" s="5">
        <v>1</v>
      </c>
      <c r="I302" s="5">
        <v>0</v>
      </c>
    </row>
    <row r="303" spans="1:9">
      <c r="A303">
        <v>24</v>
      </c>
      <c r="B303" t="s">
        <v>56</v>
      </c>
      <c r="C303" t="s">
        <v>10</v>
      </c>
      <c r="E303" s="6">
        <v>73833.333333333328</v>
      </c>
      <c r="F303" s="6"/>
      <c r="G303" s="6">
        <v>73833.333333333328</v>
      </c>
      <c r="H303" s="5">
        <v>1</v>
      </c>
      <c r="I303" s="5">
        <v>0</v>
      </c>
    </row>
    <row r="304" spans="1:9">
      <c r="A304">
        <v>48</v>
      </c>
      <c r="B304" t="s">
        <v>56</v>
      </c>
      <c r="C304" t="s">
        <v>10</v>
      </c>
      <c r="E304" s="6">
        <v>60833.333333333336</v>
      </c>
      <c r="F304" s="6"/>
      <c r="G304" s="6">
        <v>60833.333333333336</v>
      </c>
      <c r="H304" s="5">
        <v>1</v>
      </c>
      <c r="I304" s="5">
        <v>0</v>
      </c>
    </row>
    <row r="305" spans="1:9">
      <c r="A305">
        <v>72</v>
      </c>
      <c r="B305" t="s">
        <v>56</v>
      </c>
      <c r="C305" t="s">
        <v>10</v>
      </c>
      <c r="E305" s="6">
        <v>72500</v>
      </c>
      <c r="F305" s="6"/>
      <c r="G305" s="6">
        <v>72500</v>
      </c>
      <c r="H305" s="5">
        <v>1</v>
      </c>
      <c r="I305" s="5">
        <v>0</v>
      </c>
    </row>
    <row r="306" spans="1:9">
      <c r="A306">
        <v>0</v>
      </c>
      <c r="B306" t="s">
        <v>37</v>
      </c>
      <c r="C306" t="s">
        <v>11</v>
      </c>
      <c r="E306" s="6">
        <v>1776000</v>
      </c>
      <c r="F306" s="6"/>
      <c r="G306" s="6">
        <v>1776000</v>
      </c>
      <c r="H306" s="5">
        <v>1</v>
      </c>
      <c r="I306" s="5">
        <v>0</v>
      </c>
    </row>
    <row r="307" spans="1:9">
      <c r="A307">
        <v>24</v>
      </c>
      <c r="B307" t="s">
        <v>37</v>
      </c>
      <c r="C307" t="s">
        <v>11</v>
      </c>
      <c r="E307" s="6">
        <v>2720000</v>
      </c>
      <c r="F307" s="6"/>
      <c r="G307" s="6">
        <v>2720000</v>
      </c>
      <c r="H307" s="5">
        <v>1</v>
      </c>
      <c r="I307" s="5">
        <v>0</v>
      </c>
    </row>
    <row r="308" spans="1:9">
      <c r="A308">
        <v>48</v>
      </c>
      <c r="B308" t="s">
        <v>37</v>
      </c>
      <c r="C308" t="s">
        <v>11</v>
      </c>
      <c r="E308" s="6">
        <v>2120000</v>
      </c>
      <c r="F308" s="6"/>
      <c r="G308" s="6">
        <v>2120000</v>
      </c>
      <c r="H308" s="5">
        <v>1</v>
      </c>
      <c r="I308" s="5">
        <v>0</v>
      </c>
    </row>
    <row r="309" spans="1:9">
      <c r="A309">
        <v>72</v>
      </c>
      <c r="B309" t="s">
        <v>37</v>
      </c>
      <c r="C309" t="s">
        <v>11</v>
      </c>
      <c r="E309" s="6">
        <v>2640000</v>
      </c>
      <c r="F309" s="6"/>
      <c r="G309" s="6">
        <v>2640000</v>
      </c>
      <c r="H309" s="5">
        <v>1</v>
      </c>
      <c r="I309" s="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mono growth</vt:lpstr>
      <vt:lpstr>sm growth</vt:lpstr>
      <vt:lpstr>dGR SM</vt:lpstr>
      <vt:lpstr>dAUC SM</vt:lpstr>
      <vt:lpstr>pH SM</vt:lpstr>
      <vt:lpstr>pH DSM</vt:lpstr>
      <vt:lpstr>SM depletion overlap</vt:lpstr>
      <vt:lpstr>pH cocultures</vt:lpstr>
      <vt:lpstr>cocultures abundance over time</vt:lpstr>
      <vt:lpstr>coculture abs abundance 72h</vt:lpstr>
      <vt:lpstr>rbm 72h mean</vt:lpstr>
      <vt:lpstr>community pH</vt:lpstr>
      <vt:lpstr>community absabundance in vitro</vt:lpstr>
      <vt:lpstr>pvalues full vs dropout</vt:lpstr>
      <vt:lpstr>in vivo adult mice</vt:lpstr>
      <vt:lpstr>in vivo infant mice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Weiß, Anna</dc:creator>
  <cp:lastModifiedBy>Weiß, Anna</cp:lastModifiedBy>
  <dcterms:created xsi:type="dcterms:W3CDTF">2020-10-09T09:23:30Z</dcterms:created>
  <dcterms:modified xsi:type="dcterms:W3CDTF">2021-08-17T08:47:49Z</dcterms:modified>
</cp:coreProperties>
</file>