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tract absolute devi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O3" i="1"/>
  <c r="O14" i="1"/>
  <c r="O25" i="1"/>
  <c r="Q3" i="1"/>
  <c r="Q14" i="1"/>
  <c r="Q25" i="1"/>
  <c r="Q30" i="1"/>
  <c r="O30" i="1"/>
  <c r="Q24" i="1"/>
  <c r="P24" i="1"/>
  <c r="O24" i="1"/>
  <c r="O29" i="1"/>
  <c r="O13" i="1"/>
  <c r="O2" i="1"/>
  <c r="Q29" i="1"/>
  <c r="P29" i="1"/>
  <c r="Q13" i="1"/>
  <c r="P13" i="1"/>
  <c r="Q2" i="1"/>
  <c r="P2" i="1"/>
</calcChain>
</file>

<file path=xl/sharedStrings.xml><?xml version="1.0" encoding="utf-8"?>
<sst xmlns="http://schemas.openxmlformats.org/spreadsheetml/2006/main" count="230" uniqueCount="60">
  <si>
    <t>Qubit (ng/µl)</t>
  </si>
  <si>
    <t>Homogenization</t>
  </si>
  <si>
    <t>Precellys prog. 1</t>
  </si>
  <si>
    <t>Vortex</t>
  </si>
  <si>
    <t>Precellys prog. 2</t>
  </si>
  <si>
    <t>Plate</t>
  </si>
  <si>
    <t>Plate no</t>
  </si>
  <si>
    <t>Extract</t>
  </si>
  <si>
    <t>Kit</t>
  </si>
  <si>
    <t>Long name</t>
  </si>
  <si>
    <t>Field</t>
  </si>
  <si>
    <t>Station</t>
  </si>
  <si>
    <t>Grab sample</t>
  </si>
  <si>
    <t>Subsample</t>
  </si>
  <si>
    <t>Weight (mg)</t>
  </si>
  <si>
    <t>Date</t>
  </si>
  <si>
    <t>PowerSoil</t>
  </si>
  <si>
    <t>GK-DA1-4-Precellys-r.1</t>
  </si>
  <si>
    <t>Gina Krogh</t>
  </si>
  <si>
    <t>DA-1</t>
  </si>
  <si>
    <t>I-III pooled</t>
  </si>
  <si>
    <t>GK-DA1-4-Precellys-r.2</t>
  </si>
  <si>
    <t>GK-DA1-4-Precellys-r.3</t>
  </si>
  <si>
    <t>GK-DA1-4-Precellys-r.4</t>
  </si>
  <si>
    <t>GK-DA1-4-Precellys-r.5</t>
  </si>
  <si>
    <t>GK-DA1-4-Precellys-r.6</t>
  </si>
  <si>
    <t>GK-DA1-4-Precellys-r.7</t>
  </si>
  <si>
    <t>GK-DA1-4-Precellys-r.8</t>
  </si>
  <si>
    <t>GK-DA1-4-Precellys-r.9</t>
  </si>
  <si>
    <t>GK-DA1-4-Precellys-r.10</t>
  </si>
  <si>
    <t>GK-DA1-4-Vortex-r.1</t>
  </si>
  <si>
    <t>GK-DA1-4-Vortex-r.2</t>
  </si>
  <si>
    <t>GK-DA1-4-Vortex-r.3</t>
  </si>
  <si>
    <t>GK-DA1-4-Vortex-r.4</t>
  </si>
  <si>
    <t>GK-DA1-4-Vortex-r.5</t>
  </si>
  <si>
    <t>GK-DA1-4-Vortex-r.6</t>
  </si>
  <si>
    <t>GK-DA1-4-Vortex-r.7</t>
  </si>
  <si>
    <t>GK-DA1-4-Vortex-r.8</t>
  </si>
  <si>
    <t>GK-DA1-4-Vortex-r.9</t>
  </si>
  <si>
    <t>GK-DA1-4-Vortex-r.10</t>
  </si>
  <si>
    <t>PowerMax</t>
  </si>
  <si>
    <t>GK-DA1-4-Vortex-5g-r.1</t>
  </si>
  <si>
    <t>GK-DA1-4-Vortex-5g-r.2</t>
  </si>
  <si>
    <t>GK-DA1-4-Vortex-5g-r.3</t>
  </si>
  <si>
    <t>GK-DA1-4-Vortex-5g-r.4</t>
  </si>
  <si>
    <t>GK-DA1-4-r.1</t>
  </si>
  <si>
    <t>GK-DA1-4-r.2</t>
  </si>
  <si>
    <t>GK-DA1-4-r.3</t>
  </si>
  <si>
    <t>GK-DA1-4-r.4</t>
  </si>
  <si>
    <t>GK-DA1-4-r.5</t>
  </si>
  <si>
    <t>GK-DA1-4-r.6</t>
  </si>
  <si>
    <t>GK-DA1-4-r.7</t>
  </si>
  <si>
    <t>GK-DA1-4-r.8</t>
  </si>
  <si>
    <t>GK-DA1-4-r.9</t>
  </si>
  <si>
    <t>GK-DA1-4-r.10</t>
  </si>
  <si>
    <t>Avg</t>
  </si>
  <si>
    <t>mad</t>
  </si>
  <si>
    <t>Stdev-S</t>
  </si>
  <si>
    <t>Mean absolute deviation (mad)</t>
  </si>
  <si>
    <t>Average percentage mean abs dev for all treatments: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</si>
</sst>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U14" sqref="U14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7" bestFit="1" customWidth="1"/>
    <col min="4" max="4" width="10.42578125" bestFit="1" customWidth="1"/>
    <col min="5" max="5" width="22.5703125" bestFit="1" customWidth="1"/>
    <col min="6" max="6" width="10.5703125" bestFit="1" customWidth="1"/>
    <col min="7" max="7" width="7.28515625" bestFit="1" customWidth="1"/>
    <col min="8" max="8" width="12" bestFit="1" customWidth="1"/>
    <col min="9" max="9" width="10.7109375" bestFit="1" customWidth="1"/>
    <col min="10" max="10" width="12" bestFit="1" customWidth="1"/>
    <col min="11" max="11" width="15.7109375" bestFit="1" customWidth="1"/>
    <col min="12" max="12" width="10.140625" bestFit="1" customWidth="1"/>
    <col min="13" max="13" width="12.5703125" bestFit="1" customWidth="1"/>
  </cols>
  <sheetData>
    <row r="1" spans="1:1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</v>
      </c>
      <c r="L1" t="s">
        <v>15</v>
      </c>
      <c r="M1" t="s">
        <v>0</v>
      </c>
      <c r="O1" t="s">
        <v>57</v>
      </c>
      <c r="P1" t="s">
        <v>55</v>
      </c>
      <c r="Q1" t="s">
        <v>58</v>
      </c>
    </row>
    <row r="2" spans="1:19" x14ac:dyDescent="0.25">
      <c r="A2">
        <v>1</v>
      </c>
      <c r="C2">
        <v>1</v>
      </c>
      <c r="D2" t="s">
        <v>16</v>
      </c>
      <c r="E2" t="s">
        <v>17</v>
      </c>
      <c r="F2" t="s">
        <v>18</v>
      </c>
      <c r="G2" t="s">
        <v>19</v>
      </c>
      <c r="H2">
        <v>4</v>
      </c>
      <c r="I2" t="s">
        <v>20</v>
      </c>
      <c r="J2">
        <v>530</v>
      </c>
      <c r="K2" t="s">
        <v>2</v>
      </c>
      <c r="L2" s="1">
        <v>43369</v>
      </c>
      <c r="M2">
        <v>7.12</v>
      </c>
      <c r="O2" s="3">
        <f>_xlfn.STDEV.S(M2:M11)</f>
        <v>0.43442938308646772</v>
      </c>
      <c r="P2" s="3">
        <f>AVERAGE(M2:M11)</f>
        <v>6.1920000000000002</v>
      </c>
      <c r="Q2" s="3">
        <f>AVEDEV(M2:M11)</f>
        <v>0.3040000000000001</v>
      </c>
    </row>
    <row r="3" spans="1:19" x14ac:dyDescent="0.25">
      <c r="A3">
        <v>1</v>
      </c>
      <c r="C3">
        <v>2</v>
      </c>
      <c r="D3" t="s">
        <v>16</v>
      </c>
      <c r="E3" t="s">
        <v>21</v>
      </c>
      <c r="F3" t="s">
        <v>18</v>
      </c>
      <c r="G3" t="s">
        <v>19</v>
      </c>
      <c r="H3">
        <v>4</v>
      </c>
      <c r="I3" t="s">
        <v>20</v>
      </c>
      <c r="J3">
        <v>506</v>
      </c>
      <c r="K3" t="s">
        <v>2</v>
      </c>
      <c r="L3" s="1">
        <v>43369</v>
      </c>
      <c r="M3">
        <v>5.56</v>
      </c>
      <c r="O3" s="2">
        <f>O2/P2</f>
        <v>7.0159784090191815E-2</v>
      </c>
      <c r="Q3" s="2">
        <f>Q2/P2</f>
        <v>4.9095607235142134E-2</v>
      </c>
    </row>
    <row r="4" spans="1:19" x14ac:dyDescent="0.25">
      <c r="A4">
        <v>1</v>
      </c>
      <c r="C4">
        <v>3</v>
      </c>
      <c r="D4" t="s">
        <v>16</v>
      </c>
      <c r="E4" t="s">
        <v>22</v>
      </c>
      <c r="F4" t="s">
        <v>18</v>
      </c>
      <c r="G4" t="s">
        <v>19</v>
      </c>
      <c r="H4">
        <v>4</v>
      </c>
      <c r="I4" t="s">
        <v>20</v>
      </c>
      <c r="J4">
        <v>535</v>
      </c>
      <c r="K4" t="s">
        <v>2</v>
      </c>
      <c r="L4" s="1">
        <v>43369</v>
      </c>
      <c r="M4">
        <v>6.32</v>
      </c>
    </row>
    <row r="5" spans="1:19" x14ac:dyDescent="0.25">
      <c r="A5">
        <v>1</v>
      </c>
      <c r="C5">
        <v>4</v>
      </c>
      <c r="D5" t="s">
        <v>16</v>
      </c>
      <c r="E5" t="s">
        <v>23</v>
      </c>
      <c r="F5" t="s">
        <v>18</v>
      </c>
      <c r="G5" t="s">
        <v>19</v>
      </c>
      <c r="H5">
        <v>4</v>
      </c>
      <c r="I5" t="s">
        <v>20</v>
      </c>
      <c r="J5">
        <v>537</v>
      </c>
      <c r="K5" t="s">
        <v>2</v>
      </c>
      <c r="L5" s="1">
        <v>43369</v>
      </c>
      <c r="M5">
        <v>6.2</v>
      </c>
    </row>
    <row r="6" spans="1:19" x14ac:dyDescent="0.25">
      <c r="A6">
        <v>1</v>
      </c>
      <c r="C6">
        <v>5</v>
      </c>
      <c r="D6" t="s">
        <v>16</v>
      </c>
      <c r="E6" t="s">
        <v>24</v>
      </c>
      <c r="F6" t="s">
        <v>18</v>
      </c>
      <c r="G6" t="s">
        <v>19</v>
      </c>
      <c r="H6">
        <v>4</v>
      </c>
      <c r="I6" t="s">
        <v>20</v>
      </c>
      <c r="J6">
        <v>538</v>
      </c>
      <c r="K6" t="s">
        <v>2</v>
      </c>
      <c r="L6" s="1">
        <v>43369</v>
      </c>
      <c r="M6">
        <v>6.64</v>
      </c>
      <c r="S6" t="s">
        <v>59</v>
      </c>
    </row>
    <row r="7" spans="1:19" x14ac:dyDescent="0.25">
      <c r="A7">
        <v>1</v>
      </c>
      <c r="C7">
        <v>6</v>
      </c>
      <c r="D7" t="s">
        <v>16</v>
      </c>
      <c r="E7" t="s">
        <v>25</v>
      </c>
      <c r="F7" t="s">
        <v>18</v>
      </c>
      <c r="G7" t="s">
        <v>19</v>
      </c>
      <c r="H7">
        <v>4</v>
      </c>
      <c r="I7" t="s">
        <v>20</v>
      </c>
      <c r="J7">
        <v>500</v>
      </c>
      <c r="K7" t="s">
        <v>2</v>
      </c>
      <c r="L7" s="1">
        <v>43369</v>
      </c>
      <c r="M7">
        <v>6</v>
      </c>
      <c r="S7" s="4">
        <f>((Q3*10)+(Q14*10)+ (Q25*4)+(Q30*10))/34</f>
        <v>4.422296302572104E-2</v>
      </c>
    </row>
    <row r="8" spans="1:19" x14ac:dyDescent="0.25">
      <c r="A8">
        <v>1</v>
      </c>
      <c r="C8">
        <v>7</v>
      </c>
      <c r="D8" t="s">
        <v>16</v>
      </c>
      <c r="E8" t="s">
        <v>26</v>
      </c>
      <c r="F8" t="s">
        <v>18</v>
      </c>
      <c r="G8" t="s">
        <v>19</v>
      </c>
      <c r="H8">
        <v>4</v>
      </c>
      <c r="I8" t="s">
        <v>20</v>
      </c>
      <c r="J8">
        <v>510</v>
      </c>
      <c r="K8" t="s">
        <v>2</v>
      </c>
      <c r="L8" s="1">
        <v>43369</v>
      </c>
      <c r="M8">
        <v>6.04</v>
      </c>
    </row>
    <row r="9" spans="1:19" x14ac:dyDescent="0.25">
      <c r="A9">
        <v>1</v>
      </c>
      <c r="C9">
        <v>8</v>
      </c>
      <c r="D9" t="s">
        <v>16</v>
      </c>
      <c r="E9" t="s">
        <v>27</v>
      </c>
      <c r="F9" t="s">
        <v>18</v>
      </c>
      <c r="G9" t="s">
        <v>19</v>
      </c>
      <c r="H9">
        <v>4</v>
      </c>
      <c r="I9" t="s">
        <v>20</v>
      </c>
      <c r="J9">
        <v>504</v>
      </c>
      <c r="K9" t="s">
        <v>2</v>
      </c>
      <c r="L9" s="1">
        <v>43369</v>
      </c>
      <c r="M9">
        <v>6</v>
      </c>
    </row>
    <row r="10" spans="1:19" x14ac:dyDescent="0.25">
      <c r="A10">
        <v>1</v>
      </c>
      <c r="C10">
        <v>9</v>
      </c>
      <c r="D10" t="s">
        <v>16</v>
      </c>
      <c r="E10" t="s">
        <v>28</v>
      </c>
      <c r="F10" t="s">
        <v>18</v>
      </c>
      <c r="G10" t="s">
        <v>19</v>
      </c>
      <c r="H10">
        <v>4</v>
      </c>
      <c r="I10" t="s">
        <v>20</v>
      </c>
      <c r="J10">
        <v>525</v>
      </c>
      <c r="K10" t="s">
        <v>2</v>
      </c>
      <c r="L10" s="1">
        <v>43369</v>
      </c>
      <c r="M10">
        <v>6.2</v>
      </c>
    </row>
    <row r="11" spans="1:19" x14ac:dyDescent="0.25">
      <c r="A11">
        <v>1</v>
      </c>
      <c r="C11">
        <v>10</v>
      </c>
      <c r="D11" t="s">
        <v>16</v>
      </c>
      <c r="E11" t="s">
        <v>29</v>
      </c>
      <c r="F11" t="s">
        <v>18</v>
      </c>
      <c r="G11" t="s">
        <v>19</v>
      </c>
      <c r="H11">
        <v>4</v>
      </c>
      <c r="I11" t="s">
        <v>20</v>
      </c>
      <c r="J11">
        <v>472</v>
      </c>
      <c r="K11" t="s">
        <v>2</v>
      </c>
      <c r="L11" s="1">
        <v>43369</v>
      </c>
      <c r="M11">
        <v>5.84</v>
      </c>
    </row>
    <row r="12" spans="1:19" x14ac:dyDescent="0.25">
      <c r="L12" s="1"/>
      <c r="O12" t="s">
        <v>57</v>
      </c>
      <c r="P12" t="s">
        <v>55</v>
      </c>
      <c r="Q12" t="s">
        <v>56</v>
      </c>
    </row>
    <row r="13" spans="1:19" x14ac:dyDescent="0.25">
      <c r="A13">
        <v>1</v>
      </c>
      <c r="C13">
        <v>11</v>
      </c>
      <c r="D13" t="s">
        <v>16</v>
      </c>
      <c r="E13" t="s">
        <v>30</v>
      </c>
      <c r="F13" t="s">
        <v>18</v>
      </c>
      <c r="G13" t="s">
        <v>19</v>
      </c>
      <c r="H13">
        <v>4</v>
      </c>
      <c r="I13" t="s">
        <v>20</v>
      </c>
      <c r="J13">
        <v>536</v>
      </c>
      <c r="K13" t="s">
        <v>3</v>
      </c>
      <c r="L13" s="1">
        <v>43369</v>
      </c>
      <c r="M13">
        <v>4.04</v>
      </c>
      <c r="O13" s="3">
        <f>_xlfn.STDEV.S(M13:M22)</f>
        <v>0.21034363419044677</v>
      </c>
      <c r="P13" s="3">
        <f>AVERAGE(M13:M22)</f>
        <v>3.96</v>
      </c>
      <c r="Q13" s="3">
        <f>AVEDEV(M13:M22)</f>
        <v>0.15800000000000008</v>
      </c>
    </row>
    <row r="14" spans="1:19" x14ac:dyDescent="0.25">
      <c r="A14">
        <v>1</v>
      </c>
      <c r="C14">
        <v>12</v>
      </c>
      <c r="D14" t="s">
        <v>16</v>
      </c>
      <c r="E14" t="s">
        <v>31</v>
      </c>
      <c r="F14" t="s">
        <v>18</v>
      </c>
      <c r="G14" t="s">
        <v>19</v>
      </c>
      <c r="H14">
        <v>4</v>
      </c>
      <c r="I14" t="s">
        <v>20</v>
      </c>
      <c r="J14">
        <v>494</v>
      </c>
      <c r="K14" t="s">
        <v>3</v>
      </c>
      <c r="L14" s="1">
        <v>43369</v>
      </c>
      <c r="M14">
        <v>3.86</v>
      </c>
      <c r="O14" s="2">
        <f>O13/P13</f>
        <v>5.311707934102191E-2</v>
      </c>
      <c r="Q14" s="2">
        <f>Q13/P13</f>
        <v>3.989898989898992E-2</v>
      </c>
    </row>
    <row r="15" spans="1:19" x14ac:dyDescent="0.25">
      <c r="A15">
        <v>1</v>
      </c>
      <c r="C15">
        <v>13</v>
      </c>
      <c r="D15" t="s">
        <v>16</v>
      </c>
      <c r="E15" t="s">
        <v>32</v>
      </c>
      <c r="F15" t="s">
        <v>18</v>
      </c>
      <c r="G15" t="s">
        <v>19</v>
      </c>
      <c r="H15">
        <v>4</v>
      </c>
      <c r="I15" t="s">
        <v>20</v>
      </c>
      <c r="J15">
        <v>480</v>
      </c>
      <c r="K15" t="s">
        <v>3</v>
      </c>
      <c r="L15" s="1">
        <v>43369</v>
      </c>
      <c r="M15">
        <v>3.92</v>
      </c>
    </row>
    <row r="16" spans="1:19" x14ac:dyDescent="0.25">
      <c r="A16">
        <v>1</v>
      </c>
      <c r="C16">
        <v>14</v>
      </c>
      <c r="D16" t="s">
        <v>16</v>
      </c>
      <c r="E16" t="s">
        <v>33</v>
      </c>
      <c r="F16" t="s">
        <v>18</v>
      </c>
      <c r="G16" t="s">
        <v>19</v>
      </c>
      <c r="H16">
        <v>4</v>
      </c>
      <c r="I16" t="s">
        <v>20</v>
      </c>
      <c r="J16">
        <v>489</v>
      </c>
      <c r="K16" t="s">
        <v>3</v>
      </c>
      <c r="L16" s="1">
        <v>43369</v>
      </c>
      <c r="M16">
        <v>4.12</v>
      </c>
    </row>
    <row r="17" spans="1:17" x14ac:dyDescent="0.25">
      <c r="A17">
        <v>1</v>
      </c>
      <c r="C17">
        <v>15</v>
      </c>
      <c r="D17" t="s">
        <v>16</v>
      </c>
      <c r="E17" t="s">
        <v>34</v>
      </c>
      <c r="F17" t="s">
        <v>18</v>
      </c>
      <c r="G17" t="s">
        <v>19</v>
      </c>
      <c r="H17">
        <v>4</v>
      </c>
      <c r="I17" t="s">
        <v>20</v>
      </c>
      <c r="J17">
        <v>532</v>
      </c>
      <c r="K17" t="s">
        <v>3</v>
      </c>
      <c r="L17" s="1">
        <v>43369</v>
      </c>
      <c r="M17">
        <v>4.32</v>
      </c>
    </row>
    <row r="18" spans="1:17" x14ac:dyDescent="0.25">
      <c r="A18">
        <v>1</v>
      </c>
      <c r="C18">
        <v>16</v>
      </c>
      <c r="D18" t="s">
        <v>16</v>
      </c>
      <c r="E18" t="s">
        <v>35</v>
      </c>
      <c r="F18" t="s">
        <v>18</v>
      </c>
      <c r="G18" t="s">
        <v>19</v>
      </c>
      <c r="H18">
        <v>4</v>
      </c>
      <c r="I18" t="s">
        <v>20</v>
      </c>
      <c r="J18">
        <v>531</v>
      </c>
      <c r="K18" t="s">
        <v>3</v>
      </c>
      <c r="L18" s="1">
        <v>43369</v>
      </c>
      <c r="M18">
        <v>4.04</v>
      </c>
    </row>
    <row r="19" spans="1:17" x14ac:dyDescent="0.25">
      <c r="A19">
        <v>1</v>
      </c>
      <c r="C19">
        <v>17</v>
      </c>
      <c r="D19" t="s">
        <v>16</v>
      </c>
      <c r="E19" t="s">
        <v>36</v>
      </c>
      <c r="F19" t="s">
        <v>18</v>
      </c>
      <c r="G19" t="s">
        <v>19</v>
      </c>
      <c r="H19">
        <v>4</v>
      </c>
      <c r="I19" t="s">
        <v>20</v>
      </c>
      <c r="J19">
        <v>509</v>
      </c>
      <c r="K19" t="s">
        <v>3</v>
      </c>
      <c r="L19" s="1">
        <v>43369</v>
      </c>
      <c r="M19">
        <v>4.04</v>
      </c>
    </row>
    <row r="20" spans="1:17" x14ac:dyDescent="0.25">
      <c r="A20">
        <v>1</v>
      </c>
      <c r="C20">
        <v>18</v>
      </c>
      <c r="D20" t="s">
        <v>16</v>
      </c>
      <c r="E20" t="s">
        <v>37</v>
      </c>
      <c r="F20" t="s">
        <v>18</v>
      </c>
      <c r="G20" t="s">
        <v>19</v>
      </c>
      <c r="H20">
        <v>4</v>
      </c>
      <c r="I20" t="s">
        <v>20</v>
      </c>
      <c r="J20">
        <v>531</v>
      </c>
      <c r="K20" t="s">
        <v>3</v>
      </c>
      <c r="L20" s="1">
        <v>43369</v>
      </c>
      <c r="M20">
        <v>3.99</v>
      </c>
    </row>
    <row r="21" spans="1:17" x14ac:dyDescent="0.25">
      <c r="A21">
        <v>1</v>
      </c>
      <c r="C21">
        <v>19</v>
      </c>
      <c r="D21" t="s">
        <v>16</v>
      </c>
      <c r="E21" t="s">
        <v>38</v>
      </c>
      <c r="F21" t="s">
        <v>18</v>
      </c>
      <c r="G21" t="s">
        <v>19</v>
      </c>
      <c r="H21">
        <v>4</v>
      </c>
      <c r="I21" t="s">
        <v>20</v>
      </c>
      <c r="J21">
        <v>513</v>
      </c>
      <c r="K21" t="s">
        <v>3</v>
      </c>
      <c r="L21" s="1">
        <v>43369</v>
      </c>
      <c r="M21">
        <v>3.64</v>
      </c>
    </row>
    <row r="22" spans="1:17" x14ac:dyDescent="0.25">
      <c r="A22">
        <v>1</v>
      </c>
      <c r="C22">
        <v>20</v>
      </c>
      <c r="D22" t="s">
        <v>16</v>
      </c>
      <c r="E22" t="s">
        <v>39</v>
      </c>
      <c r="F22" t="s">
        <v>18</v>
      </c>
      <c r="G22" t="s">
        <v>19</v>
      </c>
      <c r="H22">
        <v>4</v>
      </c>
      <c r="I22" t="s">
        <v>20</v>
      </c>
      <c r="J22">
        <v>497</v>
      </c>
      <c r="K22" t="s">
        <v>3</v>
      </c>
      <c r="L22" s="1">
        <v>43369</v>
      </c>
      <c r="M22">
        <v>3.63</v>
      </c>
    </row>
    <row r="23" spans="1:17" x14ac:dyDescent="0.25">
      <c r="L23" s="1"/>
      <c r="O23" t="s">
        <v>57</v>
      </c>
      <c r="P23" t="s">
        <v>55</v>
      </c>
      <c r="Q23" t="s">
        <v>56</v>
      </c>
    </row>
    <row r="24" spans="1:17" x14ac:dyDescent="0.25">
      <c r="A24">
        <v>1</v>
      </c>
      <c r="C24">
        <v>21</v>
      </c>
      <c r="D24" t="s">
        <v>40</v>
      </c>
      <c r="E24" t="s">
        <v>41</v>
      </c>
      <c r="F24" t="s">
        <v>18</v>
      </c>
      <c r="G24" t="s">
        <v>19</v>
      </c>
      <c r="H24">
        <v>4</v>
      </c>
      <c r="I24" t="s">
        <v>20</v>
      </c>
      <c r="J24">
        <v>5091</v>
      </c>
      <c r="K24" t="s">
        <v>3</v>
      </c>
      <c r="L24" s="1">
        <v>43369</v>
      </c>
      <c r="M24">
        <v>3.01</v>
      </c>
      <c r="O24" s="3">
        <f>_xlfn.STDEV.S(M24:M27)</f>
        <v>0.12714820748507086</v>
      </c>
      <c r="P24" s="3">
        <f>AVERAGE(M24:M27)</f>
        <v>2.8549999999999995</v>
      </c>
      <c r="Q24" s="3">
        <f>AVEDEV(M24:M27)</f>
        <v>8.4999999999999964E-2</v>
      </c>
    </row>
    <row r="25" spans="1:17" x14ac:dyDescent="0.25">
      <c r="A25">
        <v>1</v>
      </c>
      <c r="C25">
        <v>22</v>
      </c>
      <c r="D25" t="s">
        <v>40</v>
      </c>
      <c r="E25" t="s">
        <v>42</v>
      </c>
      <c r="F25" t="s">
        <v>18</v>
      </c>
      <c r="G25" t="s">
        <v>19</v>
      </c>
      <c r="H25">
        <v>4</v>
      </c>
      <c r="I25" t="s">
        <v>20</v>
      </c>
      <c r="J25">
        <v>5030</v>
      </c>
      <c r="K25" t="s">
        <v>3</v>
      </c>
      <c r="L25" s="1">
        <v>43369</v>
      </c>
      <c r="M25">
        <v>2.84</v>
      </c>
      <c r="O25" s="2">
        <f>O24/P24</f>
        <v>4.4535274075331303E-2</v>
      </c>
      <c r="Q25" s="2">
        <f>Q24/P24</f>
        <v>2.9772329246935195E-2</v>
      </c>
    </row>
    <row r="26" spans="1:17" x14ac:dyDescent="0.25">
      <c r="A26">
        <v>1</v>
      </c>
      <c r="C26">
        <v>23</v>
      </c>
      <c r="D26" t="s">
        <v>40</v>
      </c>
      <c r="E26" t="s">
        <v>43</v>
      </c>
      <c r="F26" t="s">
        <v>18</v>
      </c>
      <c r="G26" t="s">
        <v>19</v>
      </c>
      <c r="H26">
        <v>4</v>
      </c>
      <c r="I26" t="s">
        <v>20</v>
      </c>
      <c r="J26">
        <v>5103</v>
      </c>
      <c r="K26" t="s">
        <v>3</v>
      </c>
      <c r="L26" s="1">
        <v>43369</v>
      </c>
      <c r="M26">
        <v>2.87</v>
      </c>
    </row>
    <row r="27" spans="1:17" x14ac:dyDescent="0.25">
      <c r="A27">
        <v>1</v>
      </c>
      <c r="C27">
        <v>24</v>
      </c>
      <c r="D27" t="s">
        <v>40</v>
      </c>
      <c r="E27" t="s">
        <v>44</v>
      </c>
      <c r="F27" t="s">
        <v>18</v>
      </c>
      <c r="G27" t="s">
        <v>19</v>
      </c>
      <c r="H27">
        <v>4</v>
      </c>
      <c r="I27" t="s">
        <v>20</v>
      </c>
      <c r="J27">
        <v>5018</v>
      </c>
      <c r="K27" t="s">
        <v>3</v>
      </c>
      <c r="L27" s="1">
        <v>43369</v>
      </c>
      <c r="M27">
        <v>2.7</v>
      </c>
    </row>
    <row r="28" spans="1:17" x14ac:dyDescent="0.25">
      <c r="L28" s="1"/>
      <c r="O28" t="s">
        <v>57</v>
      </c>
      <c r="P28" t="s">
        <v>55</v>
      </c>
      <c r="Q28" t="s">
        <v>56</v>
      </c>
    </row>
    <row r="29" spans="1:17" x14ac:dyDescent="0.25">
      <c r="A29">
        <v>1</v>
      </c>
      <c r="C29">
        <v>55</v>
      </c>
      <c r="D29" t="s">
        <v>16</v>
      </c>
      <c r="E29" t="s">
        <v>45</v>
      </c>
      <c r="F29" t="s">
        <v>18</v>
      </c>
      <c r="G29" t="s">
        <v>19</v>
      </c>
      <c r="H29">
        <v>4</v>
      </c>
      <c r="I29" t="s">
        <v>20</v>
      </c>
      <c r="J29">
        <v>503</v>
      </c>
      <c r="K29" t="s">
        <v>4</v>
      </c>
      <c r="L29" s="1">
        <v>43369</v>
      </c>
      <c r="M29">
        <v>5.24</v>
      </c>
      <c r="O29" s="3">
        <f>_xlfn.STDEV.S(M29:M38)</f>
        <v>0.35389891839965321</v>
      </c>
      <c r="P29" s="3">
        <f>AVERAGE(M29:M38)</f>
        <v>5.4999999999999991</v>
      </c>
      <c r="Q29" s="3">
        <f>AVEDEV(M29:M38)</f>
        <v>0.27199999999999963</v>
      </c>
    </row>
    <row r="30" spans="1:17" x14ac:dyDescent="0.25">
      <c r="A30">
        <v>1</v>
      </c>
      <c r="C30">
        <v>56</v>
      </c>
      <c r="D30" t="s">
        <v>16</v>
      </c>
      <c r="E30" t="s">
        <v>46</v>
      </c>
      <c r="F30" t="s">
        <v>18</v>
      </c>
      <c r="G30" t="s">
        <v>19</v>
      </c>
      <c r="H30">
        <v>4</v>
      </c>
      <c r="I30" t="s">
        <v>20</v>
      </c>
      <c r="J30">
        <v>513</v>
      </c>
      <c r="K30" t="s">
        <v>4</v>
      </c>
      <c r="L30" s="1">
        <v>43369</v>
      </c>
      <c r="M30">
        <v>4.96</v>
      </c>
      <c r="O30" s="2">
        <f>O29/P29</f>
        <v>6.4345257890846053E-2</v>
      </c>
      <c r="Q30" s="2">
        <f>Q29/P29</f>
        <v>4.9454545454545397E-2</v>
      </c>
    </row>
    <row r="31" spans="1:17" x14ac:dyDescent="0.25">
      <c r="A31">
        <v>1</v>
      </c>
      <c r="C31">
        <v>57</v>
      </c>
      <c r="D31" t="s">
        <v>16</v>
      </c>
      <c r="E31" t="s">
        <v>47</v>
      </c>
      <c r="F31" t="s">
        <v>18</v>
      </c>
      <c r="G31" t="s">
        <v>19</v>
      </c>
      <c r="H31">
        <v>4</v>
      </c>
      <c r="I31" t="s">
        <v>20</v>
      </c>
      <c r="J31">
        <v>520</v>
      </c>
      <c r="K31" t="s">
        <v>4</v>
      </c>
      <c r="L31" s="1">
        <v>43369</v>
      </c>
      <c r="M31">
        <v>5.4</v>
      </c>
    </row>
    <row r="32" spans="1:17" x14ac:dyDescent="0.25">
      <c r="A32">
        <v>1</v>
      </c>
      <c r="C32">
        <v>58</v>
      </c>
      <c r="D32" t="s">
        <v>16</v>
      </c>
      <c r="E32" t="s">
        <v>48</v>
      </c>
      <c r="F32" t="s">
        <v>18</v>
      </c>
      <c r="G32" t="s">
        <v>19</v>
      </c>
      <c r="H32">
        <v>4</v>
      </c>
      <c r="I32" t="s">
        <v>20</v>
      </c>
      <c r="J32">
        <v>522</v>
      </c>
      <c r="K32" t="s">
        <v>4</v>
      </c>
      <c r="L32" s="1">
        <v>43369</v>
      </c>
      <c r="M32">
        <v>6.2</v>
      </c>
    </row>
    <row r="33" spans="1:13" x14ac:dyDescent="0.25">
      <c r="A33">
        <v>1</v>
      </c>
      <c r="C33">
        <v>59</v>
      </c>
      <c r="D33" t="s">
        <v>16</v>
      </c>
      <c r="E33" t="s">
        <v>49</v>
      </c>
      <c r="F33" t="s">
        <v>18</v>
      </c>
      <c r="G33" t="s">
        <v>19</v>
      </c>
      <c r="H33">
        <v>4</v>
      </c>
      <c r="I33" t="s">
        <v>20</v>
      </c>
      <c r="J33">
        <v>489</v>
      </c>
      <c r="K33" t="s">
        <v>4</v>
      </c>
      <c r="L33" s="1">
        <v>43369</v>
      </c>
      <c r="M33">
        <v>5.56</v>
      </c>
    </row>
    <row r="34" spans="1:13" x14ac:dyDescent="0.25">
      <c r="A34">
        <v>1</v>
      </c>
      <c r="C34">
        <v>60</v>
      </c>
      <c r="D34" t="s">
        <v>16</v>
      </c>
      <c r="E34" t="s">
        <v>50</v>
      </c>
      <c r="F34" t="s">
        <v>18</v>
      </c>
      <c r="G34" t="s">
        <v>19</v>
      </c>
      <c r="H34">
        <v>4</v>
      </c>
      <c r="I34" t="s">
        <v>20</v>
      </c>
      <c r="J34">
        <v>541</v>
      </c>
      <c r="K34" t="s">
        <v>4</v>
      </c>
      <c r="L34" s="1">
        <v>43369</v>
      </c>
      <c r="M34">
        <v>5.44</v>
      </c>
    </row>
    <row r="35" spans="1:13" x14ac:dyDescent="0.25">
      <c r="A35">
        <v>1</v>
      </c>
      <c r="C35">
        <v>61</v>
      </c>
      <c r="D35" t="s">
        <v>16</v>
      </c>
      <c r="E35" t="s">
        <v>51</v>
      </c>
      <c r="F35" t="s">
        <v>18</v>
      </c>
      <c r="G35" t="s">
        <v>19</v>
      </c>
      <c r="H35">
        <v>4</v>
      </c>
      <c r="I35" t="s">
        <v>20</v>
      </c>
      <c r="J35">
        <v>499</v>
      </c>
      <c r="K35" t="s">
        <v>4</v>
      </c>
      <c r="L35" s="1">
        <v>43369</v>
      </c>
      <c r="M35">
        <v>5.28</v>
      </c>
    </row>
    <row r="36" spans="1:13" x14ac:dyDescent="0.25">
      <c r="A36">
        <v>1</v>
      </c>
      <c r="C36">
        <v>62</v>
      </c>
      <c r="D36" t="s">
        <v>16</v>
      </c>
      <c r="E36" t="s">
        <v>52</v>
      </c>
      <c r="F36" t="s">
        <v>18</v>
      </c>
      <c r="G36" t="s">
        <v>19</v>
      </c>
      <c r="H36">
        <v>4</v>
      </c>
      <c r="I36" t="s">
        <v>20</v>
      </c>
      <c r="J36">
        <v>543</v>
      </c>
      <c r="K36" t="s">
        <v>4</v>
      </c>
      <c r="L36" s="1">
        <v>43369</v>
      </c>
      <c r="M36">
        <v>5.8</v>
      </c>
    </row>
    <row r="37" spans="1:13" x14ac:dyDescent="0.25">
      <c r="A37">
        <v>1</v>
      </c>
      <c r="C37">
        <v>63</v>
      </c>
      <c r="D37" t="s">
        <v>16</v>
      </c>
      <c r="E37" t="s">
        <v>53</v>
      </c>
      <c r="F37" t="s">
        <v>18</v>
      </c>
      <c r="G37" t="s">
        <v>19</v>
      </c>
      <c r="H37">
        <v>4</v>
      </c>
      <c r="I37" t="s">
        <v>20</v>
      </c>
      <c r="J37">
        <v>487</v>
      </c>
      <c r="K37" t="s">
        <v>4</v>
      </c>
      <c r="L37" s="1">
        <v>43369</v>
      </c>
      <c r="M37">
        <v>5.32</v>
      </c>
    </row>
    <row r="38" spans="1:13" x14ac:dyDescent="0.25">
      <c r="A38">
        <v>1</v>
      </c>
      <c r="C38">
        <v>64</v>
      </c>
      <c r="D38" t="s">
        <v>16</v>
      </c>
      <c r="E38" t="s">
        <v>54</v>
      </c>
      <c r="F38" t="s">
        <v>18</v>
      </c>
      <c r="G38" t="s">
        <v>19</v>
      </c>
      <c r="H38">
        <v>4</v>
      </c>
      <c r="I38" t="s">
        <v>20</v>
      </c>
      <c r="J38">
        <v>493</v>
      </c>
      <c r="K38" t="s">
        <v>4</v>
      </c>
      <c r="L38" s="1">
        <v>43369</v>
      </c>
      <c r="M38">
        <v>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 absolute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2020-06-07T19:52:56Z</dcterms:modified>
</cp:coreProperties>
</file>