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midtyd\Desktop\Archivos Diplomado\"/>
    </mc:Choice>
  </mc:AlternateContent>
  <bookViews>
    <workbookView xWindow="315" yWindow="390" windowWidth="20175" windowHeight="7350" tabRatio="713"/>
  </bookViews>
  <sheets>
    <sheet name="Resumen de Pruebas" sheetId="5" r:id="rId1"/>
    <sheet name="Prueba 1" sheetId="3" r:id="rId2"/>
    <sheet name="Prueba 2" sheetId="16" r:id="rId3"/>
    <sheet name="Prueba 3" sheetId="17" r:id="rId4"/>
    <sheet name="Prueba 4" sheetId="18" r:id="rId5"/>
    <sheet name="Service Diagnostic Menu Tes" sheetId="8" state="hidden" r:id="rId6"/>
    <sheet name="Personality Inputs  EEPROM Map" sheetId="15" state="hidden" r:id="rId7"/>
  </sheets>
  <externalReferences>
    <externalReference r:id="rId8"/>
  </externalReferences>
  <definedNames>
    <definedName name="_1.13___Hot_Water_Canceled" localSheetId="2">[1]HW_UI!#REF!</definedName>
    <definedName name="_1.13___Hot_Water_Canceled" localSheetId="3">[1]HW_UI!#REF!</definedName>
    <definedName name="_1.13___Hot_Water_Canceled" localSheetId="4">[1]HW_UI!#REF!</definedName>
    <definedName name="_1.13___Hot_Water_Canceled" localSheetId="5">[1]HW_UI!#REF!</definedName>
    <definedName name="_1.13___Hot_Water_Canceled">[1]HW_UI!#REF!</definedName>
    <definedName name="_1.14____Do_you_want_to_cancel?" localSheetId="2">[1]HW_UI!#REF!</definedName>
    <definedName name="_1.14____Do_you_want_to_cancel?" localSheetId="3">[1]HW_UI!#REF!</definedName>
    <definedName name="_1.14____Do_you_want_to_cancel?" localSheetId="4">[1]HW_UI!#REF!</definedName>
    <definedName name="_1.14____Do_you_want_to_cancel?" localSheetId="5">[1]HW_UI!#REF!</definedName>
    <definedName name="_1.14____Do_you_want_to_cancel?">[1]HW_UI!#REF!</definedName>
    <definedName name="_1.15___Warning" localSheetId="2">[1]HW_UI!#REF!</definedName>
    <definedName name="_1.15___Warning" localSheetId="3">[1]HW_UI!#REF!</definedName>
    <definedName name="_1.15___Warning" localSheetId="4">[1]HW_UI!#REF!</definedName>
    <definedName name="_1.15___Warning" localSheetId="5">[1]HW_UI!#REF!</definedName>
    <definedName name="_1.15___Warning">[1]HW_UI!#REF!</definedName>
    <definedName name="_1.16___Caution" localSheetId="2">[1]HW_UI!#REF!</definedName>
    <definedName name="_1.16___Caution" localSheetId="3">[1]HW_UI!#REF!</definedName>
    <definedName name="_1.16___Caution" localSheetId="4">[1]HW_UI!#REF!</definedName>
    <definedName name="_1.16___Caution" localSheetId="5">[1]HW_UI!#REF!</definedName>
    <definedName name="_1.16___Caution">[1]HW_UI!#REF!</definedName>
    <definedName name="_1.6___Tank_Temperature_xxx" localSheetId="2">[1]HW_UI!#REF!</definedName>
    <definedName name="_1.6___Tank_Temperature_xxx" localSheetId="3">[1]HW_UI!#REF!</definedName>
    <definedName name="_1.6___Tank_Temperature_xxx" localSheetId="4">[1]HW_UI!#REF!</definedName>
    <definedName name="_1.6___Tank_Temperature_xxx" localSheetId="5">[1]HW_UI!#REF!</definedName>
    <definedName name="_1.6___Tank_Temperature_xxx">[1]HW_UI!#REF!</definedName>
    <definedName name="Sheet4" localSheetId="2">[1]HW_UI!#REF!</definedName>
    <definedName name="Sheet4" localSheetId="3">[1]HW_UI!#REF!</definedName>
    <definedName name="Sheet4" localSheetId="4">[1]HW_UI!#REF!</definedName>
    <definedName name="Sheet4">[1]HW_UI!#REF!</definedName>
    <definedName name="testing" localSheetId="2">[1]HW_UI!#REF!</definedName>
    <definedName name="testing" localSheetId="3">[1]HW_UI!#REF!</definedName>
    <definedName name="testing" localSheetId="4">[1]HW_UI!#REF!</definedName>
    <definedName name="testing">[1]HW_UI!#REF!</definedName>
  </definedNames>
  <calcPr calcId="162913"/>
</workbook>
</file>

<file path=xl/calcChain.xml><?xml version="1.0" encoding="utf-8"?>
<calcChain xmlns="http://schemas.openxmlformats.org/spreadsheetml/2006/main">
  <c r="J6" i="18" l="1"/>
  <c r="F11" i="5" l="1"/>
  <c r="E17" i="5"/>
  <c r="E16" i="5"/>
  <c r="E15" i="5"/>
  <c r="F16" i="5"/>
  <c r="F17" i="5"/>
  <c r="G6" i="18"/>
  <c r="J6" i="17"/>
  <c r="G6" i="17"/>
  <c r="J6" i="16"/>
  <c r="J6" i="3"/>
  <c r="H6" i="3"/>
  <c r="G6" i="16"/>
  <c r="G6" i="3"/>
  <c r="B17" i="5" l="1"/>
  <c r="B16" i="5"/>
  <c r="B15" i="5"/>
  <c r="B14" i="5"/>
  <c r="G16" i="5"/>
  <c r="I6" i="18"/>
  <c r="I17" i="5" s="1"/>
  <c r="H6" i="18"/>
  <c r="H17" i="5" s="1"/>
  <c r="G17" i="5"/>
  <c r="C6" i="18"/>
  <c r="B6" i="18"/>
  <c r="A6" i="18"/>
  <c r="C17" i="5" s="1"/>
  <c r="A2" i="18"/>
  <c r="A1" i="18"/>
  <c r="I6" i="17"/>
  <c r="I16" i="5" s="1"/>
  <c r="H6" i="17"/>
  <c r="H16" i="5" s="1"/>
  <c r="C6" i="17"/>
  <c r="B6" i="17"/>
  <c r="A6" i="17"/>
  <c r="C16" i="5" s="1"/>
  <c r="A2" i="17"/>
  <c r="A1" i="17"/>
  <c r="I6" i="16"/>
  <c r="I15" i="5" s="1"/>
  <c r="H6" i="16"/>
  <c r="H15" i="5" s="1"/>
  <c r="G15" i="5"/>
  <c r="C6" i="16"/>
  <c r="B6" i="16"/>
  <c r="A6" i="16"/>
  <c r="C15" i="5" s="1"/>
  <c r="A2" i="16"/>
  <c r="A1" i="16"/>
  <c r="D4" i="18" l="1"/>
  <c r="D4" i="17"/>
  <c r="D4" i="16"/>
  <c r="F15" i="5" s="1"/>
  <c r="A6" i="3"/>
  <c r="I6" i="3"/>
  <c r="A1" i="3"/>
  <c r="A2" i="15" l="1"/>
  <c r="A2" i="8"/>
  <c r="A2" i="3"/>
  <c r="J6" i="8"/>
  <c r="J6" i="15"/>
  <c r="I6" i="8"/>
  <c r="H6" i="8"/>
  <c r="G6" i="8"/>
  <c r="D4" i="8" s="1"/>
  <c r="I14" i="5"/>
  <c r="H14" i="5"/>
  <c r="D4" i="3"/>
  <c r="F14" i="5" s="1"/>
  <c r="A6" i="8"/>
  <c r="C6" i="3"/>
  <c r="E14" i="5" s="1"/>
  <c r="B6" i="3"/>
  <c r="C14" i="5"/>
  <c r="C11" i="5" s="1"/>
  <c r="I6" i="15"/>
  <c r="H6" i="15"/>
  <c r="G6" i="15"/>
  <c r="D4" i="15" s="1"/>
  <c r="C6" i="15"/>
  <c r="B6" i="15"/>
  <c r="A6" i="15"/>
  <c r="C6" i="8"/>
  <c r="B6" i="8"/>
  <c r="A11" i="5"/>
  <c r="G14" i="5" l="1"/>
  <c r="G11" i="5" s="1"/>
  <c r="B9" i="5"/>
  <c r="I11" i="5"/>
  <c r="D11" i="5"/>
  <c r="J11" i="5"/>
  <c r="H11" i="5"/>
  <c r="E11" i="5"/>
</calcChain>
</file>

<file path=xl/sharedStrings.xml><?xml version="1.0" encoding="utf-8"?>
<sst xmlns="http://schemas.openxmlformats.org/spreadsheetml/2006/main" count="353" uniqueCount="154">
  <si>
    <t>Software QA Test</t>
  </si>
  <si>
    <t>Pass</t>
  </si>
  <si>
    <t>Fail</t>
  </si>
  <si>
    <t>Blocked</t>
  </si>
  <si>
    <t>Untested</t>
  </si>
  <si>
    <t>Totals</t>
  </si>
  <si>
    <t>PASS</t>
  </si>
  <si>
    <t>FAIL</t>
  </si>
  <si>
    <t>BLOCKED</t>
  </si>
  <si>
    <t>N/A</t>
  </si>
  <si>
    <t xml:space="preserve"> </t>
  </si>
  <si>
    <t>TC #</t>
  </si>
  <si>
    <t>Time to Complete</t>
  </si>
  <si>
    <t>% Complete</t>
  </si>
  <si>
    <t>Test</t>
  </si>
  <si>
    <t>Expected Result</t>
  </si>
  <si>
    <t>Actual Result</t>
  </si>
  <si>
    <t>Status Pass/Fail</t>
  </si>
  <si>
    <t>Open Defects (JIRA/FRACAS)</t>
  </si>
  <si>
    <t>UUT ID      (PP-nnn)</t>
  </si>
  <si>
    <t>Model</t>
  </si>
  <si>
    <t>Date Tested</t>
  </si>
  <si>
    <t>Tester</t>
  </si>
  <si>
    <t>Notes</t>
  </si>
  <si>
    <t>Service Diagnostic Menu Test</t>
  </si>
  <si>
    <t>The temperature display will flash 00's and all of the loads(fans, compressor, etc) will shut off.</t>
  </si>
  <si>
    <t>Diagnostic Functions in the CS</t>
  </si>
  <si>
    <t>Open and close the FF and FZ doors.</t>
  </si>
  <si>
    <t>Interior lighting works as usual.</t>
  </si>
  <si>
    <t>Compressors, fans and dampers will be off. The temperature control, dispensor and feature pan boards function normally(TBD).</t>
  </si>
  <si>
    <t xml:space="preserve">Set various modes and settings on the temperature control board and the feature pan. </t>
  </si>
  <si>
    <t>After shutting the door, reopen it, the modes will reset.</t>
  </si>
  <si>
    <t>Enter 1 for FZ and 5 for FF.</t>
  </si>
  <si>
    <t>Unit exits diagnostic mode.</t>
  </si>
  <si>
    <r>
      <t xml:space="preserve">Start </t>
    </r>
    <r>
      <rPr>
        <b/>
        <sz val="12"/>
        <color theme="1"/>
        <rFont val="Calibri"/>
        <family val="2"/>
        <scheme val="minor"/>
      </rPr>
      <t>showroom mode</t>
    </r>
    <r>
      <rPr>
        <sz val="11"/>
        <color theme="1"/>
        <rFont val="Calibri"/>
        <family val="2"/>
        <scheme val="minor"/>
      </rPr>
      <t xml:space="preserve"> by setting the FZ display to 00(use the -/+ button) and the FF display to 01(use the -/+ button).</t>
    </r>
  </si>
  <si>
    <t>Using the temperature control user interface, enter diagnostic mode by simultaneously pressing the freezers colder(-) and warmer(+) and the fresh foods colder(-) and warmer(+) buttons for 3 seconds.</t>
  </si>
  <si>
    <t>Reenter diagnostic mode.</t>
  </si>
  <si>
    <t>Diagnostic mode is active.</t>
  </si>
  <si>
    <t>A "P" is displayed on the FZ display. If an "F" appears, it means that communications between the termperature board and main board failed.</t>
  </si>
  <si>
    <r>
      <rPr>
        <b/>
        <sz val="12"/>
        <color theme="1"/>
        <rFont val="Calibri"/>
        <family val="2"/>
        <scheme val="minor"/>
      </rPr>
      <t>Start temperature to main control communciations t</t>
    </r>
    <r>
      <rPr>
        <sz val="11"/>
        <color theme="1"/>
        <rFont val="Calibri"/>
        <family val="2"/>
        <scheme val="minor"/>
      </rPr>
      <t>esting by setting the FZ display to 00 and  the FF display to 02</t>
    </r>
  </si>
  <si>
    <t>Showroom Mode/Service Diagnostics of the CS</t>
  </si>
  <si>
    <r>
      <t xml:space="preserve">Start the </t>
    </r>
    <r>
      <rPr>
        <b/>
        <sz val="11"/>
        <color theme="1"/>
        <rFont val="Calibri"/>
        <family val="2"/>
        <scheme val="minor"/>
      </rPr>
      <t>T</t>
    </r>
    <r>
      <rPr>
        <b/>
        <sz val="12"/>
        <color theme="1"/>
        <rFont val="Calibri"/>
        <family val="2"/>
        <scheme val="minor"/>
      </rPr>
      <t>emperature to Dispenser Communications</t>
    </r>
    <r>
      <rPr>
        <sz val="11"/>
        <color theme="1"/>
        <rFont val="Calibri"/>
        <family val="2"/>
        <scheme val="minor"/>
      </rPr>
      <t xml:space="preserve"> test by setting FZ to 0 and FF to 3.</t>
    </r>
  </si>
  <si>
    <t>A "P" is displayed on the FZ display. If an "F" appears, it means that communications between the Temperature Board and Dispenser Board failed.</t>
  </si>
  <si>
    <t>Ensure there is a P being displayed on FZ display. There will be an F being displayed if communications between Main Board and Dispenser Board fails.</t>
  </si>
  <si>
    <r>
      <t xml:space="preserve">Start </t>
    </r>
    <r>
      <rPr>
        <b/>
        <sz val="11"/>
        <color theme="1"/>
        <rFont val="Calibri"/>
        <family val="2"/>
        <scheme val="minor"/>
      </rPr>
      <t>Dispenser to Main Control Communications</t>
    </r>
    <r>
      <rPr>
        <sz val="11"/>
        <color theme="1"/>
        <rFont val="Calibri"/>
        <family val="2"/>
        <scheme val="minor"/>
      </rPr>
      <t xml:space="preserve"> by setting FZ to 0 and FF to 4.</t>
    </r>
  </si>
  <si>
    <r>
      <t xml:space="preserve">Start the </t>
    </r>
    <r>
      <rPr>
        <b/>
        <sz val="12"/>
        <color theme="1"/>
        <rFont val="Calibri"/>
        <family val="2"/>
        <scheme val="minor"/>
      </rPr>
      <t>HMI Self test</t>
    </r>
    <r>
      <rPr>
        <sz val="11"/>
        <color theme="1"/>
        <rFont val="Calibri"/>
        <family val="2"/>
        <scheme val="minor"/>
      </rPr>
      <t xml:space="preserve"> by setting FZ to 0 and FF to 6.</t>
    </r>
  </si>
  <si>
    <t>All LEDs and numerical segments will illuminate.</t>
  </si>
  <si>
    <t>Press the safe thaw button</t>
  </si>
  <si>
    <t>All safe thaw LEDs go out.</t>
  </si>
  <si>
    <t>Press the quick chill button</t>
  </si>
  <si>
    <t>All of the quick chill LEDs go out.</t>
  </si>
  <si>
    <t xml:space="preserve">Repeat this process for each button that has LEDs associated with it. </t>
  </si>
  <si>
    <t>All of the LEDs go out.</t>
  </si>
  <si>
    <t>Use the FZ/FF colder button to turn off the segments of the 7 segment display.</t>
  </si>
  <si>
    <t>All segments turn off.</t>
  </si>
  <si>
    <t>Use the FZ/FF warm button to turn off the "Set" LED.</t>
  </si>
  <si>
    <t>Set LED for both FF and FZ turns off.</t>
  </si>
  <si>
    <t>Simultaneously press and hold the FF warmer and cooler buttons.</t>
  </si>
  <si>
    <t>HMI test is exited. Note that the HMI test can be exited at any point throughout the test.</t>
  </si>
  <si>
    <r>
      <t xml:space="preserve">Start the </t>
    </r>
    <r>
      <rPr>
        <b/>
        <sz val="12"/>
        <color theme="1"/>
        <rFont val="Calibri"/>
        <family val="2"/>
        <scheme val="minor"/>
      </rPr>
      <t>Control and Sensor System Self-Test</t>
    </r>
    <r>
      <rPr>
        <sz val="11"/>
        <color theme="1"/>
        <rFont val="Calibri"/>
        <family val="2"/>
        <scheme val="minor"/>
      </rPr>
      <t xml:space="preserve"> by setting FZ to 0 and FF to 7.</t>
    </r>
  </si>
  <si>
    <t xml:space="preserve">When the test starts, the test mode stops flashing. In the FF display, the the thermistor value(1-5) will appear. In the FZ display, the test result (   P = Pass
O = Open thermistor circuit
B = Bad amplifier
F = Fail
S = Short thermistor circuit) will appear. The orders of the thermistors are as follows:
1) Fresh Food 1 or FF Evaporator
2) Fresh Food 2
3) Freezer
4) Freezer Evaporator
5) Feature Pan
 NOTE: There may be more needed of this test. It could be that conditions(e.g. open, short) should be created and then the test rerun.
</t>
  </si>
  <si>
    <t>Ensure duct door is opened for 10 seconds and closed.</t>
  </si>
  <si>
    <r>
      <t xml:space="preserve">Start </t>
    </r>
    <r>
      <rPr>
        <b/>
        <sz val="12"/>
        <color theme="1"/>
        <rFont val="Calibri"/>
        <family val="2"/>
        <scheme val="minor"/>
      </rPr>
      <t>Open Duct Door</t>
    </r>
    <r>
      <rPr>
        <sz val="11"/>
        <color theme="1"/>
        <rFont val="Calibri"/>
        <family val="2"/>
        <scheme val="minor"/>
      </rPr>
      <t xml:space="preserve"> test by setting FZ to 0 and FF to 8</t>
    </r>
  </si>
  <si>
    <r>
      <t xml:space="preserve">Start </t>
    </r>
    <r>
      <rPr>
        <b/>
        <sz val="12"/>
        <color theme="1"/>
        <rFont val="Calibri"/>
        <family val="2"/>
        <scheme val="minor"/>
      </rPr>
      <t xml:space="preserve">Sweat Heater </t>
    </r>
    <r>
      <rPr>
        <sz val="12"/>
        <color theme="1"/>
        <rFont val="Calibri"/>
        <family val="2"/>
        <scheme val="minor"/>
      </rPr>
      <t>Test by setting FZ to 0 and FF to 9.</t>
    </r>
  </si>
  <si>
    <t>Ensure sweat(Dispensor) heater is turned on for 60 seconds and then turned off.</t>
  </si>
  <si>
    <t>Ensure all dampers are opened and then closed with a brief pause in between the open and close states. Use lights on test box to ensure loads are operated properly.</t>
  </si>
  <si>
    <r>
      <t xml:space="preserve">Start the </t>
    </r>
    <r>
      <rPr>
        <b/>
        <sz val="12"/>
        <color theme="1"/>
        <rFont val="Calibri"/>
        <family val="2"/>
        <scheme val="minor"/>
      </rPr>
      <t xml:space="preserve">Open Dampers </t>
    </r>
    <r>
      <rPr>
        <sz val="11"/>
        <color theme="1"/>
        <rFont val="Calibri"/>
        <family val="2"/>
        <scheme val="minor"/>
      </rPr>
      <t>test by setting FZ to 1 and FF to 0.</t>
    </r>
  </si>
  <si>
    <r>
      <t>Start the</t>
    </r>
    <r>
      <rPr>
        <b/>
        <sz val="12"/>
        <color theme="1"/>
        <rFont val="Calibri"/>
        <family val="2"/>
        <scheme val="minor"/>
      </rPr>
      <t xml:space="preserve"> Fan Speed </t>
    </r>
    <r>
      <rPr>
        <sz val="11"/>
        <color theme="1"/>
        <rFont val="Calibri"/>
        <family val="2"/>
        <scheme val="minor"/>
      </rPr>
      <t>Test by setting FZ to 1 and FF to 1.</t>
    </r>
  </si>
  <si>
    <t xml:space="preserve"> Ensure each fan turns on for 5 seconds. Use lights on test box to ensure loads are operated properly.</t>
  </si>
  <si>
    <r>
      <t xml:space="preserve">Start the </t>
    </r>
    <r>
      <rPr>
        <b/>
        <sz val="12"/>
        <color theme="1"/>
        <rFont val="Calibri"/>
        <family val="2"/>
        <scheme val="minor"/>
      </rPr>
      <t xml:space="preserve">100% Run Time </t>
    </r>
    <r>
      <rPr>
        <sz val="11"/>
        <color theme="1"/>
        <rFont val="Calibri"/>
        <family val="2"/>
        <scheme val="minor"/>
      </rPr>
      <t>by setting FZ to 1 and FF to 2.</t>
    </r>
  </si>
  <si>
    <t xml:space="preserve">Ensure sealed system runs 100% of the time using lights on test box. Sealed system should run for 1 hour and then this test mode shall time out. Ensure you can exit this mode by entering FZ = 1 and FF = 5 on Temperature Board Display. This mode cannot be entered if the refrigerator is set to off. </t>
  </si>
  <si>
    <r>
      <t xml:space="preserve">Start the </t>
    </r>
    <r>
      <rPr>
        <b/>
        <sz val="12"/>
        <color theme="1"/>
        <rFont val="Calibri"/>
        <family val="2"/>
        <scheme val="minor"/>
      </rPr>
      <t xml:space="preserve">Enter Pre-Chill </t>
    </r>
    <r>
      <rPr>
        <sz val="11"/>
        <color theme="1"/>
        <rFont val="Calibri"/>
        <family val="2"/>
        <scheme val="minor"/>
      </rPr>
      <t>test by setting FZ to 1 and FF to 3.</t>
    </r>
  </si>
  <si>
    <t>Ensure system is placed in Pre-Chill mode by using Inspector More Data page and using lights on test box to ensure correct loads have been turned on. This mode cannot be entered if the refrigerator is set to off.</t>
  </si>
  <si>
    <r>
      <t xml:space="preserve">Start the </t>
    </r>
    <r>
      <rPr>
        <b/>
        <sz val="12"/>
        <color theme="1"/>
        <rFont val="Calibri"/>
        <family val="2"/>
        <scheme val="minor"/>
      </rPr>
      <t>Toggle Defrost State</t>
    </r>
    <r>
      <rPr>
        <sz val="11"/>
        <color theme="1"/>
        <rFont val="Calibri"/>
        <family val="2"/>
        <scheme val="minor"/>
      </rPr>
      <t xml:space="preserve"> by setting FZ to 1 and FF to 4.</t>
    </r>
  </si>
  <si>
    <t>The state of the FZ defrost heater can be toggled by pressing any temperature control button OTHER THAN the temperature adjust buttons. This mode cannot be entered if the refrigerator is set to off.</t>
  </si>
  <si>
    <r>
      <t xml:space="preserve">Start the </t>
    </r>
    <r>
      <rPr>
        <b/>
        <sz val="11"/>
        <color theme="1"/>
        <rFont val="Calibri"/>
        <family val="2"/>
        <scheme val="minor"/>
      </rPr>
      <t xml:space="preserve"> </t>
    </r>
    <r>
      <rPr>
        <b/>
        <sz val="12"/>
        <color theme="1"/>
        <rFont val="Calibri"/>
        <family val="2"/>
        <scheme val="minor"/>
      </rPr>
      <t>Refrig Reset</t>
    </r>
    <r>
      <rPr>
        <sz val="12"/>
        <color theme="1"/>
        <rFont val="Calibri"/>
        <family val="2"/>
        <scheme val="minor"/>
      </rPr>
      <t xml:space="preserve"> </t>
    </r>
    <r>
      <rPr>
        <sz val="11"/>
        <color theme="1"/>
        <rFont val="Calibri"/>
        <family val="2"/>
        <scheme val="minor"/>
      </rPr>
      <t>by setting FZ to 1 and FF to 5.</t>
    </r>
  </si>
  <si>
    <t>Ensure this causes a system reset except for defrost mode.</t>
  </si>
  <si>
    <r>
      <t xml:space="preserve">Start the </t>
    </r>
    <r>
      <rPr>
        <b/>
        <sz val="11"/>
        <color theme="1"/>
        <rFont val="Calibri"/>
        <family val="2"/>
        <scheme val="minor"/>
      </rPr>
      <t xml:space="preserve"> </t>
    </r>
    <r>
      <rPr>
        <b/>
        <sz val="12"/>
        <color theme="1"/>
        <rFont val="Calibri"/>
        <family val="2"/>
        <scheme val="minor"/>
      </rPr>
      <t>Test Mode Exit</t>
    </r>
    <r>
      <rPr>
        <sz val="12"/>
        <color theme="1"/>
        <rFont val="Calibri"/>
        <family val="2"/>
        <scheme val="minor"/>
      </rPr>
      <t xml:space="preserve"> </t>
    </r>
    <r>
      <rPr>
        <sz val="11"/>
        <color theme="1"/>
        <rFont val="Calibri"/>
        <family val="2"/>
        <scheme val="minor"/>
      </rPr>
      <t>by setting FZ to 1 and FF to 6.</t>
    </r>
  </si>
  <si>
    <t>Ensure this causes the Temperature Control Board to reset.</t>
  </si>
  <si>
    <r>
      <t xml:space="preserve">Start the </t>
    </r>
    <r>
      <rPr>
        <b/>
        <sz val="12"/>
        <color theme="1"/>
        <rFont val="Calibri"/>
        <family val="2"/>
        <scheme val="minor"/>
      </rPr>
      <t>Degree C/F</t>
    </r>
    <r>
      <rPr>
        <b/>
        <sz val="11"/>
        <color theme="1"/>
        <rFont val="Calibri"/>
        <family val="2"/>
        <scheme val="minor"/>
      </rPr>
      <t xml:space="preserve"> </t>
    </r>
    <r>
      <rPr>
        <sz val="11"/>
        <color theme="1"/>
        <rFont val="Calibri"/>
        <family val="2"/>
        <scheme val="minor"/>
      </rPr>
      <t>by setting FZ to 1 and FF to 7.</t>
    </r>
  </si>
  <si>
    <t>Ensure Fresh Food temperature adjust keys can be used to change degree from Fahrenheit to Celsius or Celsius to Fahrenheit for temperature display. Verify units are retained through a power cycle</t>
  </si>
  <si>
    <t>Exit diagnosstics by simultaneously pressing and holding down the FZ warmer and colder buttons as well as the FF warmer and colder buttons.</t>
  </si>
  <si>
    <t xml:space="preserve"> Personality Inputs / EEPROM Mapping Test</t>
  </si>
  <si>
    <t xml:space="preserve">13.1 Parameters Page Mapping for All Personalities
13.2 QC Damper Page Mapping for SxS Personalities
13.3 Feature Selection Page Mapping for All Personalities
</t>
  </si>
  <si>
    <t>Need to understand how to verify Mapping..</t>
  </si>
  <si>
    <t>XXXX Testing</t>
  </si>
  <si>
    <t>Viper Dryer</t>
  </si>
  <si>
    <t>Test Summary</t>
  </si>
  <si>
    <t>Prueba de Calidad de Software</t>
  </si>
  <si>
    <t xml:space="preserve">Versión de Software Probada: </t>
  </si>
  <si>
    <t xml:space="preserve">Principal </t>
  </si>
  <si>
    <t>User Interface</t>
  </si>
  <si>
    <t>Personalizador</t>
  </si>
  <si>
    <t>Resumen de Pruebas</t>
  </si>
  <si>
    <t>Prueba Requerida Por:</t>
  </si>
  <si>
    <t>Fecha de Solicitud:</t>
  </si>
  <si>
    <t>Fecha de Término de Prueba:</t>
  </si>
  <si>
    <t># Prueba</t>
  </si>
  <si>
    <t>Tag en SRS</t>
  </si>
  <si>
    <t>% Avance</t>
  </si>
  <si>
    <t>Descripcion de la Prueba</t>
  </si>
  <si>
    <t>Resultado Actual</t>
  </si>
  <si>
    <t>Estatus</t>
  </si>
  <si>
    <t>Resultado Esperado</t>
  </si>
  <si>
    <t>Evaluador</t>
  </si>
  <si>
    <t>Fecha de Prueba</t>
  </si>
  <si>
    <t>Modelo</t>
  </si>
  <si>
    <t>Notas</t>
  </si>
  <si>
    <t>Sin Probar</t>
  </si>
  <si>
    <t>Falla</t>
  </si>
  <si>
    <t>Pasa</t>
  </si>
  <si>
    <t>Totales</t>
  </si>
  <si>
    <t>Modulo a Probar</t>
  </si>
  <si>
    <t># Prueba de Módulo</t>
  </si>
  <si>
    <t># Casos de Prueba</t>
  </si>
  <si>
    <t>Estatus del Módulo</t>
  </si>
  <si>
    <t>Número de Referencia del SRS</t>
  </si>
  <si>
    <t>Resumen</t>
  </si>
  <si>
    <t>Prueba Requerida:</t>
  </si>
  <si>
    <t>Defectos Abiertos</t>
  </si>
  <si>
    <t>Defectos Cerrados</t>
  </si>
  <si>
    <t>Última Versión 
donde se Probó</t>
  </si>
  <si>
    <t>Proyecto Integrador</t>
  </si>
  <si>
    <t>NA</t>
  </si>
  <si>
    <t>EQUIPO C</t>
  </si>
  <si>
    <t>Despliegue de pantalla inicial en LCD</t>
  </si>
  <si>
    <t>OK</t>
  </si>
  <si>
    <t>Pantalla 1: despliegue de pantalla inicial</t>
  </si>
  <si>
    <t>Pantalla 2: visualizacion de datos</t>
  </si>
  <si>
    <t>Despliegue de datos requeridos; current speed, set point, duty cycle.</t>
  </si>
  <si>
    <t>Pantalla 3: despliegue de informacion adicional</t>
  </si>
  <si>
    <t>Despliegue informacion como: equipo y versiones de hardware y software</t>
  </si>
  <si>
    <t>Opcion de cancelacion presionando icono X</t>
  </si>
  <si>
    <t>Retorno a pantalla anterior presionando icono X</t>
  </si>
  <si>
    <t>Prueba 1: Despliegue de informacion en LCD</t>
  </si>
  <si>
    <t xml:space="preserve">NA </t>
  </si>
  <si>
    <t>Prueba 2: Ajuste de set point mediante potenciometro</t>
  </si>
  <si>
    <t>Variacion de RPM con potenciometro a 0 volts</t>
  </si>
  <si>
    <t>Variacion de RPM con potenciometro a 1.5 volts</t>
  </si>
  <si>
    <t>Variacion de RPM con potenciometro a 3 volts</t>
  </si>
  <si>
    <t>Variacion de RPM con potenciometro a 3.3 volts</t>
  </si>
  <si>
    <t>Prueba 3: Validacion de PWM de 0 a 100%</t>
  </si>
  <si>
    <t>Velocidad de 0 RPM</t>
  </si>
  <si>
    <t>Velocidad maxima en RPM</t>
  </si>
  <si>
    <t>Velocidad intermedia en RPM</t>
  </si>
  <si>
    <t>Variacion de señal PWM a 0%</t>
  </si>
  <si>
    <t>Variacion de señal PWM a 50%</t>
  </si>
  <si>
    <t>Variacion de señal PWM a 100%</t>
  </si>
  <si>
    <t xml:space="preserve">Verificacion visual de DUTY CYCLE % en LCD </t>
  </si>
  <si>
    <t>Prueba funcional sistema completo</t>
  </si>
  <si>
    <t>Sistema funcional con incremento y decremento de velocidad del motor mediante un potenciometro y despliegue de datos requeridos en LCD</t>
  </si>
  <si>
    <t>Prueba 4: Sistema completo y funcional</t>
  </si>
  <si>
    <t>BLACK BOX TEST</t>
  </si>
  <si>
    <t>Equipo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</si>
</sst>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1"/>
      <color theme="1"/>
      <name val="Calibri"/>
      <family val="2"/>
      <scheme val="minor"/>
    </font>
    <font>
      <sz val="10"/>
      <name val="Arial"/>
      <family val="2"/>
    </font>
    <font>
      <b/>
      <sz val="10"/>
      <name val="Arial"/>
      <family val="2"/>
    </font>
    <font>
      <b/>
      <u/>
      <sz val="10"/>
      <name val="Arial"/>
      <family val="2"/>
    </font>
    <font>
      <b/>
      <i/>
      <u/>
      <sz val="10"/>
      <color theme="0"/>
      <name val="Arial"/>
      <family val="2"/>
    </font>
    <font>
      <b/>
      <i/>
      <u/>
      <sz val="10"/>
      <name val="Arial"/>
      <family val="2"/>
    </font>
    <font>
      <b/>
      <i/>
      <u/>
      <sz val="10"/>
      <color rgb="FFFF3300"/>
      <name val="Arial"/>
      <family val="2"/>
    </font>
    <font>
      <sz val="10"/>
      <color rgb="FF454545"/>
      <name val="Arial"/>
      <family val="2"/>
    </font>
    <font>
      <b/>
      <sz val="11"/>
      <color theme="1"/>
      <name val="Calibri"/>
      <family val="2"/>
      <scheme val="minor"/>
    </font>
    <font>
      <sz val="10"/>
      <color theme="1"/>
      <name val="Arial"/>
      <family val="2"/>
    </font>
    <font>
      <b/>
      <sz val="12"/>
      <color theme="1"/>
      <name val="Calibri"/>
      <family val="2"/>
      <scheme val="minor"/>
    </font>
    <font>
      <sz val="12"/>
      <color theme="1"/>
      <name val="Calibri"/>
      <family val="2"/>
      <scheme val="minor"/>
    </font>
    <font>
      <i/>
      <sz val="10"/>
      <name val="Arial"/>
      <family val="2"/>
    </font>
    <font>
      <b/>
      <sz val="16"/>
      <color theme="1"/>
      <name val="Calibri"/>
      <family val="2"/>
      <scheme val="minor"/>
    </font>
    <font>
      <b/>
      <sz val="10"/>
      <color theme="1"/>
      <name val="Arial"/>
      <family val="2"/>
    </font>
    <font>
      <b/>
      <u/>
      <sz val="10"/>
      <color theme="0"/>
      <name val="Arial"/>
      <family val="2"/>
    </font>
    <font>
      <b/>
      <u/>
      <sz val="10"/>
      <color rgb="FFFF3300"/>
      <name val="Arial"/>
      <family val="2"/>
    </font>
    <font>
      <b/>
      <i/>
      <sz val="10"/>
      <name val="Arial"/>
      <family val="2"/>
    </font>
    <font>
      <u/>
      <sz val="10"/>
      <color theme="10"/>
      <name val="Arial"/>
      <family val="2"/>
    </font>
    <font>
      <b/>
      <sz val="22"/>
      <name val="Arial"/>
      <family val="2"/>
    </font>
    <font>
      <sz val="22"/>
      <color theme="1"/>
      <name val="Arial"/>
      <family val="2"/>
    </font>
    <font>
      <i/>
      <sz val="10"/>
      <color theme="1"/>
      <name val="Arial"/>
      <family val="2"/>
    </font>
  </fonts>
  <fills count="12">
    <fill>
      <patternFill patternType="none"/>
    </fill>
    <fill>
      <patternFill patternType="gray125"/>
    </fill>
    <fill>
      <patternFill patternType="solid">
        <fgColor rgb="FFFF5050"/>
        <bgColor indexed="64"/>
      </patternFill>
    </fill>
    <fill>
      <patternFill patternType="solid">
        <fgColor rgb="FF009E47"/>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ck">
        <color auto="1"/>
      </left>
      <right style="thick">
        <color auto="1"/>
      </right>
      <top style="thick">
        <color auto="1"/>
      </top>
      <bottom style="thick">
        <color auto="1"/>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8" fillId="0" borderId="0" applyNumberFormat="0" applyFill="0" applyBorder="0" applyAlignment="0" applyProtection="0"/>
  </cellStyleXfs>
  <cellXfs count="104">
    <xf numFmtId="0" fontId="0" fillId="0" borderId="0" xfId="0"/>
    <xf numFmtId="0" fontId="1" fillId="0" borderId="1" xfId="1" applyFont="1" applyBorder="1" applyAlignment="1">
      <alignment horizontal="center" vertical="center" wrapText="1"/>
    </xf>
    <xf numFmtId="0" fontId="1" fillId="8" borderId="1" xfId="1" applyFont="1" applyFill="1" applyBorder="1" applyAlignment="1">
      <alignment horizontal="center" vertical="center" wrapText="1"/>
    </xf>
    <xf numFmtId="0" fontId="0" fillId="0" borderId="1" xfId="0" applyBorder="1" applyAlignment="1">
      <alignment wrapText="1"/>
    </xf>
    <xf numFmtId="0" fontId="0" fillId="9"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9" fillId="0" borderId="0" xfId="0" applyFont="1" applyAlignment="1">
      <alignment wrapText="1"/>
    </xf>
    <xf numFmtId="0" fontId="0" fillId="0" borderId="0" xfId="0" applyAlignment="1">
      <alignment vertical="center" wrapText="1"/>
    </xf>
    <xf numFmtId="0" fontId="0" fillId="0" borderId="1" xfId="0" applyBorder="1" applyAlignment="1">
      <alignment vertical="center" wrapText="1"/>
    </xf>
    <xf numFmtId="0" fontId="1" fillId="4" borderId="1" xfId="1" applyFont="1" applyFill="1" applyBorder="1" applyAlignment="1">
      <alignment horizontal="center" vertical="center" wrapText="1"/>
    </xf>
    <xf numFmtId="0" fontId="0" fillId="0" borderId="0" xfId="0"/>
    <xf numFmtId="0" fontId="3" fillId="0" borderId="0" xfId="0" applyFont="1" applyAlignment="1">
      <alignment horizontal="center" vertical="center" wrapText="1"/>
    </xf>
    <xf numFmtId="0" fontId="2" fillId="6" borderId="1" xfId="1" applyFont="1" applyFill="1" applyBorder="1" applyAlignment="1">
      <alignment horizontal="center" vertical="center" wrapText="1"/>
    </xf>
    <xf numFmtId="0" fontId="0" fillId="0" borderId="0" xfId="0" applyAlignment="1">
      <alignment horizontal="center" vertical="center"/>
    </xf>
    <xf numFmtId="0" fontId="12" fillId="0" borderId="0" xfId="0" applyFont="1"/>
    <xf numFmtId="0" fontId="3" fillId="7" borderId="2" xfId="1" applyFont="1" applyFill="1" applyBorder="1" applyAlignment="1">
      <alignment horizontal="center" vertical="center" wrapText="1"/>
    </xf>
    <xf numFmtId="0" fontId="5" fillId="6" borderId="1" xfId="1" applyFont="1" applyFill="1" applyBorder="1" applyAlignment="1">
      <alignment horizontal="center" vertical="center" wrapText="1"/>
    </xf>
    <xf numFmtId="0" fontId="3" fillId="0" borderId="0" xfId="1" applyFont="1" applyAlignment="1">
      <alignment horizontal="center" vertical="center" wrapText="1"/>
    </xf>
    <xf numFmtId="0" fontId="7" fillId="0" borderId="0" xfId="0" applyFont="1" applyAlignment="1">
      <alignment horizontal="center" vertical="center"/>
    </xf>
    <xf numFmtId="0" fontId="3" fillId="2" borderId="1" xfId="1" applyFont="1" applyFill="1" applyBorder="1" applyAlignment="1">
      <alignment horizontal="center" vertical="center" wrapText="1"/>
    </xf>
    <xf numFmtId="0" fontId="9" fillId="0" borderId="0" xfId="0" applyFont="1" applyAlignment="1">
      <alignment horizontal="center" vertical="center"/>
    </xf>
    <xf numFmtId="0" fontId="1" fillId="0" borderId="0" xfId="1" applyFont="1" applyAlignment="1">
      <alignment horizontal="center" vertical="center" wrapText="1"/>
    </xf>
    <xf numFmtId="0" fontId="5" fillId="2"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1" applyAlignment="1">
      <alignment wrapText="1"/>
    </xf>
    <xf numFmtId="0" fontId="2" fillId="7" borderId="7" xfId="1" applyFont="1" applyFill="1" applyBorder="1" applyAlignment="1">
      <alignment horizontal="right" vertical="center" wrapText="1"/>
    </xf>
    <xf numFmtId="0" fontId="2" fillId="7" borderId="10" xfId="1" applyFont="1" applyFill="1" applyBorder="1" applyAlignment="1">
      <alignment horizontal="right" vertical="center" wrapText="1"/>
    </xf>
    <xf numFmtId="0" fontId="2" fillId="7" borderId="8" xfId="1" applyFont="1" applyFill="1" applyBorder="1" applyAlignment="1">
      <alignment horizontal="center" vertical="center" wrapText="1"/>
    </xf>
    <xf numFmtId="0" fontId="14" fillId="7" borderId="8" xfId="0" applyFont="1" applyFill="1" applyBorder="1" applyAlignment="1">
      <alignment horizontal="center" vertical="center" wrapText="1"/>
    </xf>
    <xf numFmtId="0" fontId="2" fillId="7" borderId="9" xfId="1" applyFont="1" applyFill="1" applyBorder="1" applyAlignment="1">
      <alignment horizontal="center" vertical="center" wrapText="1"/>
    </xf>
    <xf numFmtId="0" fontId="1" fillId="0" borderId="0" xfId="1" applyAlignment="1">
      <alignment horizont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1" fillId="0" borderId="16" xfId="1" applyFont="1" applyFill="1" applyBorder="1" applyAlignment="1">
      <alignment horizontal="center" vertical="center" wrapText="1"/>
    </xf>
    <xf numFmtId="0" fontId="9" fillId="0" borderId="17" xfId="0" applyFont="1" applyFill="1" applyBorder="1" applyAlignment="1">
      <alignment horizontal="center" vertical="center" wrapText="1"/>
    </xf>
    <xf numFmtId="0" fontId="2" fillId="7" borderId="15" xfId="1" applyFont="1" applyFill="1" applyBorder="1" applyAlignment="1">
      <alignment horizontal="right" vertical="center" wrapText="1"/>
    </xf>
    <xf numFmtId="0" fontId="2" fillId="0" borderId="0" xfId="0" applyFont="1" applyAlignment="1">
      <alignment horizontal="center" wrapText="1"/>
    </xf>
    <xf numFmtId="0" fontId="2" fillId="0" borderId="0" xfId="0" applyFont="1" applyBorder="1" applyAlignment="1">
      <alignment horizontal="center" wrapText="1"/>
    </xf>
    <xf numFmtId="0" fontId="2" fillId="0" borderId="1" xfId="0" applyFont="1" applyBorder="1" applyAlignment="1">
      <alignment horizontal="center" vertical="center" wrapText="1"/>
    </xf>
    <xf numFmtId="0" fontId="2" fillId="0" borderId="0" xfId="0" applyFont="1" applyBorder="1" applyAlignment="1">
      <alignment wrapText="1"/>
    </xf>
    <xf numFmtId="0" fontId="1" fillId="0" borderId="0" xfId="1" applyFont="1" applyAlignment="1">
      <alignment horizontal="center" wrapText="1"/>
    </xf>
    <xf numFmtId="0" fontId="1" fillId="0" borderId="0" xfId="1" applyFont="1" applyAlignment="1">
      <alignment wrapText="1"/>
    </xf>
    <xf numFmtId="164" fontId="9" fillId="0" borderId="0" xfId="0" applyNumberFormat="1" applyFont="1" applyBorder="1" applyAlignment="1">
      <alignment horizontal="center" wrapText="1"/>
    </xf>
    <xf numFmtId="164" fontId="9" fillId="0" borderId="0" xfId="0" applyNumberFormat="1" applyFont="1" applyBorder="1" applyAlignment="1">
      <alignment wrapText="1"/>
    </xf>
    <xf numFmtId="0" fontId="15" fillId="3" borderId="2"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16" fillId="4" borderId="2" xfId="1" applyFont="1" applyFill="1" applyBorder="1" applyAlignment="1">
      <alignment horizontal="center" vertical="center" wrapText="1"/>
    </xf>
    <xf numFmtId="0" fontId="3" fillId="5" borderId="2" xfId="1" applyFont="1" applyFill="1" applyBorder="1" applyAlignment="1">
      <alignment horizontal="center" vertical="center" wrapText="1"/>
    </xf>
    <xf numFmtId="0" fontId="17" fillId="0" borderId="0" xfId="1" applyFont="1" applyAlignment="1">
      <alignment horizontal="center" wrapText="1"/>
    </xf>
    <xf numFmtId="0" fontId="1" fillId="0" borderId="6" xfId="1" applyFont="1" applyBorder="1" applyAlignment="1">
      <alignment horizontal="center" vertical="center" wrapText="1"/>
    </xf>
    <xf numFmtId="0" fontId="1" fillId="0" borderId="6" xfId="1" applyFont="1" applyBorder="1" applyAlignment="1">
      <alignment horizontal="center" wrapText="1"/>
    </xf>
    <xf numFmtId="0" fontId="1" fillId="0" borderId="6" xfId="1" applyFont="1" applyBorder="1" applyAlignment="1">
      <alignment wrapText="1"/>
    </xf>
    <xf numFmtId="0" fontId="1" fillId="0" borderId="1" xfId="1" applyFont="1" applyBorder="1" applyAlignment="1">
      <alignment horizontal="center" wrapText="1"/>
    </xf>
    <xf numFmtId="0" fontId="1" fillId="3" borderId="1" xfId="1" applyFont="1" applyFill="1" applyBorder="1" applyAlignment="1">
      <alignment horizontal="center" vertical="center" wrapText="1"/>
    </xf>
    <xf numFmtId="0" fontId="1" fillId="2" borderId="1" xfId="1" applyFont="1" applyFill="1" applyBorder="1" applyAlignment="1">
      <alignment horizontal="center" vertical="center" wrapText="1"/>
    </xf>
    <xf numFmtId="0" fontId="1" fillId="5" borderId="1" xfId="1" applyFont="1" applyFill="1" applyBorder="1" applyAlignment="1">
      <alignment horizontal="center" vertical="center" wrapText="1"/>
    </xf>
    <xf numFmtId="0" fontId="1" fillId="0" borderId="1" xfId="1" applyFont="1" applyBorder="1" applyAlignment="1">
      <alignment wrapText="1"/>
    </xf>
    <xf numFmtId="0" fontId="18" fillId="0" borderId="1" xfId="2" applyFont="1" applyFill="1" applyBorder="1" applyAlignment="1">
      <alignment horizontal="center" wrapText="1"/>
    </xf>
    <xf numFmtId="0" fontId="1" fillId="0" borderId="1" xfId="1" applyBorder="1" applyAlignment="1">
      <alignment wrapText="1"/>
    </xf>
    <xf numFmtId="0" fontId="18" fillId="0" borderId="6" xfId="2" quotePrefix="1" applyFill="1" applyBorder="1" applyAlignment="1">
      <alignment horizontal="center" wrapText="1"/>
    </xf>
    <xf numFmtId="0" fontId="18" fillId="0" borderId="1" xfId="2" quotePrefix="1" applyFill="1" applyBorder="1" applyAlignment="1">
      <alignment horizontal="center" wrapText="1"/>
    </xf>
    <xf numFmtId="0" fontId="1" fillId="0" borderId="1" xfId="1" applyFont="1" applyBorder="1" applyAlignment="1">
      <alignment horizontal="center" vertical="center" wrapText="1"/>
    </xf>
    <xf numFmtId="0" fontId="1" fillId="0" borderId="1" xfId="1" applyBorder="1" applyAlignment="1">
      <alignment horizontal="center" wrapText="1"/>
    </xf>
    <xf numFmtId="0" fontId="0" fillId="0" borderId="0" xfId="0" applyAlignment="1">
      <alignment vertical="center"/>
    </xf>
    <xf numFmtId="0" fontId="12" fillId="0" borderId="0" xfId="0" applyFont="1" applyAlignment="1">
      <alignment vertical="center"/>
    </xf>
    <xf numFmtId="0" fontId="0" fillId="9" borderId="1" xfId="0" applyFill="1" applyBorder="1" applyAlignment="1">
      <alignment vertical="center" wrapText="1"/>
    </xf>
    <xf numFmtId="0" fontId="0" fillId="0" borderId="5" xfId="0" applyBorder="1" applyAlignment="1">
      <alignment vertical="center" wrapText="1"/>
    </xf>
    <xf numFmtId="0" fontId="18" fillId="10" borderId="19" xfId="2"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3" fillId="11" borderId="1" xfId="1" applyFont="1" applyFill="1" applyBorder="1" applyAlignment="1">
      <alignment horizontal="center" vertical="center" wrapText="1"/>
    </xf>
    <xf numFmtId="0" fontId="0" fillId="0" borderId="1" xfId="0" applyBorder="1" applyAlignment="1">
      <alignment horizontal="left" vertical="center" wrapText="1"/>
    </xf>
    <xf numFmtId="14" fontId="0" fillId="0" borderId="1" xfId="0" applyNumberFormat="1" applyBorder="1" applyAlignment="1">
      <alignment wrapText="1"/>
    </xf>
    <xf numFmtId="14" fontId="0" fillId="0" borderId="1" xfId="0" applyNumberFormat="1" applyBorder="1" applyAlignment="1">
      <alignment horizontal="center" vertical="center" wrapText="1"/>
    </xf>
    <xf numFmtId="15" fontId="2" fillId="0" borderId="1" xfId="1" applyNumberFormat="1" applyFont="1" applyBorder="1" applyAlignment="1">
      <alignment horizontal="center" vertical="center" wrapText="1"/>
    </xf>
    <xf numFmtId="0" fontId="14" fillId="0" borderId="11" xfId="0" applyFont="1" applyBorder="1" applyAlignment="1">
      <alignment horizontal="center" vertical="center" wrapText="1"/>
    </xf>
    <xf numFmtId="14" fontId="2" fillId="0" borderId="16" xfId="1" applyNumberFormat="1" applyFont="1" applyBorder="1" applyAlignment="1">
      <alignment horizontal="center" vertical="center" wrapText="1"/>
    </xf>
    <xf numFmtId="0" fontId="14" fillId="0" borderId="17" xfId="0" applyFont="1" applyBorder="1" applyAlignment="1">
      <alignment horizontal="center" vertical="center" wrapText="1"/>
    </xf>
    <xf numFmtId="0" fontId="1" fillId="0" borderId="1" xfId="1" applyBorder="1" applyAlignment="1">
      <alignment horizontal="center" wrapText="1"/>
    </xf>
    <xf numFmtId="0" fontId="1" fillId="0" borderId="3" xfId="1" applyBorder="1" applyAlignment="1">
      <alignment horizontal="center" wrapText="1"/>
    </xf>
    <xf numFmtId="0" fontId="1" fillId="0" borderId="18" xfId="1" applyBorder="1" applyAlignment="1">
      <alignment horizontal="center" wrapText="1"/>
    </xf>
    <xf numFmtId="0" fontId="1" fillId="0" borderId="4" xfId="1" applyBorder="1" applyAlignment="1">
      <alignment horizontal="center" wrapText="1"/>
    </xf>
    <xf numFmtId="0" fontId="17" fillId="0" borderId="0" xfId="1" applyFont="1" applyAlignment="1">
      <alignment horizontal="center" vertical="center" wrapText="1"/>
    </xf>
    <xf numFmtId="0" fontId="21" fillId="0" borderId="0" xfId="0" applyFont="1" applyAlignment="1">
      <alignment horizontal="center" vertical="center" wrapText="1"/>
    </xf>
    <xf numFmtId="0" fontId="19" fillId="0" borderId="0" xfId="1" applyFont="1" applyAlignment="1">
      <alignment horizontal="center" vertical="center" wrapText="1"/>
    </xf>
    <xf numFmtId="0" fontId="20" fillId="0" borderId="0" xfId="0" applyFont="1" applyAlignment="1">
      <alignment horizontal="center" vertical="center" wrapText="1"/>
    </xf>
    <xf numFmtId="0" fontId="2" fillId="0" borderId="0" xfId="1" applyFont="1" applyAlignment="1">
      <alignment horizontal="center" vertical="center" wrapText="1"/>
    </xf>
    <xf numFmtId="0" fontId="9" fillId="0" borderId="0" xfId="0" applyFont="1" applyAlignment="1">
      <alignment horizontal="center" vertical="center" wrapText="1"/>
    </xf>
    <xf numFmtId="0" fontId="2" fillId="0" borderId="8" xfId="1" applyFont="1" applyBorder="1" applyAlignment="1">
      <alignment horizontal="center" vertical="center" wrapText="1"/>
    </xf>
    <xf numFmtId="0" fontId="14" fillId="0" borderId="9" xfId="0" applyFont="1" applyBorder="1" applyAlignment="1">
      <alignment horizontal="center" vertical="center" wrapText="1"/>
    </xf>
    <xf numFmtId="0" fontId="2" fillId="0" borderId="1" xfId="1" applyFont="1" applyBorder="1" applyAlignment="1">
      <alignment horizontal="center" vertical="center" wrapText="1"/>
    </xf>
    <xf numFmtId="0" fontId="2" fillId="7" borderId="12"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1" fillId="0" borderId="12" xfId="1" applyBorder="1" applyAlignment="1">
      <alignment horizontal="center" wrapText="1"/>
    </xf>
    <xf numFmtId="0" fontId="1" fillId="0" borderId="13" xfId="1" applyBorder="1" applyAlignment="1">
      <alignment horizontal="center" wrapText="1"/>
    </xf>
    <xf numFmtId="0" fontId="1" fillId="0" borderId="20" xfId="1" applyBorder="1" applyAlignment="1">
      <alignment horizontal="center" wrapText="1"/>
    </xf>
    <xf numFmtId="0" fontId="13" fillId="9" borderId="3" xfId="0" applyFont="1" applyFill="1" applyBorder="1" applyAlignment="1">
      <alignment horizontal="center" wrapText="1"/>
    </xf>
    <xf numFmtId="0" fontId="13" fillId="9" borderId="4" xfId="0" applyFont="1" applyFill="1" applyBorder="1" applyAlignment="1">
      <alignment horizont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cellXfs>
  <cellStyles count="3">
    <cellStyle name="Hyperlink" xfId="2" builtinId="8"/>
    <cellStyle name="Normal" xfId="0" builtinId="0"/>
    <cellStyle name="Normal 2" xfId="1"/>
  </cellStyles>
  <dxfs count="26">
    <dxf>
      <font>
        <b/>
        <i val="0"/>
      </font>
      <fill>
        <patternFill>
          <bgColor rgb="FFFF5050"/>
        </patternFill>
      </fill>
    </dxf>
    <dxf>
      <font>
        <b/>
        <i val="0"/>
        <color theme="0"/>
      </font>
      <fill>
        <patternFill>
          <bgColor rgb="FF009E47"/>
        </patternFill>
      </fill>
    </dxf>
    <dxf>
      <font>
        <b/>
        <i val="0"/>
        <color rgb="FFFF0000"/>
      </font>
      <fill>
        <patternFill>
          <bgColor rgb="FFFFFF00"/>
        </patternFill>
      </fill>
    </dxf>
    <dxf>
      <font>
        <b/>
        <i val="0"/>
      </font>
      <fill>
        <patternFill>
          <bgColor rgb="FFFF5050"/>
        </patternFill>
      </fill>
    </dxf>
    <dxf>
      <font>
        <b/>
        <i val="0"/>
        <color theme="0"/>
      </font>
      <fill>
        <patternFill>
          <bgColor rgb="FF009E47"/>
        </patternFill>
      </fill>
    </dxf>
    <dxf>
      <font>
        <b/>
        <i val="0"/>
        <color rgb="FFFF0000"/>
      </font>
      <fill>
        <patternFill>
          <bgColor rgb="FFFFFF00"/>
        </patternFill>
      </fill>
    </dxf>
    <dxf>
      <font>
        <b/>
        <i val="0"/>
      </font>
      <fill>
        <patternFill>
          <bgColor rgb="FFFF5050"/>
        </patternFill>
      </fill>
    </dxf>
    <dxf>
      <font>
        <b/>
        <i val="0"/>
        <color theme="0"/>
      </font>
      <fill>
        <patternFill>
          <bgColor rgb="FF009E47"/>
        </patternFill>
      </fill>
    </dxf>
    <dxf>
      <font>
        <b/>
        <i val="0"/>
        <color rgb="FFFF0000"/>
      </font>
      <fill>
        <patternFill>
          <bgColor rgb="FFFFFF00"/>
        </patternFill>
      </fill>
    </dxf>
    <dxf>
      <font>
        <b/>
        <i val="0"/>
      </font>
      <fill>
        <patternFill>
          <bgColor rgb="FFFF5050"/>
        </patternFill>
      </fill>
    </dxf>
    <dxf>
      <font>
        <b/>
        <i val="0"/>
        <color theme="0"/>
      </font>
      <fill>
        <patternFill>
          <bgColor rgb="FF009E47"/>
        </patternFill>
      </fill>
    </dxf>
    <dxf>
      <font>
        <b/>
        <i val="0"/>
        <color rgb="FFFF0000"/>
      </font>
      <fill>
        <patternFill>
          <bgColor rgb="FFFFFF00"/>
        </patternFill>
      </fill>
    </dxf>
    <dxf>
      <font>
        <b/>
        <i val="0"/>
      </font>
      <fill>
        <patternFill>
          <bgColor rgb="FFFF5050"/>
        </patternFill>
      </fill>
    </dxf>
    <dxf>
      <font>
        <b/>
        <i val="0"/>
        <color theme="0"/>
      </font>
      <fill>
        <patternFill>
          <bgColor rgb="FF009E47"/>
        </patternFill>
      </fill>
    </dxf>
    <dxf>
      <font>
        <b/>
        <i val="0"/>
        <color rgb="FFFF0000"/>
      </font>
      <fill>
        <patternFill>
          <bgColor rgb="FFFFFF00"/>
        </patternFill>
      </fill>
    </dxf>
    <dxf>
      <font>
        <b/>
        <i val="0"/>
      </font>
      <fill>
        <patternFill>
          <bgColor rgb="FFFF5050"/>
        </patternFill>
      </fill>
    </dxf>
    <dxf>
      <font>
        <b/>
        <i val="0"/>
        <color theme="0"/>
      </font>
      <fill>
        <patternFill>
          <bgColor rgb="FF009E47"/>
        </patternFill>
      </fill>
    </dxf>
    <dxf>
      <font>
        <b/>
        <i val="0"/>
        <color rgb="FFFF0000"/>
      </font>
      <fill>
        <patternFill>
          <bgColor rgb="FFFFFF00"/>
        </patternFill>
      </fill>
    </dxf>
    <dxf>
      <font>
        <b/>
        <i val="0"/>
      </font>
      <fill>
        <patternFill>
          <bgColor rgb="FFFF5050"/>
        </patternFill>
      </fill>
    </dxf>
    <dxf>
      <font>
        <b/>
        <i val="0"/>
        <color theme="0"/>
      </font>
      <fill>
        <patternFill>
          <bgColor rgb="FF009E47"/>
        </patternFill>
      </fill>
    </dxf>
    <dxf>
      <font>
        <b/>
        <i val="0"/>
      </font>
      <fill>
        <patternFill>
          <bgColor rgb="FFFF5050"/>
        </patternFill>
      </fill>
    </dxf>
    <dxf>
      <font>
        <b/>
        <i val="0"/>
        <color theme="0"/>
      </font>
      <fill>
        <patternFill>
          <bgColor rgb="FF009E47"/>
        </patternFill>
      </fill>
    </dxf>
    <dxf>
      <font>
        <b/>
        <i val="0"/>
      </font>
      <fill>
        <patternFill>
          <bgColor rgb="FFFF5050"/>
        </patternFill>
      </fill>
    </dxf>
    <dxf>
      <font>
        <b/>
        <i val="0"/>
        <color theme="0"/>
      </font>
      <fill>
        <patternFill>
          <bgColor rgb="FF009E47"/>
        </patternFill>
      </fill>
    </dxf>
    <dxf>
      <font>
        <b/>
        <i val="0"/>
      </font>
      <fill>
        <patternFill>
          <bgColor rgb="FFFF5050"/>
        </patternFill>
      </fill>
    </dxf>
    <dxf>
      <font>
        <b/>
        <i val="0"/>
        <color theme="0"/>
      </font>
      <fill>
        <patternFill>
          <bgColor rgb="FF009E47"/>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tnas.appl.ge.com\technology\Common\Software%20QA\Refrigeration\Cafe\BBT%20Plans%20Do%20Not%20Edit%20In%20This%20Folder\TotalTestPlanCafe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ummary"/>
      <sheetName val="BBT Version"/>
      <sheetName val="Courtesy"/>
      <sheetName val="JIRA Items"/>
      <sheetName val="Sabbath Mode"/>
      <sheetName val="Demo"/>
      <sheetName val="Door Alarm"/>
      <sheetName val="Dispensing"/>
      <sheetName val="HW_Gen"/>
      <sheetName val="HW_UI"/>
      <sheetName val="Photo Upload"/>
      <sheetName val="Precise Fill"/>
      <sheetName val="System Settings"/>
      <sheetName val="Filters"/>
      <sheetName val="Express Mode"/>
      <sheetName val="Deli Pan"/>
      <sheetName val="Faults Testing"/>
      <sheetName val="3Way Valve Loss Detection"/>
      <sheetName val="Grid Block Verification"/>
      <sheetName val="IM Enable-Disable per Grid B."/>
      <sheetName val="Ice Maker"/>
      <sheetName val="DefrostExercisers"/>
      <sheetName val="Miscellaneous"/>
      <sheetName val="Appendix A ver 4.5"/>
    </sheetNames>
    <sheetDataSet>
      <sheetData sheetId="0" refreshError="1"/>
      <sheetData sheetId="1" refreshError="1"/>
      <sheetData sheetId="2">
        <row r="4">
          <cell r="D4" t="str">
            <v>FAIL</v>
          </cell>
        </row>
      </sheetData>
      <sheetData sheetId="3">
        <row r="4">
          <cell r="D4" t="str">
            <v>FAIL</v>
          </cell>
        </row>
      </sheetData>
      <sheetData sheetId="4">
        <row r="4">
          <cell r="D4" t="str">
            <v>FAIL</v>
          </cell>
        </row>
      </sheetData>
      <sheetData sheetId="5">
        <row r="4">
          <cell r="D4" t="str">
            <v>FAIL</v>
          </cell>
        </row>
      </sheetData>
      <sheetData sheetId="6">
        <row r="4">
          <cell r="D4" t="str">
            <v>FAIL</v>
          </cell>
        </row>
      </sheetData>
      <sheetData sheetId="7">
        <row r="4">
          <cell r="D4" t="str">
            <v>FAIL</v>
          </cell>
        </row>
      </sheetData>
      <sheetData sheetId="8">
        <row r="4">
          <cell r="D4" t="str">
            <v>FAIL</v>
          </cell>
        </row>
      </sheetData>
      <sheetData sheetId="9">
        <row r="4">
          <cell r="D4" t="str">
            <v>FAIL</v>
          </cell>
        </row>
      </sheetData>
      <sheetData sheetId="10">
        <row r="4">
          <cell r="D4" t="str">
            <v>FAIL</v>
          </cell>
        </row>
      </sheetData>
      <sheetData sheetId="11">
        <row r="4">
          <cell r="D4" t="str">
            <v>FAIL</v>
          </cell>
        </row>
      </sheetData>
      <sheetData sheetId="12">
        <row r="4">
          <cell r="D4" t="str">
            <v>FAIL</v>
          </cell>
        </row>
      </sheetData>
      <sheetData sheetId="13">
        <row r="4">
          <cell r="D4" t="str">
            <v>FAIL</v>
          </cell>
        </row>
      </sheetData>
      <sheetData sheetId="14">
        <row r="4">
          <cell r="D4" t="str">
            <v>FAIL</v>
          </cell>
        </row>
      </sheetData>
      <sheetData sheetId="15">
        <row r="4">
          <cell r="D4" t="str">
            <v>FAIL</v>
          </cell>
        </row>
      </sheetData>
      <sheetData sheetId="16">
        <row r="4">
          <cell r="D4" t="str">
            <v>FAIL</v>
          </cell>
        </row>
      </sheetData>
      <sheetData sheetId="17">
        <row r="4">
          <cell r="D4" t="str">
            <v>FAIL</v>
          </cell>
        </row>
      </sheetData>
      <sheetData sheetId="18">
        <row r="4">
          <cell r="D4" t="str">
            <v>FAIL</v>
          </cell>
        </row>
      </sheetData>
      <sheetData sheetId="19">
        <row r="4">
          <cell r="D4" t="str">
            <v>FAIL</v>
          </cell>
        </row>
      </sheetData>
      <sheetData sheetId="20">
        <row r="4">
          <cell r="D4" t="str">
            <v>FAIL</v>
          </cell>
        </row>
      </sheetData>
      <sheetData sheetId="21">
        <row r="4">
          <cell r="D4" t="str">
            <v>FAIL</v>
          </cell>
        </row>
      </sheetData>
      <sheetData sheetId="22">
        <row r="4">
          <cell r="D4" t="str">
            <v>FAIL</v>
          </cell>
        </row>
      </sheetData>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abSelected="1" zoomScale="95" zoomScaleNormal="95" workbookViewId="0">
      <selection activeCell="M23" sqref="M23"/>
    </sheetView>
  </sheetViews>
  <sheetFormatPr defaultColWidth="11.42578125" defaultRowHeight="12.75" x14ac:dyDescent="0.2"/>
  <cols>
    <col min="1" max="1" width="12.28515625" style="27" customWidth="1"/>
    <col min="2" max="2" width="47.7109375" style="33" customWidth="1"/>
    <col min="3" max="3" width="12.85546875" style="33" customWidth="1"/>
    <col min="4" max="4" width="10.7109375" style="33" customWidth="1"/>
    <col min="5" max="5" width="12.42578125" style="33" customWidth="1"/>
    <col min="6" max="6" width="12" style="33" customWidth="1"/>
    <col min="7" max="10" width="10.7109375" style="33" customWidth="1"/>
    <col min="11" max="12" width="15.7109375" style="27" customWidth="1"/>
    <col min="13" max="13" width="20.7109375" style="27" customWidth="1"/>
    <col min="14" max="17" width="10.7109375" style="27" customWidth="1"/>
    <col min="18" max="18" width="30.7109375" style="27" customWidth="1"/>
    <col min="19" max="16384" width="11.42578125" style="27"/>
  </cols>
  <sheetData>
    <row r="1" spans="1:18" x14ac:dyDescent="0.2">
      <c r="A1" s="85" t="s">
        <v>88</v>
      </c>
      <c r="B1" s="86"/>
      <c r="C1" s="86"/>
      <c r="D1" s="86"/>
      <c r="E1" s="86"/>
      <c r="F1" s="86"/>
      <c r="G1" s="86"/>
      <c r="H1" s="86"/>
      <c r="I1" s="86"/>
      <c r="J1" s="86"/>
      <c r="K1" s="86"/>
      <c r="L1" s="86"/>
      <c r="M1" s="86"/>
      <c r="N1" s="86"/>
      <c r="O1" s="86"/>
      <c r="P1" s="86"/>
      <c r="Q1" s="86"/>
      <c r="R1" s="86"/>
    </row>
    <row r="2" spans="1:18" ht="40.5" customHeight="1" x14ac:dyDescent="0.2">
      <c r="A2" s="87" t="s">
        <v>122</v>
      </c>
      <c r="B2" s="88" t="s">
        <v>86</v>
      </c>
      <c r="C2" s="88"/>
      <c r="D2" s="88"/>
      <c r="E2" s="88"/>
      <c r="F2" s="88"/>
      <c r="G2" s="88"/>
      <c r="H2" s="88"/>
      <c r="I2" s="88"/>
      <c r="J2" s="88"/>
      <c r="K2" s="88"/>
      <c r="L2" s="88"/>
      <c r="M2" s="88"/>
      <c r="N2" s="88"/>
      <c r="O2" s="88"/>
      <c r="P2" s="88"/>
      <c r="Q2" s="88"/>
      <c r="R2" s="88"/>
    </row>
    <row r="3" spans="1:18" ht="13.5" thickBot="1" x14ac:dyDescent="0.25">
      <c r="A3" s="89" t="s">
        <v>93</v>
      </c>
      <c r="B3" s="90" t="s">
        <v>87</v>
      </c>
      <c r="C3" s="90"/>
      <c r="D3" s="90"/>
      <c r="E3" s="90"/>
      <c r="F3" s="90"/>
      <c r="G3" s="90"/>
      <c r="H3" s="90"/>
      <c r="I3" s="90"/>
      <c r="J3" s="90"/>
      <c r="K3" s="90"/>
      <c r="L3" s="90"/>
      <c r="M3" s="90"/>
      <c r="N3" s="90"/>
      <c r="O3" s="90"/>
      <c r="P3" s="90"/>
      <c r="Q3" s="90"/>
      <c r="R3" s="90"/>
    </row>
    <row r="4" spans="1:18" ht="13.5" thickBot="1" x14ac:dyDescent="0.25">
      <c r="A4" s="22"/>
      <c r="B4" s="28" t="s">
        <v>118</v>
      </c>
      <c r="C4" s="91" t="s">
        <v>152</v>
      </c>
      <c r="D4" s="92"/>
      <c r="E4" s="22"/>
      <c r="F4" s="22"/>
      <c r="G4" s="22"/>
      <c r="H4" s="22"/>
      <c r="I4" s="22"/>
      <c r="J4" s="22"/>
      <c r="K4" s="22"/>
      <c r="L4" s="22"/>
      <c r="M4" s="22"/>
      <c r="N4" s="22"/>
      <c r="O4" s="22"/>
      <c r="P4" s="22"/>
      <c r="Q4" s="22"/>
      <c r="R4" s="22"/>
    </row>
    <row r="5" spans="1:18" ht="26.25" thickBot="1" x14ac:dyDescent="0.25">
      <c r="A5" s="22"/>
      <c r="B5" s="29" t="s">
        <v>94</v>
      </c>
      <c r="C5" s="93" t="s">
        <v>124</v>
      </c>
      <c r="D5" s="78"/>
      <c r="E5" s="22"/>
      <c r="F5" s="94" t="s">
        <v>89</v>
      </c>
      <c r="G5" s="95"/>
      <c r="H5" s="96"/>
      <c r="I5" s="30" t="s">
        <v>90</v>
      </c>
      <c r="J5" s="31" t="s">
        <v>91</v>
      </c>
      <c r="K5" s="30" t="s">
        <v>92</v>
      </c>
      <c r="L5" s="30"/>
      <c r="M5" s="30"/>
      <c r="N5" s="32"/>
      <c r="O5" s="22"/>
      <c r="P5" s="22"/>
      <c r="Q5" s="22"/>
      <c r="R5" s="22"/>
    </row>
    <row r="6" spans="1:18" ht="13.5" customHeight="1" thickBot="1" x14ac:dyDescent="0.25">
      <c r="A6" s="22"/>
      <c r="B6" s="29" t="s">
        <v>95</v>
      </c>
      <c r="C6" s="77" t="s">
        <v>123</v>
      </c>
      <c r="D6" s="78"/>
      <c r="E6" s="22"/>
      <c r="F6" s="97"/>
      <c r="G6" s="98"/>
      <c r="H6" s="99"/>
      <c r="I6" s="34" t="s">
        <v>135</v>
      </c>
      <c r="J6" s="35" t="s">
        <v>123</v>
      </c>
      <c r="K6" s="36" t="s">
        <v>123</v>
      </c>
      <c r="L6" s="36"/>
      <c r="M6" s="35"/>
      <c r="N6" s="37"/>
      <c r="O6" s="22"/>
      <c r="P6" s="22"/>
      <c r="Q6" s="22"/>
      <c r="R6" s="22"/>
    </row>
    <row r="7" spans="1:18" ht="13.5" thickBot="1" x14ac:dyDescent="0.25">
      <c r="A7" s="22"/>
      <c r="B7" s="38" t="s">
        <v>96</v>
      </c>
      <c r="C7" s="79">
        <v>43685</v>
      </c>
      <c r="D7" s="80"/>
      <c r="E7" s="22"/>
      <c r="O7" s="22"/>
      <c r="P7" s="22"/>
      <c r="Q7" s="22"/>
      <c r="R7" s="22"/>
    </row>
    <row r="8" spans="1:18" s="5" customFormat="1" ht="15" x14ac:dyDescent="0.25">
      <c r="A8" s="7"/>
      <c r="B8" s="39"/>
      <c r="C8" s="40"/>
      <c r="Q8" s="7"/>
      <c r="R8" s="7"/>
    </row>
    <row r="9" spans="1:18" s="5" customFormat="1" ht="15" x14ac:dyDescent="0.25">
      <c r="A9" s="7"/>
      <c r="B9" s="41" t="str">
        <f>IF(F11/A11=1,"PASA","FALLA")</f>
        <v>PASA</v>
      </c>
      <c r="C9" s="7"/>
      <c r="Q9" s="7"/>
      <c r="R9" s="7"/>
    </row>
    <row r="10" spans="1:18" s="5" customFormat="1" ht="15" x14ac:dyDescent="0.25">
      <c r="A10" s="7"/>
      <c r="B10" s="39"/>
      <c r="C10" s="40"/>
      <c r="D10" s="40"/>
      <c r="E10" s="40"/>
      <c r="F10" s="40"/>
      <c r="G10" s="40"/>
      <c r="H10" s="40"/>
      <c r="I10" s="40"/>
      <c r="J10" s="40"/>
      <c r="K10" s="42"/>
      <c r="L10" s="7"/>
      <c r="M10" s="43"/>
      <c r="N10" s="44"/>
      <c r="O10" s="7"/>
      <c r="P10" s="7"/>
      <c r="Q10" s="7"/>
      <c r="R10" s="7"/>
    </row>
    <row r="11" spans="1:18" s="5" customFormat="1" ht="15" x14ac:dyDescent="0.25">
      <c r="A11" s="13">
        <f>COUNT(A14:A27)</f>
        <v>4</v>
      </c>
      <c r="B11" s="17" t="s">
        <v>5</v>
      </c>
      <c r="C11" s="13">
        <f>SUM(C14:C27)</f>
        <v>12</v>
      </c>
      <c r="D11" s="13">
        <f>SUM(D14:D27)</f>
        <v>0</v>
      </c>
      <c r="E11" s="13">
        <f>AVERAGE(E14:E27)</f>
        <v>100</v>
      </c>
      <c r="F11" s="13">
        <f>COUNTIF(F14:F27,"PASA")</f>
        <v>4</v>
      </c>
      <c r="G11" s="13">
        <f>SUM(G14:G27)</f>
        <v>12</v>
      </c>
      <c r="H11" s="13">
        <f>SUM(H14:H27)</f>
        <v>0</v>
      </c>
      <c r="I11" s="13">
        <f>SUM(I14:I27)</f>
        <v>0</v>
      </c>
      <c r="J11" s="13">
        <f>SUM(J14:J27)</f>
        <v>0</v>
      </c>
      <c r="K11" s="42"/>
      <c r="L11" s="7"/>
      <c r="M11" s="44"/>
      <c r="N11" s="44"/>
      <c r="O11" s="7"/>
      <c r="P11" s="7"/>
      <c r="Q11" s="7"/>
      <c r="R11" s="7"/>
    </row>
    <row r="12" spans="1:18" s="5" customFormat="1" ht="15.75" thickBot="1" x14ac:dyDescent="0.3">
      <c r="A12" s="7"/>
      <c r="B12" s="39"/>
      <c r="C12" s="39"/>
      <c r="D12" s="39"/>
      <c r="E12" s="45"/>
      <c r="F12" s="45"/>
      <c r="G12" s="45"/>
      <c r="H12" s="45"/>
      <c r="I12" s="45"/>
      <c r="J12" s="45"/>
      <c r="K12" s="46"/>
      <c r="L12" s="7"/>
      <c r="M12" s="7"/>
      <c r="N12" s="7"/>
      <c r="O12" s="7"/>
      <c r="P12" s="7"/>
      <c r="Q12" s="7"/>
      <c r="R12" s="7"/>
    </row>
    <row r="13" spans="1:18" s="51" customFormat="1" ht="28.5" customHeight="1" thickBot="1" x14ac:dyDescent="0.25">
      <c r="A13" s="16" t="s">
        <v>113</v>
      </c>
      <c r="B13" s="16" t="s">
        <v>112</v>
      </c>
      <c r="C13" s="16" t="s">
        <v>114</v>
      </c>
      <c r="D13" s="16"/>
      <c r="E13" s="16" t="s">
        <v>99</v>
      </c>
      <c r="F13" s="16" t="s">
        <v>115</v>
      </c>
      <c r="G13" s="47" t="s">
        <v>110</v>
      </c>
      <c r="H13" s="48" t="s">
        <v>109</v>
      </c>
      <c r="I13" s="49" t="s">
        <v>3</v>
      </c>
      <c r="J13" s="50" t="s">
        <v>108</v>
      </c>
      <c r="K13" s="16" t="s">
        <v>119</v>
      </c>
      <c r="L13" s="16" t="s">
        <v>120</v>
      </c>
      <c r="M13" s="16" t="s">
        <v>121</v>
      </c>
      <c r="N13" s="16"/>
      <c r="O13" s="16" t="s">
        <v>106</v>
      </c>
      <c r="P13" s="16" t="s">
        <v>105</v>
      </c>
      <c r="Q13" s="16" t="s">
        <v>104</v>
      </c>
      <c r="R13" s="16" t="s">
        <v>107</v>
      </c>
    </row>
    <row r="14" spans="1:18" x14ac:dyDescent="0.2">
      <c r="A14" s="52">
        <v>1</v>
      </c>
      <c r="B14" s="62" t="str">
        <f>'Prueba 1'!D13</f>
        <v>Prueba 1: Despliegue de informacion en LCD</v>
      </c>
      <c r="C14" s="53">
        <f>'Prueba 1'!A6</f>
        <v>4</v>
      </c>
      <c r="D14" s="55"/>
      <c r="E14" s="55">
        <f>'Prueba 1'!C6</f>
        <v>100</v>
      </c>
      <c r="F14" s="55" t="str">
        <f>'Prueba 1'!D4</f>
        <v>PASA</v>
      </c>
      <c r="G14" s="56">
        <f>'Prueba 1'!G6</f>
        <v>4</v>
      </c>
      <c r="H14" s="57">
        <f>'Prueba 1'!H6</f>
        <v>0</v>
      </c>
      <c r="I14" s="10">
        <f>'Prueba 1'!I6</f>
        <v>0</v>
      </c>
      <c r="J14" s="58">
        <v>0</v>
      </c>
      <c r="K14" s="54"/>
      <c r="L14" s="54"/>
      <c r="M14" s="54"/>
      <c r="N14" s="54"/>
      <c r="O14" s="54"/>
      <c r="P14" s="54"/>
      <c r="Q14" s="54"/>
      <c r="R14" s="53"/>
    </row>
    <row r="15" spans="1:18" x14ac:dyDescent="0.2">
      <c r="A15" s="1">
        <v>2</v>
      </c>
      <c r="B15" s="62" t="str">
        <f>'Prueba 2'!D13</f>
        <v>Prueba 2: Ajuste de set point mediante potenciometro</v>
      </c>
      <c r="C15" s="53">
        <f>'Prueba 2'!A6</f>
        <v>4</v>
      </c>
      <c r="D15" s="55"/>
      <c r="E15" s="55">
        <f>'Prueba 2'!C6</f>
        <v>100</v>
      </c>
      <c r="F15" s="55" t="str">
        <f>'Prueba 2'!D4</f>
        <v>PASA</v>
      </c>
      <c r="G15" s="56">
        <f>'Prueba 2'!G6</f>
        <v>4</v>
      </c>
      <c r="H15" s="57">
        <f>'Prueba 2'!H6</f>
        <v>0</v>
      </c>
      <c r="I15" s="10">
        <f>'Prueba 2'!I6</f>
        <v>0</v>
      </c>
      <c r="J15" s="58">
        <v>0</v>
      </c>
      <c r="K15" s="59"/>
      <c r="L15" s="59"/>
      <c r="M15" s="59"/>
      <c r="N15" s="59"/>
      <c r="O15" s="59"/>
      <c r="P15" s="59"/>
      <c r="Q15" s="59"/>
      <c r="R15" s="55"/>
    </row>
    <row r="16" spans="1:18" x14ac:dyDescent="0.2">
      <c r="A16" s="64">
        <v>3</v>
      </c>
      <c r="B16" s="62" t="str">
        <f>'Prueba 3'!D13</f>
        <v>Prueba 3: Validacion de PWM de 0 a 100%</v>
      </c>
      <c r="C16" s="53">
        <f>'Prueba 3'!A6</f>
        <v>3</v>
      </c>
      <c r="D16" s="53"/>
      <c r="E16" s="53">
        <f>'Prueba 3'!C6</f>
        <v>100</v>
      </c>
      <c r="F16" s="55" t="str">
        <f>'Prueba 3'!D4</f>
        <v>PASA</v>
      </c>
      <c r="G16" s="56">
        <f>'Prueba 3'!G6</f>
        <v>3</v>
      </c>
      <c r="H16" s="57">
        <f>'Prueba 3'!H6</f>
        <v>0</v>
      </c>
      <c r="I16" s="10">
        <f>'Prueba 3'!I6</f>
        <v>0</v>
      </c>
      <c r="J16" s="58">
        <v>0</v>
      </c>
      <c r="K16" s="59"/>
      <c r="L16" s="59"/>
      <c r="M16" s="59"/>
      <c r="N16" s="59"/>
      <c r="O16" s="59"/>
      <c r="P16" s="59"/>
      <c r="Q16" s="59"/>
      <c r="R16" s="55"/>
    </row>
    <row r="17" spans="1:18" x14ac:dyDescent="0.2">
      <c r="A17" s="64">
        <v>4</v>
      </c>
      <c r="B17" s="63" t="str">
        <f>'Prueba 4'!D13</f>
        <v>Prueba 4: Sistema completo y funcional</v>
      </c>
      <c r="C17" s="53">
        <f>'Prueba 4'!A6</f>
        <v>1</v>
      </c>
      <c r="D17" s="53"/>
      <c r="E17" s="53">
        <f>'Prueba 4'!C6</f>
        <v>100</v>
      </c>
      <c r="F17" s="55" t="str">
        <f>'Prueba 4'!D4</f>
        <v>PASA</v>
      </c>
      <c r="G17" s="56">
        <f>'Prueba 4'!G6</f>
        <v>1</v>
      </c>
      <c r="H17" s="57">
        <f>'Prueba 4'!H6</f>
        <v>0</v>
      </c>
      <c r="I17" s="10">
        <f>'Prueba 4'!I6</f>
        <v>0</v>
      </c>
      <c r="J17" s="58">
        <v>0</v>
      </c>
      <c r="K17" s="59"/>
      <c r="L17" s="59"/>
      <c r="M17" s="59"/>
      <c r="N17" s="59"/>
      <c r="O17" s="59"/>
      <c r="P17" s="59"/>
      <c r="Q17" s="59"/>
      <c r="R17" s="55"/>
    </row>
    <row r="18" spans="1:18" x14ac:dyDescent="0.2">
      <c r="A18" s="64"/>
      <c r="B18" s="63"/>
      <c r="C18" s="53"/>
      <c r="D18" s="53"/>
      <c r="E18" s="53"/>
      <c r="F18" s="55"/>
      <c r="G18" s="2"/>
      <c r="H18" s="2"/>
      <c r="I18" s="2"/>
      <c r="J18" s="2"/>
      <c r="K18" s="59"/>
      <c r="L18" s="59"/>
      <c r="M18" s="59"/>
      <c r="N18" s="59"/>
      <c r="O18" s="59"/>
      <c r="P18" s="59"/>
      <c r="Q18" s="59"/>
      <c r="R18" s="55"/>
    </row>
    <row r="19" spans="1:18" x14ac:dyDescent="0.2">
      <c r="A19" s="64"/>
      <c r="B19" s="63"/>
      <c r="C19" s="53"/>
      <c r="D19" s="53"/>
      <c r="E19" s="53"/>
      <c r="F19" s="55"/>
      <c r="G19" s="2"/>
      <c r="H19" s="2"/>
      <c r="I19" s="2"/>
      <c r="J19" s="2"/>
      <c r="K19" s="59"/>
      <c r="L19" s="59"/>
      <c r="M19" s="59"/>
      <c r="N19" s="59"/>
      <c r="O19" s="59"/>
      <c r="P19" s="59"/>
      <c r="Q19" s="59"/>
      <c r="R19" s="55"/>
    </row>
    <row r="20" spans="1:18" x14ac:dyDescent="0.2">
      <c r="A20" s="64"/>
      <c r="B20" s="63"/>
      <c r="C20" s="53"/>
      <c r="D20" s="53"/>
      <c r="E20" s="53"/>
      <c r="F20" s="55"/>
      <c r="G20" s="2"/>
      <c r="H20" s="2"/>
      <c r="I20" s="2"/>
      <c r="J20" s="2"/>
      <c r="K20" s="59"/>
      <c r="L20" s="59"/>
      <c r="M20" s="59"/>
      <c r="N20" s="59"/>
      <c r="O20" s="59"/>
      <c r="P20" s="59"/>
      <c r="Q20" s="59"/>
      <c r="R20" s="55"/>
    </row>
    <row r="21" spans="1:18" x14ac:dyDescent="0.2">
      <c r="A21" s="64"/>
      <c r="B21" s="63"/>
      <c r="C21" s="53"/>
      <c r="D21" s="53"/>
      <c r="E21" s="53"/>
      <c r="F21" s="55"/>
      <c r="G21" s="2"/>
      <c r="H21" s="2"/>
      <c r="I21" s="2"/>
      <c r="J21" s="2"/>
      <c r="K21" s="59"/>
      <c r="L21" s="59"/>
      <c r="M21" s="59"/>
      <c r="N21" s="59"/>
      <c r="O21" s="59"/>
      <c r="P21" s="59"/>
      <c r="Q21" s="59"/>
      <c r="R21" s="55"/>
    </row>
    <row r="22" spans="1:18" x14ac:dyDescent="0.2">
      <c r="A22" s="64"/>
      <c r="B22" s="63"/>
      <c r="C22" s="53"/>
      <c r="D22" s="53"/>
      <c r="E22" s="53"/>
      <c r="F22" s="55"/>
      <c r="G22" s="2"/>
      <c r="H22" s="2"/>
      <c r="I22" s="2"/>
      <c r="J22" s="2"/>
      <c r="K22" s="59"/>
      <c r="L22" s="59"/>
      <c r="M22" s="59"/>
      <c r="N22" s="59"/>
      <c r="O22" s="59"/>
      <c r="P22" s="59"/>
      <c r="Q22" s="59"/>
      <c r="R22" s="55"/>
    </row>
    <row r="23" spans="1:18" x14ac:dyDescent="0.2">
      <c r="A23" s="64"/>
      <c r="B23" s="63"/>
      <c r="C23" s="53"/>
      <c r="D23" s="53"/>
      <c r="E23" s="53"/>
      <c r="F23" s="55"/>
      <c r="G23" s="2"/>
      <c r="H23" s="2"/>
      <c r="I23" s="2"/>
      <c r="J23" s="2"/>
      <c r="K23" s="59"/>
      <c r="L23" s="59"/>
      <c r="M23" s="59"/>
      <c r="N23" s="59"/>
      <c r="O23" s="59"/>
      <c r="P23" s="59"/>
      <c r="Q23" s="59"/>
      <c r="R23" s="55"/>
    </row>
    <row r="24" spans="1:18" x14ac:dyDescent="0.2">
      <c r="A24" s="52"/>
      <c r="B24" s="60"/>
      <c r="C24" s="53"/>
      <c r="D24" s="55"/>
      <c r="E24" s="55"/>
      <c r="F24" s="55"/>
      <c r="G24" s="2"/>
      <c r="H24" s="2"/>
      <c r="I24" s="2"/>
      <c r="J24" s="2"/>
      <c r="K24" s="59"/>
      <c r="L24" s="59"/>
      <c r="M24" s="59"/>
      <c r="N24" s="59"/>
      <c r="O24" s="59"/>
      <c r="P24" s="59"/>
      <c r="Q24" s="59"/>
      <c r="R24" s="55"/>
    </row>
    <row r="25" spans="1:18" x14ac:dyDescent="0.2">
      <c r="A25" s="1"/>
      <c r="B25" s="60"/>
      <c r="C25" s="53"/>
      <c r="D25" s="55"/>
      <c r="E25" s="55"/>
      <c r="F25" s="55"/>
      <c r="G25" s="2"/>
      <c r="H25" s="2"/>
      <c r="I25" s="2"/>
      <c r="J25" s="2"/>
      <c r="K25" s="59"/>
      <c r="L25" s="59"/>
      <c r="M25" s="59"/>
      <c r="N25" s="59"/>
      <c r="O25" s="59"/>
      <c r="P25" s="59"/>
      <c r="Q25" s="59"/>
      <c r="R25" s="55"/>
    </row>
    <row r="26" spans="1:18" x14ac:dyDescent="0.2">
      <c r="A26" s="52"/>
      <c r="B26" s="60"/>
      <c r="C26" s="53"/>
      <c r="D26" s="55"/>
      <c r="E26" s="55"/>
      <c r="F26" s="55"/>
      <c r="G26" s="2"/>
      <c r="H26" s="2"/>
      <c r="I26" s="2"/>
      <c r="J26" s="2"/>
      <c r="K26" s="59"/>
      <c r="L26" s="59"/>
      <c r="M26" s="59"/>
      <c r="N26" s="59"/>
      <c r="O26" s="59"/>
      <c r="P26" s="59"/>
      <c r="Q26" s="59"/>
      <c r="R26" s="55"/>
    </row>
    <row r="27" spans="1:18" x14ac:dyDescent="0.2">
      <c r="A27" s="1"/>
      <c r="B27" s="60"/>
      <c r="C27" s="53"/>
      <c r="D27" s="55"/>
      <c r="E27" s="55"/>
      <c r="F27" s="55"/>
      <c r="G27" s="2"/>
      <c r="H27" s="2"/>
      <c r="I27" s="2"/>
      <c r="J27" s="2"/>
      <c r="K27" s="59"/>
      <c r="L27" s="59"/>
      <c r="M27" s="59"/>
      <c r="N27" s="59"/>
      <c r="O27" s="59"/>
      <c r="P27" s="59"/>
      <c r="Q27" s="59"/>
      <c r="R27" s="55"/>
    </row>
    <row r="28" spans="1:18" x14ac:dyDescent="0.2">
      <c r="A28" s="44"/>
      <c r="B28" s="43"/>
      <c r="C28" s="43"/>
      <c r="D28" s="43"/>
      <c r="E28" s="43"/>
      <c r="F28" s="43"/>
      <c r="G28" s="43"/>
      <c r="H28" s="43"/>
      <c r="I28" s="43"/>
      <c r="J28" s="43"/>
      <c r="K28" s="44"/>
      <c r="L28" s="44"/>
      <c r="M28" s="44"/>
      <c r="N28" s="44"/>
      <c r="O28" s="44"/>
      <c r="P28" s="44"/>
      <c r="Q28" s="44"/>
      <c r="R28" s="44"/>
    </row>
    <row r="29" spans="1:18" s="61" customFormat="1" x14ac:dyDescent="0.2">
      <c r="A29" s="81" t="s">
        <v>116</v>
      </c>
      <c r="B29" s="81"/>
      <c r="C29" s="65"/>
      <c r="D29" s="55"/>
      <c r="E29" s="55"/>
      <c r="F29" s="55"/>
      <c r="G29" s="55"/>
      <c r="H29" s="55"/>
      <c r="I29" s="55"/>
      <c r="J29" s="55"/>
      <c r="K29" s="59"/>
      <c r="L29" s="59"/>
      <c r="M29" s="59"/>
      <c r="N29" s="59"/>
      <c r="O29" s="59"/>
      <c r="P29" s="59"/>
      <c r="Q29" s="59"/>
      <c r="R29" s="59"/>
    </row>
    <row r="30" spans="1:18" s="61" customFormat="1" x14ac:dyDescent="0.2">
      <c r="A30" s="81"/>
      <c r="B30" s="81"/>
      <c r="C30" s="82" t="s">
        <v>10</v>
      </c>
      <c r="D30" s="83"/>
      <c r="E30" s="83"/>
      <c r="F30" s="84"/>
      <c r="G30" s="55"/>
      <c r="H30" s="55"/>
      <c r="I30" s="55"/>
      <c r="J30" s="55"/>
      <c r="K30" s="59"/>
      <c r="L30" s="59"/>
      <c r="M30" s="59"/>
      <c r="N30" s="59"/>
      <c r="O30" s="59"/>
      <c r="P30" s="59"/>
      <c r="Q30" s="59"/>
      <c r="R30" s="59"/>
    </row>
    <row r="31" spans="1:18" s="61" customFormat="1" x14ac:dyDescent="0.2">
      <c r="A31" s="81"/>
      <c r="B31" s="81"/>
      <c r="C31" s="65"/>
      <c r="D31" s="55"/>
      <c r="E31" s="55"/>
      <c r="F31" s="55"/>
      <c r="G31" s="55"/>
      <c r="H31" s="55"/>
      <c r="I31" s="55"/>
      <c r="J31" s="55"/>
      <c r="K31" s="59"/>
      <c r="L31" s="59"/>
      <c r="M31" s="59"/>
      <c r="N31" s="59"/>
      <c r="O31" s="59"/>
      <c r="P31" s="59"/>
      <c r="Q31" s="59"/>
      <c r="R31" s="59"/>
    </row>
    <row r="32" spans="1:18" s="61" customFormat="1" ht="96" customHeight="1" x14ac:dyDescent="0.2">
      <c r="A32" s="81"/>
      <c r="B32" s="81"/>
      <c r="C32" s="59"/>
      <c r="D32" s="59"/>
      <c r="E32" s="59"/>
      <c r="F32" s="59"/>
      <c r="G32" s="59"/>
      <c r="H32" s="59"/>
      <c r="I32" s="59"/>
      <c r="J32" s="59"/>
      <c r="K32" s="59"/>
      <c r="L32" s="59"/>
      <c r="M32" s="59"/>
      <c r="N32" s="59"/>
      <c r="O32" s="59"/>
      <c r="P32" s="59"/>
      <c r="Q32" s="59"/>
      <c r="R32" s="59"/>
    </row>
  </sheetData>
  <mergeCells count="11">
    <mergeCell ref="C6:D6"/>
    <mergeCell ref="C7:D7"/>
    <mergeCell ref="A29:B32"/>
    <mergeCell ref="C30:F30"/>
    <mergeCell ref="A1:R1"/>
    <mergeCell ref="A2:R2"/>
    <mergeCell ref="A3:R3"/>
    <mergeCell ref="C4:D4"/>
    <mergeCell ref="C5:D5"/>
    <mergeCell ref="F5:H5"/>
    <mergeCell ref="F6:H6"/>
  </mergeCells>
  <conditionalFormatting sqref="B9 F14 F18:F27">
    <cfRule type="cellIs" dxfId="25" priority="11" operator="equal">
      <formula>"PASA"</formula>
    </cfRule>
  </conditionalFormatting>
  <conditionalFormatting sqref="B9 F14 F18:F27">
    <cfRule type="cellIs" dxfId="24" priority="12" operator="equal">
      <formula>"FALLA"</formula>
    </cfRule>
  </conditionalFormatting>
  <conditionalFormatting sqref="F15">
    <cfRule type="cellIs" dxfId="23" priority="5" operator="equal">
      <formula>"PASA"</formula>
    </cfRule>
  </conditionalFormatting>
  <conditionalFormatting sqref="F15">
    <cfRule type="cellIs" dxfId="22" priority="6" operator="equal">
      <formula>"FALLA"</formula>
    </cfRule>
  </conditionalFormatting>
  <conditionalFormatting sqref="F16">
    <cfRule type="cellIs" dxfId="21" priority="3" operator="equal">
      <formula>"PASA"</formula>
    </cfRule>
  </conditionalFormatting>
  <conditionalFormatting sqref="F16">
    <cfRule type="cellIs" dxfId="20" priority="4" operator="equal">
      <formula>"FALLA"</formula>
    </cfRule>
  </conditionalFormatting>
  <conditionalFormatting sqref="F17">
    <cfRule type="cellIs" dxfId="19" priority="1" operator="equal">
      <formula>"PASA"</formula>
    </cfRule>
  </conditionalFormatting>
  <conditionalFormatting sqref="F17">
    <cfRule type="cellIs" dxfId="18" priority="2" operator="equal">
      <formula>"FALLA"</formula>
    </cfRule>
  </conditionalFormatting>
  <hyperlinks>
    <hyperlink ref="B14" location="'Prueba 1'!A1" display="Prueba 1"/>
    <hyperlink ref="B15" location="'Prueba 2'!A1" display="Prueba 2"/>
    <hyperlink ref="B16" location="'Prueba 3'!A1" display="Prueba 3 "/>
    <hyperlink ref="B17" location="'Prueba 4'!A1" display="Prueba 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95" zoomScaleNormal="95" workbookViewId="0">
      <selection activeCell="M24" sqref="M24"/>
    </sheetView>
  </sheetViews>
  <sheetFormatPr defaultRowHeight="15" x14ac:dyDescent="0.25"/>
  <cols>
    <col min="1" max="1" width="10.28515625" customWidth="1"/>
    <col min="2" max="2" width="9.140625" customWidth="1"/>
    <col min="3" max="3" width="10.42578125" customWidth="1"/>
    <col min="4" max="4" width="43.42578125" customWidth="1"/>
    <col min="5" max="5" width="46" customWidth="1"/>
    <col min="6" max="6" width="12" customWidth="1"/>
    <col min="7" max="9" width="10.42578125" customWidth="1"/>
    <col min="10" max="10" width="8.5703125" customWidth="1"/>
    <col min="11" max="11" width="11.42578125" customWidth="1"/>
    <col min="12" max="12" width="10.42578125" customWidth="1"/>
    <col min="13" max="13" width="58.85546875" customWidth="1"/>
  </cols>
  <sheetData>
    <row r="1" spans="1:13" s="11" customFormat="1" x14ac:dyDescent="0.25">
      <c r="A1" s="89" t="str">
        <f>'Resumen de Pruebas'!A1:R1</f>
        <v>Prueba de Calidad de Software</v>
      </c>
      <c r="B1" s="89"/>
      <c r="C1" s="89"/>
      <c r="D1" s="89"/>
      <c r="E1" s="89"/>
      <c r="F1" s="89"/>
      <c r="G1" s="89"/>
      <c r="H1" s="89"/>
      <c r="I1" s="89"/>
      <c r="J1" s="89"/>
      <c r="K1" s="89"/>
      <c r="L1" s="89"/>
      <c r="M1" s="89"/>
    </row>
    <row r="2" spans="1:13" s="11" customFormat="1" x14ac:dyDescent="0.25">
      <c r="A2" s="89" t="str">
        <f>'Resumen de Pruebas'!A2:R2</f>
        <v>Proyecto Integrador</v>
      </c>
      <c r="B2" s="89"/>
      <c r="C2" s="89"/>
      <c r="D2" s="89"/>
      <c r="E2" s="89"/>
      <c r="F2" s="89"/>
      <c r="G2" s="89"/>
      <c r="H2" s="89"/>
      <c r="I2" s="89"/>
      <c r="J2" s="89"/>
      <c r="K2" s="89"/>
      <c r="L2" s="89"/>
      <c r="M2" s="89"/>
    </row>
    <row r="3" spans="1:13" s="11" customFormat="1" ht="15.75" thickBot="1" x14ac:dyDescent="0.3">
      <c r="A3" s="89"/>
      <c r="B3" s="89"/>
      <c r="C3" s="89"/>
      <c r="D3" s="89"/>
      <c r="E3" s="89"/>
      <c r="F3" s="89"/>
      <c r="G3" s="89"/>
      <c r="H3" s="89"/>
      <c r="I3" s="89"/>
      <c r="J3" s="89"/>
      <c r="K3" s="89"/>
      <c r="L3" s="89"/>
      <c r="M3" s="89"/>
    </row>
    <row r="4" spans="1:13" s="11" customFormat="1" ht="16.5" thickTop="1" thickBot="1" x14ac:dyDescent="0.3">
      <c r="A4" s="70" t="s">
        <v>117</v>
      </c>
      <c r="B4" s="12"/>
      <c r="C4" s="12"/>
      <c r="D4" s="73" t="str">
        <f>IF((G6+I6)/A6=1,"PASA","FALLA")</f>
        <v>PASA</v>
      </c>
      <c r="E4" s="12"/>
      <c r="F4" s="12"/>
      <c r="G4" s="22"/>
      <c r="H4" s="12"/>
      <c r="I4" s="12"/>
      <c r="J4" s="12"/>
      <c r="K4" s="12"/>
      <c r="L4" s="12"/>
      <c r="M4" s="12"/>
    </row>
    <row r="5" spans="1:13" s="11" customFormat="1" ht="26.25" thickTop="1" x14ac:dyDescent="0.25">
      <c r="A5" s="22"/>
      <c r="B5" s="12"/>
      <c r="C5" s="12"/>
      <c r="D5" s="18"/>
      <c r="E5" s="12"/>
      <c r="F5" s="12"/>
      <c r="G5" s="26" t="s">
        <v>110</v>
      </c>
      <c r="H5" s="23" t="s">
        <v>109</v>
      </c>
      <c r="I5" s="24" t="s">
        <v>3</v>
      </c>
      <c r="J5" s="25" t="s">
        <v>108</v>
      </c>
      <c r="K5" s="12"/>
      <c r="L5" s="12"/>
      <c r="M5" s="21"/>
    </row>
    <row r="6" spans="1:13" s="11" customFormat="1" x14ac:dyDescent="0.25">
      <c r="A6" s="13">
        <f>COUNT(A14:A43:A43)</f>
        <v>4</v>
      </c>
      <c r="B6" s="13">
        <f>SUM(B13:B43)</f>
        <v>0</v>
      </c>
      <c r="C6" s="13">
        <f>AVERAGE(C13:C43)</f>
        <v>100</v>
      </c>
      <c r="D6" s="17" t="s">
        <v>111</v>
      </c>
      <c r="E6" s="13"/>
      <c r="F6" s="13"/>
      <c r="G6" s="13">
        <f>COUNTIF(G13:G43,"PASA")</f>
        <v>4</v>
      </c>
      <c r="H6" s="13">
        <f>COUNTIF(G13:G43,"PASS")</f>
        <v>0</v>
      </c>
      <c r="I6" s="13">
        <f>COUNTIF(G13:G43,"PASS")</f>
        <v>0</v>
      </c>
      <c r="J6" s="13">
        <f>COUNTBLANK(G14:G17)</f>
        <v>0</v>
      </c>
      <c r="K6" s="12"/>
      <c r="L6" s="21"/>
      <c r="M6" s="21"/>
    </row>
    <row r="7" spans="1:13" s="11" customFormat="1" hidden="1" x14ac:dyDescent="0.25">
      <c r="A7" s="22"/>
      <c r="B7" s="12"/>
      <c r="C7" s="12"/>
      <c r="D7" s="18"/>
      <c r="E7" s="12"/>
      <c r="F7" s="12"/>
      <c r="G7" s="19"/>
      <c r="H7" s="12"/>
      <c r="I7" s="12"/>
      <c r="J7" s="12"/>
      <c r="K7" s="12"/>
      <c r="L7" s="12"/>
      <c r="M7" s="22" t="s">
        <v>6</v>
      </c>
    </row>
    <row r="8" spans="1:13" s="14" customFormat="1" hidden="1" x14ac:dyDescent="0.25">
      <c r="A8" s="22"/>
      <c r="B8" s="12"/>
      <c r="C8" s="12"/>
      <c r="D8" s="18"/>
      <c r="E8" s="12"/>
      <c r="F8" s="12"/>
      <c r="G8" s="19"/>
      <c r="H8" s="12"/>
      <c r="I8" s="12"/>
      <c r="J8" s="12"/>
      <c r="K8" s="12"/>
      <c r="L8" s="12"/>
      <c r="M8" s="22" t="s">
        <v>7</v>
      </c>
    </row>
    <row r="9" spans="1:13" s="14" customFormat="1" hidden="1" x14ac:dyDescent="0.25">
      <c r="A9" s="22"/>
      <c r="B9" s="12"/>
      <c r="C9" s="12"/>
      <c r="D9" s="18"/>
      <c r="E9" s="12"/>
      <c r="F9" s="12"/>
      <c r="G9" s="19"/>
      <c r="H9" s="12"/>
      <c r="I9" s="12"/>
      <c r="J9" s="12"/>
      <c r="K9" s="12"/>
      <c r="L9" s="12"/>
      <c r="M9" s="22" t="s">
        <v>8</v>
      </c>
    </row>
    <row r="10" spans="1:13" s="14" customFormat="1" hidden="1" x14ac:dyDescent="0.25">
      <c r="A10" s="22"/>
      <c r="B10" s="12"/>
      <c r="C10" s="12"/>
      <c r="D10" s="18"/>
      <c r="E10" s="12"/>
      <c r="F10" s="12"/>
      <c r="G10" s="19"/>
      <c r="H10" s="12"/>
      <c r="I10" s="12"/>
      <c r="J10" s="12"/>
      <c r="K10" s="12"/>
      <c r="L10" s="12"/>
      <c r="M10" s="22" t="s">
        <v>9</v>
      </c>
    </row>
    <row r="11" spans="1:13" s="11" customFormat="1" ht="15.75" thickBot="1" x14ac:dyDescent="0.3">
      <c r="A11" s="22"/>
      <c r="B11" s="22" t="s">
        <v>10</v>
      </c>
      <c r="C11" s="22"/>
      <c r="D11" s="22"/>
      <c r="E11" s="22" t="s">
        <v>10</v>
      </c>
      <c r="F11" s="22"/>
      <c r="G11" s="22"/>
      <c r="H11" s="22"/>
      <c r="I11" s="22"/>
      <c r="J11" s="22"/>
      <c r="K11" s="22"/>
      <c r="L11" s="22"/>
      <c r="M11" s="21"/>
    </row>
    <row r="12" spans="1:13" s="15" customFormat="1" ht="26.25" thickBot="1" x14ac:dyDescent="0.25">
      <c r="A12" s="16" t="s">
        <v>97</v>
      </c>
      <c r="B12" s="16" t="s">
        <v>98</v>
      </c>
      <c r="C12" s="16" t="s">
        <v>99</v>
      </c>
      <c r="D12" s="16" t="s">
        <v>100</v>
      </c>
      <c r="E12" s="16" t="s">
        <v>103</v>
      </c>
      <c r="F12" s="16" t="s">
        <v>101</v>
      </c>
      <c r="G12" s="16" t="s">
        <v>102</v>
      </c>
      <c r="H12" s="16" t="s">
        <v>119</v>
      </c>
      <c r="I12" s="16" t="s">
        <v>120</v>
      </c>
      <c r="J12" s="16" t="s">
        <v>106</v>
      </c>
      <c r="K12" s="16" t="s">
        <v>105</v>
      </c>
      <c r="L12" s="16" t="s">
        <v>104</v>
      </c>
      <c r="M12" s="16" t="s">
        <v>107</v>
      </c>
    </row>
    <row r="13" spans="1:13" s="11" customFormat="1" ht="21" customHeight="1" x14ac:dyDescent="0.35">
      <c r="A13" s="4"/>
      <c r="B13" s="4"/>
      <c r="C13" s="4"/>
      <c r="D13" s="100" t="s">
        <v>134</v>
      </c>
      <c r="E13" s="101"/>
      <c r="F13" s="4"/>
      <c r="G13" s="4"/>
      <c r="H13" s="4"/>
      <c r="I13" s="4"/>
      <c r="J13" s="4"/>
      <c r="K13" s="4"/>
      <c r="L13" s="4"/>
      <c r="M13" s="4"/>
    </row>
    <row r="14" spans="1:13" s="11" customFormat="1" x14ac:dyDescent="0.25">
      <c r="A14" s="71">
        <v>1</v>
      </c>
      <c r="B14" s="71" t="s">
        <v>123</v>
      </c>
      <c r="C14" s="71">
        <v>100</v>
      </c>
      <c r="D14" s="71" t="s">
        <v>127</v>
      </c>
      <c r="E14" s="71" t="s">
        <v>125</v>
      </c>
      <c r="F14" s="71" t="s">
        <v>126</v>
      </c>
      <c r="G14" s="3" t="s">
        <v>110</v>
      </c>
      <c r="H14" s="71">
        <v>0</v>
      </c>
      <c r="I14" s="71" t="s">
        <v>123</v>
      </c>
      <c r="J14" s="71" t="s">
        <v>123</v>
      </c>
      <c r="K14" s="75">
        <v>43684</v>
      </c>
      <c r="L14" s="71" t="s">
        <v>153</v>
      </c>
      <c r="M14" s="3"/>
    </row>
    <row r="15" spans="1:13" s="11" customFormat="1" ht="30" x14ac:dyDescent="0.25">
      <c r="A15" s="72">
        <v>2</v>
      </c>
      <c r="B15" s="72" t="s">
        <v>123</v>
      </c>
      <c r="C15" s="72">
        <v>100</v>
      </c>
      <c r="D15" s="72" t="s">
        <v>128</v>
      </c>
      <c r="E15" s="71" t="s">
        <v>129</v>
      </c>
      <c r="F15" s="72" t="s">
        <v>126</v>
      </c>
      <c r="G15" s="74" t="s">
        <v>110</v>
      </c>
      <c r="H15" s="72">
        <v>0</v>
      </c>
      <c r="I15" s="72" t="s">
        <v>123</v>
      </c>
      <c r="J15" s="72" t="s">
        <v>123</v>
      </c>
      <c r="K15" s="76">
        <v>43684</v>
      </c>
      <c r="L15" s="72" t="s">
        <v>153</v>
      </c>
      <c r="M15" s="3"/>
    </row>
    <row r="16" spans="1:13" s="11" customFormat="1" ht="30" x14ac:dyDescent="0.25">
      <c r="A16" s="72">
        <v>3</v>
      </c>
      <c r="B16" s="72" t="s">
        <v>123</v>
      </c>
      <c r="C16" s="72">
        <v>100</v>
      </c>
      <c r="D16" s="72" t="s">
        <v>130</v>
      </c>
      <c r="E16" s="71" t="s">
        <v>131</v>
      </c>
      <c r="F16" s="72" t="s">
        <v>126</v>
      </c>
      <c r="G16" s="74" t="s">
        <v>110</v>
      </c>
      <c r="H16" s="72">
        <v>0</v>
      </c>
      <c r="I16" s="72" t="s">
        <v>123</v>
      </c>
      <c r="J16" s="72" t="s">
        <v>123</v>
      </c>
      <c r="K16" s="76">
        <v>43684</v>
      </c>
      <c r="L16" s="72" t="s">
        <v>153</v>
      </c>
      <c r="M16" s="3"/>
    </row>
    <row r="17" spans="1:13" s="11" customFormat="1" x14ac:dyDescent="0.25">
      <c r="A17" s="71">
        <v>4</v>
      </c>
      <c r="B17" s="71" t="s">
        <v>123</v>
      </c>
      <c r="C17" s="71">
        <v>100</v>
      </c>
      <c r="D17" s="71" t="s">
        <v>132</v>
      </c>
      <c r="E17" s="71" t="s">
        <v>133</v>
      </c>
      <c r="F17" s="72" t="s">
        <v>126</v>
      </c>
      <c r="G17" s="3" t="s">
        <v>110</v>
      </c>
      <c r="H17" s="71">
        <v>0</v>
      </c>
      <c r="I17" s="71" t="s">
        <v>123</v>
      </c>
      <c r="J17" s="71" t="s">
        <v>123</v>
      </c>
      <c r="K17" s="75">
        <v>43684</v>
      </c>
      <c r="L17" s="71" t="s">
        <v>153</v>
      </c>
      <c r="M17" s="3"/>
    </row>
    <row r="18" spans="1:13" s="11" customFormat="1" x14ac:dyDescent="0.25">
      <c r="A18" s="3"/>
      <c r="B18" s="3"/>
      <c r="C18" s="3"/>
      <c r="D18" s="3"/>
      <c r="E18" s="3"/>
      <c r="F18" s="3"/>
      <c r="G18" s="3"/>
      <c r="H18" s="3"/>
      <c r="I18" s="3"/>
      <c r="J18" s="3"/>
      <c r="K18" s="3"/>
      <c r="L18" s="3"/>
      <c r="M18" s="3"/>
    </row>
    <row r="19" spans="1:13" s="11" customFormat="1" x14ac:dyDescent="0.25">
      <c r="A19" s="3"/>
      <c r="B19" s="3"/>
      <c r="C19" s="3"/>
      <c r="D19" s="3"/>
      <c r="E19" s="3"/>
      <c r="F19" s="3"/>
      <c r="G19" s="3"/>
      <c r="H19" s="3"/>
      <c r="I19" s="3"/>
      <c r="J19" s="3"/>
      <c r="K19" s="3"/>
      <c r="L19" s="3"/>
      <c r="M19" s="3"/>
    </row>
    <row r="20" spans="1:13" s="11" customFormat="1" x14ac:dyDescent="0.25">
      <c r="A20" s="3"/>
      <c r="B20" s="3"/>
      <c r="C20" s="3"/>
      <c r="D20" s="3"/>
      <c r="E20" s="3"/>
      <c r="F20" s="3"/>
      <c r="G20" s="3"/>
      <c r="H20" s="3"/>
      <c r="I20" s="3"/>
      <c r="J20" s="3"/>
      <c r="K20" s="3"/>
      <c r="L20" s="3"/>
      <c r="M20" s="3"/>
    </row>
    <row r="21" spans="1:13" s="11" customFormat="1" x14ac:dyDescent="0.25">
      <c r="A21" s="3"/>
      <c r="B21" s="3"/>
      <c r="C21" s="3"/>
      <c r="D21" s="3"/>
      <c r="E21" s="3"/>
      <c r="F21" s="3"/>
      <c r="G21" s="3"/>
      <c r="H21" s="3"/>
      <c r="I21" s="3"/>
      <c r="J21" s="3"/>
      <c r="K21" s="3"/>
      <c r="L21" s="3"/>
      <c r="M21" s="3"/>
    </row>
    <row r="22" spans="1:13" s="11" customFormat="1" x14ac:dyDescent="0.25">
      <c r="A22" s="3"/>
      <c r="B22" s="3"/>
      <c r="C22" s="3"/>
      <c r="D22" s="3"/>
      <c r="E22" s="3"/>
      <c r="F22" s="3"/>
      <c r="G22" s="3"/>
      <c r="H22" s="3"/>
      <c r="I22" s="3"/>
      <c r="J22" s="3"/>
      <c r="K22" s="3"/>
      <c r="L22" s="3"/>
      <c r="M22" s="3"/>
    </row>
    <row r="23" spans="1:13" s="11" customFormat="1" x14ac:dyDescent="0.25">
      <c r="A23" s="3"/>
      <c r="B23" s="3"/>
      <c r="C23" s="3"/>
      <c r="D23" s="3"/>
      <c r="E23" s="3"/>
      <c r="F23" s="3"/>
      <c r="G23" s="3"/>
      <c r="H23" s="3"/>
      <c r="I23" s="3"/>
      <c r="J23" s="3"/>
      <c r="K23" s="3"/>
      <c r="L23" s="3"/>
      <c r="M23" s="3"/>
    </row>
    <row r="24" spans="1:13" s="11" customFormat="1" x14ac:dyDescent="0.25">
      <c r="A24" s="3"/>
      <c r="B24" s="3"/>
      <c r="C24" s="3"/>
      <c r="D24" s="3"/>
      <c r="E24" s="3"/>
      <c r="F24" s="3"/>
      <c r="G24" s="3"/>
      <c r="H24" s="3"/>
      <c r="I24" s="3"/>
      <c r="J24" s="3"/>
      <c r="K24" s="3"/>
      <c r="L24" s="3"/>
      <c r="M24" s="3"/>
    </row>
    <row r="25" spans="1:13" s="11" customFormat="1" x14ac:dyDescent="0.25">
      <c r="A25" s="3"/>
      <c r="B25" s="3"/>
      <c r="C25" s="3"/>
      <c r="D25" s="3"/>
      <c r="E25" s="3"/>
      <c r="F25" s="3"/>
      <c r="G25" s="3"/>
      <c r="H25" s="3"/>
      <c r="I25" s="3"/>
      <c r="J25" s="3"/>
      <c r="K25" s="3"/>
      <c r="L25" s="3"/>
      <c r="M25" s="3"/>
    </row>
    <row r="26" spans="1:13" s="11" customFormat="1" x14ac:dyDescent="0.25">
      <c r="A26" s="3"/>
      <c r="B26" s="3"/>
      <c r="C26" s="3"/>
      <c r="D26" s="3"/>
      <c r="E26" s="3"/>
      <c r="F26" s="3"/>
      <c r="G26" s="3"/>
      <c r="H26" s="3"/>
      <c r="I26" s="3"/>
      <c r="J26" s="3"/>
      <c r="K26" s="3"/>
      <c r="L26" s="3"/>
      <c r="M26" s="3"/>
    </row>
    <row r="27" spans="1:13" s="11" customFormat="1" x14ac:dyDescent="0.25">
      <c r="A27" s="3"/>
      <c r="B27" s="3"/>
      <c r="C27" s="3"/>
      <c r="D27" s="3"/>
      <c r="E27" s="3"/>
      <c r="F27" s="3"/>
      <c r="G27" s="3"/>
      <c r="H27" s="3"/>
      <c r="I27" s="3"/>
      <c r="J27" s="3"/>
      <c r="K27" s="3"/>
      <c r="L27" s="3"/>
      <c r="M27" s="3"/>
    </row>
    <row r="28" spans="1:13" s="11" customFormat="1" x14ac:dyDescent="0.25">
      <c r="A28" s="3"/>
      <c r="B28" s="3"/>
      <c r="C28" s="3"/>
      <c r="D28" s="3"/>
      <c r="E28" s="3"/>
      <c r="F28" s="3"/>
      <c r="G28" s="3"/>
      <c r="H28" s="3"/>
      <c r="I28" s="3"/>
      <c r="J28" s="3"/>
      <c r="K28" s="3"/>
      <c r="L28" s="3"/>
      <c r="M28" s="3"/>
    </row>
    <row r="29" spans="1:13" s="11" customFormat="1" x14ac:dyDescent="0.25">
      <c r="A29" s="3"/>
      <c r="B29" s="3"/>
      <c r="C29" s="3"/>
      <c r="D29" s="3"/>
      <c r="E29" s="3"/>
      <c r="F29" s="3"/>
      <c r="G29" s="3"/>
      <c r="H29" s="3"/>
      <c r="I29" s="3"/>
      <c r="J29" s="3"/>
      <c r="K29" s="3"/>
      <c r="L29" s="3"/>
      <c r="M29" s="3"/>
    </row>
    <row r="30" spans="1:13" s="11" customFormat="1" x14ac:dyDescent="0.25">
      <c r="A30" s="3"/>
      <c r="B30" s="3"/>
      <c r="C30" s="3"/>
      <c r="D30" s="3"/>
      <c r="E30" s="3"/>
      <c r="F30" s="3"/>
      <c r="G30" s="3"/>
      <c r="H30" s="3"/>
      <c r="I30" s="3"/>
      <c r="J30" s="3"/>
      <c r="K30" s="3"/>
      <c r="L30" s="3"/>
      <c r="M30" s="3"/>
    </row>
    <row r="31" spans="1:13" s="11" customFormat="1" x14ac:dyDescent="0.25">
      <c r="A31" s="3"/>
      <c r="B31" s="3"/>
      <c r="C31" s="3"/>
      <c r="D31" s="3"/>
      <c r="E31" s="3"/>
      <c r="F31" s="3"/>
      <c r="G31" s="3"/>
      <c r="H31" s="3"/>
      <c r="I31" s="3"/>
      <c r="J31" s="3"/>
      <c r="K31" s="3"/>
      <c r="L31" s="3"/>
      <c r="M31" s="3"/>
    </row>
    <row r="32" spans="1:13" s="11" customFormat="1" x14ac:dyDescent="0.25">
      <c r="A32" s="3"/>
      <c r="B32" s="3"/>
      <c r="C32" s="3"/>
      <c r="D32" s="3"/>
      <c r="E32" s="3"/>
      <c r="F32" s="3"/>
      <c r="G32" s="3"/>
      <c r="H32" s="3"/>
      <c r="I32" s="3"/>
      <c r="J32" s="3"/>
      <c r="K32" s="3"/>
      <c r="L32" s="3"/>
      <c r="M32" s="3"/>
    </row>
    <row r="33" spans="1:13" s="11" customFormat="1" x14ac:dyDescent="0.25">
      <c r="A33" s="3"/>
      <c r="B33" s="3"/>
      <c r="C33" s="3"/>
      <c r="D33" s="3"/>
      <c r="E33" s="3"/>
      <c r="F33" s="3"/>
      <c r="G33" s="3"/>
      <c r="H33" s="3"/>
      <c r="I33" s="3"/>
      <c r="J33" s="3"/>
      <c r="K33" s="3"/>
      <c r="L33" s="3"/>
      <c r="M33" s="3"/>
    </row>
    <row r="34" spans="1:13" s="11" customFormat="1" x14ac:dyDescent="0.25">
      <c r="A34" s="3"/>
      <c r="B34" s="3"/>
      <c r="C34" s="3"/>
      <c r="D34" s="3"/>
      <c r="E34" s="3"/>
      <c r="F34" s="3"/>
      <c r="G34" s="3"/>
      <c r="H34" s="3"/>
      <c r="I34" s="3"/>
      <c r="J34" s="3"/>
      <c r="K34" s="3"/>
      <c r="L34" s="3"/>
      <c r="M34" s="3"/>
    </row>
    <row r="35" spans="1:13" s="11" customFormat="1" x14ac:dyDescent="0.25">
      <c r="A35" s="3"/>
      <c r="B35" s="3"/>
      <c r="C35" s="3"/>
      <c r="D35" s="3"/>
      <c r="E35" s="3"/>
      <c r="F35" s="3"/>
      <c r="G35" s="3"/>
      <c r="H35" s="3"/>
      <c r="I35" s="3"/>
      <c r="J35" s="3"/>
      <c r="K35" s="3"/>
      <c r="L35" s="3"/>
      <c r="M35" s="3"/>
    </row>
    <row r="36" spans="1:13" s="11" customFormat="1" x14ac:dyDescent="0.25">
      <c r="A36" s="3"/>
      <c r="B36" s="3"/>
      <c r="C36" s="3"/>
      <c r="D36" s="3"/>
      <c r="E36" s="3"/>
      <c r="F36" s="3"/>
      <c r="G36" s="3"/>
      <c r="H36" s="3"/>
      <c r="I36" s="3"/>
      <c r="J36" s="3"/>
      <c r="K36" s="3"/>
      <c r="L36" s="3"/>
      <c r="M36" s="3"/>
    </row>
    <row r="37" spans="1:13" s="11" customFormat="1" x14ac:dyDescent="0.25">
      <c r="A37" s="3"/>
      <c r="B37" s="3"/>
      <c r="C37" s="3"/>
      <c r="D37" s="3"/>
      <c r="E37" s="3"/>
      <c r="F37" s="3"/>
      <c r="G37" s="3"/>
      <c r="H37" s="3"/>
      <c r="I37" s="3"/>
      <c r="J37" s="3"/>
      <c r="K37" s="3"/>
      <c r="L37" s="3"/>
      <c r="M37" s="3"/>
    </row>
    <row r="38" spans="1:13" s="11" customFormat="1" x14ac:dyDescent="0.25">
      <c r="A38" s="3"/>
      <c r="B38" s="3"/>
      <c r="C38" s="3"/>
      <c r="D38" s="3"/>
      <c r="E38" s="3"/>
      <c r="F38" s="3"/>
      <c r="G38" s="3"/>
      <c r="H38" s="3"/>
      <c r="I38" s="3"/>
      <c r="J38" s="3"/>
      <c r="K38" s="3"/>
      <c r="L38" s="3"/>
      <c r="M38" s="3"/>
    </row>
    <row r="39" spans="1:13" s="11" customFormat="1" x14ac:dyDescent="0.25">
      <c r="A39" s="3"/>
      <c r="B39" s="3"/>
      <c r="C39" s="3"/>
      <c r="D39" s="3"/>
      <c r="E39" s="3"/>
      <c r="F39" s="3"/>
      <c r="G39" s="3"/>
      <c r="H39" s="3"/>
      <c r="I39" s="3"/>
      <c r="J39" s="3"/>
      <c r="K39" s="3"/>
      <c r="L39" s="3"/>
      <c r="M39" s="3"/>
    </row>
    <row r="40" spans="1:13" s="11" customFormat="1" x14ac:dyDescent="0.25">
      <c r="A40" s="3"/>
      <c r="B40" s="3"/>
      <c r="C40" s="3"/>
      <c r="D40" s="3"/>
      <c r="E40" s="3"/>
      <c r="F40" s="3"/>
      <c r="G40" s="3"/>
      <c r="H40" s="3"/>
      <c r="I40" s="3"/>
      <c r="J40" s="3"/>
      <c r="K40" s="3"/>
      <c r="L40" s="3"/>
      <c r="M40" s="3"/>
    </row>
    <row r="41" spans="1:13" s="11" customFormat="1" x14ac:dyDescent="0.25">
      <c r="A41" s="3"/>
      <c r="B41" s="3"/>
      <c r="C41" s="3"/>
      <c r="D41" s="3"/>
      <c r="E41" s="3"/>
      <c r="F41" s="3"/>
      <c r="G41" s="3"/>
      <c r="H41" s="3"/>
      <c r="I41" s="3"/>
      <c r="J41" s="3"/>
      <c r="K41" s="3"/>
      <c r="L41" s="3"/>
      <c r="M41" s="3"/>
    </row>
    <row r="42" spans="1:13" s="11" customFormat="1" x14ac:dyDescent="0.25">
      <c r="A42" s="3"/>
      <c r="B42" s="3"/>
      <c r="C42" s="3"/>
      <c r="D42" s="3"/>
      <c r="E42" s="3"/>
      <c r="F42" s="3"/>
      <c r="G42" s="3"/>
      <c r="H42" s="3"/>
      <c r="I42" s="3"/>
      <c r="J42" s="3"/>
      <c r="K42" s="3"/>
      <c r="L42" s="3"/>
      <c r="M42" s="3"/>
    </row>
    <row r="43" spans="1:13" x14ac:dyDescent="0.25">
      <c r="A43" s="3"/>
      <c r="B43" s="3"/>
      <c r="C43" s="3"/>
      <c r="D43" s="3"/>
      <c r="E43" s="3"/>
      <c r="F43" s="3"/>
      <c r="G43" s="3"/>
      <c r="H43" s="3"/>
      <c r="I43" s="3"/>
      <c r="J43" s="3"/>
      <c r="K43" s="3"/>
      <c r="L43" s="3"/>
      <c r="M43" s="3"/>
    </row>
  </sheetData>
  <mergeCells count="4">
    <mergeCell ref="A1:M1"/>
    <mergeCell ref="A2:M2"/>
    <mergeCell ref="A3:M3"/>
    <mergeCell ref="D13:E13"/>
  </mergeCells>
  <conditionalFormatting sqref="D4">
    <cfRule type="cellIs" dxfId="17" priority="1" operator="equal">
      <formula>"BLOCKED"</formula>
    </cfRule>
    <cfRule type="cellIs" dxfId="16" priority="2" operator="equal">
      <formula>"PASS"</formula>
    </cfRule>
    <cfRule type="cellIs" dxfId="15" priority="3" operator="equal">
      <formula>"FAIL"</formula>
    </cfRule>
  </conditionalFormatting>
  <dataValidations count="1">
    <dataValidation type="list" allowBlank="1" showInputMessage="1" showErrorMessage="1" sqref="G14:G43">
      <formula1>"Pasa, Falla,No Accesible"</formula1>
    </dataValidation>
  </dataValidations>
  <hyperlinks>
    <hyperlink ref="A4" location="'Resumen de Prueba'!A1" display="Resumen"/>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95" zoomScaleNormal="95" workbookViewId="0">
      <selection activeCell="M26" sqref="M26"/>
    </sheetView>
  </sheetViews>
  <sheetFormatPr defaultRowHeight="15" x14ac:dyDescent="0.25"/>
  <cols>
    <col min="1" max="1" width="10.140625" style="11" customWidth="1"/>
    <col min="2" max="2" width="8.85546875" style="11" customWidth="1"/>
    <col min="3" max="3" width="10.42578125" style="11" customWidth="1"/>
    <col min="4" max="4" width="44.28515625" style="11" customWidth="1"/>
    <col min="5" max="5" width="29.42578125" style="11" customWidth="1"/>
    <col min="6" max="6" width="11.7109375" style="11" customWidth="1"/>
    <col min="7" max="10" width="10.42578125" style="11" customWidth="1"/>
    <col min="11" max="11" width="11.42578125" style="11" customWidth="1"/>
    <col min="12" max="12" width="10.42578125" style="11" customWidth="1"/>
    <col min="13" max="13" width="58.85546875" style="11" customWidth="1"/>
    <col min="14" max="16384" width="9.140625" style="11"/>
  </cols>
  <sheetData>
    <row r="1" spans="1:13" x14ac:dyDescent="0.25">
      <c r="A1" s="89" t="str">
        <f>'Resumen de Pruebas'!A1:R1</f>
        <v>Prueba de Calidad de Software</v>
      </c>
      <c r="B1" s="89"/>
      <c r="C1" s="89"/>
      <c r="D1" s="89"/>
      <c r="E1" s="89"/>
      <c r="F1" s="89"/>
      <c r="G1" s="89"/>
      <c r="H1" s="89"/>
      <c r="I1" s="89"/>
      <c r="J1" s="89"/>
      <c r="K1" s="89"/>
      <c r="L1" s="89"/>
      <c r="M1" s="89"/>
    </row>
    <row r="2" spans="1:13" x14ac:dyDescent="0.25">
      <c r="A2" s="89" t="str">
        <f>'Resumen de Pruebas'!A2:R2</f>
        <v>Proyecto Integrador</v>
      </c>
      <c r="B2" s="89"/>
      <c r="C2" s="89"/>
      <c r="D2" s="89"/>
      <c r="E2" s="89"/>
      <c r="F2" s="89"/>
      <c r="G2" s="89"/>
      <c r="H2" s="89"/>
      <c r="I2" s="89"/>
      <c r="J2" s="89"/>
      <c r="K2" s="89"/>
      <c r="L2" s="89"/>
      <c r="M2" s="89"/>
    </row>
    <row r="3" spans="1:13" ht="15.75" thickBot="1" x14ac:dyDescent="0.3">
      <c r="A3" s="89"/>
      <c r="B3" s="89"/>
      <c r="C3" s="89"/>
      <c r="D3" s="89"/>
      <c r="E3" s="89"/>
      <c r="F3" s="89"/>
      <c r="G3" s="89"/>
      <c r="H3" s="89"/>
      <c r="I3" s="89"/>
      <c r="J3" s="89"/>
      <c r="K3" s="89"/>
      <c r="L3" s="89"/>
      <c r="M3" s="89"/>
    </row>
    <row r="4" spans="1:13" ht="16.5" thickTop="1" thickBot="1" x14ac:dyDescent="0.3">
      <c r="A4" s="70" t="s">
        <v>117</v>
      </c>
      <c r="B4" s="12"/>
      <c r="C4" s="12"/>
      <c r="D4" s="73" t="str">
        <f>IF((G6+I6)/A6=1,"PASA","FALLA")</f>
        <v>PASA</v>
      </c>
      <c r="E4" s="12"/>
      <c r="F4" s="12"/>
      <c r="G4" s="22"/>
      <c r="H4" s="12"/>
      <c r="I4" s="12"/>
      <c r="J4" s="12"/>
      <c r="K4" s="12"/>
      <c r="L4" s="12"/>
      <c r="M4" s="12"/>
    </row>
    <row r="5" spans="1:13" ht="26.25" thickTop="1" x14ac:dyDescent="0.25">
      <c r="A5" s="22"/>
      <c r="B5" s="12"/>
      <c r="C5" s="12"/>
      <c r="D5" s="18"/>
      <c r="E5" s="12"/>
      <c r="F5" s="12"/>
      <c r="G5" s="26" t="s">
        <v>110</v>
      </c>
      <c r="H5" s="23" t="s">
        <v>109</v>
      </c>
      <c r="I5" s="24" t="s">
        <v>3</v>
      </c>
      <c r="J5" s="25" t="s">
        <v>108</v>
      </c>
      <c r="K5" s="12"/>
      <c r="L5" s="12"/>
      <c r="M5" s="21"/>
    </row>
    <row r="6" spans="1:13" x14ac:dyDescent="0.25">
      <c r="A6" s="13">
        <f>COUNT(A14:A43:A43)</f>
        <v>4</v>
      </c>
      <c r="B6" s="13">
        <f>SUM(B13:B43)</f>
        <v>0</v>
      </c>
      <c r="C6" s="13">
        <f>AVERAGE(C13:C43)</f>
        <v>100</v>
      </c>
      <c r="D6" s="17" t="s">
        <v>111</v>
      </c>
      <c r="E6" s="13"/>
      <c r="F6" s="13"/>
      <c r="G6" s="13">
        <f>COUNTIF(G13:G43,"PASA")</f>
        <v>4</v>
      </c>
      <c r="H6" s="13">
        <f>COUNTIF(G13:G43,"PASS")</f>
        <v>0</v>
      </c>
      <c r="I6" s="13">
        <f>COUNTIF(G13:G43,"PASS")</f>
        <v>0</v>
      </c>
      <c r="J6" s="13">
        <f>COUNTBLANK(G14:G17)</f>
        <v>0</v>
      </c>
      <c r="K6" s="12"/>
      <c r="L6" s="21"/>
      <c r="M6" s="21"/>
    </row>
    <row r="7" spans="1:13" hidden="1" x14ac:dyDescent="0.25">
      <c r="A7" s="22"/>
      <c r="B7" s="12"/>
      <c r="C7" s="12"/>
      <c r="D7" s="18"/>
      <c r="E7" s="12"/>
      <c r="F7" s="12"/>
      <c r="G7" s="19"/>
      <c r="H7" s="12"/>
      <c r="I7" s="12"/>
      <c r="J7" s="12"/>
      <c r="K7" s="12"/>
      <c r="L7" s="12"/>
      <c r="M7" s="22" t="s">
        <v>6</v>
      </c>
    </row>
    <row r="8" spans="1:13" s="14" customFormat="1" hidden="1" x14ac:dyDescent="0.25">
      <c r="A8" s="22"/>
      <c r="B8" s="12"/>
      <c r="C8" s="12"/>
      <c r="D8" s="18"/>
      <c r="E8" s="12"/>
      <c r="F8" s="12"/>
      <c r="G8" s="19"/>
      <c r="H8" s="12"/>
      <c r="I8" s="12"/>
      <c r="J8" s="12"/>
      <c r="K8" s="12"/>
      <c r="L8" s="12"/>
      <c r="M8" s="22" t="s">
        <v>7</v>
      </c>
    </row>
    <row r="9" spans="1:13" s="14" customFormat="1" hidden="1" x14ac:dyDescent="0.25">
      <c r="A9" s="22"/>
      <c r="B9" s="12"/>
      <c r="C9" s="12"/>
      <c r="D9" s="18"/>
      <c r="E9" s="12"/>
      <c r="F9" s="12"/>
      <c r="G9" s="19"/>
      <c r="H9" s="12"/>
      <c r="I9" s="12"/>
      <c r="J9" s="12"/>
      <c r="K9" s="12"/>
      <c r="L9" s="12"/>
      <c r="M9" s="22" t="s">
        <v>8</v>
      </c>
    </row>
    <row r="10" spans="1:13" s="14" customFormat="1" hidden="1" x14ac:dyDescent="0.25">
      <c r="A10" s="22"/>
      <c r="B10" s="12"/>
      <c r="C10" s="12"/>
      <c r="D10" s="18"/>
      <c r="E10" s="12"/>
      <c r="F10" s="12"/>
      <c r="G10" s="19"/>
      <c r="H10" s="12"/>
      <c r="I10" s="12"/>
      <c r="J10" s="12"/>
      <c r="K10" s="12"/>
      <c r="L10" s="12"/>
      <c r="M10" s="22" t="s">
        <v>9</v>
      </c>
    </row>
    <row r="11" spans="1:13" ht="15.75" thickBot="1" x14ac:dyDescent="0.3">
      <c r="A11" s="22"/>
      <c r="B11" s="22" t="s">
        <v>10</v>
      </c>
      <c r="C11" s="22"/>
      <c r="D11" s="22"/>
      <c r="E11" s="22" t="s">
        <v>10</v>
      </c>
      <c r="F11" s="22"/>
      <c r="G11" s="22"/>
      <c r="H11" s="22"/>
      <c r="I11" s="22"/>
      <c r="J11" s="22"/>
      <c r="K11" s="22"/>
      <c r="L11" s="22"/>
      <c r="M11" s="21"/>
    </row>
    <row r="12" spans="1:13" s="15" customFormat="1" ht="26.25" thickBot="1" x14ac:dyDescent="0.25">
      <c r="A12" s="16" t="s">
        <v>97</v>
      </c>
      <c r="B12" s="16" t="s">
        <v>98</v>
      </c>
      <c r="C12" s="16" t="s">
        <v>99</v>
      </c>
      <c r="D12" s="16" t="s">
        <v>100</v>
      </c>
      <c r="E12" s="16" t="s">
        <v>103</v>
      </c>
      <c r="F12" s="16" t="s">
        <v>101</v>
      </c>
      <c r="G12" s="16" t="s">
        <v>102</v>
      </c>
      <c r="H12" s="16" t="s">
        <v>119</v>
      </c>
      <c r="I12" s="16" t="s">
        <v>120</v>
      </c>
      <c r="J12" s="16" t="s">
        <v>106</v>
      </c>
      <c r="K12" s="16" t="s">
        <v>105</v>
      </c>
      <c r="L12" s="16" t="s">
        <v>104</v>
      </c>
      <c r="M12" s="16" t="s">
        <v>107</v>
      </c>
    </row>
    <row r="13" spans="1:13" ht="21" customHeight="1" x14ac:dyDescent="0.35">
      <c r="A13" s="4"/>
      <c r="B13" s="4"/>
      <c r="C13" s="4"/>
      <c r="D13" s="100" t="s">
        <v>136</v>
      </c>
      <c r="E13" s="101"/>
      <c r="F13" s="4"/>
      <c r="G13" s="4"/>
      <c r="H13" s="4"/>
      <c r="I13" s="4"/>
      <c r="J13" s="4"/>
      <c r="K13" s="4"/>
      <c r="L13" s="4"/>
      <c r="M13" s="4"/>
    </row>
    <row r="14" spans="1:13" x14ac:dyDescent="0.25">
      <c r="A14" s="71">
        <v>1</v>
      </c>
      <c r="B14" s="71" t="s">
        <v>123</v>
      </c>
      <c r="C14" s="71">
        <v>100</v>
      </c>
      <c r="D14" s="71" t="s">
        <v>137</v>
      </c>
      <c r="E14" s="71" t="s">
        <v>142</v>
      </c>
      <c r="F14" s="71" t="s">
        <v>126</v>
      </c>
      <c r="G14" s="3" t="s">
        <v>110</v>
      </c>
      <c r="H14" s="71">
        <v>0</v>
      </c>
      <c r="I14" s="71" t="s">
        <v>123</v>
      </c>
      <c r="J14" s="71" t="s">
        <v>123</v>
      </c>
      <c r="K14" s="75">
        <v>43684</v>
      </c>
      <c r="L14" s="71" t="s">
        <v>153</v>
      </c>
      <c r="M14" s="3"/>
    </row>
    <row r="15" spans="1:13" x14ac:dyDescent="0.25">
      <c r="A15" s="71">
        <v>2</v>
      </c>
      <c r="B15" s="71" t="s">
        <v>123</v>
      </c>
      <c r="C15" s="71">
        <v>100</v>
      </c>
      <c r="D15" s="71" t="s">
        <v>138</v>
      </c>
      <c r="E15" s="71" t="s">
        <v>144</v>
      </c>
      <c r="F15" s="71" t="s">
        <v>126</v>
      </c>
      <c r="G15" s="3" t="s">
        <v>110</v>
      </c>
      <c r="H15" s="71">
        <v>0</v>
      </c>
      <c r="I15" s="71" t="s">
        <v>123</v>
      </c>
      <c r="J15" s="71" t="s">
        <v>123</v>
      </c>
      <c r="K15" s="75">
        <v>43684</v>
      </c>
      <c r="L15" s="71" t="s">
        <v>153</v>
      </c>
      <c r="M15" s="3"/>
    </row>
    <row r="16" spans="1:13" x14ac:dyDescent="0.25">
      <c r="A16" s="71">
        <v>3</v>
      </c>
      <c r="B16" s="71" t="s">
        <v>123</v>
      </c>
      <c r="C16" s="71">
        <v>100</v>
      </c>
      <c r="D16" s="71" t="s">
        <v>139</v>
      </c>
      <c r="E16" s="71" t="s">
        <v>143</v>
      </c>
      <c r="F16" s="71" t="s">
        <v>126</v>
      </c>
      <c r="G16" s="3" t="s">
        <v>110</v>
      </c>
      <c r="H16" s="71">
        <v>0</v>
      </c>
      <c r="I16" s="71" t="s">
        <v>123</v>
      </c>
      <c r="J16" s="71" t="s">
        <v>123</v>
      </c>
      <c r="K16" s="75">
        <v>43684</v>
      </c>
      <c r="L16" s="71" t="s">
        <v>153</v>
      </c>
      <c r="M16" s="3"/>
    </row>
    <row r="17" spans="1:13" x14ac:dyDescent="0.25">
      <c r="A17" s="71">
        <v>4</v>
      </c>
      <c r="B17" s="71" t="s">
        <v>123</v>
      </c>
      <c r="C17" s="71">
        <v>100</v>
      </c>
      <c r="D17" s="71" t="s">
        <v>140</v>
      </c>
      <c r="E17" s="71" t="s">
        <v>143</v>
      </c>
      <c r="F17" s="71" t="s">
        <v>126</v>
      </c>
      <c r="G17" s="3" t="s">
        <v>110</v>
      </c>
      <c r="H17" s="71">
        <v>0</v>
      </c>
      <c r="I17" s="71" t="s">
        <v>123</v>
      </c>
      <c r="J17" s="71" t="s">
        <v>123</v>
      </c>
      <c r="K17" s="75">
        <v>43684</v>
      </c>
      <c r="L17" s="71" t="s">
        <v>153</v>
      </c>
      <c r="M17" s="3"/>
    </row>
    <row r="18" spans="1:13" x14ac:dyDescent="0.25">
      <c r="A18" s="3"/>
      <c r="B18" s="3"/>
      <c r="C18" s="3"/>
      <c r="D18" s="3"/>
      <c r="E18" s="3"/>
      <c r="F18" s="3"/>
      <c r="G18" s="3"/>
      <c r="H18" s="3"/>
      <c r="I18" s="3"/>
      <c r="J18" s="3"/>
      <c r="K18" s="3"/>
      <c r="L18" s="3"/>
      <c r="M18" s="3"/>
    </row>
    <row r="19" spans="1:13" x14ac:dyDescent="0.25">
      <c r="A19" s="3"/>
      <c r="B19" s="3"/>
      <c r="C19" s="3"/>
      <c r="D19" s="3"/>
      <c r="E19" s="3"/>
      <c r="F19" s="3"/>
      <c r="G19" s="3"/>
      <c r="H19" s="3"/>
      <c r="I19" s="3"/>
      <c r="J19" s="3"/>
      <c r="K19" s="3"/>
      <c r="L19" s="3"/>
      <c r="M19" s="3"/>
    </row>
    <row r="20" spans="1:13" x14ac:dyDescent="0.25">
      <c r="A20" s="3"/>
      <c r="B20" s="3"/>
      <c r="C20" s="3"/>
      <c r="D20" s="3"/>
      <c r="E20" s="3"/>
      <c r="F20" s="3"/>
      <c r="G20" s="3"/>
      <c r="H20" s="3"/>
      <c r="I20" s="3"/>
      <c r="J20" s="3"/>
      <c r="K20" s="3"/>
      <c r="L20" s="3"/>
      <c r="M20" s="3"/>
    </row>
    <row r="21" spans="1:13" x14ac:dyDescent="0.25">
      <c r="A21" s="3"/>
      <c r="B21" s="3"/>
      <c r="C21" s="3"/>
      <c r="D21" s="3"/>
      <c r="E21" s="3"/>
      <c r="F21" s="3"/>
      <c r="G21" s="3"/>
      <c r="H21" s="3"/>
      <c r="I21" s="3"/>
      <c r="J21" s="3"/>
      <c r="K21" s="3"/>
      <c r="L21" s="3"/>
      <c r="M21" s="3"/>
    </row>
    <row r="22" spans="1:13" x14ac:dyDescent="0.25">
      <c r="A22" s="3"/>
      <c r="B22" s="3"/>
      <c r="C22" s="3"/>
      <c r="D22" s="3"/>
      <c r="E22" s="3"/>
      <c r="F22" s="3"/>
      <c r="G22" s="3"/>
      <c r="H22" s="3"/>
      <c r="I22" s="3"/>
      <c r="J22" s="3"/>
      <c r="K22" s="3"/>
      <c r="L22" s="3"/>
      <c r="M22" s="3"/>
    </row>
    <row r="23" spans="1:13" x14ac:dyDescent="0.25">
      <c r="A23" s="3"/>
      <c r="B23" s="3"/>
      <c r="C23" s="3"/>
      <c r="D23" s="3"/>
      <c r="E23" s="3"/>
      <c r="F23" s="3"/>
      <c r="G23" s="3"/>
      <c r="H23" s="3"/>
      <c r="I23" s="3"/>
      <c r="J23" s="3"/>
      <c r="K23" s="3"/>
      <c r="L23" s="3"/>
      <c r="M23" s="3"/>
    </row>
    <row r="24" spans="1:13" x14ac:dyDescent="0.25">
      <c r="A24" s="3"/>
      <c r="B24" s="3"/>
      <c r="C24" s="3"/>
      <c r="D24" s="3"/>
      <c r="E24" s="3"/>
      <c r="F24" s="3"/>
      <c r="G24" s="3"/>
      <c r="H24" s="3"/>
      <c r="I24" s="3"/>
      <c r="J24" s="3"/>
      <c r="K24" s="3"/>
      <c r="L24" s="3"/>
      <c r="M24" s="3"/>
    </row>
    <row r="25" spans="1:13" x14ac:dyDescent="0.25">
      <c r="A25" s="3"/>
      <c r="B25" s="3"/>
      <c r="C25" s="3"/>
      <c r="D25" s="3"/>
      <c r="E25" s="3"/>
      <c r="F25" s="3"/>
      <c r="G25" s="3"/>
      <c r="H25" s="3"/>
      <c r="I25" s="3"/>
      <c r="J25" s="3"/>
      <c r="K25" s="3"/>
      <c r="L25" s="3"/>
      <c r="M25" s="3"/>
    </row>
    <row r="26" spans="1:13" x14ac:dyDescent="0.25">
      <c r="A26" s="3"/>
      <c r="B26" s="3"/>
      <c r="C26" s="3"/>
      <c r="D26" s="3"/>
      <c r="E26" s="3"/>
      <c r="F26" s="3"/>
      <c r="G26" s="3"/>
      <c r="H26" s="3"/>
      <c r="I26" s="3"/>
      <c r="J26" s="3"/>
      <c r="K26" s="3"/>
      <c r="L26" s="3"/>
      <c r="M26" s="3"/>
    </row>
    <row r="27" spans="1:13" x14ac:dyDescent="0.25">
      <c r="A27" s="3"/>
      <c r="B27" s="3"/>
      <c r="C27" s="3"/>
      <c r="D27" s="3"/>
      <c r="E27" s="3"/>
      <c r="F27" s="3"/>
      <c r="G27" s="3"/>
      <c r="H27" s="3"/>
      <c r="I27" s="3"/>
      <c r="J27" s="3"/>
      <c r="K27" s="3"/>
      <c r="L27" s="3"/>
      <c r="M27" s="3"/>
    </row>
    <row r="28" spans="1:13" x14ac:dyDescent="0.25">
      <c r="A28" s="3"/>
      <c r="B28" s="3"/>
      <c r="C28" s="3"/>
      <c r="D28" s="3"/>
      <c r="E28" s="3"/>
      <c r="F28" s="3"/>
      <c r="G28" s="3"/>
      <c r="H28" s="3"/>
      <c r="I28" s="3"/>
      <c r="J28" s="3"/>
      <c r="K28" s="3"/>
      <c r="L28" s="3"/>
      <c r="M28" s="3"/>
    </row>
    <row r="29" spans="1:13" x14ac:dyDescent="0.25">
      <c r="A29" s="3"/>
      <c r="B29" s="3"/>
      <c r="C29" s="3"/>
      <c r="D29" s="3"/>
      <c r="E29" s="3"/>
      <c r="F29" s="3"/>
      <c r="G29" s="3"/>
      <c r="H29" s="3"/>
      <c r="I29" s="3"/>
      <c r="J29" s="3"/>
      <c r="K29" s="3"/>
      <c r="L29" s="3"/>
      <c r="M29" s="3"/>
    </row>
    <row r="30" spans="1:13" x14ac:dyDescent="0.25">
      <c r="A30" s="3"/>
      <c r="B30" s="3"/>
      <c r="C30" s="3"/>
      <c r="D30" s="3"/>
      <c r="E30" s="3"/>
      <c r="F30" s="3"/>
      <c r="G30" s="3"/>
      <c r="H30" s="3"/>
      <c r="I30" s="3"/>
      <c r="J30" s="3"/>
      <c r="K30" s="3"/>
      <c r="L30" s="3"/>
      <c r="M30" s="3"/>
    </row>
    <row r="31" spans="1:13" x14ac:dyDescent="0.25">
      <c r="A31" s="3"/>
      <c r="B31" s="3"/>
      <c r="C31" s="3"/>
      <c r="D31" s="3"/>
      <c r="E31" s="3"/>
      <c r="F31" s="3"/>
      <c r="G31" s="3"/>
      <c r="H31" s="3"/>
      <c r="I31" s="3"/>
      <c r="J31" s="3"/>
      <c r="K31" s="3"/>
      <c r="L31" s="3"/>
      <c r="M31" s="3"/>
    </row>
    <row r="32" spans="1:13" x14ac:dyDescent="0.25">
      <c r="A32" s="3"/>
      <c r="B32" s="3"/>
      <c r="C32" s="3"/>
      <c r="D32" s="3"/>
      <c r="E32" s="3"/>
      <c r="F32" s="3"/>
      <c r="G32" s="3"/>
      <c r="H32" s="3"/>
      <c r="I32" s="3"/>
      <c r="J32" s="3"/>
      <c r="K32" s="3"/>
      <c r="L32" s="3"/>
      <c r="M32" s="3"/>
    </row>
    <row r="33" spans="1:13" x14ac:dyDescent="0.25">
      <c r="A33" s="3"/>
      <c r="B33" s="3"/>
      <c r="C33" s="3"/>
      <c r="D33" s="3"/>
      <c r="E33" s="3"/>
      <c r="F33" s="3"/>
      <c r="G33" s="3"/>
      <c r="H33" s="3"/>
      <c r="I33" s="3"/>
      <c r="J33" s="3"/>
      <c r="K33" s="3"/>
      <c r="L33" s="3"/>
      <c r="M33" s="3"/>
    </row>
    <row r="34" spans="1:13" x14ac:dyDescent="0.25">
      <c r="A34" s="3"/>
      <c r="B34" s="3"/>
      <c r="C34" s="3"/>
      <c r="D34" s="3"/>
      <c r="E34" s="3"/>
      <c r="F34" s="3"/>
      <c r="G34" s="3"/>
      <c r="H34" s="3"/>
      <c r="I34" s="3"/>
      <c r="J34" s="3"/>
      <c r="K34" s="3"/>
      <c r="L34" s="3"/>
      <c r="M34" s="3"/>
    </row>
    <row r="35" spans="1:13" x14ac:dyDescent="0.25">
      <c r="A35" s="3"/>
      <c r="B35" s="3"/>
      <c r="C35" s="3"/>
      <c r="D35" s="3"/>
      <c r="E35" s="3"/>
      <c r="F35" s="3"/>
      <c r="G35" s="3"/>
      <c r="H35" s="3"/>
      <c r="I35" s="3"/>
      <c r="J35" s="3"/>
      <c r="K35" s="3"/>
      <c r="L35" s="3"/>
      <c r="M35" s="3"/>
    </row>
    <row r="36" spans="1:13" x14ac:dyDescent="0.25">
      <c r="A36" s="3"/>
      <c r="B36" s="3"/>
      <c r="C36" s="3"/>
      <c r="D36" s="3"/>
      <c r="E36" s="3"/>
      <c r="F36" s="3"/>
      <c r="G36" s="3"/>
      <c r="H36" s="3"/>
      <c r="I36" s="3"/>
      <c r="J36" s="3"/>
      <c r="K36" s="3"/>
      <c r="L36" s="3"/>
      <c r="M36" s="3"/>
    </row>
    <row r="37" spans="1:13" x14ac:dyDescent="0.25">
      <c r="A37" s="3"/>
      <c r="B37" s="3"/>
      <c r="C37" s="3"/>
      <c r="D37" s="3"/>
      <c r="E37" s="3"/>
      <c r="F37" s="3"/>
      <c r="G37" s="3"/>
      <c r="H37" s="3"/>
      <c r="I37" s="3"/>
      <c r="J37" s="3"/>
      <c r="K37" s="3"/>
      <c r="L37" s="3"/>
      <c r="M37" s="3"/>
    </row>
    <row r="38" spans="1:13" x14ac:dyDescent="0.25">
      <c r="A38" s="3"/>
      <c r="B38" s="3"/>
      <c r="C38" s="3"/>
      <c r="D38" s="3"/>
      <c r="E38" s="3"/>
      <c r="F38" s="3"/>
      <c r="G38" s="3"/>
      <c r="H38" s="3"/>
      <c r="I38" s="3"/>
      <c r="J38" s="3"/>
      <c r="K38" s="3"/>
      <c r="L38" s="3"/>
      <c r="M38" s="3"/>
    </row>
    <row r="39" spans="1:13" x14ac:dyDescent="0.25">
      <c r="A39" s="3"/>
      <c r="B39" s="3"/>
      <c r="C39" s="3"/>
      <c r="D39" s="3"/>
      <c r="E39" s="3"/>
      <c r="F39" s="3"/>
      <c r="G39" s="3"/>
      <c r="H39" s="3"/>
      <c r="I39" s="3"/>
      <c r="J39" s="3"/>
      <c r="K39" s="3"/>
      <c r="L39" s="3"/>
      <c r="M39" s="3"/>
    </row>
    <row r="40" spans="1:13" x14ac:dyDescent="0.25">
      <c r="A40" s="3"/>
      <c r="B40" s="3"/>
      <c r="C40" s="3"/>
      <c r="D40" s="3"/>
      <c r="E40" s="3"/>
      <c r="F40" s="3"/>
      <c r="G40" s="3"/>
      <c r="H40" s="3"/>
      <c r="I40" s="3"/>
      <c r="J40" s="3"/>
      <c r="K40" s="3"/>
      <c r="L40" s="3"/>
      <c r="M40" s="3"/>
    </row>
    <row r="41" spans="1:13" x14ac:dyDescent="0.25">
      <c r="A41" s="3"/>
      <c r="B41" s="3"/>
      <c r="C41" s="3"/>
      <c r="D41" s="3"/>
      <c r="E41" s="3"/>
      <c r="F41" s="3"/>
      <c r="G41" s="3"/>
      <c r="H41" s="3"/>
      <c r="I41" s="3"/>
      <c r="J41" s="3"/>
      <c r="K41" s="3"/>
      <c r="L41" s="3"/>
      <c r="M41" s="3"/>
    </row>
    <row r="42" spans="1:13" x14ac:dyDescent="0.25">
      <c r="A42" s="3"/>
      <c r="B42" s="3"/>
      <c r="C42" s="3"/>
      <c r="D42" s="3"/>
      <c r="E42" s="3"/>
      <c r="F42" s="3"/>
      <c r="G42" s="3"/>
      <c r="H42" s="3"/>
      <c r="I42" s="3"/>
      <c r="J42" s="3"/>
      <c r="K42" s="3"/>
      <c r="L42" s="3"/>
      <c r="M42" s="3"/>
    </row>
    <row r="43" spans="1:13" x14ac:dyDescent="0.25">
      <c r="A43" s="3"/>
      <c r="B43" s="3"/>
      <c r="C43" s="3"/>
      <c r="D43" s="3"/>
      <c r="E43" s="3"/>
      <c r="F43" s="3"/>
      <c r="G43" s="3"/>
      <c r="H43" s="3"/>
      <c r="I43" s="3"/>
      <c r="J43" s="3"/>
      <c r="K43" s="3"/>
      <c r="L43" s="3"/>
      <c r="M43" s="3"/>
    </row>
  </sheetData>
  <mergeCells count="4">
    <mergeCell ref="A1:M1"/>
    <mergeCell ref="A2:M2"/>
    <mergeCell ref="A3:M3"/>
    <mergeCell ref="D13:E13"/>
  </mergeCells>
  <conditionalFormatting sqref="D4">
    <cfRule type="cellIs" dxfId="14" priority="1" operator="equal">
      <formula>"BLOCKED"</formula>
    </cfRule>
    <cfRule type="cellIs" dxfId="13" priority="2" operator="equal">
      <formula>"PASS"</formula>
    </cfRule>
    <cfRule type="cellIs" dxfId="12" priority="3" operator="equal">
      <formula>"FAIL"</formula>
    </cfRule>
  </conditionalFormatting>
  <dataValidations count="1">
    <dataValidation type="list" allowBlank="1" showInputMessage="1" showErrorMessage="1" sqref="G14:G43">
      <formula1>"Pasa, Falla,No Accesible"</formula1>
    </dataValidation>
  </dataValidations>
  <hyperlinks>
    <hyperlink ref="A4" location="'Resumen de Prueba'!A1" display="Resumen"/>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95" zoomScaleNormal="95" workbookViewId="0">
      <selection activeCell="L26" sqref="L26"/>
    </sheetView>
  </sheetViews>
  <sheetFormatPr defaultRowHeight="15" x14ac:dyDescent="0.25"/>
  <cols>
    <col min="1" max="1" width="10.140625" style="11" customWidth="1"/>
    <col min="2" max="3" width="10.42578125" style="11" customWidth="1"/>
    <col min="4" max="4" width="31" style="11" customWidth="1"/>
    <col min="5" max="5" width="41.140625" style="11" customWidth="1"/>
    <col min="6" max="6" width="11.42578125" style="11" customWidth="1"/>
    <col min="7" max="10" width="10.42578125" style="11" customWidth="1"/>
    <col min="11" max="11" width="10.7109375" style="11" customWidth="1"/>
    <col min="12" max="12" width="10.42578125" style="11" customWidth="1"/>
    <col min="13" max="13" width="58.85546875" style="11" customWidth="1"/>
    <col min="14" max="16384" width="9.140625" style="11"/>
  </cols>
  <sheetData>
    <row r="1" spans="1:13" x14ac:dyDescent="0.25">
      <c r="A1" s="89" t="str">
        <f>'Resumen de Pruebas'!A1:R1</f>
        <v>Prueba de Calidad de Software</v>
      </c>
      <c r="B1" s="89"/>
      <c r="C1" s="89"/>
      <c r="D1" s="89"/>
      <c r="E1" s="89"/>
      <c r="F1" s="89"/>
      <c r="G1" s="89"/>
      <c r="H1" s="89"/>
      <c r="I1" s="89"/>
      <c r="J1" s="89"/>
      <c r="K1" s="89"/>
      <c r="L1" s="89"/>
      <c r="M1" s="89"/>
    </row>
    <row r="2" spans="1:13" x14ac:dyDescent="0.25">
      <c r="A2" s="89" t="str">
        <f>'Resumen de Pruebas'!A2:R2</f>
        <v>Proyecto Integrador</v>
      </c>
      <c r="B2" s="89"/>
      <c r="C2" s="89"/>
      <c r="D2" s="89"/>
      <c r="E2" s="89"/>
      <c r="F2" s="89"/>
      <c r="G2" s="89"/>
      <c r="H2" s="89"/>
      <c r="I2" s="89"/>
      <c r="J2" s="89"/>
      <c r="K2" s="89"/>
      <c r="L2" s="89"/>
      <c r="M2" s="89"/>
    </row>
    <row r="3" spans="1:13" ht="15.75" thickBot="1" x14ac:dyDescent="0.3">
      <c r="A3" s="89"/>
      <c r="B3" s="89"/>
      <c r="C3" s="89"/>
      <c r="D3" s="89"/>
      <c r="E3" s="89"/>
      <c r="F3" s="89"/>
      <c r="G3" s="89"/>
      <c r="H3" s="89"/>
      <c r="I3" s="89"/>
      <c r="J3" s="89"/>
      <c r="K3" s="89"/>
      <c r="L3" s="89"/>
      <c r="M3" s="89"/>
    </row>
    <row r="4" spans="1:13" ht="16.5" thickTop="1" thickBot="1" x14ac:dyDescent="0.3">
      <c r="A4" s="70" t="s">
        <v>117</v>
      </c>
      <c r="B4" s="12"/>
      <c r="C4" s="12"/>
      <c r="D4" s="73" t="str">
        <f>IF((G6+I6)/A6=1,"PASA","FALLA")</f>
        <v>PASA</v>
      </c>
      <c r="E4" s="12"/>
      <c r="F4" s="12"/>
      <c r="G4" s="22"/>
      <c r="H4" s="12"/>
      <c r="I4" s="12"/>
      <c r="J4" s="12"/>
      <c r="K4" s="12"/>
      <c r="L4" s="12"/>
      <c r="M4" s="12"/>
    </row>
    <row r="5" spans="1:13" ht="26.25" thickTop="1" x14ac:dyDescent="0.25">
      <c r="A5" s="22"/>
      <c r="B5" s="12"/>
      <c r="C5" s="12"/>
      <c r="D5" s="18"/>
      <c r="E5" s="12"/>
      <c r="F5" s="12"/>
      <c r="G5" s="26" t="s">
        <v>110</v>
      </c>
      <c r="H5" s="23" t="s">
        <v>109</v>
      </c>
      <c r="I5" s="24" t="s">
        <v>3</v>
      </c>
      <c r="J5" s="25" t="s">
        <v>108</v>
      </c>
      <c r="K5" s="12"/>
      <c r="L5" s="12"/>
      <c r="M5" s="21"/>
    </row>
    <row r="6" spans="1:13" x14ac:dyDescent="0.25">
      <c r="A6" s="13">
        <f>COUNT(A14:A43:A43)</f>
        <v>3</v>
      </c>
      <c r="B6" s="13">
        <f>SUM(B13:B43)</f>
        <v>0</v>
      </c>
      <c r="C6" s="13">
        <f>AVERAGE(C13:C43)</f>
        <v>100</v>
      </c>
      <c r="D6" s="17" t="s">
        <v>111</v>
      </c>
      <c r="E6" s="13"/>
      <c r="F6" s="13"/>
      <c r="G6" s="13">
        <f>COUNTIF(G13:G43,"PASA")</f>
        <v>3</v>
      </c>
      <c r="H6" s="13">
        <f>COUNTIF(G13:G43,"PASS")</f>
        <v>0</v>
      </c>
      <c r="I6" s="13">
        <f>COUNTIF(G13:G43,"PASS")</f>
        <v>0</v>
      </c>
      <c r="J6" s="13">
        <f>COUNTBLANK(G14:G16)</f>
        <v>0</v>
      </c>
      <c r="K6" s="12"/>
      <c r="L6" s="21"/>
      <c r="M6" s="21"/>
    </row>
    <row r="7" spans="1:13" hidden="1" x14ac:dyDescent="0.25">
      <c r="A7" s="22"/>
      <c r="B7" s="12"/>
      <c r="C7" s="12"/>
      <c r="D7" s="18"/>
      <c r="E7" s="12"/>
      <c r="F7" s="12"/>
      <c r="G7" s="19"/>
      <c r="H7" s="12"/>
      <c r="I7" s="12"/>
      <c r="J7" s="12"/>
      <c r="K7" s="12"/>
      <c r="L7" s="12"/>
      <c r="M7" s="22" t="s">
        <v>6</v>
      </c>
    </row>
    <row r="8" spans="1:13" s="14" customFormat="1" hidden="1" x14ac:dyDescent="0.25">
      <c r="A8" s="22"/>
      <c r="B8" s="12"/>
      <c r="C8" s="12"/>
      <c r="D8" s="18"/>
      <c r="E8" s="12"/>
      <c r="F8" s="12"/>
      <c r="G8" s="19"/>
      <c r="H8" s="12"/>
      <c r="I8" s="12"/>
      <c r="J8" s="12"/>
      <c r="K8" s="12"/>
      <c r="L8" s="12"/>
      <c r="M8" s="22" t="s">
        <v>7</v>
      </c>
    </row>
    <row r="9" spans="1:13" s="14" customFormat="1" hidden="1" x14ac:dyDescent="0.25">
      <c r="A9" s="22"/>
      <c r="B9" s="12"/>
      <c r="C9" s="12"/>
      <c r="D9" s="18"/>
      <c r="E9" s="12"/>
      <c r="F9" s="12"/>
      <c r="G9" s="19"/>
      <c r="H9" s="12"/>
      <c r="I9" s="12"/>
      <c r="J9" s="12"/>
      <c r="K9" s="12"/>
      <c r="L9" s="12"/>
      <c r="M9" s="22" t="s">
        <v>8</v>
      </c>
    </row>
    <row r="10" spans="1:13" s="14" customFormat="1" hidden="1" x14ac:dyDescent="0.25">
      <c r="A10" s="22"/>
      <c r="B10" s="12"/>
      <c r="C10" s="12"/>
      <c r="D10" s="18"/>
      <c r="E10" s="12"/>
      <c r="F10" s="12"/>
      <c r="G10" s="19"/>
      <c r="H10" s="12"/>
      <c r="I10" s="12"/>
      <c r="J10" s="12"/>
      <c r="K10" s="12"/>
      <c r="L10" s="12"/>
      <c r="M10" s="22" t="s">
        <v>9</v>
      </c>
    </row>
    <row r="11" spans="1:13" ht="15.75" thickBot="1" x14ac:dyDescent="0.3">
      <c r="A11" s="22"/>
      <c r="B11" s="22" t="s">
        <v>10</v>
      </c>
      <c r="C11" s="22"/>
      <c r="D11" s="22"/>
      <c r="E11" s="22" t="s">
        <v>10</v>
      </c>
      <c r="F11" s="22"/>
      <c r="G11" s="22"/>
      <c r="H11" s="22"/>
      <c r="I11" s="22"/>
      <c r="J11" s="22"/>
      <c r="K11" s="22"/>
      <c r="L11" s="22"/>
      <c r="M11" s="21"/>
    </row>
    <row r="12" spans="1:13" s="15" customFormat="1" ht="26.25" thickBot="1" x14ac:dyDescent="0.25">
      <c r="A12" s="16" t="s">
        <v>97</v>
      </c>
      <c r="B12" s="16" t="s">
        <v>98</v>
      </c>
      <c r="C12" s="16" t="s">
        <v>99</v>
      </c>
      <c r="D12" s="16" t="s">
        <v>100</v>
      </c>
      <c r="E12" s="16" t="s">
        <v>103</v>
      </c>
      <c r="F12" s="16" t="s">
        <v>101</v>
      </c>
      <c r="G12" s="16" t="s">
        <v>102</v>
      </c>
      <c r="H12" s="16" t="s">
        <v>119</v>
      </c>
      <c r="I12" s="16" t="s">
        <v>120</v>
      </c>
      <c r="J12" s="16" t="s">
        <v>106</v>
      </c>
      <c r="K12" s="16" t="s">
        <v>105</v>
      </c>
      <c r="L12" s="16" t="s">
        <v>104</v>
      </c>
      <c r="M12" s="16" t="s">
        <v>107</v>
      </c>
    </row>
    <row r="13" spans="1:13" ht="21" customHeight="1" x14ac:dyDescent="0.35">
      <c r="A13" s="4"/>
      <c r="B13" s="4"/>
      <c r="C13" s="4"/>
      <c r="D13" s="100" t="s">
        <v>141</v>
      </c>
      <c r="E13" s="101"/>
      <c r="F13" s="4"/>
      <c r="G13" s="4"/>
      <c r="H13" s="4"/>
      <c r="I13" s="4"/>
      <c r="J13" s="4"/>
      <c r="K13" s="4"/>
      <c r="L13" s="4"/>
      <c r="M13" s="4"/>
    </row>
    <row r="14" spans="1:13" x14ac:dyDescent="0.25">
      <c r="A14" s="71">
        <v>1</v>
      </c>
      <c r="B14" s="71" t="s">
        <v>123</v>
      </c>
      <c r="C14" s="71">
        <v>100</v>
      </c>
      <c r="D14" s="71" t="s">
        <v>145</v>
      </c>
      <c r="E14" s="71" t="s">
        <v>148</v>
      </c>
      <c r="F14" s="71" t="s">
        <v>126</v>
      </c>
      <c r="G14" s="3" t="s">
        <v>110</v>
      </c>
      <c r="H14" s="71">
        <v>0</v>
      </c>
      <c r="I14" s="71" t="s">
        <v>123</v>
      </c>
      <c r="J14" s="71" t="s">
        <v>123</v>
      </c>
      <c r="K14" s="75">
        <v>43684</v>
      </c>
      <c r="L14" s="71" t="s">
        <v>153</v>
      </c>
      <c r="M14" s="3"/>
    </row>
    <row r="15" spans="1:13" x14ac:dyDescent="0.25">
      <c r="A15" s="71">
        <v>2</v>
      </c>
      <c r="B15" s="71" t="s">
        <v>123</v>
      </c>
      <c r="C15" s="71">
        <v>100</v>
      </c>
      <c r="D15" s="71" t="s">
        <v>146</v>
      </c>
      <c r="E15" s="71" t="s">
        <v>148</v>
      </c>
      <c r="F15" s="71" t="s">
        <v>126</v>
      </c>
      <c r="G15" s="3" t="s">
        <v>110</v>
      </c>
      <c r="H15" s="71">
        <v>0</v>
      </c>
      <c r="I15" s="71" t="s">
        <v>123</v>
      </c>
      <c r="J15" s="71" t="s">
        <v>123</v>
      </c>
      <c r="K15" s="75">
        <v>43684</v>
      </c>
      <c r="L15" s="71" t="s">
        <v>153</v>
      </c>
      <c r="M15" s="3"/>
    </row>
    <row r="16" spans="1:13" x14ac:dyDescent="0.25">
      <c r="A16" s="71">
        <v>3</v>
      </c>
      <c r="B16" s="71" t="s">
        <v>123</v>
      </c>
      <c r="C16" s="71">
        <v>100</v>
      </c>
      <c r="D16" s="71" t="s">
        <v>147</v>
      </c>
      <c r="E16" s="71" t="s">
        <v>148</v>
      </c>
      <c r="F16" s="71" t="s">
        <v>126</v>
      </c>
      <c r="G16" s="3" t="s">
        <v>110</v>
      </c>
      <c r="H16" s="71">
        <v>0</v>
      </c>
      <c r="I16" s="71" t="s">
        <v>123</v>
      </c>
      <c r="J16" s="71" t="s">
        <v>123</v>
      </c>
      <c r="K16" s="75">
        <v>43684</v>
      </c>
      <c r="L16" s="71" t="s">
        <v>153</v>
      </c>
      <c r="M16" s="3"/>
    </row>
    <row r="17" spans="1:13" x14ac:dyDescent="0.25">
      <c r="A17" s="3"/>
      <c r="B17" s="3"/>
      <c r="C17" s="3"/>
      <c r="D17" s="3"/>
      <c r="E17" s="3"/>
      <c r="F17" s="3"/>
      <c r="G17" s="3"/>
      <c r="H17" s="3"/>
      <c r="I17" s="3"/>
      <c r="J17" s="3"/>
      <c r="K17" s="3"/>
      <c r="L17" s="3"/>
      <c r="M17" s="3"/>
    </row>
    <row r="18" spans="1:13" x14ac:dyDescent="0.25">
      <c r="A18" s="3"/>
      <c r="B18" s="3"/>
      <c r="C18" s="3"/>
      <c r="D18" s="3"/>
      <c r="E18" s="3"/>
      <c r="F18" s="3"/>
      <c r="G18" s="3"/>
      <c r="H18" s="3"/>
      <c r="I18" s="3"/>
      <c r="J18" s="3"/>
      <c r="K18" s="3"/>
      <c r="L18" s="3"/>
      <c r="M18" s="3"/>
    </row>
    <row r="19" spans="1:13" x14ac:dyDescent="0.25">
      <c r="A19" s="3"/>
      <c r="B19" s="3"/>
      <c r="C19" s="3"/>
      <c r="D19" s="3"/>
      <c r="E19" s="3"/>
      <c r="F19" s="3"/>
      <c r="G19" s="3"/>
      <c r="H19" s="3"/>
      <c r="I19" s="3"/>
      <c r="J19" s="3"/>
      <c r="K19" s="3"/>
      <c r="L19" s="3"/>
      <c r="M19" s="3"/>
    </row>
    <row r="20" spans="1:13" x14ac:dyDescent="0.25">
      <c r="A20" s="3"/>
      <c r="B20" s="3"/>
      <c r="C20" s="3"/>
      <c r="D20" s="3"/>
      <c r="E20" s="3"/>
      <c r="F20" s="3"/>
      <c r="G20" s="3"/>
      <c r="H20" s="3"/>
      <c r="I20" s="3"/>
      <c r="J20" s="3"/>
      <c r="K20" s="3"/>
      <c r="L20" s="3"/>
      <c r="M20" s="3"/>
    </row>
    <row r="21" spans="1:13" x14ac:dyDescent="0.25">
      <c r="A21" s="3"/>
      <c r="B21" s="3"/>
      <c r="C21" s="3"/>
      <c r="D21" s="3"/>
      <c r="E21" s="3"/>
      <c r="F21" s="3"/>
      <c r="G21" s="3"/>
      <c r="H21" s="3"/>
      <c r="I21" s="3"/>
      <c r="J21" s="3"/>
      <c r="K21" s="3"/>
      <c r="L21" s="3"/>
      <c r="M21" s="3"/>
    </row>
    <row r="22" spans="1:13" x14ac:dyDescent="0.25">
      <c r="A22" s="3"/>
      <c r="B22" s="3"/>
      <c r="C22" s="3"/>
      <c r="D22" s="3"/>
      <c r="E22" s="3"/>
      <c r="F22" s="3"/>
      <c r="G22" s="3"/>
      <c r="H22" s="3"/>
      <c r="I22" s="3"/>
      <c r="J22" s="3"/>
      <c r="K22" s="3"/>
      <c r="L22" s="3"/>
      <c r="M22" s="3"/>
    </row>
    <row r="23" spans="1:13" x14ac:dyDescent="0.25">
      <c r="A23" s="3"/>
      <c r="B23" s="3"/>
      <c r="C23" s="3"/>
      <c r="D23" s="3"/>
      <c r="E23" s="3"/>
      <c r="F23" s="3"/>
      <c r="G23" s="3"/>
      <c r="H23" s="3"/>
      <c r="I23" s="3"/>
      <c r="J23" s="3"/>
      <c r="K23" s="3"/>
      <c r="L23" s="3"/>
      <c r="M23" s="3"/>
    </row>
    <row r="24" spans="1:13" x14ac:dyDescent="0.25">
      <c r="A24" s="3"/>
      <c r="B24" s="3"/>
      <c r="C24" s="3"/>
      <c r="D24" s="3"/>
      <c r="E24" s="3"/>
      <c r="F24" s="3"/>
      <c r="G24" s="3"/>
      <c r="H24" s="3"/>
      <c r="I24" s="3"/>
      <c r="J24" s="3"/>
      <c r="K24" s="3"/>
      <c r="L24" s="3"/>
      <c r="M24" s="3"/>
    </row>
    <row r="25" spans="1:13" x14ac:dyDescent="0.25">
      <c r="A25" s="3"/>
      <c r="B25" s="3"/>
      <c r="C25" s="3"/>
      <c r="D25" s="3"/>
      <c r="E25" s="3"/>
      <c r="F25" s="3"/>
      <c r="G25" s="3"/>
      <c r="H25" s="3"/>
      <c r="I25" s="3"/>
      <c r="J25" s="3"/>
      <c r="K25" s="3"/>
      <c r="L25" s="3"/>
      <c r="M25" s="3"/>
    </row>
    <row r="26" spans="1:13" x14ac:dyDescent="0.25">
      <c r="A26" s="3"/>
      <c r="B26" s="3"/>
      <c r="C26" s="3"/>
      <c r="D26" s="3"/>
      <c r="E26" s="3"/>
      <c r="F26" s="3"/>
      <c r="G26" s="3"/>
      <c r="H26" s="3"/>
      <c r="I26" s="3"/>
      <c r="J26" s="3"/>
      <c r="K26" s="3"/>
      <c r="L26" s="3"/>
      <c r="M26" s="3"/>
    </row>
    <row r="27" spans="1:13" x14ac:dyDescent="0.25">
      <c r="A27" s="3"/>
      <c r="B27" s="3"/>
      <c r="C27" s="3"/>
      <c r="D27" s="3"/>
      <c r="E27" s="3"/>
      <c r="F27" s="3"/>
      <c r="G27" s="3"/>
      <c r="H27" s="3"/>
      <c r="I27" s="3"/>
      <c r="J27" s="3"/>
      <c r="K27" s="3"/>
      <c r="L27" s="3"/>
      <c r="M27" s="3"/>
    </row>
    <row r="28" spans="1:13" x14ac:dyDescent="0.25">
      <c r="A28" s="3"/>
      <c r="B28" s="3"/>
      <c r="C28" s="3"/>
      <c r="D28" s="3"/>
      <c r="E28" s="3"/>
      <c r="F28" s="3"/>
      <c r="G28" s="3"/>
      <c r="H28" s="3"/>
      <c r="I28" s="3"/>
      <c r="J28" s="3"/>
      <c r="K28" s="3"/>
      <c r="L28" s="3"/>
      <c r="M28" s="3"/>
    </row>
    <row r="29" spans="1:13" x14ac:dyDescent="0.25">
      <c r="A29" s="3"/>
      <c r="B29" s="3"/>
      <c r="C29" s="3"/>
      <c r="D29" s="3"/>
      <c r="E29" s="3"/>
      <c r="F29" s="3"/>
      <c r="G29" s="3"/>
      <c r="H29" s="3"/>
      <c r="I29" s="3"/>
      <c r="J29" s="3"/>
      <c r="K29" s="3"/>
      <c r="L29" s="3"/>
      <c r="M29" s="3"/>
    </row>
    <row r="30" spans="1:13" x14ac:dyDescent="0.25">
      <c r="A30" s="3"/>
      <c r="B30" s="3"/>
      <c r="C30" s="3"/>
      <c r="D30" s="3"/>
      <c r="E30" s="3"/>
      <c r="F30" s="3"/>
      <c r="G30" s="3"/>
      <c r="H30" s="3"/>
      <c r="I30" s="3"/>
      <c r="J30" s="3"/>
      <c r="K30" s="3"/>
      <c r="L30" s="3"/>
      <c r="M30" s="3"/>
    </row>
    <row r="31" spans="1:13" x14ac:dyDescent="0.25">
      <c r="A31" s="3"/>
      <c r="B31" s="3"/>
      <c r="C31" s="3"/>
      <c r="D31" s="3"/>
      <c r="E31" s="3"/>
      <c r="F31" s="3"/>
      <c r="G31" s="3"/>
      <c r="H31" s="3"/>
      <c r="I31" s="3"/>
      <c r="J31" s="3"/>
      <c r="K31" s="3"/>
      <c r="L31" s="3"/>
      <c r="M31" s="3"/>
    </row>
    <row r="32" spans="1:13" x14ac:dyDescent="0.25">
      <c r="A32" s="3"/>
      <c r="B32" s="3"/>
      <c r="C32" s="3"/>
      <c r="D32" s="3"/>
      <c r="E32" s="3"/>
      <c r="F32" s="3"/>
      <c r="G32" s="3"/>
      <c r="H32" s="3"/>
      <c r="I32" s="3"/>
      <c r="J32" s="3"/>
      <c r="K32" s="3"/>
      <c r="L32" s="3"/>
      <c r="M32" s="3"/>
    </row>
    <row r="33" spans="1:13" x14ac:dyDescent="0.25">
      <c r="A33" s="3"/>
      <c r="B33" s="3"/>
      <c r="C33" s="3"/>
      <c r="D33" s="3"/>
      <c r="E33" s="3"/>
      <c r="F33" s="3"/>
      <c r="G33" s="3"/>
      <c r="H33" s="3"/>
      <c r="I33" s="3"/>
      <c r="J33" s="3"/>
      <c r="K33" s="3"/>
      <c r="L33" s="3"/>
      <c r="M33" s="3"/>
    </row>
    <row r="34" spans="1:13" x14ac:dyDescent="0.25">
      <c r="A34" s="3"/>
      <c r="B34" s="3"/>
      <c r="C34" s="3"/>
      <c r="D34" s="3"/>
      <c r="E34" s="3"/>
      <c r="F34" s="3"/>
      <c r="G34" s="3"/>
      <c r="H34" s="3"/>
      <c r="I34" s="3"/>
      <c r="J34" s="3"/>
      <c r="K34" s="3"/>
      <c r="L34" s="3"/>
      <c r="M34" s="3"/>
    </row>
    <row r="35" spans="1:13" x14ac:dyDescent="0.25">
      <c r="A35" s="3"/>
      <c r="B35" s="3"/>
      <c r="C35" s="3"/>
      <c r="D35" s="3"/>
      <c r="E35" s="3"/>
      <c r="F35" s="3"/>
      <c r="G35" s="3"/>
      <c r="H35" s="3"/>
      <c r="I35" s="3"/>
      <c r="J35" s="3"/>
      <c r="K35" s="3"/>
      <c r="L35" s="3"/>
      <c r="M35" s="3"/>
    </row>
    <row r="36" spans="1:13" x14ac:dyDescent="0.25">
      <c r="A36" s="3"/>
      <c r="B36" s="3"/>
      <c r="C36" s="3"/>
      <c r="D36" s="3"/>
      <c r="E36" s="3"/>
      <c r="F36" s="3"/>
      <c r="G36" s="3"/>
      <c r="H36" s="3"/>
      <c r="I36" s="3"/>
      <c r="J36" s="3"/>
      <c r="K36" s="3"/>
      <c r="L36" s="3"/>
      <c r="M36" s="3"/>
    </row>
    <row r="37" spans="1:13" x14ac:dyDescent="0.25">
      <c r="A37" s="3"/>
      <c r="B37" s="3"/>
      <c r="C37" s="3"/>
      <c r="D37" s="3"/>
      <c r="E37" s="3"/>
      <c r="F37" s="3"/>
      <c r="G37" s="3"/>
      <c r="H37" s="3"/>
      <c r="I37" s="3"/>
      <c r="J37" s="3"/>
      <c r="K37" s="3"/>
      <c r="L37" s="3"/>
      <c r="M37" s="3"/>
    </row>
    <row r="38" spans="1:13" x14ac:dyDescent="0.25">
      <c r="A38" s="3"/>
      <c r="B38" s="3"/>
      <c r="C38" s="3"/>
      <c r="D38" s="3"/>
      <c r="E38" s="3"/>
      <c r="F38" s="3"/>
      <c r="G38" s="3"/>
      <c r="H38" s="3"/>
      <c r="I38" s="3"/>
      <c r="J38" s="3"/>
      <c r="K38" s="3"/>
      <c r="L38" s="3"/>
      <c r="M38" s="3"/>
    </row>
    <row r="39" spans="1:13" x14ac:dyDescent="0.25">
      <c r="A39" s="3"/>
      <c r="B39" s="3"/>
      <c r="C39" s="3"/>
      <c r="D39" s="3"/>
      <c r="E39" s="3"/>
      <c r="F39" s="3"/>
      <c r="G39" s="3"/>
      <c r="H39" s="3"/>
      <c r="I39" s="3"/>
      <c r="J39" s="3"/>
      <c r="K39" s="3"/>
      <c r="L39" s="3"/>
      <c r="M39" s="3"/>
    </row>
    <row r="40" spans="1:13" x14ac:dyDescent="0.25">
      <c r="A40" s="3"/>
      <c r="B40" s="3"/>
      <c r="C40" s="3"/>
      <c r="D40" s="3"/>
      <c r="E40" s="3"/>
      <c r="F40" s="3"/>
      <c r="G40" s="3"/>
      <c r="H40" s="3"/>
      <c r="I40" s="3"/>
      <c r="J40" s="3"/>
      <c r="K40" s="3"/>
      <c r="L40" s="3"/>
      <c r="M40" s="3"/>
    </row>
    <row r="41" spans="1:13" x14ac:dyDescent="0.25">
      <c r="A41" s="3"/>
      <c r="B41" s="3"/>
      <c r="C41" s="3"/>
      <c r="D41" s="3"/>
      <c r="E41" s="3"/>
      <c r="F41" s="3"/>
      <c r="G41" s="3"/>
      <c r="H41" s="3"/>
      <c r="I41" s="3"/>
      <c r="J41" s="3"/>
      <c r="K41" s="3"/>
      <c r="L41" s="3"/>
      <c r="M41" s="3"/>
    </row>
    <row r="42" spans="1:13" x14ac:dyDescent="0.25">
      <c r="A42" s="3"/>
      <c r="B42" s="3"/>
      <c r="C42" s="3"/>
      <c r="D42" s="3"/>
      <c r="E42" s="3"/>
      <c r="F42" s="3"/>
      <c r="G42" s="3"/>
      <c r="H42" s="3"/>
      <c r="I42" s="3"/>
      <c r="J42" s="3"/>
      <c r="K42" s="3"/>
      <c r="L42" s="3"/>
      <c r="M42" s="3"/>
    </row>
    <row r="43" spans="1:13" x14ac:dyDescent="0.25">
      <c r="A43" s="3"/>
      <c r="B43" s="3"/>
      <c r="C43" s="3"/>
      <c r="D43" s="3"/>
      <c r="E43" s="3"/>
      <c r="F43" s="3"/>
      <c r="G43" s="3"/>
      <c r="H43" s="3"/>
      <c r="I43" s="3"/>
      <c r="J43" s="3"/>
      <c r="K43" s="3"/>
      <c r="L43" s="3"/>
      <c r="M43" s="3"/>
    </row>
  </sheetData>
  <mergeCells count="4">
    <mergeCell ref="A1:M1"/>
    <mergeCell ref="A2:M2"/>
    <mergeCell ref="A3:M3"/>
    <mergeCell ref="D13:E13"/>
  </mergeCells>
  <conditionalFormatting sqref="D4">
    <cfRule type="cellIs" dxfId="11" priority="1" operator="equal">
      <formula>"BLOCKED"</formula>
    </cfRule>
    <cfRule type="cellIs" dxfId="10" priority="2" operator="equal">
      <formula>"PASS"</formula>
    </cfRule>
    <cfRule type="cellIs" dxfId="9" priority="3" operator="equal">
      <formula>"FAIL"</formula>
    </cfRule>
  </conditionalFormatting>
  <dataValidations count="1">
    <dataValidation type="list" allowBlank="1" showInputMessage="1" showErrorMessage="1" sqref="G14:G43">
      <formula1>"Pasa, Falla,No Accesible"</formula1>
    </dataValidation>
  </dataValidations>
  <hyperlinks>
    <hyperlink ref="A4" location="'Resumen de Prueba'!A1" display="Resumen"/>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95" zoomScaleNormal="95" workbookViewId="0">
      <selection activeCell="M24" sqref="M24"/>
    </sheetView>
  </sheetViews>
  <sheetFormatPr defaultRowHeight="15" x14ac:dyDescent="0.25"/>
  <cols>
    <col min="1" max="1" width="10.140625" style="11" customWidth="1"/>
    <col min="2" max="3" width="10.42578125" style="11" customWidth="1"/>
    <col min="4" max="4" width="35.85546875" style="11" customWidth="1"/>
    <col min="5" max="5" width="44" style="11" customWidth="1"/>
    <col min="6" max="6" width="11.42578125" style="11" customWidth="1"/>
    <col min="7" max="7" width="9.5703125" style="11" customWidth="1"/>
    <col min="8" max="9" width="10.42578125" style="11" customWidth="1"/>
    <col min="10" max="10" width="8.85546875" style="11" customWidth="1"/>
    <col min="11" max="11" width="11" style="11" customWidth="1"/>
    <col min="12" max="12" width="10.42578125" style="11" customWidth="1"/>
    <col min="13" max="13" width="58.85546875" style="11" customWidth="1"/>
    <col min="14" max="16384" width="9.140625" style="11"/>
  </cols>
  <sheetData>
    <row r="1" spans="1:13" x14ac:dyDescent="0.25">
      <c r="A1" s="89" t="str">
        <f>'Resumen de Pruebas'!A1:R1</f>
        <v>Prueba de Calidad de Software</v>
      </c>
      <c r="B1" s="89"/>
      <c r="C1" s="89"/>
      <c r="D1" s="89"/>
      <c r="E1" s="89"/>
      <c r="F1" s="89"/>
      <c r="G1" s="89"/>
      <c r="H1" s="89"/>
      <c r="I1" s="89"/>
      <c r="J1" s="89"/>
      <c r="K1" s="89"/>
      <c r="L1" s="89"/>
      <c r="M1" s="89"/>
    </row>
    <row r="2" spans="1:13" x14ac:dyDescent="0.25">
      <c r="A2" s="89" t="str">
        <f>'Resumen de Pruebas'!A2:R2</f>
        <v>Proyecto Integrador</v>
      </c>
      <c r="B2" s="89"/>
      <c r="C2" s="89"/>
      <c r="D2" s="89"/>
      <c r="E2" s="89"/>
      <c r="F2" s="89"/>
      <c r="G2" s="89"/>
      <c r="H2" s="89"/>
      <c r="I2" s="89"/>
      <c r="J2" s="89"/>
      <c r="K2" s="89"/>
      <c r="L2" s="89"/>
      <c r="M2" s="89"/>
    </row>
    <row r="3" spans="1:13" ht="15.75" thickBot="1" x14ac:dyDescent="0.3">
      <c r="A3" s="89"/>
      <c r="B3" s="89"/>
      <c r="C3" s="89"/>
      <c r="D3" s="89"/>
      <c r="E3" s="89"/>
      <c r="F3" s="89"/>
      <c r="G3" s="89"/>
      <c r="H3" s="89"/>
      <c r="I3" s="89"/>
      <c r="J3" s="89"/>
      <c r="K3" s="89"/>
      <c r="L3" s="89"/>
      <c r="M3" s="89"/>
    </row>
    <row r="4" spans="1:13" ht="16.5" thickTop="1" thickBot="1" x14ac:dyDescent="0.3">
      <c r="A4" s="70" t="s">
        <v>117</v>
      </c>
      <c r="B4" s="12"/>
      <c r="C4" s="12"/>
      <c r="D4" s="73" t="str">
        <f>IF((G6+I6)/A6=1,"PASA","FALLA")</f>
        <v>PASA</v>
      </c>
      <c r="E4" s="12"/>
      <c r="F4" s="12"/>
      <c r="G4" s="22"/>
      <c r="H4" s="12"/>
      <c r="I4" s="12"/>
      <c r="J4" s="12"/>
      <c r="K4" s="12"/>
      <c r="L4" s="12"/>
      <c r="M4" s="12"/>
    </row>
    <row r="5" spans="1:13" ht="26.25" thickTop="1" x14ac:dyDescent="0.25">
      <c r="A5" s="22"/>
      <c r="B5" s="12"/>
      <c r="C5" s="12"/>
      <c r="D5" s="18"/>
      <c r="E5" s="12"/>
      <c r="F5" s="12"/>
      <c r="G5" s="26" t="s">
        <v>110</v>
      </c>
      <c r="H5" s="23" t="s">
        <v>109</v>
      </c>
      <c r="I5" s="24" t="s">
        <v>3</v>
      </c>
      <c r="J5" s="25" t="s">
        <v>108</v>
      </c>
      <c r="K5" s="12"/>
      <c r="L5" s="12"/>
      <c r="M5" s="21"/>
    </row>
    <row r="6" spans="1:13" x14ac:dyDescent="0.25">
      <c r="A6" s="13">
        <f>COUNT(A14:A43:A43)</f>
        <v>1</v>
      </c>
      <c r="B6" s="13">
        <f>SUM(B13:B43)</f>
        <v>0</v>
      </c>
      <c r="C6" s="13">
        <f>AVERAGE(C13:C43)</f>
        <v>100</v>
      </c>
      <c r="D6" s="17" t="s">
        <v>111</v>
      </c>
      <c r="E6" s="13"/>
      <c r="F6" s="13"/>
      <c r="G6" s="13">
        <f>COUNTIF(G13:G43,"PASA")</f>
        <v>1</v>
      </c>
      <c r="H6" s="13">
        <f>COUNTIF(G13:G43,"PASS")</f>
        <v>0</v>
      </c>
      <c r="I6" s="13">
        <f>COUNTIF(G13:G43,"PASS")</f>
        <v>0</v>
      </c>
      <c r="J6" s="13">
        <f>COUNTBLANK(G14:G14)</f>
        <v>0</v>
      </c>
      <c r="K6" s="12"/>
      <c r="L6" s="21"/>
      <c r="M6" s="21"/>
    </row>
    <row r="7" spans="1:13" hidden="1" x14ac:dyDescent="0.25">
      <c r="A7" s="22"/>
      <c r="B7" s="12"/>
      <c r="C7" s="12"/>
      <c r="D7" s="18"/>
      <c r="E7" s="12"/>
      <c r="F7" s="12"/>
      <c r="G7" s="19"/>
      <c r="H7" s="12"/>
      <c r="I7" s="12"/>
      <c r="J7" s="12"/>
      <c r="K7" s="12"/>
      <c r="L7" s="12"/>
      <c r="M7" s="22" t="s">
        <v>6</v>
      </c>
    </row>
    <row r="8" spans="1:13" s="14" customFormat="1" hidden="1" x14ac:dyDescent="0.25">
      <c r="A8" s="22"/>
      <c r="B8" s="12"/>
      <c r="C8" s="12"/>
      <c r="D8" s="18"/>
      <c r="E8" s="12"/>
      <c r="F8" s="12"/>
      <c r="G8" s="19"/>
      <c r="H8" s="12"/>
      <c r="I8" s="12"/>
      <c r="J8" s="12"/>
      <c r="K8" s="12"/>
      <c r="L8" s="12"/>
      <c r="M8" s="22" t="s">
        <v>7</v>
      </c>
    </row>
    <row r="9" spans="1:13" s="14" customFormat="1" hidden="1" x14ac:dyDescent="0.25">
      <c r="A9" s="22"/>
      <c r="B9" s="12"/>
      <c r="C9" s="12"/>
      <c r="D9" s="18"/>
      <c r="E9" s="12"/>
      <c r="F9" s="12"/>
      <c r="G9" s="19"/>
      <c r="H9" s="12"/>
      <c r="I9" s="12"/>
      <c r="J9" s="12"/>
      <c r="K9" s="12"/>
      <c r="L9" s="12"/>
      <c r="M9" s="22" t="s">
        <v>8</v>
      </c>
    </row>
    <row r="10" spans="1:13" s="14" customFormat="1" hidden="1" x14ac:dyDescent="0.25">
      <c r="A10" s="22"/>
      <c r="B10" s="12"/>
      <c r="C10" s="12"/>
      <c r="D10" s="18"/>
      <c r="E10" s="12"/>
      <c r="F10" s="12"/>
      <c r="G10" s="19"/>
      <c r="H10" s="12"/>
      <c r="I10" s="12"/>
      <c r="J10" s="12"/>
      <c r="K10" s="12"/>
      <c r="L10" s="12"/>
      <c r="M10" s="22" t="s">
        <v>9</v>
      </c>
    </row>
    <row r="11" spans="1:13" ht="15.75" thickBot="1" x14ac:dyDescent="0.3">
      <c r="A11" s="22"/>
      <c r="B11" s="22" t="s">
        <v>10</v>
      </c>
      <c r="C11" s="22"/>
      <c r="D11" s="22"/>
      <c r="E11" s="22" t="s">
        <v>10</v>
      </c>
      <c r="F11" s="22"/>
      <c r="G11" s="22"/>
      <c r="H11" s="22"/>
      <c r="I11" s="22"/>
      <c r="J11" s="22"/>
      <c r="K11" s="22"/>
      <c r="L11" s="22"/>
      <c r="M11" s="21"/>
    </row>
    <row r="12" spans="1:13" s="15" customFormat="1" ht="26.25" thickBot="1" x14ac:dyDescent="0.25">
      <c r="A12" s="16" t="s">
        <v>97</v>
      </c>
      <c r="B12" s="16" t="s">
        <v>98</v>
      </c>
      <c r="C12" s="16" t="s">
        <v>99</v>
      </c>
      <c r="D12" s="16" t="s">
        <v>100</v>
      </c>
      <c r="E12" s="16" t="s">
        <v>103</v>
      </c>
      <c r="F12" s="16" t="s">
        <v>101</v>
      </c>
      <c r="G12" s="16" t="s">
        <v>102</v>
      </c>
      <c r="H12" s="16" t="s">
        <v>119</v>
      </c>
      <c r="I12" s="16" t="s">
        <v>120</v>
      </c>
      <c r="J12" s="16" t="s">
        <v>106</v>
      </c>
      <c r="K12" s="16" t="s">
        <v>105</v>
      </c>
      <c r="L12" s="16" t="s">
        <v>104</v>
      </c>
      <c r="M12" s="16" t="s">
        <v>107</v>
      </c>
    </row>
    <row r="13" spans="1:13" ht="21" customHeight="1" x14ac:dyDescent="0.35">
      <c r="A13" s="4"/>
      <c r="B13" s="4"/>
      <c r="C13" s="4"/>
      <c r="D13" s="100" t="s">
        <v>151</v>
      </c>
      <c r="E13" s="101"/>
      <c r="F13" s="4"/>
      <c r="G13" s="4"/>
      <c r="H13" s="4"/>
      <c r="I13" s="4"/>
      <c r="J13" s="4"/>
      <c r="K13" s="4"/>
      <c r="L13" s="4"/>
      <c r="M13" s="4"/>
    </row>
    <row r="14" spans="1:13" ht="47.25" customHeight="1" x14ac:dyDescent="0.25">
      <c r="A14" s="72">
        <v>1</v>
      </c>
      <c r="B14" s="72" t="s">
        <v>123</v>
      </c>
      <c r="C14" s="72">
        <v>100</v>
      </c>
      <c r="D14" s="72" t="s">
        <v>149</v>
      </c>
      <c r="E14" s="71" t="s">
        <v>150</v>
      </c>
      <c r="F14" s="72" t="s">
        <v>126</v>
      </c>
      <c r="G14" s="72" t="s">
        <v>110</v>
      </c>
      <c r="H14" s="72">
        <v>0</v>
      </c>
      <c r="I14" s="72" t="s">
        <v>123</v>
      </c>
      <c r="J14" s="72" t="s">
        <v>123</v>
      </c>
      <c r="K14" s="76">
        <v>43684</v>
      </c>
      <c r="L14" s="72" t="s">
        <v>153</v>
      </c>
      <c r="M14" s="3"/>
    </row>
    <row r="15" spans="1:13" x14ac:dyDescent="0.25">
      <c r="A15" s="3"/>
      <c r="B15" s="3"/>
      <c r="C15" s="3"/>
      <c r="D15" s="3"/>
      <c r="E15" s="3"/>
      <c r="F15" s="3"/>
      <c r="G15" s="3"/>
      <c r="H15" s="3"/>
      <c r="I15" s="3"/>
      <c r="J15" s="3"/>
      <c r="K15" s="3"/>
      <c r="L15" s="3"/>
      <c r="M15" s="3"/>
    </row>
    <row r="16" spans="1:13" x14ac:dyDescent="0.25">
      <c r="A16" s="3"/>
      <c r="B16" s="3"/>
      <c r="C16" s="3"/>
      <c r="D16" s="3"/>
      <c r="E16" s="3"/>
      <c r="F16" s="3"/>
      <c r="G16" s="3"/>
      <c r="H16" s="3"/>
      <c r="I16" s="3"/>
      <c r="J16" s="3"/>
      <c r="K16" s="3"/>
      <c r="L16" s="3"/>
      <c r="M16" s="3"/>
    </row>
    <row r="17" spans="1:13" x14ac:dyDescent="0.25">
      <c r="A17" s="3"/>
      <c r="B17" s="3"/>
      <c r="C17" s="3"/>
      <c r="D17" s="3"/>
      <c r="E17" s="3"/>
      <c r="F17" s="3"/>
      <c r="G17" s="3"/>
      <c r="H17" s="3"/>
      <c r="I17" s="3"/>
      <c r="J17" s="3"/>
      <c r="K17" s="3"/>
      <c r="L17" s="3"/>
      <c r="M17" s="3"/>
    </row>
    <row r="18" spans="1:13" x14ac:dyDescent="0.25">
      <c r="A18" s="3"/>
      <c r="B18" s="3"/>
      <c r="C18" s="3"/>
      <c r="D18" s="3"/>
      <c r="E18" s="3"/>
      <c r="F18" s="3"/>
      <c r="G18" s="3"/>
      <c r="H18" s="3"/>
      <c r="I18" s="3"/>
      <c r="J18" s="3"/>
      <c r="K18" s="3"/>
      <c r="L18" s="3"/>
      <c r="M18" s="3"/>
    </row>
    <row r="19" spans="1:13" x14ac:dyDescent="0.25">
      <c r="A19" s="3"/>
      <c r="B19" s="3"/>
      <c r="C19" s="3"/>
      <c r="D19" s="3"/>
      <c r="E19" s="3"/>
      <c r="F19" s="3"/>
      <c r="G19" s="3"/>
      <c r="H19" s="3"/>
      <c r="I19" s="3"/>
      <c r="J19" s="3"/>
      <c r="K19" s="3"/>
      <c r="L19" s="3"/>
      <c r="M19" s="3"/>
    </row>
    <row r="20" spans="1:13" x14ac:dyDescent="0.25">
      <c r="A20" s="3"/>
      <c r="B20" s="3"/>
      <c r="C20" s="3"/>
      <c r="D20" s="3"/>
      <c r="E20" s="3"/>
      <c r="F20" s="3"/>
      <c r="G20" s="3"/>
      <c r="H20" s="3"/>
      <c r="I20" s="3"/>
      <c r="J20" s="3"/>
      <c r="K20" s="3"/>
      <c r="L20" s="3"/>
      <c r="M20" s="3"/>
    </row>
    <row r="21" spans="1:13" x14ac:dyDescent="0.25">
      <c r="A21" s="3"/>
      <c r="B21" s="3"/>
      <c r="C21" s="3"/>
      <c r="D21" s="3"/>
      <c r="E21" s="3"/>
      <c r="F21" s="3"/>
      <c r="G21" s="3"/>
      <c r="H21" s="3"/>
      <c r="I21" s="3"/>
      <c r="J21" s="3"/>
      <c r="K21" s="3"/>
      <c r="L21" s="3"/>
      <c r="M21" s="3"/>
    </row>
    <row r="22" spans="1:13" x14ac:dyDescent="0.25">
      <c r="A22" s="3"/>
      <c r="B22" s="3"/>
      <c r="C22" s="3"/>
      <c r="D22" s="3"/>
      <c r="E22" s="3"/>
      <c r="F22" s="3"/>
      <c r="G22" s="3"/>
      <c r="H22" s="3"/>
      <c r="I22" s="3"/>
      <c r="J22" s="3"/>
      <c r="K22" s="3"/>
      <c r="L22" s="3"/>
      <c r="M22" s="3"/>
    </row>
    <row r="23" spans="1:13" x14ac:dyDescent="0.25">
      <c r="A23" s="3"/>
      <c r="B23" s="3"/>
      <c r="C23" s="3"/>
      <c r="D23" s="3"/>
      <c r="E23" s="3"/>
      <c r="F23" s="3"/>
      <c r="G23" s="3"/>
      <c r="H23" s="3"/>
      <c r="I23" s="3"/>
      <c r="J23" s="3"/>
      <c r="K23" s="3"/>
      <c r="L23" s="3"/>
      <c r="M23" s="3"/>
    </row>
    <row r="24" spans="1:13" x14ac:dyDescent="0.25">
      <c r="A24" s="3"/>
      <c r="B24" s="3"/>
      <c r="C24" s="3"/>
      <c r="D24" s="3"/>
      <c r="E24" s="3"/>
      <c r="F24" s="3"/>
      <c r="G24" s="3"/>
      <c r="H24" s="3"/>
      <c r="I24" s="3"/>
      <c r="J24" s="3"/>
      <c r="K24" s="3"/>
      <c r="L24" s="3"/>
      <c r="M24" s="3"/>
    </row>
    <row r="25" spans="1:13" x14ac:dyDescent="0.25">
      <c r="A25" s="3"/>
      <c r="B25" s="3"/>
      <c r="C25" s="3"/>
      <c r="D25" s="3"/>
      <c r="E25" s="3"/>
      <c r="F25" s="3"/>
      <c r="G25" s="3"/>
      <c r="H25" s="3"/>
      <c r="I25" s="3"/>
      <c r="J25" s="3"/>
      <c r="K25" s="3"/>
      <c r="L25" s="3"/>
      <c r="M25" s="3"/>
    </row>
    <row r="26" spans="1:13" x14ac:dyDescent="0.25">
      <c r="A26" s="3"/>
      <c r="B26" s="3"/>
      <c r="C26" s="3"/>
      <c r="D26" s="3"/>
      <c r="E26" s="3"/>
      <c r="F26" s="3"/>
      <c r="G26" s="3"/>
      <c r="H26" s="3"/>
      <c r="I26" s="3"/>
      <c r="J26" s="3"/>
      <c r="K26" s="3"/>
      <c r="L26" s="3"/>
      <c r="M26" s="3"/>
    </row>
    <row r="27" spans="1:13" x14ac:dyDescent="0.25">
      <c r="A27" s="3"/>
      <c r="B27" s="3"/>
      <c r="C27" s="3"/>
      <c r="D27" s="3"/>
      <c r="E27" s="3"/>
      <c r="F27" s="3"/>
      <c r="G27" s="3"/>
      <c r="H27" s="3"/>
      <c r="I27" s="3"/>
      <c r="J27" s="3"/>
      <c r="K27" s="3"/>
      <c r="L27" s="3"/>
      <c r="M27" s="3"/>
    </row>
    <row r="28" spans="1:13" x14ac:dyDescent="0.25">
      <c r="A28" s="3"/>
      <c r="B28" s="3"/>
      <c r="C28" s="3"/>
      <c r="D28" s="3"/>
      <c r="E28" s="3"/>
      <c r="F28" s="3"/>
      <c r="G28" s="3"/>
      <c r="H28" s="3"/>
      <c r="I28" s="3"/>
      <c r="J28" s="3"/>
      <c r="K28" s="3"/>
      <c r="L28" s="3"/>
      <c r="M28" s="3"/>
    </row>
    <row r="29" spans="1:13" x14ac:dyDescent="0.25">
      <c r="A29" s="3"/>
      <c r="B29" s="3"/>
      <c r="C29" s="3"/>
      <c r="D29" s="3"/>
      <c r="E29" s="3"/>
      <c r="F29" s="3"/>
      <c r="G29" s="3"/>
      <c r="H29" s="3"/>
      <c r="I29" s="3"/>
      <c r="J29" s="3"/>
      <c r="K29" s="3"/>
      <c r="L29" s="3"/>
      <c r="M29" s="3"/>
    </row>
    <row r="30" spans="1:13" x14ac:dyDescent="0.25">
      <c r="A30" s="3"/>
      <c r="B30" s="3"/>
      <c r="C30" s="3"/>
      <c r="D30" s="3"/>
      <c r="E30" s="3"/>
      <c r="F30" s="3"/>
      <c r="G30" s="3"/>
      <c r="H30" s="3"/>
      <c r="I30" s="3"/>
      <c r="J30" s="3"/>
      <c r="K30" s="3"/>
      <c r="L30" s="3"/>
      <c r="M30" s="3"/>
    </row>
    <row r="31" spans="1:13" x14ac:dyDescent="0.25">
      <c r="A31" s="3"/>
      <c r="B31" s="3"/>
      <c r="C31" s="3"/>
      <c r="D31" s="3"/>
      <c r="E31" s="3"/>
      <c r="F31" s="3"/>
      <c r="G31" s="3"/>
      <c r="H31" s="3"/>
      <c r="I31" s="3"/>
      <c r="J31" s="3"/>
      <c r="K31" s="3"/>
      <c r="L31" s="3"/>
      <c r="M31" s="3"/>
    </row>
    <row r="32" spans="1:13" x14ac:dyDescent="0.25">
      <c r="A32" s="3"/>
      <c r="B32" s="3"/>
      <c r="C32" s="3"/>
      <c r="D32" s="3"/>
      <c r="E32" s="3"/>
      <c r="F32" s="3"/>
      <c r="G32" s="3"/>
      <c r="H32" s="3"/>
      <c r="I32" s="3"/>
      <c r="J32" s="3"/>
      <c r="K32" s="3"/>
      <c r="L32" s="3"/>
      <c r="M32" s="3"/>
    </row>
    <row r="33" spans="1:13" x14ac:dyDescent="0.25">
      <c r="A33" s="3"/>
      <c r="B33" s="3"/>
      <c r="C33" s="3"/>
      <c r="D33" s="3"/>
      <c r="E33" s="3"/>
      <c r="F33" s="3"/>
      <c r="G33" s="3"/>
      <c r="H33" s="3"/>
      <c r="I33" s="3"/>
      <c r="J33" s="3"/>
      <c r="K33" s="3"/>
      <c r="L33" s="3"/>
      <c r="M33" s="3"/>
    </row>
    <row r="34" spans="1:13" x14ac:dyDescent="0.25">
      <c r="A34" s="3"/>
      <c r="B34" s="3"/>
      <c r="C34" s="3"/>
      <c r="D34" s="3"/>
      <c r="E34" s="3"/>
      <c r="F34" s="3"/>
      <c r="G34" s="3"/>
      <c r="H34" s="3"/>
      <c r="I34" s="3"/>
      <c r="J34" s="3"/>
      <c r="K34" s="3"/>
      <c r="L34" s="3"/>
      <c r="M34" s="3"/>
    </row>
    <row r="35" spans="1:13" x14ac:dyDescent="0.25">
      <c r="A35" s="3"/>
      <c r="B35" s="3"/>
      <c r="C35" s="3"/>
      <c r="D35" s="3"/>
      <c r="E35" s="3"/>
      <c r="F35" s="3"/>
      <c r="G35" s="3"/>
      <c r="H35" s="3"/>
      <c r="I35" s="3"/>
      <c r="J35" s="3"/>
      <c r="K35" s="3"/>
      <c r="L35" s="3"/>
      <c r="M35" s="3"/>
    </row>
    <row r="36" spans="1:13" x14ac:dyDescent="0.25">
      <c r="A36" s="3"/>
      <c r="B36" s="3"/>
      <c r="C36" s="3"/>
      <c r="D36" s="3"/>
      <c r="E36" s="3"/>
      <c r="F36" s="3"/>
      <c r="G36" s="3"/>
      <c r="H36" s="3"/>
      <c r="I36" s="3"/>
      <c r="J36" s="3"/>
      <c r="K36" s="3"/>
      <c r="L36" s="3"/>
      <c r="M36" s="3"/>
    </row>
    <row r="37" spans="1:13" x14ac:dyDescent="0.25">
      <c r="A37" s="3"/>
      <c r="B37" s="3"/>
      <c r="C37" s="3"/>
      <c r="D37" s="3"/>
      <c r="E37" s="3"/>
      <c r="F37" s="3"/>
      <c r="G37" s="3"/>
      <c r="H37" s="3"/>
      <c r="I37" s="3"/>
      <c r="J37" s="3"/>
      <c r="K37" s="3"/>
      <c r="L37" s="3"/>
      <c r="M37" s="3"/>
    </row>
    <row r="38" spans="1:13" x14ac:dyDescent="0.25">
      <c r="A38" s="3"/>
      <c r="B38" s="3"/>
      <c r="C38" s="3"/>
      <c r="D38" s="3"/>
      <c r="E38" s="3"/>
      <c r="F38" s="3"/>
      <c r="G38" s="3"/>
      <c r="H38" s="3"/>
      <c r="I38" s="3"/>
      <c r="J38" s="3"/>
      <c r="K38" s="3"/>
      <c r="L38" s="3"/>
      <c r="M38" s="3"/>
    </row>
    <row r="39" spans="1:13" x14ac:dyDescent="0.25">
      <c r="A39" s="3"/>
      <c r="B39" s="3"/>
      <c r="C39" s="3"/>
      <c r="D39" s="3"/>
      <c r="E39" s="3"/>
      <c r="F39" s="3"/>
      <c r="G39" s="3"/>
      <c r="H39" s="3"/>
      <c r="I39" s="3"/>
      <c r="J39" s="3"/>
      <c r="K39" s="3"/>
      <c r="L39" s="3"/>
      <c r="M39" s="3"/>
    </row>
    <row r="40" spans="1:13" x14ac:dyDescent="0.25">
      <c r="A40" s="3"/>
      <c r="B40" s="3"/>
      <c r="C40" s="3"/>
      <c r="D40" s="3"/>
      <c r="E40" s="3"/>
      <c r="F40" s="3"/>
      <c r="G40" s="3"/>
      <c r="H40" s="3"/>
      <c r="I40" s="3"/>
      <c r="J40" s="3"/>
      <c r="K40" s="3"/>
      <c r="L40" s="3"/>
      <c r="M40" s="3"/>
    </row>
    <row r="41" spans="1:13" x14ac:dyDescent="0.25">
      <c r="A41" s="3"/>
      <c r="B41" s="3"/>
      <c r="C41" s="3"/>
      <c r="D41" s="3"/>
      <c r="E41" s="3"/>
      <c r="F41" s="3"/>
      <c r="G41" s="3"/>
      <c r="H41" s="3"/>
      <c r="I41" s="3"/>
      <c r="J41" s="3"/>
      <c r="K41" s="3"/>
      <c r="L41" s="3"/>
      <c r="M41" s="3"/>
    </row>
    <row r="42" spans="1:13" x14ac:dyDescent="0.25">
      <c r="A42" s="3"/>
      <c r="B42" s="3"/>
      <c r="C42" s="3"/>
      <c r="D42" s="3"/>
      <c r="E42" s="3"/>
      <c r="F42" s="3"/>
      <c r="G42" s="3"/>
      <c r="H42" s="3"/>
      <c r="I42" s="3"/>
      <c r="J42" s="3"/>
      <c r="K42" s="3"/>
      <c r="L42" s="3"/>
      <c r="M42" s="3"/>
    </row>
    <row r="43" spans="1:13" x14ac:dyDescent="0.25">
      <c r="A43" s="3"/>
      <c r="B43" s="3"/>
      <c r="C43" s="3"/>
      <c r="D43" s="3"/>
      <c r="E43" s="3"/>
      <c r="F43" s="3"/>
      <c r="G43" s="3"/>
      <c r="H43" s="3"/>
      <c r="I43" s="3"/>
      <c r="J43" s="3"/>
      <c r="K43" s="3"/>
      <c r="L43" s="3"/>
      <c r="M43" s="3"/>
    </row>
  </sheetData>
  <mergeCells count="4">
    <mergeCell ref="A1:M1"/>
    <mergeCell ref="A2:M2"/>
    <mergeCell ref="A3:M3"/>
    <mergeCell ref="D13:E13"/>
  </mergeCells>
  <conditionalFormatting sqref="D4">
    <cfRule type="cellIs" dxfId="8" priority="1" operator="equal">
      <formula>"BLOCKED"</formula>
    </cfRule>
    <cfRule type="cellIs" dxfId="7" priority="2" operator="equal">
      <formula>"PASS"</formula>
    </cfRule>
    <cfRule type="cellIs" dxfId="6" priority="3" operator="equal">
      <formula>"FAIL"</formula>
    </cfRule>
  </conditionalFormatting>
  <dataValidations count="1">
    <dataValidation type="list" allowBlank="1" showInputMessage="1" showErrorMessage="1" sqref="G14:G43">
      <formula1>"Pasa, Falla,No Accesible"</formula1>
    </dataValidation>
  </dataValidations>
  <hyperlinks>
    <hyperlink ref="A4" location="'Resumen de Prueba'!A1" display="Resumen"/>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D14" sqref="D14"/>
    </sheetView>
  </sheetViews>
  <sheetFormatPr defaultRowHeight="15" x14ac:dyDescent="0.25"/>
  <cols>
    <col min="1" max="3" width="10.42578125" style="66" customWidth="1"/>
    <col min="4" max="4" width="39.42578125" style="66" customWidth="1"/>
    <col min="5" max="5" width="46" style="66" customWidth="1"/>
    <col min="6" max="6" width="18" style="66" customWidth="1"/>
    <col min="7" max="12" width="10.42578125" style="66" customWidth="1"/>
    <col min="13" max="13" width="58.85546875" style="66" customWidth="1"/>
    <col min="14" max="16384" width="9.140625" style="66"/>
  </cols>
  <sheetData>
    <row r="1" spans="1:13" x14ac:dyDescent="0.25">
      <c r="A1" s="89" t="s">
        <v>0</v>
      </c>
      <c r="B1" s="89"/>
      <c r="C1" s="89"/>
      <c r="D1" s="89"/>
      <c r="E1" s="89"/>
      <c r="F1" s="89"/>
      <c r="G1" s="89"/>
      <c r="H1" s="89"/>
      <c r="I1" s="89"/>
      <c r="J1" s="89"/>
      <c r="K1" s="89"/>
      <c r="L1" s="89"/>
      <c r="M1" s="89"/>
    </row>
    <row r="2" spans="1:13" x14ac:dyDescent="0.25">
      <c r="A2" s="89" t="str">
        <f>'Resumen de Pruebas'!A2:R2</f>
        <v>Proyecto Integrador</v>
      </c>
      <c r="B2" s="89"/>
      <c r="C2" s="89"/>
      <c r="D2" s="89"/>
      <c r="E2" s="89"/>
      <c r="F2" s="89"/>
      <c r="G2" s="89"/>
      <c r="H2" s="89"/>
      <c r="I2" s="89"/>
      <c r="J2" s="89"/>
      <c r="K2" s="89"/>
      <c r="L2" s="89"/>
      <c r="M2" s="89"/>
    </row>
    <row r="3" spans="1:13" x14ac:dyDescent="0.25">
      <c r="A3" s="89" t="s">
        <v>85</v>
      </c>
      <c r="B3" s="89"/>
      <c r="C3" s="89"/>
      <c r="D3" s="89"/>
      <c r="E3" s="89"/>
      <c r="F3" s="89"/>
      <c r="G3" s="89"/>
      <c r="H3" s="89"/>
      <c r="I3" s="89"/>
      <c r="J3" s="89"/>
      <c r="K3" s="89"/>
      <c r="L3" s="89"/>
      <c r="M3" s="89"/>
    </row>
    <row r="4" spans="1:13" x14ac:dyDescent="0.25">
      <c r="A4" s="22"/>
      <c r="B4" s="12"/>
      <c r="C4" s="12"/>
      <c r="D4" s="20" t="str">
        <f>IF((G6+I6)/A6=1,"PASS","FAIL")</f>
        <v>FAIL</v>
      </c>
      <c r="E4" s="12"/>
      <c r="F4" s="12"/>
      <c r="G4" s="22"/>
      <c r="H4" s="12"/>
      <c r="I4" s="12"/>
      <c r="J4" s="12"/>
      <c r="K4" s="12"/>
      <c r="L4" s="12"/>
      <c r="M4" s="12"/>
    </row>
    <row r="5" spans="1:13" x14ac:dyDescent="0.25">
      <c r="A5" s="22"/>
      <c r="B5" s="12"/>
      <c r="C5" s="12"/>
      <c r="D5" s="18"/>
      <c r="E5" s="12"/>
      <c r="F5" s="12"/>
      <c r="G5" s="26" t="s">
        <v>1</v>
      </c>
      <c r="H5" s="23" t="s">
        <v>2</v>
      </c>
      <c r="I5" s="24" t="s">
        <v>3</v>
      </c>
      <c r="J5" s="25" t="s">
        <v>4</v>
      </c>
      <c r="K5" s="12"/>
      <c r="L5" s="12"/>
      <c r="M5" s="21"/>
    </row>
    <row r="6" spans="1:13" x14ac:dyDescent="0.25">
      <c r="A6" s="13">
        <f>COUNT(A13:A53)</f>
        <v>28</v>
      </c>
      <c r="B6" s="13">
        <f>SUM(B13:B23)</f>
        <v>0</v>
      </c>
      <c r="C6" s="13">
        <f>AVERAGE(C13:C23)</f>
        <v>0</v>
      </c>
      <c r="D6" s="17" t="s">
        <v>5</v>
      </c>
      <c r="E6" s="13"/>
      <c r="F6" s="13"/>
      <c r="G6" s="13">
        <f>COUNTIF(G13:G41,"PASS")</f>
        <v>0</v>
      </c>
      <c r="H6" s="13">
        <f>COUNTIF(G13:G41,"FAIL")</f>
        <v>0</v>
      </c>
      <c r="I6" s="13">
        <f>COUNTIF(G13:G41,"BLOCKED")</f>
        <v>0</v>
      </c>
      <c r="J6" s="13">
        <f>COUNTBLANK(G14:G41)</f>
        <v>28</v>
      </c>
      <c r="K6" s="12"/>
      <c r="L6" s="21"/>
      <c r="M6" s="21"/>
    </row>
    <row r="7" spans="1:13" hidden="1" x14ac:dyDescent="0.25">
      <c r="A7" s="22"/>
      <c r="B7" s="12"/>
      <c r="C7" s="12"/>
      <c r="D7" s="18"/>
      <c r="E7" s="12"/>
      <c r="F7" s="12"/>
      <c r="G7" s="19"/>
      <c r="H7" s="12"/>
      <c r="I7" s="12"/>
      <c r="J7" s="12"/>
      <c r="K7" s="12"/>
      <c r="L7" s="12"/>
      <c r="M7" s="22" t="s">
        <v>6</v>
      </c>
    </row>
    <row r="8" spans="1:13" s="14" customFormat="1" hidden="1" x14ac:dyDescent="0.25">
      <c r="A8" s="22"/>
      <c r="B8" s="12"/>
      <c r="C8" s="12"/>
      <c r="D8" s="18"/>
      <c r="E8" s="12"/>
      <c r="F8" s="12"/>
      <c r="G8" s="19"/>
      <c r="H8" s="12"/>
      <c r="I8" s="12"/>
      <c r="J8" s="12"/>
      <c r="K8" s="12"/>
      <c r="L8" s="12"/>
      <c r="M8" s="22" t="s">
        <v>7</v>
      </c>
    </row>
    <row r="9" spans="1:13" s="14" customFormat="1" hidden="1" x14ac:dyDescent="0.25">
      <c r="A9" s="22"/>
      <c r="B9" s="12"/>
      <c r="C9" s="12"/>
      <c r="D9" s="18"/>
      <c r="E9" s="12"/>
      <c r="F9" s="12"/>
      <c r="G9" s="19"/>
      <c r="H9" s="12"/>
      <c r="I9" s="12"/>
      <c r="J9" s="12"/>
      <c r="K9" s="12"/>
      <c r="L9" s="12"/>
      <c r="M9" s="22" t="s">
        <v>8</v>
      </c>
    </row>
    <row r="10" spans="1:13" s="14" customFormat="1" hidden="1" x14ac:dyDescent="0.25">
      <c r="A10" s="22"/>
      <c r="B10" s="12"/>
      <c r="C10" s="12"/>
      <c r="D10" s="18"/>
      <c r="E10" s="12"/>
      <c r="F10" s="12"/>
      <c r="G10" s="19"/>
      <c r="H10" s="12"/>
      <c r="I10" s="12"/>
      <c r="J10" s="12"/>
      <c r="K10" s="12"/>
      <c r="L10" s="12"/>
      <c r="M10" s="22" t="s">
        <v>9</v>
      </c>
    </row>
    <row r="11" spans="1:13" ht="15.75" thickBot="1" x14ac:dyDescent="0.3">
      <c r="A11" s="22"/>
      <c r="B11" s="22" t="s">
        <v>10</v>
      </c>
      <c r="C11" s="22"/>
      <c r="D11" s="22"/>
      <c r="E11" s="22" t="s">
        <v>10</v>
      </c>
      <c r="F11" s="22"/>
      <c r="G11" s="22"/>
      <c r="H11" s="22"/>
      <c r="I11" s="22"/>
      <c r="J11" s="22"/>
      <c r="K11" s="22"/>
      <c r="L11" s="22"/>
      <c r="M11" s="21"/>
    </row>
    <row r="12" spans="1:13" s="67" customFormat="1" ht="34.5" customHeight="1" thickBot="1" x14ac:dyDescent="0.3">
      <c r="A12" s="16" t="s">
        <v>11</v>
      </c>
      <c r="B12" s="16" t="s">
        <v>12</v>
      </c>
      <c r="C12" s="16" t="s">
        <v>13</v>
      </c>
      <c r="D12" s="16" t="s">
        <v>14</v>
      </c>
      <c r="E12" s="16" t="s">
        <v>15</v>
      </c>
      <c r="F12" s="16" t="s">
        <v>16</v>
      </c>
      <c r="G12" s="16" t="s">
        <v>17</v>
      </c>
      <c r="H12" s="16" t="s">
        <v>18</v>
      </c>
      <c r="I12" s="16" t="s">
        <v>19</v>
      </c>
      <c r="J12" s="16" t="s">
        <v>20</v>
      </c>
      <c r="K12" s="16" t="s">
        <v>21</v>
      </c>
      <c r="L12" s="16" t="s">
        <v>22</v>
      </c>
      <c r="M12" s="16" t="s">
        <v>23</v>
      </c>
    </row>
    <row r="13" spans="1:13" ht="21" x14ac:dyDescent="0.25">
      <c r="A13" s="68"/>
      <c r="B13" s="68"/>
      <c r="C13" s="68"/>
      <c r="D13" s="102" t="s">
        <v>24</v>
      </c>
      <c r="E13" s="103"/>
      <c r="F13" s="68"/>
      <c r="G13" s="68"/>
      <c r="H13" s="68"/>
      <c r="I13" s="68"/>
      <c r="J13" s="68"/>
      <c r="K13" s="68"/>
      <c r="L13" s="68"/>
      <c r="M13" s="68"/>
    </row>
    <row r="14" spans="1:13" ht="90" x14ac:dyDescent="0.25">
      <c r="A14" s="9">
        <v>1</v>
      </c>
      <c r="B14" s="9"/>
      <c r="C14" s="9">
        <v>0</v>
      </c>
      <c r="D14" s="9" t="s">
        <v>35</v>
      </c>
      <c r="E14" s="9" t="s">
        <v>25</v>
      </c>
      <c r="F14" s="9"/>
      <c r="G14" s="9"/>
      <c r="H14" s="9"/>
      <c r="I14" s="9"/>
      <c r="J14" s="9"/>
      <c r="K14" s="9"/>
      <c r="L14" s="9"/>
      <c r="M14" s="9" t="s">
        <v>26</v>
      </c>
    </row>
    <row r="15" spans="1:13" x14ac:dyDescent="0.25">
      <c r="A15" s="9">
        <v>2</v>
      </c>
      <c r="B15" s="9"/>
      <c r="C15" s="9"/>
      <c r="D15" s="9" t="s">
        <v>27</v>
      </c>
      <c r="E15" s="9" t="s">
        <v>28</v>
      </c>
      <c r="F15" s="9"/>
      <c r="G15" s="9"/>
      <c r="H15" s="9"/>
      <c r="I15" s="9"/>
      <c r="J15" s="9"/>
      <c r="K15" s="9"/>
      <c r="L15" s="9"/>
      <c r="M15" s="9"/>
    </row>
    <row r="16" spans="1:13" ht="45.75" x14ac:dyDescent="0.25">
      <c r="A16" s="9">
        <v>3</v>
      </c>
      <c r="B16" s="9"/>
      <c r="C16" s="9"/>
      <c r="D16" s="9" t="s">
        <v>34</v>
      </c>
      <c r="E16" s="9" t="s">
        <v>29</v>
      </c>
      <c r="F16" s="9"/>
      <c r="G16" s="9"/>
      <c r="H16" s="9"/>
      <c r="I16" s="9"/>
      <c r="J16" s="9"/>
      <c r="K16" s="9"/>
      <c r="L16" s="9"/>
      <c r="M16" s="9" t="s">
        <v>40</v>
      </c>
    </row>
    <row r="17" spans="1:13" ht="45" x14ac:dyDescent="0.25">
      <c r="A17" s="9">
        <v>4</v>
      </c>
      <c r="B17" s="9"/>
      <c r="C17" s="9"/>
      <c r="D17" s="9" t="s">
        <v>30</v>
      </c>
      <c r="E17" s="9" t="s">
        <v>31</v>
      </c>
      <c r="F17" s="9"/>
      <c r="G17" s="9"/>
      <c r="H17" s="9"/>
      <c r="I17" s="9"/>
      <c r="J17" s="9"/>
      <c r="K17" s="9"/>
      <c r="L17" s="9"/>
      <c r="M17" s="9"/>
    </row>
    <row r="18" spans="1:13" x14ac:dyDescent="0.25">
      <c r="A18" s="9">
        <v>5</v>
      </c>
      <c r="B18" s="9"/>
      <c r="C18" s="9"/>
      <c r="D18" s="9" t="s">
        <v>32</v>
      </c>
      <c r="E18" s="9" t="s">
        <v>33</v>
      </c>
      <c r="F18" s="9"/>
      <c r="G18" s="9"/>
      <c r="H18" s="9"/>
      <c r="I18" s="9"/>
      <c r="J18" s="9"/>
      <c r="K18" s="9"/>
      <c r="L18" s="9"/>
      <c r="M18" s="9"/>
    </row>
    <row r="19" spans="1:13" x14ac:dyDescent="0.25">
      <c r="A19" s="9">
        <v>6</v>
      </c>
      <c r="B19" s="9"/>
      <c r="C19" s="9"/>
      <c r="D19" s="9" t="s">
        <v>36</v>
      </c>
      <c r="E19" s="9" t="s">
        <v>37</v>
      </c>
      <c r="F19" s="9"/>
      <c r="G19" s="9"/>
      <c r="H19" s="9"/>
      <c r="I19" s="9"/>
      <c r="J19" s="9"/>
      <c r="K19" s="9"/>
      <c r="L19" s="9"/>
      <c r="M19" s="9"/>
    </row>
    <row r="20" spans="1:13" ht="46.5" x14ac:dyDescent="0.25">
      <c r="A20" s="9">
        <v>7</v>
      </c>
      <c r="B20" s="9"/>
      <c r="C20" s="9"/>
      <c r="D20" s="9" t="s">
        <v>39</v>
      </c>
      <c r="E20" s="9" t="s">
        <v>38</v>
      </c>
      <c r="F20" s="9"/>
      <c r="G20" s="9"/>
      <c r="H20" s="9"/>
      <c r="I20" s="9"/>
      <c r="J20" s="9"/>
      <c r="K20" s="9"/>
      <c r="L20" s="9"/>
      <c r="M20" s="9"/>
    </row>
    <row r="21" spans="1:13" ht="60" x14ac:dyDescent="0.25">
      <c r="A21" s="9">
        <v>8</v>
      </c>
      <c r="B21" s="9"/>
      <c r="C21" s="9"/>
      <c r="D21" s="9" t="s">
        <v>41</v>
      </c>
      <c r="E21" s="9" t="s">
        <v>42</v>
      </c>
      <c r="F21" s="9"/>
      <c r="G21" s="9"/>
      <c r="H21" s="9"/>
      <c r="I21" s="9"/>
      <c r="J21" s="9"/>
      <c r="K21" s="9"/>
      <c r="L21" s="9"/>
      <c r="M21" s="9"/>
    </row>
    <row r="22" spans="1:13" ht="60" x14ac:dyDescent="0.25">
      <c r="A22" s="9">
        <v>9</v>
      </c>
      <c r="B22" s="9"/>
      <c r="C22" s="9"/>
      <c r="D22" s="9" t="s">
        <v>44</v>
      </c>
      <c r="E22" s="8" t="s">
        <v>43</v>
      </c>
      <c r="F22" s="9"/>
      <c r="G22" s="9"/>
      <c r="H22" s="9"/>
      <c r="I22" s="9"/>
      <c r="J22" s="9"/>
      <c r="K22" s="9"/>
      <c r="L22" s="9"/>
      <c r="M22" s="9"/>
    </row>
    <row r="23" spans="1:13" ht="30.75" x14ac:dyDescent="0.25">
      <c r="A23" s="9">
        <v>10</v>
      </c>
      <c r="B23" s="9"/>
      <c r="C23" s="9"/>
      <c r="D23" s="9" t="s">
        <v>45</v>
      </c>
      <c r="E23" s="9" t="s">
        <v>46</v>
      </c>
      <c r="F23" s="9"/>
      <c r="G23" s="9"/>
      <c r="H23" s="9"/>
      <c r="I23" s="9"/>
      <c r="J23" s="9"/>
      <c r="K23" s="9"/>
      <c r="L23" s="9"/>
      <c r="M23" s="9"/>
    </row>
    <row r="24" spans="1:13" x14ac:dyDescent="0.25">
      <c r="A24" s="9">
        <v>11</v>
      </c>
      <c r="B24" s="9"/>
      <c r="C24" s="9"/>
      <c r="D24" s="9" t="s">
        <v>47</v>
      </c>
      <c r="E24" s="9" t="s">
        <v>48</v>
      </c>
      <c r="F24" s="9"/>
      <c r="G24" s="9"/>
      <c r="H24" s="9"/>
      <c r="I24" s="9"/>
      <c r="J24" s="9"/>
      <c r="K24" s="9"/>
      <c r="L24" s="9"/>
      <c r="M24" s="9"/>
    </row>
    <row r="25" spans="1:13" x14ac:dyDescent="0.25">
      <c r="A25" s="9">
        <v>12</v>
      </c>
      <c r="B25" s="9"/>
      <c r="C25" s="9"/>
      <c r="D25" s="9" t="s">
        <v>49</v>
      </c>
      <c r="E25" s="9" t="s">
        <v>50</v>
      </c>
      <c r="F25" s="9"/>
      <c r="G25" s="9"/>
      <c r="H25" s="9"/>
      <c r="I25" s="9"/>
      <c r="J25" s="9"/>
      <c r="K25" s="9"/>
      <c r="L25" s="9"/>
      <c r="M25" s="9"/>
    </row>
    <row r="26" spans="1:13" ht="30" x14ac:dyDescent="0.25">
      <c r="A26" s="9">
        <v>13</v>
      </c>
      <c r="B26" s="9"/>
      <c r="C26" s="9"/>
      <c r="D26" s="9" t="s">
        <v>51</v>
      </c>
      <c r="E26" s="9" t="s">
        <v>52</v>
      </c>
      <c r="F26" s="9"/>
      <c r="G26" s="9"/>
      <c r="H26" s="9"/>
      <c r="I26" s="9"/>
      <c r="J26" s="9"/>
      <c r="K26" s="9"/>
      <c r="L26" s="9"/>
      <c r="M26" s="9"/>
    </row>
    <row r="27" spans="1:13" ht="30" x14ac:dyDescent="0.25">
      <c r="A27" s="9">
        <v>14</v>
      </c>
      <c r="B27" s="9"/>
      <c r="C27" s="9"/>
      <c r="D27" s="9" t="s">
        <v>53</v>
      </c>
      <c r="E27" s="9" t="s">
        <v>54</v>
      </c>
      <c r="F27" s="9"/>
      <c r="G27" s="9"/>
      <c r="H27" s="9"/>
      <c r="I27" s="9"/>
      <c r="J27" s="9"/>
      <c r="K27" s="9"/>
      <c r="L27" s="9"/>
      <c r="M27" s="9"/>
    </row>
    <row r="28" spans="1:13" ht="30" x14ac:dyDescent="0.25">
      <c r="A28" s="9">
        <v>15</v>
      </c>
      <c r="B28" s="9"/>
      <c r="C28" s="9"/>
      <c r="D28" s="9" t="s">
        <v>55</v>
      </c>
      <c r="E28" s="9" t="s">
        <v>56</v>
      </c>
      <c r="F28" s="9"/>
      <c r="G28" s="9"/>
      <c r="H28" s="9"/>
      <c r="I28" s="9"/>
      <c r="J28" s="9"/>
      <c r="K28" s="9"/>
      <c r="L28" s="9"/>
      <c r="M28" s="9"/>
    </row>
    <row r="29" spans="1:13" ht="30" x14ac:dyDescent="0.25">
      <c r="A29" s="9">
        <v>16</v>
      </c>
      <c r="B29" s="9"/>
      <c r="C29" s="9"/>
      <c r="D29" s="9" t="s">
        <v>57</v>
      </c>
      <c r="E29" s="9" t="s">
        <v>58</v>
      </c>
      <c r="F29" s="9"/>
      <c r="G29" s="9"/>
      <c r="H29" s="9"/>
      <c r="I29" s="9"/>
      <c r="J29" s="9"/>
      <c r="K29" s="9"/>
      <c r="L29" s="9"/>
      <c r="M29" s="9"/>
    </row>
    <row r="30" spans="1:13" ht="270" x14ac:dyDescent="0.25">
      <c r="A30" s="9">
        <v>17</v>
      </c>
      <c r="B30" s="9"/>
      <c r="C30" s="9"/>
      <c r="D30" s="9" t="s">
        <v>59</v>
      </c>
      <c r="E30" s="9" t="s">
        <v>60</v>
      </c>
      <c r="F30" s="9"/>
      <c r="G30" s="9"/>
      <c r="H30" s="9"/>
      <c r="I30" s="9"/>
      <c r="J30" s="9"/>
      <c r="K30" s="9"/>
      <c r="L30" s="9"/>
      <c r="M30" s="9"/>
    </row>
    <row r="31" spans="1:13" ht="30.75" x14ac:dyDescent="0.25">
      <c r="A31" s="9">
        <v>18</v>
      </c>
      <c r="B31" s="9"/>
      <c r="C31" s="9"/>
      <c r="D31" s="9" t="s">
        <v>62</v>
      </c>
      <c r="E31" s="9" t="s">
        <v>61</v>
      </c>
      <c r="F31" s="9"/>
      <c r="G31" s="9"/>
      <c r="H31" s="9"/>
      <c r="I31" s="9"/>
      <c r="J31" s="9"/>
      <c r="K31" s="9"/>
      <c r="L31" s="9"/>
      <c r="M31" s="9"/>
    </row>
    <row r="32" spans="1:13" ht="31.5" x14ac:dyDescent="0.25">
      <c r="A32" s="9">
        <v>19</v>
      </c>
      <c r="B32" s="9"/>
      <c r="C32" s="9"/>
      <c r="D32" s="9" t="s">
        <v>63</v>
      </c>
      <c r="E32" s="9" t="s">
        <v>64</v>
      </c>
      <c r="F32" s="9"/>
      <c r="G32" s="9"/>
      <c r="H32" s="9"/>
      <c r="I32" s="9"/>
      <c r="J32" s="9"/>
      <c r="K32" s="9"/>
      <c r="L32" s="9"/>
      <c r="M32" s="9"/>
    </row>
    <row r="33" spans="1:13" ht="60" x14ac:dyDescent="0.25">
      <c r="A33" s="9">
        <v>20</v>
      </c>
      <c r="B33" s="9"/>
      <c r="C33" s="9"/>
      <c r="D33" s="9" t="s">
        <v>66</v>
      </c>
      <c r="E33" s="8" t="s">
        <v>65</v>
      </c>
      <c r="F33" s="9"/>
      <c r="G33" s="9"/>
      <c r="H33" s="9"/>
      <c r="I33" s="9"/>
      <c r="J33" s="9"/>
      <c r="K33" s="9"/>
      <c r="L33" s="9"/>
      <c r="M33" s="9"/>
    </row>
    <row r="34" spans="1:13" ht="45" x14ac:dyDescent="0.25">
      <c r="A34" s="9">
        <v>21</v>
      </c>
      <c r="B34" s="9"/>
      <c r="C34" s="9"/>
      <c r="D34" s="9" t="s">
        <v>67</v>
      </c>
      <c r="E34" s="9" t="s">
        <v>68</v>
      </c>
      <c r="F34" s="9"/>
      <c r="G34" s="9"/>
      <c r="H34" s="9"/>
      <c r="I34" s="9"/>
      <c r="J34" s="9"/>
      <c r="K34" s="9"/>
      <c r="L34" s="9"/>
      <c r="M34" s="9"/>
    </row>
    <row r="35" spans="1:13" ht="105" x14ac:dyDescent="0.25">
      <c r="A35" s="9">
        <v>22</v>
      </c>
      <c r="B35" s="9"/>
      <c r="C35" s="9"/>
      <c r="D35" s="9" t="s">
        <v>69</v>
      </c>
      <c r="E35" s="9" t="s">
        <v>70</v>
      </c>
      <c r="F35" s="9"/>
      <c r="G35" s="9"/>
      <c r="H35" s="9"/>
      <c r="I35" s="9"/>
      <c r="J35" s="9"/>
      <c r="K35" s="9"/>
      <c r="L35" s="9"/>
      <c r="M35" s="9"/>
    </row>
    <row r="36" spans="1:13" ht="75" x14ac:dyDescent="0.25">
      <c r="A36" s="9">
        <v>23</v>
      </c>
      <c r="B36" s="9"/>
      <c r="C36" s="9"/>
      <c r="D36" s="9" t="s">
        <v>71</v>
      </c>
      <c r="E36" s="8" t="s">
        <v>72</v>
      </c>
      <c r="F36" s="9"/>
      <c r="G36" s="9"/>
      <c r="H36" s="9"/>
      <c r="I36" s="9"/>
      <c r="J36" s="9"/>
      <c r="K36" s="9"/>
      <c r="L36" s="9"/>
      <c r="M36" s="9"/>
    </row>
    <row r="37" spans="1:13" ht="75" x14ac:dyDescent="0.25">
      <c r="A37" s="9">
        <v>24</v>
      </c>
      <c r="B37" s="9"/>
      <c r="C37" s="9"/>
      <c r="D37" s="9" t="s">
        <v>73</v>
      </c>
      <c r="E37" s="9" t="s">
        <v>74</v>
      </c>
      <c r="F37" s="9"/>
      <c r="G37" s="9"/>
      <c r="H37" s="9"/>
      <c r="I37" s="9"/>
      <c r="J37" s="9"/>
      <c r="K37" s="9"/>
      <c r="L37" s="9"/>
      <c r="M37" s="9"/>
    </row>
    <row r="38" spans="1:13" ht="30.75" x14ac:dyDescent="0.25">
      <c r="A38" s="9">
        <v>25</v>
      </c>
      <c r="B38" s="9"/>
      <c r="C38" s="9"/>
      <c r="D38" s="9" t="s">
        <v>75</v>
      </c>
      <c r="E38" s="9" t="s">
        <v>76</v>
      </c>
      <c r="F38" s="9"/>
      <c r="G38" s="9"/>
      <c r="H38" s="9"/>
      <c r="I38" s="9"/>
      <c r="J38" s="9"/>
      <c r="K38" s="9"/>
      <c r="L38" s="9"/>
      <c r="M38" s="9"/>
    </row>
    <row r="39" spans="1:13" ht="30.75" x14ac:dyDescent="0.25">
      <c r="A39" s="9">
        <v>26</v>
      </c>
      <c r="B39" s="9"/>
      <c r="C39" s="9"/>
      <c r="D39" s="9" t="s">
        <v>77</v>
      </c>
      <c r="E39" s="9" t="s">
        <v>78</v>
      </c>
      <c r="F39" s="9"/>
      <c r="G39" s="9"/>
      <c r="H39" s="9"/>
      <c r="I39" s="9"/>
      <c r="J39" s="9"/>
      <c r="K39" s="9"/>
      <c r="L39" s="9"/>
      <c r="M39" s="9"/>
    </row>
    <row r="40" spans="1:13" ht="75" x14ac:dyDescent="0.25">
      <c r="A40" s="9">
        <v>27</v>
      </c>
      <c r="B40" s="9"/>
      <c r="C40" s="9"/>
      <c r="D40" s="69" t="s">
        <v>79</v>
      </c>
      <c r="E40" s="8" t="s">
        <v>80</v>
      </c>
      <c r="F40" s="9"/>
      <c r="G40" s="9"/>
      <c r="H40" s="9"/>
      <c r="I40" s="9"/>
      <c r="J40" s="9"/>
      <c r="K40" s="9"/>
      <c r="L40" s="9"/>
      <c r="M40" s="9"/>
    </row>
    <row r="41" spans="1:13" ht="60" x14ac:dyDescent="0.25">
      <c r="A41" s="9">
        <v>28</v>
      </c>
      <c r="B41" s="9"/>
      <c r="C41" s="9"/>
      <c r="D41" s="9" t="s">
        <v>81</v>
      </c>
      <c r="E41" s="9" t="s">
        <v>33</v>
      </c>
      <c r="F41" s="9"/>
      <c r="G41" s="9"/>
      <c r="H41" s="9"/>
      <c r="I41" s="9"/>
      <c r="J41" s="9"/>
      <c r="K41" s="9"/>
      <c r="L41" s="9"/>
      <c r="M41" s="9"/>
    </row>
  </sheetData>
  <mergeCells count="4">
    <mergeCell ref="A1:M1"/>
    <mergeCell ref="A2:M2"/>
    <mergeCell ref="A3:M3"/>
    <mergeCell ref="D13:E13"/>
  </mergeCells>
  <conditionalFormatting sqref="D4">
    <cfRule type="cellIs" dxfId="5" priority="1" operator="equal">
      <formula>"BLOCKED"</formula>
    </cfRule>
    <cfRule type="cellIs" dxfId="4" priority="2" operator="equal">
      <formula>"PASS"</formula>
    </cfRule>
    <cfRule type="cellIs" dxfId="3" priority="3" operator="equal">
      <formula>"FAIL"</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A14" sqref="A14"/>
    </sheetView>
  </sheetViews>
  <sheetFormatPr defaultRowHeight="15" x14ac:dyDescent="0.25"/>
  <cols>
    <col min="1" max="3" width="10.42578125" customWidth="1"/>
    <col min="4" max="4" width="39.42578125" customWidth="1"/>
    <col min="5" max="5" width="46" customWidth="1"/>
    <col min="6" max="6" width="18" customWidth="1"/>
    <col min="7" max="12" width="10.42578125" customWidth="1"/>
    <col min="13" max="13" width="58.85546875" customWidth="1"/>
  </cols>
  <sheetData>
    <row r="1" spans="1:13" x14ac:dyDescent="0.25">
      <c r="A1" s="89" t="s">
        <v>0</v>
      </c>
      <c r="B1" s="89"/>
      <c r="C1" s="89"/>
      <c r="D1" s="89"/>
      <c r="E1" s="89"/>
      <c r="F1" s="89"/>
      <c r="G1" s="89"/>
      <c r="H1" s="89"/>
      <c r="I1" s="89"/>
      <c r="J1" s="89"/>
      <c r="K1" s="89"/>
      <c r="L1" s="89"/>
      <c r="M1" s="89"/>
    </row>
    <row r="2" spans="1:13" x14ac:dyDescent="0.25">
      <c r="A2" s="89" t="str">
        <f>'Resumen de Pruebas'!A2:R2</f>
        <v>Proyecto Integrador</v>
      </c>
      <c r="B2" s="89"/>
      <c r="C2" s="89"/>
      <c r="D2" s="89"/>
      <c r="E2" s="89"/>
      <c r="F2" s="89"/>
      <c r="G2" s="89"/>
      <c r="H2" s="89"/>
      <c r="I2" s="89"/>
      <c r="J2" s="89"/>
      <c r="K2" s="89"/>
      <c r="L2" s="89"/>
      <c r="M2" s="89"/>
    </row>
    <row r="3" spans="1:13" x14ac:dyDescent="0.25">
      <c r="A3" s="89" t="s">
        <v>85</v>
      </c>
      <c r="B3" s="89"/>
      <c r="C3" s="89"/>
      <c r="D3" s="89"/>
      <c r="E3" s="89"/>
      <c r="F3" s="89"/>
      <c r="G3" s="89"/>
      <c r="H3" s="89"/>
      <c r="I3" s="89"/>
      <c r="J3" s="89"/>
      <c r="K3" s="89"/>
      <c r="L3" s="89"/>
      <c r="M3" s="89"/>
    </row>
    <row r="4" spans="1:13" x14ac:dyDescent="0.25">
      <c r="A4" s="22"/>
      <c r="B4" s="12"/>
      <c r="C4" s="12"/>
      <c r="D4" s="20" t="str">
        <f>IF((G6+I6)/A6=1,"PASS","FAIL")</f>
        <v>FAIL</v>
      </c>
      <c r="E4" s="12"/>
      <c r="F4" s="12"/>
      <c r="G4" s="22"/>
      <c r="H4" s="12"/>
      <c r="I4" s="12"/>
      <c r="J4" s="12"/>
      <c r="K4" s="12"/>
      <c r="L4" s="12"/>
      <c r="M4" s="12"/>
    </row>
    <row r="5" spans="1:13" x14ac:dyDescent="0.25">
      <c r="A5" s="22"/>
      <c r="B5" s="12"/>
      <c r="C5" s="12"/>
      <c r="D5" s="18"/>
      <c r="E5" s="12"/>
      <c r="F5" s="12"/>
      <c r="G5" s="26" t="s">
        <v>1</v>
      </c>
      <c r="H5" s="23" t="s">
        <v>2</v>
      </c>
      <c r="I5" s="24" t="s">
        <v>3</v>
      </c>
      <c r="J5" s="25" t="s">
        <v>4</v>
      </c>
      <c r="K5" s="12"/>
      <c r="L5" s="12"/>
      <c r="M5" s="21"/>
    </row>
    <row r="6" spans="1:13" x14ac:dyDescent="0.25">
      <c r="A6" s="13">
        <f>COUNT(A13:A23)</f>
        <v>1</v>
      </c>
      <c r="B6" s="13">
        <f>SUM(B13:B15)</f>
        <v>0</v>
      </c>
      <c r="C6" s="13">
        <f>AVERAGE(C13:C15)</f>
        <v>0</v>
      </c>
      <c r="D6" s="17" t="s">
        <v>5</v>
      </c>
      <c r="E6" s="13"/>
      <c r="F6" s="13"/>
      <c r="G6" s="13">
        <f>COUNTIF(G13:G15,"PASS")</f>
        <v>0</v>
      </c>
      <c r="H6" s="13">
        <f>COUNTIF(G13:G15,"FAIL")</f>
        <v>0</v>
      </c>
      <c r="I6" s="13">
        <f>COUNTIF(G13:G15,"BLOCKED")</f>
        <v>0</v>
      </c>
      <c r="J6" s="13">
        <f>COUNTBLANK(G13:G13)</f>
        <v>1</v>
      </c>
      <c r="K6" s="12"/>
      <c r="L6" s="21"/>
      <c r="M6" s="21"/>
    </row>
    <row r="7" spans="1:13" x14ac:dyDescent="0.25">
      <c r="A7" s="22"/>
      <c r="B7" s="12"/>
      <c r="C7" s="12"/>
      <c r="D7" s="18"/>
      <c r="E7" s="12"/>
      <c r="F7" s="12"/>
      <c r="G7" s="19"/>
      <c r="H7" s="12"/>
      <c r="I7" s="12"/>
      <c r="J7" s="12"/>
      <c r="K7" s="12"/>
      <c r="L7" s="12"/>
      <c r="M7" s="22" t="s">
        <v>6</v>
      </c>
    </row>
    <row r="8" spans="1:13" x14ac:dyDescent="0.25">
      <c r="A8" s="22"/>
      <c r="B8" s="12"/>
      <c r="C8" s="12"/>
      <c r="D8" s="18"/>
      <c r="E8" s="12"/>
      <c r="F8" s="12"/>
      <c r="G8" s="19"/>
      <c r="H8" s="12"/>
      <c r="I8" s="12"/>
      <c r="J8" s="12"/>
      <c r="K8" s="12"/>
      <c r="L8" s="12"/>
      <c r="M8" s="22" t="s">
        <v>7</v>
      </c>
    </row>
    <row r="9" spans="1:13" x14ac:dyDescent="0.25">
      <c r="A9" s="22"/>
      <c r="B9" s="12"/>
      <c r="C9" s="12"/>
      <c r="D9" s="18"/>
      <c r="E9" s="12"/>
      <c r="F9" s="12"/>
      <c r="G9" s="19"/>
      <c r="H9" s="12"/>
      <c r="I9" s="12"/>
      <c r="J9" s="12"/>
      <c r="K9" s="12"/>
      <c r="L9" s="12"/>
      <c r="M9" s="22" t="s">
        <v>8</v>
      </c>
    </row>
    <row r="10" spans="1:13" x14ac:dyDescent="0.25">
      <c r="A10" s="22"/>
      <c r="B10" s="12"/>
      <c r="C10" s="12"/>
      <c r="D10" s="18"/>
      <c r="E10" s="12"/>
      <c r="F10" s="12"/>
      <c r="G10" s="19"/>
      <c r="H10" s="12"/>
      <c r="I10" s="12"/>
      <c r="J10" s="12"/>
      <c r="K10" s="12"/>
      <c r="L10" s="12"/>
      <c r="M10" s="22" t="s">
        <v>9</v>
      </c>
    </row>
    <row r="11" spans="1:13" ht="15.75" thickBot="1" x14ac:dyDescent="0.3">
      <c r="A11" s="22"/>
      <c r="B11" s="22" t="s">
        <v>10</v>
      </c>
      <c r="C11" s="22"/>
      <c r="D11" s="22"/>
      <c r="E11" s="22" t="s">
        <v>10</v>
      </c>
      <c r="F11" s="22"/>
      <c r="G11" s="22"/>
      <c r="H11" s="22"/>
      <c r="I11" s="22"/>
      <c r="J11" s="22"/>
      <c r="K11" s="22"/>
      <c r="L11" s="22"/>
      <c r="M11" s="21"/>
    </row>
    <row r="12" spans="1:13" ht="51.75" thickBot="1" x14ac:dyDescent="0.3">
      <c r="A12" s="16" t="s">
        <v>11</v>
      </c>
      <c r="B12" s="16" t="s">
        <v>12</v>
      </c>
      <c r="C12" s="16" t="s">
        <v>13</v>
      </c>
      <c r="D12" s="16" t="s">
        <v>14</v>
      </c>
      <c r="E12" s="16" t="s">
        <v>15</v>
      </c>
      <c r="F12" s="16" t="s">
        <v>16</v>
      </c>
      <c r="G12" s="16" t="s">
        <v>17</v>
      </c>
      <c r="H12" s="16" t="s">
        <v>18</v>
      </c>
      <c r="I12" s="16" t="s">
        <v>19</v>
      </c>
      <c r="J12" s="16" t="s">
        <v>20</v>
      </c>
      <c r="K12" s="16" t="s">
        <v>21</v>
      </c>
      <c r="L12" s="16" t="s">
        <v>22</v>
      </c>
      <c r="M12" s="16" t="s">
        <v>23</v>
      </c>
    </row>
    <row r="13" spans="1:13" ht="21" x14ac:dyDescent="0.35">
      <c r="A13" s="4" t="s">
        <v>10</v>
      </c>
      <c r="B13" s="4"/>
      <c r="C13" s="4"/>
      <c r="D13" s="100" t="s">
        <v>82</v>
      </c>
      <c r="E13" s="101"/>
      <c r="F13" s="4"/>
      <c r="G13" s="4"/>
      <c r="H13" s="4"/>
      <c r="I13" s="4"/>
      <c r="J13" s="4"/>
      <c r="K13" s="4"/>
      <c r="L13" s="4"/>
      <c r="M13" s="4"/>
    </row>
    <row r="14" spans="1:13" ht="105" x14ac:dyDescent="0.25">
      <c r="A14" s="3">
        <v>1</v>
      </c>
      <c r="B14" s="3"/>
      <c r="C14" s="3">
        <v>0</v>
      </c>
      <c r="D14" s="3" t="s">
        <v>83</v>
      </c>
      <c r="E14" s="6" t="s">
        <v>84</v>
      </c>
      <c r="F14" s="3"/>
      <c r="G14" s="3"/>
      <c r="H14" s="3"/>
      <c r="I14" s="3"/>
      <c r="J14" s="3"/>
      <c r="K14" s="3"/>
      <c r="L14" s="3"/>
      <c r="M14" s="3"/>
    </row>
  </sheetData>
  <mergeCells count="4">
    <mergeCell ref="A1:M1"/>
    <mergeCell ref="A2:M2"/>
    <mergeCell ref="A3:M3"/>
    <mergeCell ref="D13:E13"/>
  </mergeCells>
  <conditionalFormatting sqref="D4">
    <cfRule type="cellIs" dxfId="2" priority="1" operator="equal">
      <formula>"BLOCKED"</formula>
    </cfRule>
    <cfRule type="cellIs" dxfId="1" priority="2" operator="equal">
      <formula>"PASS"</formula>
    </cfRule>
    <cfRule type="cellIs" dxfId="0" priority="3"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Resumen de Pruebas</vt:lpstr>
      <vt:lpstr>Prueba 1</vt:lpstr>
      <vt:lpstr>Prueba 2</vt:lpstr>
      <vt:lpstr>Prueba 3</vt:lpstr>
      <vt:lpstr>Prueba 4</vt:lpstr>
      <vt:lpstr>Service Diagnostic Menu Tes</vt:lpstr>
      <vt:lpstr>Personality Inputs  EEPROM Map</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 User</dc:creator>
  <cp:lastModifiedBy>Windows User</cp:lastModifiedBy>
  <dcterms:created xsi:type="dcterms:W3CDTF">2013-08-09T17:53:07Z</dcterms:created>
  <dcterms:modified xsi:type="dcterms:W3CDTF">2019-08-08T21:33:59Z</dcterms:modified>
</cp:coreProperties>
</file>