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urrent-Max" sheetId="1" r:id="rId4"/>
    <sheet state="visible" name="Current Patch 6 Hotfix72" sheetId="2" r:id="rId5"/>
    <sheet state="visible" name="Hotfix69-2" sheetId="3" r:id="rId6"/>
    <sheet state="visible" name="Hotfix 69" sheetId="4" r:id="rId7"/>
    <sheet state="visible" name="Hotfix 51" sheetId="5" r:id="rId8"/>
    <sheet state="visible" name="Hotfix41" sheetId="6" r:id="rId9"/>
    <sheet state="visible" name="Hotfix37" sheetId="7" r:id="rId10"/>
    <sheet state="visible" name="Patch#4" sheetId="8" r:id="rId11"/>
    <sheet state="visible" name="Hotfix36" sheetId="9" r:id="rId12"/>
    <sheet state="visible" name="Hotfix #28" sheetId="10" r:id="rId13"/>
    <sheet state="visible" name="Hotfix#21- There is no Diff" sheetId="11" r:id="rId14"/>
    <sheet state="visible" name="Hotfix #19- AVG Diff" sheetId="12" r:id="rId15"/>
    <sheet state="visible" name="Hotfix #19- MAX Diff" sheetId="13" r:id="rId16"/>
    <sheet state="visible" name="Hotfix #18- AVG Diff" sheetId="14" r:id="rId17"/>
    <sheet state="visible" name="Hotfix #18- MAX Diff" sheetId="15" r:id="rId18"/>
    <sheet state="visible" name="Hotfix #16 - AVG Diff" sheetId="16" r:id="rId19"/>
    <sheet state="visible" name="Hotfix #16 - MAX Diff" sheetId="17" r:id="rId20"/>
    <sheet state="visible" name="Hotfix #15 - AVG Diff" sheetId="18" r:id="rId21"/>
    <sheet state="visible" name="Hotfix #15 - MAX Diff" sheetId="19" r:id="rId22"/>
    <sheet state="visible" name="Hotfix #14 - AVG Diff" sheetId="20" r:id="rId23"/>
    <sheet state="visible" name="Hotfix #14 - Max Diff" sheetId="21" r:id="rId24"/>
    <sheet state="visible" name="Patch #1 - AVG Diff" sheetId="22" r:id="rId25"/>
    <sheet state="visible" name="Patch #1 - Max Diff" sheetId="23" r:id="rId26"/>
  </sheets>
  <definedNames/>
  <calcPr/>
</workbook>
</file>

<file path=xl/sharedStrings.xml><?xml version="1.0" encoding="utf-8"?>
<sst xmlns="http://schemas.openxmlformats.org/spreadsheetml/2006/main" count="8531" uniqueCount="173">
  <si>
    <t>Hotfix #19</t>
  </si>
  <si>
    <t>1 Hand Shield</t>
  </si>
  <si>
    <t>2 Hand Shield</t>
  </si>
  <si>
    <t>1 Hand Weapon</t>
  </si>
  <si>
    <t>2 Hand Physical Weapon</t>
  </si>
  <si>
    <t>2 Hand Hybrid Weapon</t>
  </si>
  <si>
    <t>2 Hand Magic Weapon</t>
  </si>
  <si>
    <t>Head</t>
  </si>
  <si>
    <t>Chest</t>
  </si>
  <si>
    <t>Legs</t>
  </si>
  <si>
    <t>Hands</t>
  </si>
  <si>
    <t>Foot</t>
  </si>
  <si>
    <t>Cloak</t>
  </si>
  <si>
    <t>Necklace</t>
  </si>
  <si>
    <t>Ring</t>
  </si>
  <si>
    <t>Action Speed</t>
  </si>
  <si>
    <t>Agility</t>
  </si>
  <si>
    <t>Armor Penetration</t>
  </si>
  <si>
    <t>Armor Rating Add</t>
  </si>
  <si>
    <t>Buff Duration Bonus</t>
  </si>
  <si>
    <t>Debuff Duration Bonus</t>
  </si>
  <si>
    <t>Knowledge</t>
  </si>
  <si>
    <t>Additional Magical Damage</t>
  </si>
  <si>
    <t>Magical Damage Bonus</t>
  </si>
  <si>
    <t>Magical Damage Reduction</t>
  </si>
  <si>
    <t>True Magical Damage</t>
  </si>
  <si>
    <t>Magical Healing</t>
  </si>
  <si>
    <t>Magical Interaction Speed</t>
  </si>
  <si>
    <t>Magical Power</t>
  </si>
  <si>
    <t>Magic Penetration</t>
  </si>
  <si>
    <t>Magic Resistance Add</t>
  </si>
  <si>
    <t>Max Health Add</t>
  </si>
  <si>
    <t>Max Health Bonus</t>
  </si>
  <si>
    <t>Move Speed Add</t>
  </si>
  <si>
    <t>Move Speed Bonus</t>
  </si>
  <si>
    <t>Additional Physical Damage</t>
  </si>
  <si>
    <t>Physical Damage Bonus</t>
  </si>
  <si>
    <t>Physical Damage Reduction</t>
  </si>
  <si>
    <t>True Physical Damage</t>
  </si>
  <si>
    <t>Physical Healing</t>
  </si>
  <si>
    <t>Physical Power</t>
  </si>
  <si>
    <t>Physical Weapon Damage Add</t>
  </si>
  <si>
    <t>All Attributes/Primitive</t>
  </si>
  <si>
    <t>Projectile Reduction Mod</t>
  </si>
  <si>
    <t>Regular Interaction Speed</t>
  </si>
  <si>
    <t>Resourcefulness</t>
  </si>
  <si>
    <t>Memory Capacity Add</t>
  </si>
  <si>
    <t>Memory Capacity Bonus</t>
  </si>
  <si>
    <t>Spell Casting Speed</t>
  </si>
  <si>
    <t>Strength</t>
  </si>
  <si>
    <t>Will</t>
  </si>
  <si>
    <t>You can contact me at discord: Ta1ha</t>
  </si>
  <si>
    <r>
      <rPr/>
      <t xml:space="preserve">or at the </t>
    </r>
    <r>
      <rPr>
        <color rgb="FF1155CC"/>
        <u/>
      </rPr>
      <t>wiki discord</t>
    </r>
  </si>
  <si>
    <r>
      <rPr/>
      <t xml:space="preserve">Patch 6 Same information can be found at </t>
    </r>
    <r>
      <rPr>
        <color rgb="FF1155CC"/>
        <u/>
      </rPr>
      <t>Wiki page</t>
    </r>
  </si>
  <si>
    <t>Enchantments / Modifiers</t>
  </si>
  <si>
    <t>Max Total Possible</t>
  </si>
  <si>
    <t>Min</t>
  </si>
  <si>
    <t>Max</t>
  </si>
  <si>
    <t>(Last update P6 HF69-2)</t>
  </si>
  <si>
    <t>(Current update P6 HF72)</t>
  </si>
  <si>
    <t>(% Increase from last)</t>
  </si>
  <si>
    <t>Attributes</t>
  </si>
  <si>
    <t>Dexterity</t>
  </si>
  <si>
    <t>Vigor</t>
  </si>
  <si>
    <t>Physical Damage</t>
  </si>
  <si>
    <t>Magical Damage</t>
  </si>
  <si>
    <t>Reductions</t>
  </si>
  <si>
    <t>Actions and Interactions</t>
  </si>
  <si>
    <t>Health</t>
  </si>
  <si>
    <t>Healing</t>
  </si>
  <si>
    <t>Statuses</t>
  </si>
  <si>
    <t>Memory</t>
  </si>
  <si>
    <t>Misc</t>
  </si>
  <si>
    <t>Luck</t>
  </si>
  <si>
    <r>
      <rPr/>
      <t xml:space="preserve">Contact at: </t>
    </r>
    <r>
      <rPr>
        <color rgb="FF1155CC"/>
        <u/>
      </rPr>
      <t>wiki discord</t>
    </r>
  </si>
  <si>
    <r>
      <rPr/>
      <t xml:space="preserve">Patch 6 Same information can be found at </t>
    </r>
    <r>
      <rPr>
        <color rgb="FF1155CC"/>
        <u/>
      </rPr>
      <t>Wiki page</t>
    </r>
  </si>
  <si>
    <t>(Last update P6 HF69)</t>
  </si>
  <si>
    <t>(Current update P6 HF69-2)</t>
  </si>
  <si>
    <r>
      <rPr/>
      <t xml:space="preserve">Contact at: </t>
    </r>
    <r>
      <rPr>
        <color rgb="FF1155CC"/>
        <u/>
      </rPr>
      <t>wiki discord</t>
    </r>
  </si>
  <si>
    <r>
      <rPr/>
      <t xml:space="preserve">Patch 6 Same information can be found at </t>
    </r>
    <r>
      <rPr>
        <color rgb="FF1155CC"/>
        <u/>
      </rPr>
      <t>Wiki page</t>
    </r>
  </si>
  <si>
    <t>(Last update P6 HF51)</t>
  </si>
  <si>
    <t>(Current update P6 HF69)</t>
  </si>
  <si>
    <r>
      <rPr/>
      <t xml:space="preserve">Contact at: </t>
    </r>
    <r>
      <rPr>
        <color rgb="FF1155CC"/>
        <u/>
      </rPr>
      <t>wiki discord</t>
    </r>
  </si>
  <si>
    <r>
      <rPr/>
      <t xml:space="preserve">Patch 6 Same information can be found at </t>
    </r>
    <r>
      <rPr>
        <color rgb="FF1155CC"/>
        <u/>
      </rPr>
      <t>Wiki page</t>
    </r>
  </si>
  <si>
    <t>(Last update Patch5)</t>
  </si>
  <si>
    <t>(Current update)</t>
  </si>
  <si>
    <r>
      <rPr/>
      <t xml:space="preserve">Contact at: </t>
    </r>
    <r>
      <rPr>
        <color rgb="FF1155CC"/>
        <u/>
      </rPr>
      <t>wiki discord</t>
    </r>
  </si>
  <si>
    <r>
      <rPr/>
      <t xml:space="preserve">Hotfix #41 Same information can be found at </t>
    </r>
    <r>
      <rPr>
        <color rgb="FF1155CC"/>
        <u/>
      </rPr>
      <t>Wiki page</t>
    </r>
  </si>
  <si>
    <t>(Last update HF37)</t>
  </si>
  <si>
    <r>
      <rPr/>
      <t xml:space="preserve">Contact at: </t>
    </r>
    <r>
      <rPr>
        <color rgb="FF1155CC"/>
        <u/>
      </rPr>
      <t>wiki discord</t>
    </r>
  </si>
  <si>
    <t>Hotfix #37</t>
  </si>
  <si>
    <t>(Last update Patch#4)</t>
  </si>
  <si>
    <t>N/A</t>
  </si>
  <si>
    <r>
      <rPr/>
      <t xml:space="preserve">Contact at: </t>
    </r>
    <r>
      <rPr>
        <color rgb="FF1155CC"/>
        <u/>
      </rPr>
      <t>wiki discord</t>
    </r>
  </si>
  <si>
    <t>Patch #4</t>
  </si>
  <si>
    <t>(Last update HF36)</t>
  </si>
  <si>
    <r>
      <rPr/>
      <t xml:space="preserve">Contact at: </t>
    </r>
    <r>
      <rPr>
        <color rgb="FF1155CC"/>
        <u/>
      </rPr>
      <t>wiki discord</t>
    </r>
  </si>
  <si>
    <t>Hotfix #36</t>
  </si>
  <si>
    <r>
      <rPr/>
      <t xml:space="preserve">Contact at: </t>
    </r>
    <r>
      <rPr>
        <color rgb="FF1155CC"/>
        <u/>
      </rPr>
      <t>wiki discord</t>
    </r>
  </si>
  <si>
    <t>Hotfix #28</t>
  </si>
  <si>
    <r>
      <rPr/>
      <t xml:space="preserve">Contact at: </t>
    </r>
    <r>
      <rPr>
        <color rgb="FF1155CC"/>
        <u/>
      </rPr>
      <t>wiki discord</t>
    </r>
  </si>
  <si>
    <t>Old=Hotfix 19</t>
  </si>
  <si>
    <t>New=Hotfix 21</t>
  </si>
  <si>
    <t>Old</t>
  </si>
  <si>
    <t>New</t>
  </si>
  <si>
    <t>Diff</t>
  </si>
  <si>
    <t>Avg</t>
  </si>
  <si>
    <t>old Dexterity uses old Agility Values</t>
  </si>
  <si>
    <t>old Vigor uses old Strength Values</t>
  </si>
  <si>
    <t>Old=Hotfix 18</t>
  </si>
  <si>
    <t>Rings</t>
  </si>
  <si>
    <t>New=Hotfix 19</t>
  </si>
  <si>
    <t>0.1-1.0</t>
  </si>
  <si>
    <t>0.5-1.0</t>
  </si>
  <si>
    <t>1.0-2.0</t>
  </si>
  <si>
    <t>1-2</t>
  </si>
  <si>
    <t>1.5-3.0</t>
  </si>
  <si>
    <t>3.0-6.0</t>
  </si>
  <si>
    <t>1.5-2.5</t>
  </si>
  <si>
    <t>0.5-1.5</t>
  </si>
  <si>
    <t>10-15</t>
  </si>
  <si>
    <t>20-30</t>
  </si>
  <si>
    <t>1-5</t>
  </si>
  <si>
    <t>2-5</t>
  </si>
  <si>
    <t>5-10</t>
  </si>
  <si>
    <t>1.0-3.0</t>
  </si>
  <si>
    <t>3.0-5.0</t>
  </si>
  <si>
    <t>2.0-5.0</t>
  </si>
  <si>
    <t>5.0-10.0</t>
  </si>
  <si>
    <t>1-3</t>
  </si>
  <si>
    <t>2.0-6.0</t>
  </si>
  <si>
    <t>2.5-5.0</t>
  </si>
  <si>
    <t>5.0-7.5</t>
  </si>
  <si>
    <t>10.0-15.0</t>
  </si>
  <si>
    <t>1-6</t>
  </si>
  <si>
    <t>2-4</t>
  </si>
  <si>
    <t>3-6</t>
  </si>
  <si>
    <t>2-3</t>
  </si>
  <si>
    <t>2-2</t>
  </si>
  <si>
    <t>20</t>
  </si>
  <si>
    <t>6</t>
  </si>
  <si>
    <t>1-1</t>
  </si>
  <si>
    <t>Old=Hotfix 16</t>
  </si>
  <si>
    <t>0.5-2.0</t>
  </si>
  <si>
    <t>1.5-4.0</t>
  </si>
  <si>
    <t>8-10</t>
  </si>
  <si>
    <t>9-15</t>
  </si>
  <si>
    <t>1-4</t>
  </si>
  <si>
    <t>1.0-5.0</t>
  </si>
  <si>
    <t>2.0-8.0</t>
  </si>
  <si>
    <t>6-10</t>
  </si>
  <si>
    <t>9-20</t>
  </si>
  <si>
    <t>1.0-1.5</t>
  </si>
  <si>
    <t>Old=Hotfix 15</t>
  </si>
  <si>
    <t>Helmet+Gloves+Boots+Rings+Cape</t>
  </si>
  <si>
    <t>Chestpiece+Pants+Pendant</t>
  </si>
  <si>
    <t>1.0-2.5</t>
  </si>
  <si>
    <t>3-8</t>
  </si>
  <si>
    <t>Old=Hotfix 14</t>
  </si>
  <si>
    <t>0.5-2</t>
  </si>
  <si>
    <t>1.5-4</t>
  </si>
  <si>
    <t>2-8</t>
  </si>
  <si>
    <t>0.1-1</t>
  </si>
  <si>
    <t>1.5-3</t>
  </si>
  <si>
    <t>0.5-1</t>
  </si>
  <si>
    <t>1-1.5</t>
  </si>
  <si>
    <t>Old = Before Patch 1</t>
  </si>
  <si>
    <t>Max Health</t>
  </si>
  <si>
    <t>Move Speed</t>
  </si>
  <si>
    <t>0.5-1.2</t>
  </si>
  <si>
    <t>Weapon Damage</t>
  </si>
  <si>
    <t>Item Equip Speed (REMOVED)</t>
  </si>
  <si>
    <t>1-2.5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</si>
</sst>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sz val="11.0"/>
      <color rgb="FF000000"/>
      <name val="Calibri"/>
    </font>
    <font>
      <u/>
      <color rgb="FF0000FF"/>
    </font>
    <font>
      <sz val="6.0"/>
      <color theme="1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7F9EF"/>
        <bgColor rgb="FFE7F9E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E6DD"/>
        <bgColor rgb="FFFFE6DD"/>
      </patternFill>
    </fill>
    <fill>
      <patternFill patternType="solid">
        <fgColor rgb="FFBF9000"/>
        <bgColor rgb="FFBF9000"/>
      </patternFill>
    </fill>
    <fill>
      <patternFill patternType="solid">
        <fgColor rgb="FFE8F0FE"/>
        <bgColor rgb="FFE8F0FE"/>
      </patternFill>
    </fill>
    <fill>
      <patternFill patternType="solid">
        <fgColor rgb="FFB6D7A8"/>
        <bgColor rgb="FFB6D7A8"/>
      </patternFill>
    </fill>
    <fill>
      <patternFill patternType="solid">
        <fgColor rgb="FFFEF8E3"/>
        <bgColor rgb="FFFEF8E3"/>
      </patternFill>
    </fill>
    <fill>
      <patternFill patternType="solid">
        <fgColor rgb="FFE8E7FC"/>
        <bgColor rgb="FFE8E7FC"/>
      </patternFill>
    </fill>
    <fill>
      <patternFill patternType="solid">
        <fgColor rgb="FFEBEFF1"/>
        <bgColor rgb="FFEBEFF1"/>
      </patternFill>
    </fill>
    <fill>
      <patternFill patternType="solid">
        <fgColor rgb="FF999999"/>
        <bgColor rgb="FF999999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000000"/>
      </top>
    </border>
    <border>
      <right style="thin">
        <color rgb="FF999999"/>
      </right>
      <top style="thin">
        <color rgb="FF000000"/>
      </top>
    </border>
    <border>
      <left style="thin">
        <color rgb="FF000000"/>
      </left>
      <right style="thin">
        <color rgb="FF999999"/>
      </right>
      <top style="thin">
        <color rgb="FF000000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000000"/>
      </left>
      <right style="thin">
        <color rgb="FF999999"/>
      </right>
    </border>
    <border>
      <left style="thin">
        <color rgb="FF999999"/>
      </left>
      <bottom style="thin">
        <color rgb="FF000000"/>
      </bottom>
    </border>
    <border>
      <right style="thin">
        <color rgb="FF999999"/>
      </right>
      <bottom style="thin">
        <color rgb="FF000000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4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1" numFmtId="49" xfId="0" applyAlignment="1" applyBorder="1" applyFont="1" applyNumberFormat="1">
      <alignment horizontal="center" readingOrder="0" shrinkToFit="0" vertical="center" wrapText="1"/>
    </xf>
    <xf borderId="3" fillId="2" fontId="1" numFmtId="49" xfId="0" applyAlignment="1" applyBorder="1" applyFont="1" applyNumberFormat="1">
      <alignment horizontal="center" readingOrder="0" shrinkToFit="0" vertical="center" wrapText="1"/>
    </xf>
    <xf borderId="4" fillId="2" fontId="1" numFmtId="49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readingOrder="0"/>
    </xf>
    <xf borderId="1" fillId="3" fontId="1" numFmtId="49" xfId="0" applyAlignment="1" applyBorder="1" applyFont="1" applyNumberFormat="1">
      <alignment horizontal="center" readingOrder="0"/>
    </xf>
    <xf borderId="6" fillId="3" fontId="1" numFmtId="49" xfId="0" applyAlignment="1" applyBorder="1" applyFont="1" applyNumberFormat="1">
      <alignment horizontal="center" readingOrder="0"/>
    </xf>
    <xf borderId="7" fillId="3" fontId="1" numFmtId="49" xfId="0" applyAlignment="1" applyBorder="1" applyFont="1" applyNumberFormat="1">
      <alignment horizontal="center" readingOrder="0"/>
    </xf>
    <xf borderId="8" fillId="3" fontId="1" numFmtId="49" xfId="0" applyAlignment="1" applyBorder="1" applyFont="1" applyNumberFormat="1">
      <alignment horizontal="center"/>
    </xf>
    <xf borderId="8" fillId="3" fontId="1" numFmtId="49" xfId="0" applyAlignment="1" applyBorder="1" applyFont="1" applyNumberFormat="1">
      <alignment horizontal="center" readingOrder="0"/>
    </xf>
    <xf borderId="5" fillId="4" fontId="1" numFmtId="0" xfId="0" applyAlignment="1" applyBorder="1" applyFill="1" applyFont="1">
      <alignment readingOrder="0"/>
    </xf>
    <xf borderId="8" fillId="4" fontId="1" numFmtId="49" xfId="0" applyAlignment="1" applyBorder="1" applyFont="1" applyNumberFormat="1">
      <alignment horizontal="center" readingOrder="0"/>
    </xf>
    <xf borderId="9" fillId="4" fontId="1" numFmtId="49" xfId="0" applyAlignment="1" applyBorder="1" applyFont="1" applyNumberFormat="1">
      <alignment horizontal="center" readingOrder="0"/>
    </xf>
    <xf borderId="0" fillId="4" fontId="1" numFmtId="49" xfId="0" applyAlignment="1" applyFont="1" applyNumberFormat="1">
      <alignment horizontal="center" readingOrder="0"/>
    </xf>
    <xf borderId="8" fillId="4" fontId="1" numFmtId="49" xfId="0" applyAlignment="1" applyBorder="1" applyFont="1" applyNumberFormat="1">
      <alignment horizontal="center"/>
    </xf>
    <xf borderId="9" fillId="3" fontId="1" numFmtId="49" xfId="0" applyAlignment="1" applyBorder="1" applyFont="1" applyNumberFormat="1">
      <alignment horizontal="center" readingOrder="0"/>
    </xf>
    <xf borderId="0" fillId="3" fontId="1" numFmtId="49" xfId="0" applyAlignment="1" applyFont="1" applyNumberFormat="1">
      <alignment horizontal="center" readingOrder="0"/>
    </xf>
    <xf borderId="9" fillId="4" fontId="1" numFmtId="49" xfId="0" applyAlignment="1" applyBorder="1" applyFont="1" applyNumberFormat="1">
      <alignment horizontal="center"/>
    </xf>
    <xf borderId="9" fillId="3" fontId="1" numFmtId="49" xfId="0" applyAlignment="1" applyBorder="1" applyFont="1" applyNumberFormat="1">
      <alignment horizontal="center"/>
    </xf>
    <xf borderId="10" fillId="4" fontId="1" numFmtId="0" xfId="0" applyAlignment="1" applyBorder="1" applyFont="1">
      <alignment readingOrder="0"/>
    </xf>
    <xf borderId="11" fillId="4" fontId="1" numFmtId="49" xfId="0" applyAlignment="1" applyBorder="1" applyFont="1" applyNumberFormat="1">
      <alignment horizontal="center" readingOrder="0"/>
    </xf>
    <xf borderId="12" fillId="4" fontId="1" numFmtId="49" xfId="0" applyAlignment="1" applyBorder="1" applyFont="1" applyNumberFormat="1">
      <alignment horizontal="center" readingOrder="0"/>
    </xf>
    <xf borderId="13" fillId="4" fontId="1" numFmtId="49" xfId="0" applyAlignment="1" applyBorder="1" applyFont="1" applyNumberFormat="1">
      <alignment horizontal="center" readingOrder="0"/>
    </xf>
    <xf borderId="11" fillId="4" fontId="1" numFmtId="49" xfId="0" applyAlignment="1" applyBorder="1" applyFont="1" applyNumberFormat="1">
      <alignment horizontal="center"/>
    </xf>
    <xf borderId="0" fillId="3" fontId="1" numFmtId="0" xfId="0" applyAlignment="1" applyFont="1">
      <alignment readingOrder="0"/>
    </xf>
    <xf borderId="0" fillId="3" fontId="1" numFmtId="49" xfId="0" applyAlignment="1" applyFont="1" applyNumberFormat="1">
      <alignment horizontal="center"/>
    </xf>
    <xf borderId="0" fillId="4" fontId="1" numFmtId="0" xfId="0" applyAlignment="1" applyFont="1">
      <alignment readingOrder="0"/>
    </xf>
    <xf borderId="0" fillId="4" fontId="1" numFmtId="49" xfId="0" applyAlignment="1" applyFont="1" applyNumberFormat="1">
      <alignment horizontal="center"/>
    </xf>
    <xf borderId="0" fillId="3" fontId="2" numFmtId="49" xfId="0" applyAlignment="1" applyFont="1" applyNumberFormat="1">
      <alignment horizontal="left" readingOrder="0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4" fillId="5" fontId="1" numFmtId="49" xfId="0" applyAlignment="1" applyBorder="1" applyFont="1" applyNumberFormat="1">
      <alignment horizontal="center" readingOrder="0" shrinkToFit="0" vertical="center" wrapText="1"/>
    </xf>
    <xf borderId="6" fillId="3" fontId="4" numFmtId="0" xfId="0" applyBorder="1" applyFont="1"/>
    <xf borderId="7" fillId="5" fontId="1" numFmtId="49" xfId="0" applyAlignment="1" applyBorder="1" applyFont="1" applyNumberFormat="1">
      <alignment horizontal="center" readingOrder="0" shrinkToFit="0" vertical="center" wrapText="1"/>
    </xf>
    <xf borderId="7" fillId="3" fontId="4" numFmtId="0" xfId="0" applyBorder="1" applyFont="1"/>
    <xf borderId="0" fillId="5" fontId="1" numFmtId="0" xfId="0" applyAlignment="1" applyFont="1">
      <alignment horizontal="center" readingOrder="0" shrinkToFit="0" vertical="center" wrapText="1"/>
    </xf>
    <xf borderId="11" fillId="6" fontId="4" numFmtId="0" xfId="0" applyBorder="1" applyFill="1" applyFont="1"/>
    <xf borderId="10" fillId="5" fontId="1" numFmtId="49" xfId="0" applyAlignment="1" applyBorder="1" applyFont="1" applyNumberFormat="1">
      <alignment horizontal="center" readingOrder="0" shrinkToFit="0" vertical="center" wrapText="1"/>
    </xf>
    <xf borderId="12" fillId="5" fontId="1" numFmtId="49" xfId="0" applyAlignment="1" applyBorder="1" applyFont="1" applyNumberFormat="1">
      <alignment horizontal="center" readingOrder="0" shrinkToFit="0" vertical="center" wrapText="1"/>
    </xf>
    <xf borderId="13" fillId="5" fontId="1" numFmtId="49" xfId="0" applyAlignment="1" applyBorder="1" applyFont="1" applyNumberFormat="1">
      <alignment horizontal="center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8" fillId="7" fontId="1" numFmtId="0" xfId="0" applyAlignment="1" applyBorder="1" applyFill="1" applyFont="1">
      <alignment horizontal="center" readingOrder="0" shrinkToFit="0" vertical="center" wrapText="1"/>
    </xf>
    <xf borderId="8" fillId="7" fontId="1" numFmtId="0" xfId="0" applyAlignment="1" applyBorder="1" applyFont="1">
      <alignment readingOrder="0"/>
    </xf>
    <xf borderId="0" fillId="7" fontId="5" numFmtId="0" xfId="0" applyAlignment="1" applyFont="1">
      <alignment shrinkToFit="0" vertical="bottom" wrapText="0"/>
    </xf>
    <xf borderId="0" fillId="7" fontId="5" numFmtId="0" xfId="0" applyAlignment="1" applyFont="1">
      <alignment shrinkToFit="0" vertical="bottom" wrapText="0"/>
    </xf>
    <xf borderId="8" fillId="7" fontId="1" numFmtId="49" xfId="0" applyAlignment="1" applyBorder="1" applyFont="1" applyNumberFormat="1">
      <alignment horizontal="center"/>
    </xf>
    <xf borderId="0" fillId="7" fontId="1" numFmtId="9" xfId="0" applyFont="1" applyNumberFormat="1"/>
    <xf borderId="8" fillId="6" fontId="4" numFmtId="0" xfId="0" applyBorder="1" applyFont="1"/>
    <xf borderId="8" fillId="8" fontId="1" numFmtId="0" xfId="0" applyAlignment="1" applyBorder="1" applyFill="1" applyFont="1">
      <alignment readingOrder="0"/>
    </xf>
    <xf borderId="0" fillId="8" fontId="5" numFmtId="0" xfId="0" applyAlignment="1" applyFont="1">
      <alignment shrinkToFit="0" vertical="bottom" wrapText="0"/>
    </xf>
    <xf borderId="0" fillId="8" fontId="5" numFmtId="0" xfId="0" applyAlignment="1" applyFont="1">
      <alignment readingOrder="0" shrinkToFit="0" vertical="bottom" wrapText="0"/>
    </xf>
    <xf borderId="8" fillId="8" fontId="1" numFmtId="49" xfId="0" applyAlignment="1" applyBorder="1" applyFont="1" applyNumberFormat="1">
      <alignment horizontal="center"/>
    </xf>
    <xf borderId="0" fillId="8" fontId="1" numFmtId="9" xfId="0" applyFont="1" applyNumberFormat="1"/>
    <xf borderId="8" fillId="3" fontId="4" numFmtId="0" xfId="0" applyBorder="1" applyFont="1"/>
    <xf borderId="0" fillId="8" fontId="5" numFmtId="0" xfId="0" applyAlignment="1" applyFont="1">
      <alignment shrinkToFit="0" vertical="bottom" wrapText="0"/>
    </xf>
    <xf borderId="1" fillId="8" fontId="1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readingOrder="0"/>
    </xf>
    <xf borderId="1" fillId="8" fontId="1" numFmtId="49" xfId="0" applyAlignment="1" applyBorder="1" applyFont="1" applyNumberFormat="1">
      <alignment horizontal="center"/>
    </xf>
    <xf borderId="8" fillId="9" fontId="4" numFmtId="0" xfId="0" applyBorder="1" applyFill="1" applyFont="1"/>
    <xf borderId="0" fillId="7" fontId="5" numFmtId="0" xfId="0" applyAlignment="1" applyFont="1">
      <alignment readingOrder="0" shrinkToFit="0" vertical="bottom" wrapText="0"/>
    </xf>
    <xf borderId="8" fillId="10" fontId="1" numFmtId="0" xfId="0" applyAlignment="1" applyBorder="1" applyFill="1" applyFont="1">
      <alignment readingOrder="0"/>
    </xf>
    <xf borderId="0" fillId="10" fontId="5" numFmtId="0" xfId="0" applyAlignment="1" applyFont="1">
      <alignment shrinkToFit="0" vertical="bottom" wrapText="0"/>
    </xf>
    <xf borderId="0" fillId="10" fontId="5" numFmtId="0" xfId="0" applyAlignment="1" applyFont="1">
      <alignment shrinkToFit="0" vertical="bottom" wrapText="0"/>
    </xf>
    <xf borderId="0" fillId="10" fontId="5" numFmtId="0" xfId="0" applyAlignment="1" applyFont="1">
      <alignment readingOrder="0" shrinkToFit="0" vertical="bottom" wrapText="0"/>
    </xf>
    <xf borderId="8" fillId="10" fontId="1" numFmtId="49" xfId="0" applyAlignment="1" applyBorder="1" applyFont="1" applyNumberFormat="1">
      <alignment horizontal="center"/>
    </xf>
    <xf borderId="0" fillId="10" fontId="1" numFmtId="9" xfId="0" applyFont="1" applyNumberFormat="1"/>
    <xf borderId="11" fillId="7" fontId="1" numFmtId="0" xfId="0" applyAlignment="1" applyBorder="1" applyFont="1">
      <alignment readingOrder="0"/>
    </xf>
    <xf borderId="11" fillId="7" fontId="1" numFmtId="49" xfId="0" applyAlignment="1" applyBorder="1" applyFont="1" applyNumberFormat="1">
      <alignment horizontal="center"/>
    </xf>
    <xf borderId="8" fillId="11" fontId="4" numFmtId="0" xfId="0" applyBorder="1" applyFill="1" applyFont="1"/>
    <xf borderId="1" fillId="12" fontId="1" numFmtId="0" xfId="0" applyAlignment="1" applyBorder="1" applyFill="1" applyFont="1">
      <alignment horizontal="center" readingOrder="0" shrinkToFit="0" vertical="center" wrapText="1"/>
    </xf>
    <xf borderId="1" fillId="12" fontId="1" numFmtId="0" xfId="0" applyAlignment="1" applyBorder="1" applyFont="1">
      <alignment readingOrder="0"/>
    </xf>
    <xf borderId="0" fillId="12" fontId="5" numFmtId="0" xfId="0" applyAlignment="1" applyFont="1">
      <alignment readingOrder="0" shrinkToFit="0" vertical="bottom" wrapText="0"/>
    </xf>
    <xf borderId="0" fillId="12" fontId="5" numFmtId="0" xfId="0" applyAlignment="1" applyFont="1">
      <alignment shrinkToFit="0" vertical="bottom" wrapText="0"/>
    </xf>
    <xf borderId="1" fillId="12" fontId="1" numFmtId="49" xfId="0" applyAlignment="1" applyBorder="1" applyFont="1" applyNumberFormat="1">
      <alignment horizontal="center"/>
    </xf>
    <xf borderId="8" fillId="12" fontId="1" numFmtId="49" xfId="0" applyAlignment="1" applyBorder="1" applyFont="1" applyNumberFormat="1">
      <alignment horizontal="center"/>
    </xf>
    <xf borderId="0" fillId="12" fontId="1" numFmtId="9" xfId="0" applyFont="1" applyNumberFormat="1"/>
    <xf borderId="8" fillId="13" fontId="4" numFmtId="0" xfId="0" applyBorder="1" applyFill="1" applyFont="1"/>
    <xf borderId="8" fillId="12" fontId="1" numFmtId="0" xfId="0" applyAlignment="1" applyBorder="1" applyFont="1">
      <alignment readingOrder="0"/>
    </xf>
    <xf borderId="0" fillId="12" fontId="5" numFmtId="0" xfId="0" applyAlignment="1" applyFont="1">
      <alignment shrinkToFit="0" vertical="bottom" wrapText="0"/>
    </xf>
    <xf borderId="11" fillId="3" fontId="4" numFmtId="0" xfId="0" applyBorder="1" applyFont="1"/>
    <xf borderId="11" fillId="12" fontId="1" numFmtId="0" xfId="0" applyAlignment="1" applyBorder="1" applyFont="1">
      <alignment readingOrder="0"/>
    </xf>
    <xf borderId="11" fillId="12" fontId="1" numFmtId="49" xfId="0" applyAlignment="1" applyBorder="1" applyFont="1" applyNumberFormat="1">
      <alignment horizontal="center"/>
    </xf>
    <xf borderId="8" fillId="12" fontId="1" numFmtId="0" xfId="0" applyAlignment="1" applyBorder="1" applyFont="1">
      <alignment horizontal="center" readingOrder="0" shrinkToFit="0" vertical="center" wrapText="1"/>
    </xf>
    <xf borderId="8" fillId="14" fontId="4" numFmtId="0" xfId="0" applyBorder="1" applyFill="1" applyFont="1"/>
    <xf borderId="11" fillId="14" fontId="4" numFmtId="0" xfId="0" applyBorder="1" applyFont="1"/>
    <xf borderId="11" fillId="15" fontId="4" numFmtId="0" xfId="0" applyBorder="1" applyFill="1" applyFont="1"/>
    <xf borderId="1" fillId="7" fontId="1" numFmtId="0" xfId="0" applyAlignment="1" applyBorder="1" applyFont="1">
      <alignment readingOrder="0"/>
    </xf>
    <xf borderId="1" fillId="7" fontId="1" numFmtId="49" xfId="0" applyAlignment="1" applyBorder="1" applyFont="1" applyNumberFormat="1">
      <alignment horizontal="center"/>
    </xf>
    <xf borderId="8" fillId="15" fontId="4" numFmtId="0" xfId="0" applyBorder="1" applyFont="1"/>
    <xf borderId="11" fillId="8" fontId="1" numFmtId="0" xfId="0" applyAlignment="1" applyBorder="1" applyFont="1">
      <alignment readingOrder="0"/>
    </xf>
    <xf borderId="11" fillId="8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0" fillId="0" fontId="6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8" fillId="6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readingOrder="0"/>
    </xf>
    <xf borderId="0" fillId="3" fontId="1" numFmtId="0" xfId="0" applyAlignment="1" applyFont="1">
      <alignment horizontal="right"/>
    </xf>
    <xf borderId="9" fillId="3" fontId="1" numFmtId="0" xfId="0" applyAlignment="1" applyBorder="1" applyFont="1">
      <alignment horizontal="left"/>
    </xf>
    <xf borderId="0" fillId="3" fontId="1" numFmtId="0" xfId="0" applyAlignment="1" applyFont="1">
      <alignment horizontal="right"/>
    </xf>
    <xf borderId="9" fillId="3" fontId="1" numFmtId="0" xfId="0" applyAlignment="1" applyBorder="1" applyFont="1">
      <alignment horizontal="left"/>
    </xf>
    <xf borderId="0" fillId="3" fontId="1" numFmtId="9" xfId="0" applyFont="1" applyNumberFormat="1"/>
    <xf borderId="8" fillId="6" fontId="1" numFmtId="0" xfId="0" applyAlignment="1" applyBorder="1" applyFont="1">
      <alignment readingOrder="0"/>
    </xf>
    <xf borderId="0" fillId="6" fontId="1" numFmtId="0" xfId="0" applyAlignment="1" applyFont="1">
      <alignment horizontal="right"/>
    </xf>
    <xf borderId="9" fillId="6" fontId="1" numFmtId="0" xfId="0" applyAlignment="1" applyBorder="1" applyFont="1">
      <alignment horizontal="left"/>
    </xf>
    <xf borderId="0" fillId="6" fontId="1" numFmtId="0" xfId="0" applyAlignment="1" applyFont="1">
      <alignment horizontal="right" readingOrder="0"/>
    </xf>
    <xf borderId="9" fillId="6" fontId="1" numFmtId="0" xfId="0" applyAlignment="1" applyBorder="1" applyFont="1">
      <alignment horizontal="left" readingOrder="0"/>
    </xf>
    <xf borderId="8" fillId="6" fontId="1" numFmtId="49" xfId="0" applyAlignment="1" applyBorder="1" applyFont="1" applyNumberFormat="1">
      <alignment horizontal="center"/>
    </xf>
    <xf borderId="0" fillId="6" fontId="1" numFmtId="9" xfId="0" applyFont="1" applyNumberFormat="1"/>
    <xf borderId="0" fillId="3" fontId="1" numFmtId="0" xfId="0" applyAlignment="1" applyFont="1">
      <alignment horizontal="right" readingOrder="0"/>
    </xf>
    <xf borderId="9" fillId="3" fontId="1" numFmtId="0" xfId="0" applyAlignment="1" applyBorder="1" applyFont="1">
      <alignment horizontal="left" readingOrder="0"/>
    </xf>
    <xf borderId="0" fillId="6" fontId="1" numFmtId="0" xfId="0" applyAlignment="1" applyFont="1">
      <alignment horizontal="right"/>
    </xf>
    <xf borderId="9" fillId="6" fontId="1" numFmtId="0" xfId="0" applyAlignment="1" applyBorder="1" applyFont="1">
      <alignment horizontal="left"/>
    </xf>
    <xf borderId="1" fillId="9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/>
    </xf>
    <xf borderId="7" fillId="3" fontId="1" numFmtId="0" xfId="0" applyAlignment="1" applyBorder="1" applyFont="1">
      <alignment horizontal="right"/>
    </xf>
    <xf borderId="6" fillId="3" fontId="1" numFmtId="0" xfId="0" applyAlignment="1" applyBorder="1" applyFont="1">
      <alignment horizontal="left"/>
    </xf>
    <xf borderId="7" fillId="3" fontId="1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7" fillId="3" fontId="1" numFmtId="0" xfId="0" applyAlignment="1" applyBorder="1" applyFont="1">
      <alignment horizontal="right"/>
    </xf>
    <xf borderId="6" fillId="3" fontId="1" numFmtId="0" xfId="0" applyAlignment="1" applyBorder="1" applyFont="1">
      <alignment horizontal="left"/>
    </xf>
    <xf borderId="1" fillId="3" fontId="1" numFmtId="49" xfId="0" applyAlignment="1" applyBorder="1" applyFont="1" applyNumberFormat="1">
      <alignment horizontal="center"/>
    </xf>
    <xf borderId="8" fillId="9" fontId="1" numFmtId="0" xfId="0" applyAlignment="1" applyBorder="1" applyFont="1">
      <alignment readingOrder="0"/>
    </xf>
    <xf borderId="0" fillId="9" fontId="1" numFmtId="0" xfId="0" applyAlignment="1" applyFont="1">
      <alignment horizontal="right"/>
    </xf>
    <xf borderId="9" fillId="9" fontId="1" numFmtId="0" xfId="0" applyAlignment="1" applyBorder="1" applyFont="1">
      <alignment horizontal="left"/>
    </xf>
    <xf borderId="0" fillId="9" fontId="1" numFmtId="0" xfId="0" applyAlignment="1" applyFont="1">
      <alignment horizontal="right"/>
    </xf>
    <xf borderId="9" fillId="9" fontId="1" numFmtId="0" xfId="0" applyAlignment="1" applyBorder="1" applyFont="1">
      <alignment horizontal="left"/>
    </xf>
    <xf borderId="0" fillId="9" fontId="1" numFmtId="0" xfId="0" applyAlignment="1" applyFont="1">
      <alignment horizontal="right" readingOrder="0"/>
    </xf>
    <xf borderId="9" fillId="9" fontId="1" numFmtId="0" xfId="0" applyAlignment="1" applyBorder="1" applyFont="1">
      <alignment horizontal="left" readingOrder="0"/>
    </xf>
    <xf borderId="8" fillId="9" fontId="1" numFmtId="49" xfId="0" applyAlignment="1" applyBorder="1" applyFont="1" applyNumberFormat="1">
      <alignment horizontal="center"/>
    </xf>
    <xf borderId="0" fillId="9" fontId="1" numFmtId="9" xfId="0" applyFont="1" applyNumberFormat="1"/>
    <xf borderId="11" fillId="9" fontId="1" numFmtId="0" xfId="0" applyAlignment="1" applyBorder="1" applyFont="1">
      <alignment readingOrder="0"/>
    </xf>
    <xf borderId="13" fillId="9" fontId="1" numFmtId="0" xfId="0" applyAlignment="1" applyBorder="1" applyFont="1">
      <alignment horizontal="right"/>
    </xf>
    <xf borderId="12" fillId="9" fontId="1" numFmtId="0" xfId="0" applyAlignment="1" applyBorder="1" applyFont="1">
      <alignment horizontal="left"/>
    </xf>
    <xf borderId="13" fillId="9" fontId="1" numFmtId="0" xfId="0" applyAlignment="1" applyBorder="1" applyFont="1">
      <alignment horizontal="right" readingOrder="0"/>
    </xf>
    <xf borderId="12" fillId="9" fontId="1" numFmtId="0" xfId="0" applyAlignment="1" applyBorder="1" applyFont="1">
      <alignment horizontal="left" readingOrder="0"/>
    </xf>
    <xf borderId="13" fillId="9" fontId="1" numFmtId="0" xfId="0" applyAlignment="1" applyBorder="1" applyFont="1">
      <alignment horizontal="right"/>
    </xf>
    <xf borderId="12" fillId="9" fontId="1" numFmtId="0" xfId="0" applyAlignment="1" applyBorder="1" applyFont="1">
      <alignment horizontal="left"/>
    </xf>
    <xf borderId="11" fillId="9" fontId="1" numFmtId="49" xfId="0" applyAlignment="1" applyBorder="1" applyFont="1" applyNumberFormat="1">
      <alignment horizontal="center"/>
    </xf>
    <xf borderId="1" fillId="11" fontId="1" numFmtId="0" xfId="0" applyAlignment="1" applyBorder="1" applyFont="1">
      <alignment horizontal="center" readingOrder="0" shrinkToFit="0" vertical="center" wrapText="1"/>
    </xf>
    <xf borderId="8" fillId="11" fontId="1" numFmtId="0" xfId="0" applyAlignment="1" applyBorder="1" applyFont="1">
      <alignment readingOrder="0"/>
    </xf>
    <xf borderId="0" fillId="11" fontId="1" numFmtId="0" xfId="0" applyAlignment="1" applyFont="1">
      <alignment horizontal="right"/>
    </xf>
    <xf borderId="9" fillId="11" fontId="1" numFmtId="0" xfId="0" applyAlignment="1" applyBorder="1" applyFont="1">
      <alignment horizontal="left"/>
    </xf>
    <xf borderId="0" fillId="11" fontId="1" numFmtId="0" xfId="0" applyAlignment="1" applyFont="1">
      <alignment horizontal="right"/>
    </xf>
    <xf borderId="9" fillId="11" fontId="1" numFmtId="0" xfId="0" applyAlignment="1" applyBorder="1" applyFont="1">
      <alignment horizontal="left"/>
    </xf>
    <xf borderId="0" fillId="11" fontId="1" numFmtId="0" xfId="0" applyAlignment="1" applyFont="1">
      <alignment horizontal="right" readingOrder="0"/>
    </xf>
    <xf borderId="9" fillId="11" fontId="1" numFmtId="0" xfId="0" applyAlignment="1" applyBorder="1" applyFont="1">
      <alignment horizontal="left" readingOrder="0"/>
    </xf>
    <xf borderId="8" fillId="11" fontId="1" numFmtId="49" xfId="0" applyAlignment="1" applyBorder="1" applyFont="1" applyNumberFormat="1">
      <alignment horizontal="center"/>
    </xf>
    <xf borderId="0" fillId="11" fontId="1" numFmtId="9" xfId="0" applyFont="1" applyNumberFormat="1"/>
    <xf borderId="11" fillId="3" fontId="1" numFmtId="0" xfId="0" applyAlignment="1" applyBorder="1" applyFont="1">
      <alignment readingOrder="0"/>
    </xf>
    <xf borderId="13" fillId="3" fontId="1" numFmtId="0" xfId="0" applyAlignment="1" applyBorder="1" applyFont="1">
      <alignment horizontal="right"/>
    </xf>
    <xf borderId="12" fillId="3" fontId="1" numFmtId="0" xfId="0" applyAlignment="1" applyBorder="1" applyFont="1">
      <alignment horizontal="left"/>
    </xf>
    <xf borderId="13" fillId="3" fontId="1" numFmtId="0" xfId="0" applyAlignment="1" applyBorder="1" applyFont="1">
      <alignment horizontal="right" readingOrder="0"/>
    </xf>
    <xf borderId="12" fillId="3" fontId="1" numFmtId="0" xfId="0" applyAlignment="1" applyBorder="1" applyFont="1">
      <alignment horizontal="left" readingOrder="0"/>
    </xf>
    <xf borderId="13" fillId="3" fontId="1" numFmtId="0" xfId="0" applyAlignment="1" applyBorder="1" applyFont="1">
      <alignment horizontal="right"/>
    </xf>
    <xf borderId="12" fillId="3" fontId="1" numFmtId="0" xfId="0" applyAlignment="1" applyBorder="1" applyFont="1">
      <alignment horizontal="left"/>
    </xf>
    <xf borderId="11" fillId="3" fontId="1" numFmtId="49" xfId="0" applyAlignment="1" applyBorder="1" applyFont="1" applyNumberFormat="1">
      <alignment horizontal="center"/>
    </xf>
    <xf borderId="1" fillId="13" fontId="1" numFmtId="0" xfId="0" applyAlignment="1" applyBorder="1" applyFont="1">
      <alignment horizontal="center" readingOrder="0" shrinkToFit="0" vertical="center" wrapText="1"/>
    </xf>
    <xf borderId="8" fillId="13" fontId="1" numFmtId="0" xfId="0" applyAlignment="1" applyBorder="1" applyFont="1">
      <alignment readingOrder="0"/>
    </xf>
    <xf borderId="0" fillId="13" fontId="1" numFmtId="0" xfId="0" applyAlignment="1" applyFont="1">
      <alignment horizontal="right" readingOrder="0"/>
    </xf>
    <xf borderId="9" fillId="13" fontId="1" numFmtId="0" xfId="0" applyAlignment="1" applyBorder="1" applyFont="1">
      <alignment horizontal="left" readingOrder="0"/>
    </xf>
    <xf borderId="0" fillId="13" fontId="1" numFmtId="0" xfId="0" applyAlignment="1" applyFont="1">
      <alignment horizontal="right"/>
    </xf>
    <xf borderId="9" fillId="13" fontId="1" numFmtId="0" xfId="0" applyAlignment="1" applyBorder="1" applyFont="1">
      <alignment horizontal="left"/>
    </xf>
    <xf borderId="0" fillId="13" fontId="1" numFmtId="0" xfId="0" applyAlignment="1" applyFont="1">
      <alignment horizontal="right"/>
    </xf>
    <xf borderId="9" fillId="13" fontId="1" numFmtId="0" xfId="0" applyAlignment="1" applyBorder="1" applyFont="1">
      <alignment horizontal="left"/>
    </xf>
    <xf borderId="8" fillId="13" fontId="1" numFmtId="49" xfId="0" applyAlignment="1" applyBorder="1" applyFont="1" applyNumberFormat="1">
      <alignment horizontal="center"/>
    </xf>
    <xf borderId="0" fillId="13" fontId="1" numFmtId="9" xfId="0" applyFont="1" applyNumberFormat="1"/>
    <xf borderId="8" fillId="14" fontId="1" numFmtId="0" xfId="0" applyAlignment="1" applyBorder="1" applyFont="1">
      <alignment horizontal="center" readingOrder="0" shrinkToFit="0" vertical="center" wrapText="1"/>
    </xf>
    <xf borderId="8" fillId="14" fontId="1" numFmtId="0" xfId="0" applyAlignment="1" applyBorder="1" applyFont="1">
      <alignment readingOrder="0"/>
    </xf>
    <xf borderId="0" fillId="14" fontId="1" numFmtId="0" xfId="0" applyAlignment="1" applyFont="1">
      <alignment horizontal="right"/>
    </xf>
    <xf borderId="9" fillId="14" fontId="1" numFmtId="0" xfId="0" applyAlignment="1" applyBorder="1" applyFont="1">
      <alignment horizontal="left"/>
    </xf>
    <xf borderId="0" fillId="14" fontId="1" numFmtId="0" xfId="0" applyAlignment="1" applyFont="1">
      <alignment horizontal="right"/>
    </xf>
    <xf borderId="9" fillId="14" fontId="1" numFmtId="0" xfId="0" applyAlignment="1" applyBorder="1" applyFont="1">
      <alignment horizontal="left"/>
    </xf>
    <xf borderId="0" fillId="14" fontId="1" numFmtId="0" xfId="0" applyAlignment="1" applyFont="1">
      <alignment horizontal="right" readingOrder="0"/>
    </xf>
    <xf borderId="9" fillId="14" fontId="1" numFmtId="0" xfId="0" applyAlignment="1" applyBorder="1" applyFont="1">
      <alignment horizontal="left" readingOrder="0"/>
    </xf>
    <xf borderId="8" fillId="14" fontId="1" numFmtId="49" xfId="0" applyAlignment="1" applyBorder="1" applyFont="1" applyNumberFormat="1">
      <alignment horizontal="center"/>
    </xf>
    <xf borderId="0" fillId="14" fontId="1" numFmtId="9" xfId="0" applyFont="1" applyNumberFormat="1"/>
    <xf borderId="11" fillId="14" fontId="1" numFmtId="0" xfId="0" applyAlignment="1" applyBorder="1" applyFont="1">
      <alignment readingOrder="0"/>
    </xf>
    <xf borderId="13" fillId="14" fontId="1" numFmtId="0" xfId="0" applyAlignment="1" applyBorder="1" applyFont="1">
      <alignment horizontal="right"/>
    </xf>
    <xf borderId="12" fillId="14" fontId="1" numFmtId="0" xfId="0" applyAlignment="1" applyBorder="1" applyFont="1">
      <alignment horizontal="left"/>
    </xf>
    <xf borderId="13" fillId="14" fontId="1" numFmtId="0" xfId="0" applyAlignment="1" applyBorder="1" applyFont="1">
      <alignment horizontal="right" readingOrder="0"/>
    </xf>
    <xf borderId="12" fillId="14" fontId="1" numFmtId="0" xfId="0" applyAlignment="1" applyBorder="1" applyFont="1">
      <alignment horizontal="left" readingOrder="0"/>
    </xf>
    <xf borderId="11" fillId="14" fontId="1" numFmtId="49" xfId="0" applyAlignment="1" applyBorder="1" applyFont="1" applyNumberFormat="1">
      <alignment horizontal="center"/>
    </xf>
    <xf borderId="8" fillId="15" fontId="1" numFmtId="0" xfId="0" applyAlignment="1" applyBorder="1" applyFont="1">
      <alignment horizontal="center" readingOrder="0" shrinkToFit="0" vertical="center" wrapText="1"/>
    </xf>
    <xf borderId="11" fillId="15" fontId="1" numFmtId="0" xfId="0" applyAlignment="1" applyBorder="1" applyFont="1">
      <alignment readingOrder="0"/>
    </xf>
    <xf borderId="13" fillId="15" fontId="1" numFmtId="0" xfId="0" applyAlignment="1" applyBorder="1" applyFont="1">
      <alignment horizontal="right" readingOrder="0"/>
    </xf>
    <xf borderId="12" fillId="15" fontId="1" numFmtId="0" xfId="0" applyAlignment="1" applyBorder="1" applyFont="1">
      <alignment horizontal="left" readingOrder="0"/>
    </xf>
    <xf borderId="11" fillId="15" fontId="1" numFmtId="49" xfId="0" applyAlignment="1" applyBorder="1" applyFont="1" applyNumberFormat="1">
      <alignment horizontal="center"/>
    </xf>
    <xf borderId="8" fillId="15" fontId="1" numFmtId="49" xfId="0" applyAlignment="1" applyBorder="1" applyFont="1" applyNumberFormat="1">
      <alignment horizontal="center"/>
    </xf>
    <xf borderId="0" fillId="15" fontId="1" numFmtId="9" xfId="0" applyFont="1" applyNumberFormat="1"/>
    <xf borderId="13" fillId="15" fontId="1" numFmtId="0" xfId="0" applyAlignment="1" applyBorder="1" applyFont="1">
      <alignment horizontal="right"/>
    </xf>
    <xf borderId="12" fillId="15" fontId="1" numFmtId="0" xfId="0" applyAlignment="1" applyBorder="1" applyFont="1">
      <alignment horizontal="left"/>
    </xf>
    <xf borderId="1" fillId="15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right"/>
    </xf>
    <xf borderId="12" fillId="0" fontId="1" numFmtId="0" xfId="0" applyAlignment="1" applyBorder="1" applyFont="1">
      <alignment horizontal="left"/>
    </xf>
    <xf borderId="13" fillId="0" fontId="1" numFmtId="0" xfId="0" applyAlignment="1" applyBorder="1" applyFont="1">
      <alignment horizontal="right" readingOrder="0"/>
    </xf>
    <xf borderId="12" fillId="0" fontId="1" numFmtId="0" xfId="0" applyAlignment="1" applyBorder="1" applyFont="1">
      <alignment horizontal="left" readingOrder="0"/>
    </xf>
    <xf borderId="11" fillId="0" fontId="1" numFmtId="49" xfId="0" applyAlignment="1" applyBorder="1" applyFont="1" applyNumberFormat="1">
      <alignment horizontal="center"/>
    </xf>
    <xf borderId="8" fillId="0" fontId="1" numFmtId="49" xfId="0" applyAlignment="1" applyBorder="1" applyFont="1" applyNumberFormat="1">
      <alignment horizontal="center"/>
    </xf>
    <xf borderId="0" fillId="0" fontId="1" numFmtId="9" xfId="0" applyFont="1" applyNumberFormat="1"/>
    <xf borderId="13" fillId="14" fontId="1" numFmtId="0" xfId="0" applyAlignment="1" applyBorder="1" applyFont="1">
      <alignment horizontal="right"/>
    </xf>
    <xf borderId="12" fillId="14" fontId="1" numFmtId="0" xfId="0" applyAlignment="1" applyBorder="1" applyFont="1">
      <alignment horizontal="left"/>
    </xf>
    <xf borderId="13" fillId="15" fontId="1" numFmtId="0" xfId="0" applyAlignment="1" applyBorder="1" applyFont="1">
      <alignment horizontal="right"/>
    </xf>
    <xf borderId="12" fillId="15" fontId="1" numFmtId="0" xfId="0" applyAlignment="1" applyBorder="1" applyFont="1">
      <alignment horizontal="left"/>
    </xf>
    <xf borderId="13" fillId="0" fontId="1" numFmtId="0" xfId="0" applyAlignment="1" applyBorder="1" applyFont="1">
      <alignment horizontal="right"/>
    </xf>
    <xf borderId="12" fillId="0" fontId="1" numFmtId="0" xfId="0" applyAlignment="1" applyBorder="1" applyFont="1">
      <alignment horizontal="left"/>
    </xf>
    <xf borderId="0" fillId="0" fontId="1" numFmtId="49" xfId="0" applyAlignment="1" applyFont="1" applyNumberFormat="1">
      <alignment horizontal="center" readingOrder="0"/>
    </xf>
    <xf borderId="12" fillId="0" fontId="1" numFmtId="49" xfId="0" applyAlignment="1" applyBorder="1" applyFont="1" applyNumberFormat="1">
      <alignment horizontal="center" readingOrder="0"/>
    </xf>
    <xf borderId="0" fillId="3" fontId="1" numFmtId="164" xfId="0" applyAlignment="1" applyFont="1" applyNumberFormat="1">
      <alignment horizontal="right" readingOrder="0"/>
    </xf>
    <xf borderId="9" fillId="3" fontId="1" numFmtId="164" xfId="0" applyAlignment="1" applyBorder="1" applyFont="1" applyNumberFormat="1">
      <alignment horizontal="left" readingOrder="0"/>
    </xf>
    <xf borderId="0" fillId="6" fontId="1" numFmtId="164" xfId="0" applyAlignment="1" applyFont="1" applyNumberFormat="1">
      <alignment horizontal="right" readingOrder="0"/>
    </xf>
    <xf borderId="9" fillId="6" fontId="1" numFmtId="164" xfId="0" applyAlignment="1" applyBorder="1" applyFont="1" applyNumberFormat="1">
      <alignment horizontal="left" readingOrder="0"/>
    </xf>
    <xf borderId="9" fillId="6" fontId="1" numFmtId="165" xfId="0" applyAlignment="1" applyBorder="1" applyFont="1" applyNumberFormat="1">
      <alignment horizontal="left" readingOrder="0"/>
    </xf>
    <xf borderId="0" fillId="6" fontId="1" numFmtId="165" xfId="0" applyAlignment="1" applyFont="1" applyNumberFormat="1">
      <alignment horizontal="right" readingOrder="0"/>
    </xf>
    <xf borderId="7" fillId="3" fontId="1" numFmtId="164" xfId="0" applyAlignment="1" applyBorder="1" applyFont="1" applyNumberFormat="1">
      <alignment horizontal="right" readingOrder="0"/>
    </xf>
    <xf borderId="6" fillId="3" fontId="1" numFmtId="164" xfId="0" applyAlignment="1" applyBorder="1" applyFont="1" applyNumberFormat="1">
      <alignment horizontal="left" readingOrder="0"/>
    </xf>
    <xf borderId="0" fillId="9" fontId="1" numFmtId="164" xfId="0" applyAlignment="1" applyFont="1" applyNumberFormat="1">
      <alignment horizontal="right" readingOrder="0"/>
    </xf>
    <xf borderId="9" fillId="9" fontId="1" numFmtId="164" xfId="0" applyAlignment="1" applyBorder="1" applyFont="1" applyNumberFormat="1">
      <alignment horizontal="left" readingOrder="0"/>
    </xf>
    <xf borderId="13" fillId="9" fontId="1" numFmtId="164" xfId="0" applyAlignment="1" applyBorder="1" applyFont="1" applyNumberFormat="1">
      <alignment horizontal="right" readingOrder="0"/>
    </xf>
    <xf borderId="12" fillId="9" fontId="1" numFmtId="164" xfId="0" applyAlignment="1" applyBorder="1" applyFont="1" applyNumberFormat="1">
      <alignment horizontal="left" readingOrder="0"/>
    </xf>
    <xf borderId="0" fillId="11" fontId="1" numFmtId="164" xfId="0" applyAlignment="1" applyFont="1" applyNumberFormat="1">
      <alignment horizontal="right" readingOrder="0"/>
    </xf>
    <xf borderId="9" fillId="11" fontId="1" numFmtId="164" xfId="0" applyAlignment="1" applyBorder="1" applyFont="1" applyNumberFormat="1">
      <alignment horizontal="left" readingOrder="0"/>
    </xf>
    <xf borderId="13" fillId="3" fontId="1" numFmtId="164" xfId="0" applyAlignment="1" applyBorder="1" applyFont="1" applyNumberFormat="1">
      <alignment horizontal="right" readingOrder="0"/>
    </xf>
    <xf borderId="12" fillId="3" fontId="1" numFmtId="164" xfId="0" applyAlignment="1" applyBorder="1" applyFont="1" applyNumberFormat="1">
      <alignment horizontal="left" readingOrder="0"/>
    </xf>
    <xf borderId="0" fillId="13" fontId="1" numFmtId="164" xfId="0" applyAlignment="1" applyFont="1" applyNumberFormat="1">
      <alignment horizontal="right" readingOrder="0"/>
    </xf>
    <xf borderId="9" fillId="13" fontId="1" numFmtId="164" xfId="0" applyAlignment="1" applyBorder="1" applyFont="1" applyNumberFormat="1">
      <alignment horizontal="left" readingOrder="0"/>
    </xf>
    <xf borderId="0" fillId="14" fontId="1" numFmtId="164" xfId="0" applyAlignment="1" applyFont="1" applyNumberFormat="1">
      <alignment horizontal="right" readingOrder="0"/>
    </xf>
    <xf borderId="9" fillId="14" fontId="1" numFmtId="164" xfId="0" applyAlignment="1" applyBorder="1" applyFont="1" applyNumberFormat="1">
      <alignment horizontal="left" readingOrder="0"/>
    </xf>
    <xf borderId="13" fillId="14" fontId="1" numFmtId="164" xfId="0" applyAlignment="1" applyBorder="1" applyFont="1" applyNumberFormat="1">
      <alignment horizontal="right" readingOrder="0"/>
    </xf>
    <xf borderId="12" fillId="14" fontId="1" numFmtId="164" xfId="0" applyAlignment="1" applyBorder="1" applyFont="1" applyNumberFormat="1">
      <alignment horizontal="left" readingOrder="0"/>
    </xf>
    <xf borderId="13" fillId="15" fontId="1" numFmtId="164" xfId="0" applyAlignment="1" applyBorder="1" applyFont="1" applyNumberFormat="1">
      <alignment horizontal="right" readingOrder="0"/>
    </xf>
    <xf borderId="12" fillId="15" fontId="1" numFmtId="164" xfId="0" applyAlignment="1" applyBorder="1" applyFont="1" applyNumberFormat="1">
      <alignment horizontal="left" readingOrder="0"/>
    </xf>
    <xf borderId="0" fillId="3" fontId="1" numFmtId="164" xfId="0" applyAlignment="1" applyFont="1" applyNumberFormat="1">
      <alignment horizontal="right"/>
    </xf>
    <xf borderId="9" fillId="3" fontId="1" numFmtId="164" xfId="0" applyAlignment="1" applyBorder="1" applyFont="1" applyNumberFormat="1">
      <alignment horizontal="left"/>
    </xf>
    <xf borderId="13" fillId="15" fontId="1" numFmtId="164" xfId="0" applyAlignment="1" applyBorder="1" applyFont="1" applyNumberFormat="1">
      <alignment horizontal="right"/>
    </xf>
    <xf borderId="12" fillId="15" fontId="1" numFmtId="164" xfId="0" applyAlignment="1" applyBorder="1" applyFont="1" applyNumberFormat="1">
      <alignment horizontal="left"/>
    </xf>
    <xf borderId="0" fillId="0" fontId="1" numFmtId="0" xfId="0" applyAlignment="1" applyFont="1">
      <alignment readingOrder="0"/>
    </xf>
    <xf borderId="1" fillId="5" fontId="1" numFmtId="0" xfId="0" applyAlignment="1" applyBorder="1" applyFont="1">
      <alignment horizontal="center" readingOrder="0"/>
    </xf>
    <xf borderId="14" fillId="5" fontId="1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6" fillId="0" fontId="4" numFmtId="0" xfId="0" applyBorder="1" applyFont="1"/>
    <xf borderId="14" fillId="16" fontId="1" numFmtId="0" xfId="0" applyAlignment="1" applyBorder="1" applyFill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vertical="top"/>
    </xf>
    <xf borderId="8" fillId="0" fontId="4" numFmtId="0" xfId="0" applyBorder="1" applyFont="1"/>
    <xf borderId="15" fillId="5" fontId="1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15" fillId="5" fontId="1" numFmtId="0" xfId="0" applyAlignment="1" applyBorder="1" applyFont="1">
      <alignment horizontal="center" readingOrder="0" vertical="center"/>
    </xf>
    <xf borderId="10" fillId="0" fontId="4" numFmtId="0" xfId="0" applyBorder="1" applyFont="1"/>
    <xf borderId="13" fillId="0" fontId="4" numFmtId="0" xfId="0" applyBorder="1" applyFont="1"/>
    <xf borderId="12" fillId="0" fontId="4" numFmtId="0" xfId="0" applyBorder="1" applyFont="1"/>
    <xf borderId="11" fillId="0" fontId="4" numFmtId="0" xfId="0" applyBorder="1" applyFont="1"/>
    <xf borderId="15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3" fillId="5" fontId="7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readingOrder="0" shrinkToFit="0" vertical="center" wrapText="1"/>
    </xf>
    <xf borderId="7" fillId="16" fontId="1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readingOrder="0" vertical="center"/>
    </xf>
    <xf borderId="1" fillId="6" fontId="8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vertical="bottom"/>
    </xf>
    <xf borderId="14" fillId="0" fontId="1" numFmtId="164" xfId="0" applyAlignment="1" applyBorder="1" applyFont="1" applyNumberFormat="1">
      <alignment horizontal="right" readingOrder="0"/>
    </xf>
    <xf borderId="7" fillId="0" fontId="1" numFmtId="164" xfId="0" applyAlignment="1" applyBorder="1" applyFont="1" applyNumberFormat="1">
      <alignment horizontal="left" readingOrder="0"/>
    </xf>
    <xf borderId="16" fillId="0" fontId="1" numFmtId="164" xfId="0" applyAlignment="1" applyBorder="1" applyFont="1" applyNumberFormat="1">
      <alignment horizontal="right" readingOrder="0"/>
    </xf>
    <xf borderId="17" fillId="0" fontId="1" numFmtId="164" xfId="0" applyAlignment="1" applyBorder="1" applyFont="1" applyNumberFormat="1">
      <alignment horizontal="left" readingOrder="0"/>
    </xf>
    <xf borderId="7" fillId="0" fontId="1" numFmtId="9" xfId="0" applyBorder="1" applyFont="1" applyNumberFormat="1"/>
    <xf borderId="6" fillId="0" fontId="1" numFmtId="9" xfId="0" applyBorder="1" applyFont="1" applyNumberFormat="1"/>
    <xf borderId="18" fillId="0" fontId="1" numFmtId="49" xfId="0" applyAlignment="1" applyBorder="1" applyFont="1" applyNumberFormat="1">
      <alignment horizontal="center"/>
    </xf>
    <xf borderId="16" fillId="0" fontId="1" numFmtId="49" xfId="0" applyAlignment="1" applyBorder="1" applyFont="1" applyNumberFormat="1">
      <alignment horizontal="center"/>
    </xf>
    <xf borderId="1" fillId="0" fontId="1" numFmtId="10" xfId="0" applyBorder="1" applyFont="1" applyNumberFormat="1"/>
    <xf borderId="9" fillId="6" fontId="9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right" readingOrder="0"/>
    </xf>
    <xf borderId="0" fillId="0" fontId="1" numFmtId="164" xfId="0" applyAlignment="1" applyFont="1" applyNumberFormat="1">
      <alignment horizontal="left" readingOrder="0"/>
    </xf>
    <xf borderId="19" fillId="0" fontId="1" numFmtId="164" xfId="0" applyAlignment="1" applyBorder="1" applyFont="1" applyNumberFormat="1">
      <alignment horizontal="right" readingOrder="0"/>
    </xf>
    <xf borderId="20" fillId="0" fontId="1" numFmtId="164" xfId="0" applyAlignment="1" applyBorder="1" applyFont="1" applyNumberFormat="1">
      <alignment horizontal="left" readingOrder="0"/>
    </xf>
    <xf borderId="9" fillId="0" fontId="1" numFmtId="9" xfId="0" applyBorder="1" applyFont="1" applyNumberFormat="1"/>
    <xf borderId="21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/>
    </xf>
    <xf borderId="8" fillId="0" fontId="1" numFmtId="10" xfId="0" applyBorder="1" applyFont="1" applyNumberFormat="1"/>
    <xf borderId="9" fillId="3" fontId="9" numFmtId="0" xfId="0" applyAlignment="1" applyBorder="1" applyFont="1">
      <alignment vertical="bottom"/>
    </xf>
    <xf borderId="12" fillId="6" fontId="9" numFmtId="0" xfId="0" applyAlignment="1" applyBorder="1" applyFont="1">
      <alignment vertical="bottom"/>
    </xf>
    <xf borderId="10" fillId="0" fontId="1" numFmtId="164" xfId="0" applyAlignment="1" applyBorder="1" applyFont="1" applyNumberFormat="1">
      <alignment horizontal="right" readingOrder="0"/>
    </xf>
    <xf borderId="13" fillId="0" fontId="1" numFmtId="164" xfId="0" applyAlignment="1" applyBorder="1" applyFont="1" applyNumberFormat="1">
      <alignment horizontal="left" readingOrder="0"/>
    </xf>
    <xf borderId="22" fillId="0" fontId="1" numFmtId="164" xfId="0" applyAlignment="1" applyBorder="1" applyFont="1" applyNumberFormat="1">
      <alignment horizontal="right" readingOrder="0"/>
    </xf>
    <xf borderId="23" fillId="0" fontId="1" numFmtId="164" xfId="0" applyAlignment="1" applyBorder="1" applyFont="1" applyNumberFormat="1">
      <alignment horizontal="left" readingOrder="0"/>
    </xf>
    <xf borderId="13" fillId="0" fontId="1" numFmtId="9" xfId="0" applyBorder="1" applyFont="1" applyNumberFormat="1"/>
    <xf borderId="12" fillId="0" fontId="1" numFmtId="9" xfId="0" applyBorder="1" applyFont="1" applyNumberFormat="1"/>
    <xf borderId="24" fillId="0" fontId="1" numFmtId="49" xfId="0" applyAlignment="1" applyBorder="1" applyFont="1" applyNumberFormat="1">
      <alignment horizontal="center"/>
    </xf>
    <xf borderId="22" fillId="0" fontId="1" numFmtId="49" xfId="0" applyAlignment="1" applyBorder="1" applyFont="1" applyNumberFormat="1">
      <alignment horizontal="center"/>
    </xf>
    <xf borderId="8" fillId="9" fontId="8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vertical="bottom"/>
    </xf>
    <xf borderId="0" fillId="0" fontId="1" numFmtId="9" xfId="0" applyFont="1" applyNumberFormat="1"/>
    <xf borderId="9" fillId="0" fontId="1" numFmtId="9" xfId="0" applyBorder="1" applyFont="1" applyNumberFormat="1"/>
    <xf borderId="25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/>
    </xf>
    <xf borderId="9" fillId="9" fontId="9" numFmtId="0" xfId="0" applyAlignment="1" applyBorder="1" applyFont="1">
      <alignment vertical="bottom"/>
    </xf>
    <xf borderId="12" fillId="9" fontId="9" numFmtId="0" xfId="0" applyAlignment="1" applyBorder="1" applyFont="1">
      <alignment vertical="bottom"/>
    </xf>
    <xf borderId="1" fillId="11" fontId="8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vertical="bottom"/>
    </xf>
    <xf borderId="7" fillId="0" fontId="1" numFmtId="9" xfId="0" applyBorder="1" applyFont="1" applyNumberFormat="1"/>
    <xf borderId="6" fillId="0" fontId="1" numFmtId="9" xfId="0" applyBorder="1" applyFont="1" applyNumberFormat="1"/>
    <xf borderId="16" fillId="0" fontId="1" numFmtId="49" xfId="0" applyAlignment="1" applyBorder="1" applyFont="1" applyNumberFormat="1">
      <alignment horizontal="center"/>
    </xf>
    <xf borderId="9" fillId="11" fontId="9" numFmtId="0" xfId="0" applyAlignment="1" applyBorder="1" applyFont="1">
      <alignment vertical="bottom"/>
    </xf>
    <xf borderId="12" fillId="3" fontId="9" numFmtId="0" xfId="0" applyAlignment="1" applyBorder="1" applyFont="1">
      <alignment vertical="bottom"/>
    </xf>
    <xf borderId="13" fillId="0" fontId="1" numFmtId="9" xfId="0" applyBorder="1" applyFont="1" applyNumberFormat="1"/>
    <xf borderId="12" fillId="0" fontId="1" numFmtId="9" xfId="0" applyBorder="1" applyFont="1" applyNumberFormat="1"/>
    <xf borderId="22" fillId="0" fontId="1" numFmtId="49" xfId="0" applyAlignment="1" applyBorder="1" applyFont="1" applyNumberFormat="1">
      <alignment horizontal="center"/>
    </xf>
    <xf borderId="8" fillId="13" fontId="8" numFmtId="0" xfId="0" applyAlignment="1" applyBorder="1" applyFont="1">
      <alignment horizontal="center" shrinkToFit="0" vertical="center" wrapText="1"/>
    </xf>
    <xf borderId="9" fillId="13" fontId="9" numFmtId="0" xfId="0" applyAlignment="1" applyBorder="1" applyFont="1">
      <alignment vertical="bottom"/>
    </xf>
    <xf borderId="1" fillId="14" fontId="8" numFmtId="0" xfId="0" applyAlignment="1" applyBorder="1" applyFont="1">
      <alignment horizontal="center" shrinkToFit="0" vertical="center" wrapText="1"/>
    </xf>
    <xf borderId="9" fillId="14" fontId="9" numFmtId="0" xfId="0" applyAlignment="1" applyBorder="1" applyFont="1">
      <alignment vertical="bottom"/>
    </xf>
    <xf borderId="12" fillId="14" fontId="9" numFmtId="0" xfId="0" applyAlignment="1" applyBorder="1" applyFont="1">
      <alignment vertical="bottom"/>
    </xf>
    <xf borderId="11" fillId="0" fontId="1" numFmtId="10" xfId="0" applyBorder="1" applyFont="1" applyNumberFormat="1"/>
    <xf borderId="1" fillId="15" fontId="8" numFmtId="0" xfId="0" applyAlignment="1" applyBorder="1" applyFont="1">
      <alignment horizontal="center" shrinkToFit="0" vertical="center" wrapText="1"/>
    </xf>
    <xf borderId="12" fillId="15" fontId="9" numFmtId="0" xfId="0" applyAlignment="1" applyBorder="1" applyFont="1">
      <alignment vertical="bottom"/>
    </xf>
    <xf borderId="8" fillId="15" fontId="8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left"/>
    </xf>
    <xf borderId="19" fillId="0" fontId="1" numFmtId="164" xfId="0" applyAlignment="1" applyBorder="1" applyFont="1" applyNumberFormat="1">
      <alignment horizontal="right"/>
    </xf>
    <xf borderId="20" fillId="0" fontId="1" numFmtId="164" xfId="0" applyAlignment="1" applyBorder="1" applyFont="1" applyNumberFormat="1">
      <alignment horizontal="left"/>
    </xf>
    <xf borderId="10" fillId="0" fontId="1" numFmtId="164" xfId="0" applyAlignment="1" applyBorder="1" applyFont="1" applyNumberFormat="1">
      <alignment horizontal="right"/>
    </xf>
    <xf borderId="13" fillId="0" fontId="1" numFmtId="164" xfId="0" applyAlignment="1" applyBorder="1" applyFont="1" applyNumberFormat="1">
      <alignment horizontal="left"/>
    </xf>
    <xf borderId="22" fillId="0" fontId="1" numFmtId="164" xfId="0" applyAlignment="1" applyBorder="1" applyFont="1" applyNumberFormat="1">
      <alignment horizontal="right"/>
    </xf>
    <xf borderId="23" fillId="0" fontId="1" numFmtId="164" xfId="0" applyAlignment="1" applyBorder="1" applyFont="1" applyNumberFormat="1">
      <alignment horizontal="left"/>
    </xf>
    <xf borderId="0" fillId="15" fontId="9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10" xfId="0" applyFont="1" applyNumberFormat="1"/>
    <xf borderId="1" fillId="2" fontId="1" numFmtId="0" xfId="0" applyAlignment="1" applyBorder="1" applyFont="1">
      <alignment readingOrder="0"/>
    </xf>
    <xf borderId="14" fillId="2" fontId="1" numFmtId="0" xfId="0" applyAlignment="1" applyBorder="1" applyFont="1">
      <alignment horizontal="center" readingOrder="0" shrinkToFit="0" vertical="center" wrapText="1"/>
    </xf>
    <xf borderId="7" fillId="2" fontId="4" numFmtId="0" xfId="0" applyBorder="1" applyFont="1"/>
    <xf borderId="6" fillId="2" fontId="4" numFmtId="0" xfId="0" applyBorder="1" applyFont="1"/>
    <xf borderId="10" fillId="3" fontId="4" numFmtId="0" xfId="0" applyBorder="1" applyFont="1"/>
    <xf borderId="13" fillId="3" fontId="4" numFmtId="0" xfId="0" applyBorder="1" applyFont="1"/>
    <xf borderId="12" fillId="3" fontId="4" numFmtId="0" xfId="0" applyBorder="1" applyFont="1"/>
    <xf borderId="8" fillId="5" fontId="1" numFmtId="0" xfId="0" applyAlignment="1" applyBorder="1" applyFont="1">
      <alignment readingOrder="0"/>
    </xf>
    <xf borderId="2" fillId="5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vertical="center"/>
    </xf>
    <xf borderId="2" fillId="16" fontId="1" numFmtId="0" xfId="0" applyAlignment="1" applyBorder="1" applyFont="1">
      <alignment horizontal="center" readingOrder="0" shrinkToFit="0" vertical="center" wrapText="1"/>
    </xf>
    <xf borderId="2" fillId="16" fontId="1" numFmtId="0" xfId="0" applyAlignment="1" applyBorder="1" applyFont="1">
      <alignment horizontal="center" readingOrder="0" vertical="center"/>
    </xf>
    <xf borderId="14" fillId="3" fontId="1" numFmtId="49" xfId="0" applyAlignment="1" applyBorder="1" applyFont="1" applyNumberFormat="1">
      <alignment horizontal="center" readingOrder="0"/>
    </xf>
    <xf borderId="6" fillId="3" fontId="1" numFmtId="10" xfId="0" applyBorder="1" applyFont="1" applyNumberFormat="1"/>
    <xf borderId="14" fillId="3" fontId="1" numFmtId="49" xfId="0" applyAlignment="1" applyBorder="1" applyFont="1" applyNumberFormat="1">
      <alignment horizontal="center"/>
    </xf>
    <xf borderId="7" fillId="3" fontId="1" numFmtId="49" xfId="0" applyAlignment="1" applyBorder="1" applyFont="1" applyNumberFormat="1">
      <alignment horizontal="center"/>
    </xf>
    <xf borderId="7" fillId="3" fontId="1" numFmtId="49" xfId="0" applyAlignment="1" applyBorder="1" applyFont="1" applyNumberFormat="1">
      <alignment readingOrder="0"/>
    </xf>
    <xf borderId="14" fillId="3" fontId="1" numFmtId="49" xfId="0" applyBorder="1" applyFont="1" applyNumberFormat="1"/>
    <xf borderId="5" fillId="4" fontId="1" numFmtId="49" xfId="0" applyAlignment="1" applyBorder="1" applyFont="1" applyNumberFormat="1">
      <alignment horizontal="center" readingOrder="0"/>
    </xf>
    <xf borderId="9" fillId="4" fontId="1" numFmtId="10" xfId="0" applyBorder="1" applyFont="1" applyNumberFormat="1"/>
    <xf borderId="5" fillId="4" fontId="1" numFmtId="49" xfId="0" applyAlignment="1" applyBorder="1" applyFont="1" applyNumberFormat="1">
      <alignment horizontal="center"/>
    </xf>
    <xf borderId="0" fillId="4" fontId="1" numFmtId="49" xfId="0" applyAlignment="1" applyFont="1" applyNumberFormat="1">
      <alignment readingOrder="0"/>
    </xf>
    <xf borderId="5" fillId="4" fontId="1" numFmtId="49" xfId="0" applyBorder="1" applyFont="1" applyNumberFormat="1"/>
    <xf borderId="5" fillId="3" fontId="1" numFmtId="49" xfId="0" applyAlignment="1" applyBorder="1" applyFont="1" applyNumberFormat="1">
      <alignment horizontal="center" readingOrder="0"/>
    </xf>
    <xf borderId="9" fillId="3" fontId="1" numFmtId="10" xfId="0" applyBorder="1" applyFont="1" applyNumberFormat="1"/>
    <xf borderId="5" fillId="3" fontId="1" numFmtId="49" xfId="0" applyBorder="1" applyFont="1" applyNumberFormat="1"/>
    <xf borderId="5" fillId="3" fontId="1" numFmtId="49" xfId="0" applyAlignment="1" applyBorder="1" applyFont="1" applyNumberFormat="1">
      <alignment horizontal="center"/>
    </xf>
    <xf borderId="5" fillId="3" fontId="1" numFmtId="49" xfId="0" applyAlignment="1" applyBorder="1" applyFont="1" applyNumberFormat="1">
      <alignment readingOrder="0"/>
    </xf>
    <xf borderId="5" fillId="4" fontId="1" numFmtId="49" xfId="0" applyAlignment="1" applyBorder="1" applyFont="1" applyNumberFormat="1">
      <alignment readingOrder="0"/>
    </xf>
    <xf borderId="10" fillId="4" fontId="1" numFmtId="49" xfId="0" applyAlignment="1" applyBorder="1" applyFont="1" applyNumberFormat="1">
      <alignment horizontal="center" readingOrder="0"/>
    </xf>
    <xf borderId="12" fillId="4" fontId="1" numFmtId="10" xfId="0" applyBorder="1" applyFont="1" applyNumberFormat="1"/>
    <xf borderId="10" fillId="4" fontId="1" numFmtId="49" xfId="0" applyAlignment="1" applyBorder="1" applyFont="1" applyNumberFormat="1">
      <alignment horizontal="center"/>
    </xf>
    <xf borderId="13" fillId="4" fontId="1" numFmtId="49" xfId="0" applyAlignment="1" applyBorder="1" applyFont="1" applyNumberFormat="1">
      <alignment horizontal="center"/>
    </xf>
    <xf borderId="10" fillId="4" fontId="1" numFmtId="49" xfId="0" applyBorder="1" applyFont="1" applyNumberFormat="1"/>
    <xf borderId="8" fillId="4" fontId="4" numFmtId="0" xfId="0" applyBorder="1" applyFont="1"/>
    <xf borderId="1" fillId="3" fontId="9" numFmtId="49" xfId="0" applyAlignment="1" applyBorder="1" applyFont="1" applyNumberFormat="1">
      <alignment vertical="bottom"/>
    </xf>
    <xf borderId="7" fillId="3" fontId="9" numFmtId="49" xfId="0" applyAlignment="1" applyBorder="1" applyFont="1" applyNumberFormat="1">
      <alignment vertical="bottom"/>
    </xf>
    <xf borderId="8" fillId="4" fontId="9" numFmtId="49" xfId="0" applyAlignment="1" applyBorder="1" applyFont="1" applyNumberFormat="1">
      <alignment vertical="bottom"/>
    </xf>
    <xf borderId="0" fillId="4" fontId="9" numFmtId="49" xfId="0" applyAlignment="1" applyFont="1" applyNumberFormat="1">
      <alignment vertical="bottom"/>
    </xf>
    <xf borderId="8" fillId="3" fontId="9" numFmtId="49" xfId="0" applyAlignment="1" applyBorder="1" applyFont="1" applyNumberFormat="1">
      <alignment vertical="bottom"/>
    </xf>
    <xf borderId="0" fillId="3" fontId="9" numFmtId="49" xfId="0" applyAlignment="1" applyFont="1" applyNumberFormat="1">
      <alignment vertical="bottom"/>
    </xf>
    <xf borderId="8" fillId="3" fontId="9" numFmtId="49" xfId="0" applyAlignment="1" applyBorder="1" applyFont="1" applyNumberFormat="1">
      <alignment readingOrder="0" vertical="bottom"/>
    </xf>
    <xf borderId="11" fillId="4" fontId="9" numFmtId="49" xfId="0" applyAlignment="1" applyBorder="1" applyFont="1" applyNumberFormat="1">
      <alignment vertical="bottom"/>
    </xf>
    <xf borderId="13" fillId="4" fontId="9" numFmtId="49" xfId="0" applyAlignment="1" applyBorder="1" applyFont="1" applyNumberFormat="1">
      <alignment vertical="bottom"/>
    </xf>
    <xf borderId="0" fillId="3" fontId="1" numFmtId="49" xfId="0" applyAlignment="1" applyFont="1" applyNumberFormat="1">
      <alignment readingOrder="0"/>
    </xf>
    <xf borderId="0" fillId="3" fontId="1" numFmtId="49" xfId="0" applyFont="1" applyNumberFormat="1"/>
    <xf borderId="0" fillId="4" fontId="1" numFmtId="49" xfId="0" applyFont="1" applyNumberFormat="1"/>
    <xf borderId="13" fillId="4" fontId="1" numFmtId="49" xfId="0" applyAlignment="1" applyBorder="1" applyFont="1" applyNumberFormat="1">
      <alignment readingOrder="0"/>
    </xf>
    <xf borderId="7" fillId="3" fontId="1" numFmtId="49" xfId="0" applyBorder="1" applyFont="1" applyNumberFormat="1"/>
    <xf borderId="13" fillId="4" fontId="1" numFmtId="49" xfId="0" applyBorder="1" applyFont="1" applyNumberFormat="1"/>
    <xf borderId="1" fillId="5" fontId="1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1" fillId="2" fontId="1" numFmtId="0" xfId="0" applyBorder="1" applyFont="1"/>
    <xf borderId="5" fillId="4" fontId="10" numFmtId="0" xfId="0" applyAlignment="1" applyBorder="1" applyFont="1">
      <alignment readingOrder="0"/>
    </xf>
    <xf borderId="5" fillId="4" fontId="10" numFmtId="49" xfId="0" applyAlignment="1" applyBorder="1" applyFont="1" applyNumberFormat="1">
      <alignment horizontal="center" readingOrder="0"/>
    </xf>
    <xf borderId="0" fillId="4" fontId="10" numFmtId="49" xfId="0" applyAlignment="1" applyFont="1" applyNumberFormat="1">
      <alignment horizontal="center" readingOrder="0"/>
    </xf>
    <xf borderId="10" fillId="3" fontId="1" numFmtId="0" xfId="0" applyAlignment="1" applyBorder="1" applyFont="1">
      <alignment readingOrder="0"/>
    </xf>
    <xf borderId="10" fillId="3" fontId="1" numFmtId="49" xfId="0" applyAlignment="1" applyBorder="1" applyFont="1" applyNumberFormat="1">
      <alignment horizontal="center" readingOrder="0"/>
    </xf>
    <xf borderId="13" fillId="3" fontId="1" numFmtId="49" xfId="0" applyAlignment="1" applyBorder="1" applyFont="1" applyNumberFormat="1">
      <alignment horizontal="center" readingOrder="0"/>
    </xf>
    <xf borderId="12" fillId="3" fontId="1" numFmtId="10" xfId="0" applyBorder="1" applyFont="1" applyNumberFormat="1"/>
    <xf borderId="10" fillId="3" fontId="1" numFmtId="49" xfId="0" applyBorder="1" applyFont="1" applyNumberFormat="1"/>
    <xf borderId="13" fillId="3" fontId="1" numFmtId="49" xfId="0" applyBorder="1" applyFont="1" applyNumberForma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0">
    <tableStyle count="2" pivot="0" name="Current Patch 6 Hotfix72-style">
      <tableStyleElement dxfId="1" type="firstRowStripe"/>
      <tableStyleElement dxfId="2" type="secondRowStripe"/>
    </tableStyle>
    <tableStyle count="2" pivot="0" name="Current Patch 6 Hotfix72-style 2">
      <tableStyleElement dxfId="2" type="firstRowStripe"/>
      <tableStyleElement dxfId="1" type="secondRowStripe"/>
    </tableStyle>
    <tableStyle count="2" pivot="0" name="Hotfix69-2-style">
      <tableStyleElement dxfId="1" type="firstRowStripe"/>
      <tableStyleElement dxfId="2" type="secondRowStripe"/>
    </tableStyle>
    <tableStyle count="2" pivot="0" name="Hotfix69-2-style 2">
      <tableStyleElement dxfId="2" type="firstRowStripe"/>
      <tableStyleElement dxfId="1" type="secondRowStripe"/>
    </tableStyle>
    <tableStyle count="2" pivot="0" name="Hotfix 69-style">
      <tableStyleElement dxfId="1" type="firstRowStripe"/>
      <tableStyleElement dxfId="2" type="secondRowStripe"/>
    </tableStyle>
    <tableStyle count="2" pivot="0" name="Hotfix 69-style 2">
      <tableStyleElement dxfId="2" type="firstRowStripe"/>
      <tableStyleElement dxfId="1" type="secondRowStripe"/>
    </tableStyle>
    <tableStyle count="2" pivot="0" name="Hotfix 51-style">
      <tableStyleElement dxfId="1" type="firstRowStripe"/>
      <tableStyleElement dxfId="2" type="secondRowStripe"/>
    </tableStyle>
    <tableStyle count="2" pivot="0" name="Hotfix 51-style 2">
      <tableStyleElement dxfId="2" type="firstRowStripe"/>
      <tableStyleElement dxfId="1" type="secondRowStripe"/>
    </tableStyle>
    <tableStyle count="2" pivot="0" name="Hotfix41-style">
      <tableStyleElement dxfId="1" type="firstRowStripe"/>
      <tableStyleElement dxfId="2" type="secondRowStripe"/>
    </tableStyle>
    <tableStyle count="2" pivot="0" name="Hotfix41-style 2">
      <tableStyleElement dxfId="2" type="firstRowStripe"/>
      <tableStyleElement dxfId="1" type="secondRowStripe"/>
    </tableStyle>
    <tableStyle count="2" pivot="0" name="Hotfix37-style">
      <tableStyleElement dxfId="1" type="firstRowStripe"/>
      <tableStyleElement dxfId="2" type="secondRowStripe"/>
    </tableStyle>
    <tableStyle count="2" pivot="0" name="Hotfix37-style 2">
      <tableStyleElement dxfId="2" type="firstRowStripe"/>
      <tableStyleElement dxfId="1" type="secondRowStripe"/>
    </tableStyle>
    <tableStyle count="2" pivot="0" name="Patch#4-style">
      <tableStyleElement dxfId="1" type="firstRowStripe"/>
      <tableStyleElement dxfId="2" type="secondRowStripe"/>
    </tableStyle>
    <tableStyle count="2" pivot="0" name="Patch#4-style 2">
      <tableStyleElement dxfId="2" type="firstRowStripe"/>
      <tableStyleElement dxfId="1" type="secondRowStripe"/>
    </tableStyle>
    <tableStyle count="2" pivot="0" name="Hotfix#21- There is no Diff-style">
      <tableStyleElement dxfId="1" type="firstRowStripe"/>
      <tableStyleElement dxfId="3" type="secondRowStripe"/>
    </tableStyle>
    <tableStyle count="2" pivot="0" name="Hotfix#21- There is no Diff-style 2">
      <tableStyleElement dxfId="1" type="firstRowStripe"/>
      <tableStyleElement dxfId="4" type="secondRowStripe"/>
    </tableStyle>
    <tableStyle count="2" pivot="0" name="Hotfix#21- There is no Diff-style 3">
      <tableStyleElement dxfId="1" type="firstRowStripe"/>
      <tableStyleElement dxfId="5" type="secondRowStripe"/>
    </tableStyle>
    <tableStyle count="2" pivot="0" name="Hotfix#21- There is no Diff-style 4">
      <tableStyleElement dxfId="1" type="firstRowStripe"/>
      <tableStyleElement dxfId="6" type="secondRowStripe"/>
    </tableStyle>
    <tableStyle count="2" pivot="0" name="Hotfix#21- There is no Diff-style 5">
      <tableStyleElement dxfId="1" type="firstRowStripe"/>
      <tableStyleElement dxfId="7" type="secondRowStripe"/>
    </tableStyle>
    <tableStyle count="2" pivot="0" name="Hotfix#21- There is no Diff-style 6">
      <tableStyleElement dxfId="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1" displayName="Table_1" name="Table_1" id="1">
  <tableColumns count="1">
    <tableColumn name="Column1" id="1"/>
  </tableColumns>
  <tableStyleInfo name="Current Patch 6 Hotfix72-style" showColumnStripes="0" showFirstColumn="1" showLastColumn="1" showRowStripes="1"/>
</table>
</file>

<file path=xl/tables/table10.xml><?xml version="1.0" encoding="utf-8"?>
<table xmlns="http://schemas.openxmlformats.org/spreadsheetml/2006/main" headerRowCount="0" ref="B41:AG41" displayName="Table_10" name="Table_10" id="10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Hotfix41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41" displayName="Table_11" name="Table_11" id="11">
  <tableColumns count="1">
    <tableColumn name="Column1" id="1"/>
  </tableColumns>
  <tableStyleInfo name="Hotfix37-style" showColumnStripes="0" showFirstColumn="1" showLastColumn="1" showRowStripes="1"/>
</table>
</file>

<file path=xl/tables/table12.xml><?xml version="1.0" encoding="utf-8"?>
<table xmlns="http://schemas.openxmlformats.org/spreadsheetml/2006/main" headerRowCount="0" ref="B41:AG41" displayName="Table_12" name="Table_12" id="12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Hotfix37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41" displayName="Table_13" name="Table_13" id="13">
  <tableColumns count="1">
    <tableColumn name="Column1" id="1"/>
  </tableColumns>
  <tableStyleInfo name="Patch#4-style" showColumnStripes="0" showFirstColumn="1" showLastColumn="1" showRowStripes="1"/>
</table>
</file>

<file path=xl/tables/table14.xml><?xml version="1.0" encoding="utf-8"?>
<table xmlns="http://schemas.openxmlformats.org/spreadsheetml/2006/main" headerRowCount="0" ref="B41:AG41" displayName="Table_14" name="Table_14" id="14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atch#4-style 2" showColumnStripes="0" showFirstColumn="1" showLastColumn="1" showRowStripes="1"/>
</table>
</file>

<file path=xl/tables/table15.xml><?xml version="1.0" encoding="utf-8"?>
<table xmlns="http://schemas.openxmlformats.org/spreadsheetml/2006/main" headerRowCount="0" ref="B4:CK11" displayName="Table_15" name="Table_15" id="15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" showColumnStripes="0" showFirstColumn="1" showLastColumn="1" showRowStripes="1"/>
</table>
</file>

<file path=xl/tables/table16.xml><?xml version="1.0" encoding="utf-8"?>
<table xmlns="http://schemas.openxmlformats.org/spreadsheetml/2006/main" headerRowCount="0" ref="B12:CK17" displayName="Table_16" name="Table_16" id="16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18:CK22" displayName="Table_17" name="Table_17" id="17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23:CK27" displayName="Table_18" name="Table_18" id="18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 4" showColumnStripes="0" showFirstColumn="1" showLastColumn="1" showRowStripes="1"/>
</table>
</file>

<file path=xl/tables/table19.xml><?xml version="1.0" encoding="utf-8"?>
<table xmlns="http://schemas.openxmlformats.org/spreadsheetml/2006/main" headerRowCount="0" ref="B28:CK33" displayName="Table_19" name="Table_19" id="19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 5" showColumnStripes="0" showFirstColumn="1" showLastColumn="1" showRowStripes="1"/>
</table>
</file>

<file path=xl/tables/table2.xml><?xml version="1.0" encoding="utf-8"?>
<table xmlns="http://schemas.openxmlformats.org/spreadsheetml/2006/main" headerRowCount="0" ref="B41:AG41" displayName="Table_2" name="Table_2" id="2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Current Patch 6 Hotfix72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34:CK43" displayName="Table_20" name="Table_20" id="20">
  <tableColumns count="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</tableColumns>
  <tableStyleInfo name="Hotfix#21- There is no Diff-style 6" showColumnStripes="0" showFirstColumn="1" showLastColumn="1" showRowStripes="1"/>
</table>
</file>

<file path=xl/tables/table3.xml><?xml version="1.0" encoding="utf-8"?>
<table xmlns="http://schemas.openxmlformats.org/spreadsheetml/2006/main" headerRowCount="0" ref="A41" displayName="Table_3" name="Table_3" id="3">
  <tableColumns count="1">
    <tableColumn name="Column1" id="1"/>
  </tableColumns>
  <tableStyleInfo name="Hotfix69-2-style" showColumnStripes="0" showFirstColumn="1" showLastColumn="1" showRowStripes="1"/>
</table>
</file>

<file path=xl/tables/table4.xml><?xml version="1.0" encoding="utf-8"?>
<table xmlns="http://schemas.openxmlformats.org/spreadsheetml/2006/main" headerRowCount="0" ref="B41:AG41" displayName="Table_4" name="Table_4" id="4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Hotfix69-2-style 2" showColumnStripes="0" showFirstColumn="1" showLastColumn="1" showRowStripes="1"/>
</table>
</file>

<file path=xl/tables/table5.xml><?xml version="1.0" encoding="utf-8"?>
<table xmlns="http://schemas.openxmlformats.org/spreadsheetml/2006/main" headerRowCount="0" ref="A41" displayName="Table_5" name="Table_5" id="5">
  <tableColumns count="1">
    <tableColumn name="Column1" id="1"/>
  </tableColumns>
  <tableStyleInfo name="Hotfix 69-style" showColumnStripes="0" showFirstColumn="1" showLastColumn="1" showRowStripes="1"/>
</table>
</file>

<file path=xl/tables/table6.xml><?xml version="1.0" encoding="utf-8"?>
<table xmlns="http://schemas.openxmlformats.org/spreadsheetml/2006/main" headerRowCount="0" ref="B41:AG41" displayName="Table_6" name="Table_6" id="6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Hotfix 69-style 2" showColumnStripes="0" showFirstColumn="1" showLastColumn="1" showRowStripes="1"/>
</table>
</file>

<file path=xl/tables/table7.xml><?xml version="1.0" encoding="utf-8"?>
<table xmlns="http://schemas.openxmlformats.org/spreadsheetml/2006/main" headerRowCount="0" ref="A41" displayName="Table_7" name="Table_7" id="7">
  <tableColumns count="1">
    <tableColumn name="Column1" id="1"/>
  </tableColumns>
  <tableStyleInfo name="Hotfix 51-style" showColumnStripes="0" showFirstColumn="1" showLastColumn="1" showRowStripes="1"/>
</table>
</file>

<file path=xl/tables/table8.xml><?xml version="1.0" encoding="utf-8"?>
<table xmlns="http://schemas.openxmlformats.org/spreadsheetml/2006/main" headerRowCount="0" ref="B41:AG41" displayName="Table_8" name="Table_8" id="8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Hotfix 51-style 2" showColumnStripes="0" showFirstColumn="1" showLastColumn="1" showRowStripes="1"/>
</table>
</file>

<file path=xl/tables/table9.xml><?xml version="1.0" encoding="utf-8"?>
<table xmlns="http://schemas.openxmlformats.org/spreadsheetml/2006/main" headerRowCount="0" ref="A41" displayName="Table_9" name="Table_9" id="9">
  <tableColumns count="1">
    <tableColumn name="Column1" id="1"/>
  </tableColumns>
  <tableStyleInfo name="Hotfix4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invite/wqRBSytTmP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invite/wqRBSytTmP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11" Type="http://schemas.openxmlformats.org/officeDocument/2006/relationships/table" Target="../tables/table18.xml"/><Relationship Id="rId10" Type="http://schemas.openxmlformats.org/officeDocument/2006/relationships/table" Target="../tables/table17.xml"/><Relationship Id="rId13" Type="http://schemas.openxmlformats.org/officeDocument/2006/relationships/table" Target="../tables/table20.xml"/><Relationship Id="rId12" Type="http://schemas.openxmlformats.org/officeDocument/2006/relationships/table" Target="../tables/table19.xml"/><Relationship Id="rId9" Type="http://schemas.openxmlformats.org/officeDocument/2006/relationships/table" Target="../tables/table16.xml"/><Relationship Id="rId8" Type="http://schemas.openxmlformats.org/officeDocument/2006/relationships/table" Target="../tables/table1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rkanddarker.wiki.spellsandguns.com/Enchantments" TargetMode="External"/><Relationship Id="rId2" Type="http://schemas.openxmlformats.org/officeDocument/2006/relationships/hyperlink" Target="https://discord.com/invite/wqRBSytTmP" TargetMode="External"/><Relationship Id="rId3" Type="http://schemas.openxmlformats.org/officeDocument/2006/relationships/drawing" Target="../drawings/drawing2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rkanddarker.wiki.spellsandguns.com/Enchantments" TargetMode="External"/><Relationship Id="rId2" Type="http://schemas.openxmlformats.org/officeDocument/2006/relationships/hyperlink" Target="https://discord.com/invite/wqRBSytTmP" TargetMode="External"/><Relationship Id="rId3" Type="http://schemas.openxmlformats.org/officeDocument/2006/relationships/drawing" Target="../drawings/drawing3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arkanddarker.wiki.spellsandguns.com/Enchantments" TargetMode="External"/><Relationship Id="rId2" Type="http://schemas.openxmlformats.org/officeDocument/2006/relationships/hyperlink" Target="https://discord.com/invite/wqRBSytTmP" TargetMode="External"/><Relationship Id="rId3" Type="http://schemas.openxmlformats.org/officeDocument/2006/relationships/drawing" Target="../drawings/drawing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rkanddarker.wiki.spellsandguns.com/Enchantments" TargetMode="External"/><Relationship Id="rId2" Type="http://schemas.openxmlformats.org/officeDocument/2006/relationships/hyperlink" Target="https://discord.com/invite/wqRBSytTmP" TargetMode="External"/><Relationship Id="rId3" Type="http://schemas.openxmlformats.org/officeDocument/2006/relationships/drawing" Target="../drawings/drawing5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arkanddarker.wiki.spellsandguns.com/Enchantments" TargetMode="External"/><Relationship Id="rId2" Type="http://schemas.openxmlformats.org/officeDocument/2006/relationships/hyperlink" Target="https://discord.com/invite/wqRBSytTmP" TargetMode="External"/><Relationship Id="rId3" Type="http://schemas.openxmlformats.org/officeDocument/2006/relationships/drawing" Target="../drawings/drawing6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invite/wqRBSytTmP" TargetMode="External"/><Relationship Id="rId2" Type="http://schemas.openxmlformats.org/officeDocument/2006/relationships/drawing" Target="../drawings/drawing7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invite/wqRBSytTmP" TargetMode="External"/><Relationship Id="rId2" Type="http://schemas.openxmlformats.org/officeDocument/2006/relationships/drawing" Target="../drawings/drawing8.xml"/><Relationship Id="rId5" Type="http://schemas.openxmlformats.org/officeDocument/2006/relationships/table" Target="../tables/table13.xml"/><Relationship Id="rId6" Type="http://schemas.openxmlformats.org/officeDocument/2006/relationships/table" Target="../tables/table1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invite/wqRBSytTmP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88"/>
    <col customWidth="1" min="2" max="10" width="21.0"/>
    <col customWidth="1" min="11" max="15" width="21.25"/>
  </cols>
  <sheetData>
    <row r="1" ht="41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>
      <c r="A2" s="6" t="s">
        <v>15</v>
      </c>
      <c r="B2" s="7" t="str">
        <f t="shared" ref="B2:O2" si="1">if(isblank(Current!B2), 0,VALUE(right(Current!B2,LEN(Current!B2)-(SEARCH("-",Current!B2,1)))))</f>
        <v>#REF!</v>
      </c>
      <c r="C2" s="8" t="str">
        <f t="shared" si="1"/>
        <v>#REF!</v>
      </c>
      <c r="D2" s="7" t="str">
        <f t="shared" si="1"/>
        <v>#REF!</v>
      </c>
      <c r="E2" s="7" t="str">
        <f t="shared" si="1"/>
        <v>#REF!</v>
      </c>
      <c r="F2" s="8" t="str">
        <f t="shared" si="1"/>
        <v>#REF!</v>
      </c>
      <c r="G2" s="7" t="str">
        <f t="shared" si="1"/>
        <v>#REF!</v>
      </c>
      <c r="H2" s="7" t="str">
        <f t="shared" si="1"/>
        <v>#REF!</v>
      </c>
      <c r="I2" s="9" t="str">
        <f t="shared" si="1"/>
        <v>#REF!</v>
      </c>
      <c r="J2" s="7" t="str">
        <f t="shared" si="1"/>
        <v>#REF!</v>
      </c>
      <c r="K2" s="8" t="str">
        <f t="shared" si="1"/>
        <v>#REF!</v>
      </c>
      <c r="L2" s="10" t="str">
        <f t="shared" si="1"/>
        <v>#REF!</v>
      </c>
      <c r="M2" s="11" t="str">
        <f t="shared" si="1"/>
        <v>#REF!</v>
      </c>
      <c r="N2" s="11" t="str">
        <f t="shared" si="1"/>
        <v>#REF!</v>
      </c>
      <c r="O2" s="11" t="str">
        <f t="shared" si="1"/>
        <v>#REF!</v>
      </c>
    </row>
    <row r="3">
      <c r="A3" s="12" t="s">
        <v>16</v>
      </c>
      <c r="B3" s="13" t="str">
        <f t="shared" ref="B3:O3" si="2">if(isblank(Current!B3), 0,VALUE(right(Current!B3,LEN(Current!B3)-(SEARCH("-",Current!B3,1)))))</f>
        <v>#REF!</v>
      </c>
      <c r="C3" s="14" t="str">
        <f t="shared" si="2"/>
        <v>#REF!</v>
      </c>
      <c r="D3" s="13" t="str">
        <f t="shared" si="2"/>
        <v>#REF!</v>
      </c>
      <c r="E3" s="13" t="str">
        <f t="shared" si="2"/>
        <v>#REF!</v>
      </c>
      <c r="F3" s="14" t="str">
        <f t="shared" si="2"/>
        <v>#REF!</v>
      </c>
      <c r="G3" s="13" t="str">
        <f t="shared" si="2"/>
        <v>#REF!</v>
      </c>
      <c r="H3" s="13" t="str">
        <f t="shared" si="2"/>
        <v>#REF!</v>
      </c>
      <c r="I3" s="15" t="str">
        <f t="shared" si="2"/>
        <v>#REF!</v>
      </c>
      <c r="J3" s="13" t="str">
        <f t="shared" si="2"/>
        <v>#REF!</v>
      </c>
      <c r="K3" s="14" t="str">
        <f t="shared" si="2"/>
        <v>#REF!</v>
      </c>
      <c r="L3" s="13" t="str">
        <f t="shared" si="2"/>
        <v>#REF!</v>
      </c>
      <c r="M3" s="16" t="str">
        <f t="shared" si="2"/>
        <v>#REF!</v>
      </c>
      <c r="N3" s="16" t="str">
        <f t="shared" si="2"/>
        <v>#REF!</v>
      </c>
      <c r="O3" s="16" t="str">
        <f t="shared" si="2"/>
        <v>#REF!</v>
      </c>
    </row>
    <row r="4">
      <c r="A4" s="6" t="s">
        <v>17</v>
      </c>
      <c r="B4" s="11" t="str">
        <f t="shared" ref="B4:O4" si="3">if(isblank(Current!B4), 0,VALUE(right(Current!B4,LEN(Current!B4)-(SEARCH("-",Current!B4,1)))))</f>
        <v>#REF!</v>
      </c>
      <c r="C4" s="17" t="str">
        <f t="shared" si="3"/>
        <v>#REF!</v>
      </c>
      <c r="D4" s="11" t="str">
        <f t="shared" si="3"/>
        <v>#REF!</v>
      </c>
      <c r="E4" s="11" t="str">
        <f t="shared" si="3"/>
        <v>#REF!</v>
      </c>
      <c r="F4" s="17" t="str">
        <f t="shared" si="3"/>
        <v>#REF!</v>
      </c>
      <c r="G4" s="11" t="str">
        <f t="shared" si="3"/>
        <v>#REF!</v>
      </c>
      <c r="H4" s="11" t="str">
        <f t="shared" si="3"/>
        <v>#REF!</v>
      </c>
      <c r="I4" s="18" t="str">
        <f t="shared" si="3"/>
        <v>#REF!</v>
      </c>
      <c r="J4" s="11" t="str">
        <f t="shared" si="3"/>
        <v>#REF!</v>
      </c>
      <c r="K4" s="17" t="str">
        <f t="shared" si="3"/>
        <v>#REF!</v>
      </c>
      <c r="L4" s="10" t="str">
        <f t="shared" si="3"/>
        <v>#REF!</v>
      </c>
      <c r="M4" s="11" t="str">
        <f t="shared" si="3"/>
        <v>#REF!</v>
      </c>
      <c r="N4" s="11" t="str">
        <f t="shared" si="3"/>
        <v>#REF!</v>
      </c>
      <c r="O4" s="11" t="str">
        <f t="shared" si="3"/>
        <v>#REF!</v>
      </c>
    </row>
    <row r="5">
      <c r="A5" s="12" t="s">
        <v>18</v>
      </c>
      <c r="B5" s="13" t="str">
        <f t="shared" ref="B5:O5" si="4">if(isblank(Current!B5), 0,VALUE(right(Current!B5,LEN(Current!B5)-(SEARCH("-",Current!B5,1)))))</f>
        <v>#REF!</v>
      </c>
      <c r="C5" s="14" t="str">
        <f t="shared" si="4"/>
        <v>#REF!</v>
      </c>
      <c r="D5" s="13" t="str">
        <f t="shared" si="4"/>
        <v>#REF!</v>
      </c>
      <c r="E5" s="16" t="str">
        <f t="shared" si="4"/>
        <v>#REF!</v>
      </c>
      <c r="F5" s="14" t="str">
        <f t="shared" si="4"/>
        <v>#REF!</v>
      </c>
      <c r="G5" s="13" t="str">
        <f t="shared" si="4"/>
        <v>#REF!</v>
      </c>
      <c r="H5" s="13" t="str">
        <f t="shared" si="4"/>
        <v>#REF!</v>
      </c>
      <c r="I5" s="15" t="str">
        <f t="shared" si="4"/>
        <v>#REF!</v>
      </c>
      <c r="J5" s="13" t="str">
        <f t="shared" si="4"/>
        <v>#REF!</v>
      </c>
      <c r="K5" s="14" t="str">
        <f t="shared" si="4"/>
        <v>#REF!</v>
      </c>
      <c r="L5" s="13" t="str">
        <f t="shared" si="4"/>
        <v>#REF!</v>
      </c>
      <c r="M5" s="13" t="str">
        <f t="shared" si="4"/>
        <v>#REF!</v>
      </c>
      <c r="N5" s="13" t="str">
        <f t="shared" si="4"/>
        <v>#REF!</v>
      </c>
      <c r="O5" s="13" t="str">
        <f t="shared" si="4"/>
        <v>#REF!</v>
      </c>
    </row>
    <row r="6">
      <c r="A6" s="6" t="s">
        <v>19</v>
      </c>
      <c r="B6" s="11" t="str">
        <f t="shared" ref="B6:O6" si="5">if(isblank(Current!B6), 0,VALUE(right(Current!B6,LEN(Current!B6)-(SEARCH("-",Current!B6,1)))))</f>
        <v>#REF!</v>
      </c>
      <c r="C6" s="11" t="str">
        <f t="shared" si="5"/>
        <v>#REF!</v>
      </c>
      <c r="D6" s="11" t="str">
        <f t="shared" si="5"/>
        <v>#REF!</v>
      </c>
      <c r="E6" s="11" t="str">
        <f t="shared" si="5"/>
        <v>#REF!</v>
      </c>
      <c r="F6" s="11" t="str">
        <f t="shared" si="5"/>
        <v>#REF!</v>
      </c>
      <c r="G6" s="11" t="str">
        <f t="shared" si="5"/>
        <v>#REF!</v>
      </c>
      <c r="H6" s="11" t="str">
        <f t="shared" si="5"/>
        <v>#REF!</v>
      </c>
      <c r="I6" s="11" t="str">
        <f t="shared" si="5"/>
        <v>#REF!</v>
      </c>
      <c r="J6" s="11" t="str">
        <f t="shared" si="5"/>
        <v>#REF!</v>
      </c>
      <c r="K6" s="11" t="str">
        <f t="shared" si="5"/>
        <v>#REF!</v>
      </c>
      <c r="L6" s="11" t="str">
        <f t="shared" si="5"/>
        <v>#REF!</v>
      </c>
      <c r="M6" s="11" t="str">
        <f t="shared" si="5"/>
        <v>#REF!</v>
      </c>
      <c r="N6" s="11" t="str">
        <f t="shared" si="5"/>
        <v>#REF!</v>
      </c>
      <c r="O6" s="11" t="str">
        <f t="shared" si="5"/>
        <v>#REF!</v>
      </c>
    </row>
    <row r="7">
      <c r="A7" s="12" t="s">
        <v>20</v>
      </c>
      <c r="B7" s="13" t="str">
        <f t="shared" ref="B7:O7" si="6">if(isblank(Current!B7), 0,VALUE(right(Current!B7,LEN(Current!B7)-(SEARCH("-",Current!B7,1)))))</f>
        <v>#REF!</v>
      </c>
      <c r="C7" s="13" t="str">
        <f t="shared" si="6"/>
        <v>#REF!</v>
      </c>
      <c r="D7" s="13" t="str">
        <f t="shared" si="6"/>
        <v>#REF!</v>
      </c>
      <c r="E7" s="13" t="str">
        <f t="shared" si="6"/>
        <v>#REF!</v>
      </c>
      <c r="F7" s="13" t="str">
        <f t="shared" si="6"/>
        <v>#REF!</v>
      </c>
      <c r="G7" s="13" t="str">
        <f t="shared" si="6"/>
        <v>#REF!</v>
      </c>
      <c r="H7" s="13" t="str">
        <f t="shared" si="6"/>
        <v>#REF!</v>
      </c>
      <c r="I7" s="13" t="str">
        <f t="shared" si="6"/>
        <v>#REF!</v>
      </c>
      <c r="J7" s="13" t="str">
        <f t="shared" si="6"/>
        <v>#REF!</v>
      </c>
      <c r="K7" s="13" t="str">
        <f t="shared" si="6"/>
        <v>#REF!</v>
      </c>
      <c r="L7" s="13" t="str">
        <f t="shared" si="6"/>
        <v>#REF!</v>
      </c>
      <c r="M7" s="13" t="str">
        <f t="shared" si="6"/>
        <v>#REF!</v>
      </c>
      <c r="N7" s="13" t="str">
        <f t="shared" si="6"/>
        <v>#REF!</v>
      </c>
      <c r="O7" s="13" t="str">
        <f t="shared" si="6"/>
        <v>#REF!</v>
      </c>
    </row>
    <row r="8">
      <c r="A8" s="6" t="s">
        <v>21</v>
      </c>
      <c r="B8" s="11" t="str">
        <f t="shared" ref="B8:O8" si="7">if(isblank(Current!B8), 0,VALUE(right(Current!B8,LEN(Current!B8)-(SEARCH("-",Current!B8,1)))))</f>
        <v>#REF!</v>
      </c>
      <c r="C8" s="17" t="str">
        <f t="shared" si="7"/>
        <v>#REF!</v>
      </c>
      <c r="D8" s="11" t="str">
        <f t="shared" si="7"/>
        <v>#REF!</v>
      </c>
      <c r="E8" s="11" t="str">
        <f t="shared" si="7"/>
        <v>#REF!</v>
      </c>
      <c r="F8" s="17" t="str">
        <f t="shared" si="7"/>
        <v>#REF!</v>
      </c>
      <c r="G8" s="11" t="str">
        <f t="shared" si="7"/>
        <v>#REF!</v>
      </c>
      <c r="H8" s="11" t="str">
        <f t="shared" si="7"/>
        <v>#REF!</v>
      </c>
      <c r="I8" s="18" t="str">
        <f t="shared" si="7"/>
        <v>#REF!</v>
      </c>
      <c r="J8" s="11" t="str">
        <f t="shared" si="7"/>
        <v>#REF!</v>
      </c>
      <c r="K8" s="17" t="str">
        <f t="shared" si="7"/>
        <v>#REF!</v>
      </c>
      <c r="L8" s="11" t="str">
        <f t="shared" si="7"/>
        <v>#REF!</v>
      </c>
      <c r="M8" s="10" t="str">
        <f t="shared" si="7"/>
        <v>#REF!</v>
      </c>
      <c r="N8" s="10" t="str">
        <f t="shared" si="7"/>
        <v>#REF!</v>
      </c>
      <c r="O8" s="10" t="str">
        <f t="shared" si="7"/>
        <v>#REF!</v>
      </c>
    </row>
    <row r="9">
      <c r="A9" s="12" t="s">
        <v>22</v>
      </c>
      <c r="B9" s="13" t="str">
        <f t="shared" ref="B9:O9" si="8">if(isblank(Current!B9), 0,VALUE(right(Current!B9,LEN(Current!B9)-(SEARCH("-",Current!B9,1)))))</f>
        <v>#REF!</v>
      </c>
      <c r="C9" s="19" t="str">
        <f t="shared" si="8"/>
        <v>#REF!</v>
      </c>
      <c r="D9" s="13" t="str">
        <f t="shared" si="8"/>
        <v>#REF!</v>
      </c>
      <c r="E9" s="13" t="str">
        <f t="shared" si="8"/>
        <v>#REF!</v>
      </c>
      <c r="F9" s="14" t="str">
        <f t="shared" si="8"/>
        <v>#REF!</v>
      </c>
      <c r="G9" s="13" t="str">
        <f t="shared" si="8"/>
        <v>#REF!</v>
      </c>
      <c r="H9" s="13" t="str">
        <f t="shared" si="8"/>
        <v>#REF!</v>
      </c>
      <c r="I9" s="15" t="str">
        <f t="shared" si="8"/>
        <v>#REF!</v>
      </c>
      <c r="J9" s="13" t="str">
        <f t="shared" si="8"/>
        <v>#REF!</v>
      </c>
      <c r="K9" s="14" t="str">
        <f t="shared" si="8"/>
        <v>#REF!</v>
      </c>
      <c r="L9" s="16" t="str">
        <f t="shared" si="8"/>
        <v>#REF!</v>
      </c>
      <c r="M9" s="13" t="str">
        <f t="shared" si="8"/>
        <v>#REF!</v>
      </c>
      <c r="N9" s="13" t="str">
        <f t="shared" si="8"/>
        <v>#REF!</v>
      </c>
      <c r="O9" s="13" t="str">
        <f t="shared" si="8"/>
        <v>#REF!</v>
      </c>
    </row>
    <row r="10">
      <c r="A10" s="6" t="s">
        <v>23</v>
      </c>
      <c r="B10" s="11" t="str">
        <f t="shared" ref="B10:O10" si="9">if(isblank(Current!B10), 0,VALUE(right(Current!B10,LEN(Current!B10)-(SEARCH("-",Current!B10,1)))))</f>
        <v>#REF!</v>
      </c>
      <c r="C10" s="20" t="str">
        <f t="shared" si="9"/>
        <v>#REF!</v>
      </c>
      <c r="D10" s="11" t="str">
        <f t="shared" si="9"/>
        <v>#REF!</v>
      </c>
      <c r="E10" s="11" t="str">
        <f t="shared" si="9"/>
        <v>#REF!</v>
      </c>
      <c r="F10" s="17" t="str">
        <f t="shared" si="9"/>
        <v>#REF!</v>
      </c>
      <c r="G10" s="11" t="str">
        <f t="shared" si="9"/>
        <v>#REF!</v>
      </c>
      <c r="H10" s="11" t="str">
        <f t="shared" si="9"/>
        <v>#REF!</v>
      </c>
      <c r="I10" s="18" t="str">
        <f t="shared" si="9"/>
        <v>#REF!</v>
      </c>
      <c r="J10" s="11" t="str">
        <f t="shared" si="9"/>
        <v>#REF!</v>
      </c>
      <c r="K10" s="17" t="str">
        <f t="shared" si="9"/>
        <v>#REF!</v>
      </c>
      <c r="L10" s="11" t="str">
        <f t="shared" si="9"/>
        <v>#REF!</v>
      </c>
      <c r="M10" s="11" t="str">
        <f t="shared" si="9"/>
        <v>#REF!</v>
      </c>
      <c r="N10" s="11" t="str">
        <f t="shared" si="9"/>
        <v>#REF!</v>
      </c>
      <c r="O10" s="11" t="str">
        <f t="shared" si="9"/>
        <v>#REF!</v>
      </c>
    </row>
    <row r="11">
      <c r="A11" s="12" t="s">
        <v>24</v>
      </c>
      <c r="B11" s="13" t="str">
        <f t="shared" ref="B11:O11" si="10">if(isblank(Current!B11), 0,VALUE(right(Current!B11,LEN(Current!B11)-(SEARCH("-",Current!B11,1)))))</f>
        <v>#REF!</v>
      </c>
      <c r="C11" s="14" t="str">
        <f t="shared" si="10"/>
        <v>#REF!</v>
      </c>
      <c r="D11" s="13" t="str">
        <f t="shared" si="10"/>
        <v>#REF!</v>
      </c>
      <c r="E11" s="16" t="str">
        <f t="shared" si="10"/>
        <v>#REF!</v>
      </c>
      <c r="F11" s="14" t="str">
        <f t="shared" si="10"/>
        <v>#REF!</v>
      </c>
      <c r="G11" s="13" t="str">
        <f t="shared" si="10"/>
        <v>#REF!</v>
      </c>
      <c r="H11" s="13" t="str">
        <f t="shared" si="10"/>
        <v>#REF!</v>
      </c>
      <c r="I11" s="15" t="str">
        <f t="shared" si="10"/>
        <v>#REF!</v>
      </c>
      <c r="J11" s="13" t="str">
        <f t="shared" si="10"/>
        <v>#REF!</v>
      </c>
      <c r="K11" s="14" t="str">
        <f t="shared" si="10"/>
        <v>#REF!</v>
      </c>
      <c r="L11" s="13" t="str">
        <f t="shared" si="10"/>
        <v>#REF!</v>
      </c>
      <c r="M11" s="13" t="str">
        <f t="shared" si="10"/>
        <v>#REF!</v>
      </c>
      <c r="N11" s="13" t="str">
        <f t="shared" si="10"/>
        <v>#REF!</v>
      </c>
      <c r="O11" s="13" t="str">
        <f t="shared" si="10"/>
        <v>#REF!</v>
      </c>
    </row>
    <row r="12">
      <c r="A12" s="6" t="s">
        <v>25</v>
      </c>
      <c r="B12" s="11" t="str">
        <f t="shared" ref="B12:O12" si="11">if(isblank(Current!B12), 0,VALUE(right(Current!B12,LEN(Current!B12)-(SEARCH("-",Current!B12,1)))))</f>
        <v>#REF!</v>
      </c>
      <c r="C12" s="20" t="str">
        <f t="shared" si="11"/>
        <v>#REF!</v>
      </c>
      <c r="D12" s="11" t="str">
        <f t="shared" si="11"/>
        <v>#REF!</v>
      </c>
      <c r="E12" s="11" t="str">
        <f t="shared" si="11"/>
        <v>#REF!</v>
      </c>
      <c r="F12" s="17" t="str">
        <f t="shared" si="11"/>
        <v>#REF!</v>
      </c>
      <c r="G12" s="11" t="str">
        <f t="shared" si="11"/>
        <v>#REF!</v>
      </c>
      <c r="H12" s="11" t="str">
        <f t="shared" si="11"/>
        <v>#REF!</v>
      </c>
      <c r="I12" s="18" t="str">
        <f t="shared" si="11"/>
        <v>#REF!</v>
      </c>
      <c r="J12" s="11" t="str">
        <f t="shared" si="11"/>
        <v>#REF!</v>
      </c>
      <c r="K12" s="17" t="str">
        <f t="shared" si="11"/>
        <v>#REF!</v>
      </c>
      <c r="L12" s="10" t="str">
        <f t="shared" si="11"/>
        <v>#REF!</v>
      </c>
      <c r="M12" s="11" t="str">
        <f t="shared" si="11"/>
        <v>#REF!</v>
      </c>
      <c r="N12" s="11" t="str">
        <f t="shared" si="11"/>
        <v>#REF!</v>
      </c>
      <c r="O12" s="11" t="str">
        <f t="shared" si="11"/>
        <v>#REF!</v>
      </c>
    </row>
    <row r="13">
      <c r="A13" s="12" t="s">
        <v>26</v>
      </c>
      <c r="B13" s="16" t="str">
        <f t="shared" ref="B13:O13" si="12">if(isblank(Current!B13), 0,VALUE(right(Current!B13,LEN(Current!B13)-(SEARCH("-",Current!B13,1)))))</f>
        <v>#REF!</v>
      </c>
      <c r="C13" s="19" t="str">
        <f t="shared" si="12"/>
        <v>#REF!</v>
      </c>
      <c r="D13" s="13" t="str">
        <f t="shared" si="12"/>
        <v>#REF!</v>
      </c>
      <c r="E13" s="13" t="str">
        <f t="shared" si="12"/>
        <v>#REF!</v>
      </c>
      <c r="F13" s="14" t="str">
        <f t="shared" si="12"/>
        <v>#REF!</v>
      </c>
      <c r="G13" s="13" t="str">
        <f t="shared" si="12"/>
        <v>#REF!</v>
      </c>
      <c r="H13" s="13" t="str">
        <f t="shared" si="12"/>
        <v>#REF!</v>
      </c>
      <c r="I13" s="15" t="str">
        <f t="shared" si="12"/>
        <v>#REF!</v>
      </c>
      <c r="J13" s="13" t="str">
        <f t="shared" si="12"/>
        <v>#REF!</v>
      </c>
      <c r="K13" s="14" t="str">
        <f t="shared" si="12"/>
        <v>#REF!</v>
      </c>
      <c r="L13" s="16" t="str">
        <f t="shared" si="12"/>
        <v>#REF!</v>
      </c>
      <c r="M13" s="16" t="str">
        <f t="shared" si="12"/>
        <v>#REF!</v>
      </c>
      <c r="N13" s="13" t="str">
        <f t="shared" si="12"/>
        <v>#REF!</v>
      </c>
      <c r="O13" s="13" t="str">
        <f t="shared" si="12"/>
        <v>#REF!</v>
      </c>
    </row>
    <row r="14">
      <c r="A14" s="6" t="s">
        <v>27</v>
      </c>
      <c r="B14" s="11" t="str">
        <f t="shared" ref="B14:O14" si="13">if(isblank(Current!B14), 0,VALUE(right(Current!B14,LEN(Current!B14)-(SEARCH("-",Current!B14,1)))))</f>
        <v>#REF!</v>
      </c>
      <c r="C14" s="17" t="str">
        <f t="shared" si="13"/>
        <v>#REF!</v>
      </c>
      <c r="D14" s="11" t="str">
        <f t="shared" si="13"/>
        <v>#REF!</v>
      </c>
      <c r="E14" s="11" t="str">
        <f t="shared" si="13"/>
        <v>#REF!</v>
      </c>
      <c r="F14" s="17" t="str">
        <f t="shared" si="13"/>
        <v>#REF!</v>
      </c>
      <c r="G14" s="11" t="str">
        <f t="shared" si="13"/>
        <v>#REF!</v>
      </c>
      <c r="H14" s="11" t="str">
        <f t="shared" si="13"/>
        <v>#REF!</v>
      </c>
      <c r="I14" s="18" t="str">
        <f t="shared" si="13"/>
        <v>#REF!</v>
      </c>
      <c r="J14" s="11" t="str">
        <f t="shared" si="13"/>
        <v>#REF!</v>
      </c>
      <c r="K14" s="17" t="str">
        <f t="shared" si="13"/>
        <v>#REF!</v>
      </c>
      <c r="L14" s="11" t="str">
        <f t="shared" si="13"/>
        <v>#REF!</v>
      </c>
      <c r="M14" s="11" t="str">
        <f t="shared" si="13"/>
        <v>#REF!</v>
      </c>
      <c r="N14" s="11" t="str">
        <f t="shared" si="13"/>
        <v>#REF!</v>
      </c>
      <c r="O14" s="11" t="str">
        <f t="shared" si="13"/>
        <v>#REF!</v>
      </c>
    </row>
    <row r="15">
      <c r="A15" s="12" t="s">
        <v>28</v>
      </c>
      <c r="B15" s="13" t="str">
        <f t="shared" ref="B15:O15" si="14">if(isblank(Current!B15), 0,VALUE(right(Current!B15,LEN(Current!B15)-(SEARCH("-",Current!B15,1)))))</f>
        <v>#REF!</v>
      </c>
      <c r="C15" s="19" t="str">
        <f t="shared" si="14"/>
        <v>#REF!</v>
      </c>
      <c r="D15" s="13" t="str">
        <f t="shared" si="14"/>
        <v>#REF!</v>
      </c>
      <c r="E15" s="13" t="str">
        <f t="shared" si="14"/>
        <v>#REF!</v>
      </c>
      <c r="F15" s="14" t="str">
        <f t="shared" si="14"/>
        <v>#REF!</v>
      </c>
      <c r="G15" s="13" t="str">
        <f t="shared" si="14"/>
        <v>#REF!</v>
      </c>
      <c r="H15" s="13" t="str">
        <f t="shared" si="14"/>
        <v>#REF!</v>
      </c>
      <c r="I15" s="15" t="str">
        <f t="shared" si="14"/>
        <v>#REF!</v>
      </c>
      <c r="J15" s="13" t="str">
        <f t="shared" si="14"/>
        <v>#REF!</v>
      </c>
      <c r="K15" s="14" t="str">
        <f t="shared" si="14"/>
        <v>#REF!</v>
      </c>
      <c r="L15" s="13" t="str">
        <f t="shared" si="14"/>
        <v>#REF!</v>
      </c>
      <c r="M15" s="13" t="str">
        <f t="shared" si="14"/>
        <v>#REF!</v>
      </c>
      <c r="N15" s="13" t="str">
        <f t="shared" si="14"/>
        <v>#REF!</v>
      </c>
      <c r="O15" s="13" t="str">
        <f t="shared" si="14"/>
        <v>#REF!</v>
      </c>
    </row>
    <row r="16">
      <c r="A16" s="6" t="s">
        <v>29</v>
      </c>
      <c r="B16" s="11" t="str">
        <f t="shared" ref="B16:O16" si="15">if(isblank(Current!B16), 0,VALUE(right(Current!B16,LEN(Current!B16)-(SEARCH("-",Current!B16,1)))))</f>
        <v>#REF!</v>
      </c>
      <c r="C16" s="20" t="str">
        <f t="shared" si="15"/>
        <v>#REF!</v>
      </c>
      <c r="D16" s="11" t="str">
        <f t="shared" si="15"/>
        <v>#REF!</v>
      </c>
      <c r="E16" s="11" t="str">
        <f t="shared" si="15"/>
        <v>#REF!</v>
      </c>
      <c r="F16" s="17" t="str">
        <f t="shared" si="15"/>
        <v>#REF!</v>
      </c>
      <c r="G16" s="11" t="str">
        <f t="shared" si="15"/>
        <v>#REF!</v>
      </c>
      <c r="H16" s="11" t="str">
        <f t="shared" si="15"/>
        <v>#REF!</v>
      </c>
      <c r="I16" s="18" t="str">
        <f t="shared" si="15"/>
        <v>#REF!</v>
      </c>
      <c r="J16" s="11" t="str">
        <f t="shared" si="15"/>
        <v>#REF!</v>
      </c>
      <c r="K16" s="17" t="str">
        <f t="shared" si="15"/>
        <v>#REF!</v>
      </c>
      <c r="L16" s="10" t="str">
        <f t="shared" si="15"/>
        <v>#REF!</v>
      </c>
      <c r="M16" s="11" t="str">
        <f t="shared" si="15"/>
        <v>#REF!</v>
      </c>
      <c r="N16" s="11" t="str">
        <f t="shared" si="15"/>
        <v>#REF!</v>
      </c>
      <c r="O16" s="11" t="str">
        <f t="shared" si="15"/>
        <v>#REF!</v>
      </c>
    </row>
    <row r="17">
      <c r="A17" s="12" t="s">
        <v>30</v>
      </c>
      <c r="B17" s="13" t="str">
        <f t="shared" ref="B17:O17" si="16">if(isblank(Current!B17), 0,VALUE(right(Current!B17,LEN(Current!B17)-(SEARCH("-",Current!B17,1)))))</f>
        <v>#REF!</v>
      </c>
      <c r="C17" s="14" t="str">
        <f t="shared" si="16"/>
        <v>#REF!</v>
      </c>
      <c r="D17" s="13" t="str">
        <f t="shared" si="16"/>
        <v>#REF!</v>
      </c>
      <c r="E17" s="16" t="str">
        <f t="shared" si="16"/>
        <v>#REF!</v>
      </c>
      <c r="F17" s="14" t="str">
        <f t="shared" si="16"/>
        <v>#REF!</v>
      </c>
      <c r="G17" s="13" t="str">
        <f t="shared" si="16"/>
        <v>#REF!</v>
      </c>
      <c r="H17" s="13" t="str">
        <f t="shared" si="16"/>
        <v>#REF!</v>
      </c>
      <c r="I17" s="15" t="str">
        <f t="shared" si="16"/>
        <v>#REF!</v>
      </c>
      <c r="J17" s="13" t="str">
        <f t="shared" si="16"/>
        <v>#REF!</v>
      </c>
      <c r="K17" s="14" t="str">
        <f t="shared" si="16"/>
        <v>#REF!</v>
      </c>
      <c r="L17" s="13" t="str">
        <f t="shared" si="16"/>
        <v>#REF!</v>
      </c>
      <c r="M17" s="13" t="str">
        <f t="shared" si="16"/>
        <v>#REF!</v>
      </c>
      <c r="N17" s="13" t="str">
        <f t="shared" si="16"/>
        <v>#REF!</v>
      </c>
      <c r="O17" s="13" t="str">
        <f t="shared" si="16"/>
        <v>#REF!</v>
      </c>
    </row>
    <row r="18">
      <c r="A18" s="6" t="s">
        <v>31</v>
      </c>
      <c r="B18" s="11" t="str">
        <f t="shared" ref="B18:O18" si="17">if(isblank(Current!B18), 0,VALUE(right(Current!B18,LEN(Current!B18)-(SEARCH("-",Current!B18,1)))))</f>
        <v>#REF!</v>
      </c>
      <c r="C18" s="17" t="str">
        <f t="shared" si="17"/>
        <v>#REF!</v>
      </c>
      <c r="D18" s="11" t="str">
        <f t="shared" si="17"/>
        <v>#REF!</v>
      </c>
      <c r="E18" s="11" t="str">
        <f t="shared" si="17"/>
        <v>#REF!</v>
      </c>
      <c r="F18" s="17" t="str">
        <f t="shared" si="17"/>
        <v>#REF!</v>
      </c>
      <c r="G18" s="11" t="str">
        <f t="shared" si="17"/>
        <v>#REF!</v>
      </c>
      <c r="H18" s="11" t="str">
        <f t="shared" si="17"/>
        <v>#REF!</v>
      </c>
      <c r="I18" s="18" t="str">
        <f t="shared" si="17"/>
        <v>#REF!</v>
      </c>
      <c r="J18" s="11" t="str">
        <f t="shared" si="17"/>
        <v>#REF!</v>
      </c>
      <c r="K18" s="17" t="str">
        <f t="shared" si="17"/>
        <v>#REF!</v>
      </c>
      <c r="L18" s="11" t="str">
        <f t="shared" si="17"/>
        <v>#REF!</v>
      </c>
      <c r="M18" s="11" t="str">
        <f t="shared" si="17"/>
        <v>#REF!</v>
      </c>
      <c r="N18" s="11" t="str">
        <f t="shared" si="17"/>
        <v>#REF!</v>
      </c>
      <c r="O18" s="11" t="str">
        <f t="shared" si="17"/>
        <v>#REF!</v>
      </c>
    </row>
    <row r="19">
      <c r="A19" s="12" t="s">
        <v>32</v>
      </c>
      <c r="B19" s="13" t="str">
        <f t="shared" ref="B19:O19" si="18">if(isblank(Current!B19), 0,VALUE(right(Current!B19,LEN(Current!B19)-(SEARCH("-",Current!B19,1)))))</f>
        <v>#REF!</v>
      </c>
      <c r="C19" s="14" t="str">
        <f t="shared" si="18"/>
        <v>#REF!</v>
      </c>
      <c r="D19" s="13" t="str">
        <f t="shared" si="18"/>
        <v>#REF!</v>
      </c>
      <c r="E19" s="13" t="str">
        <f t="shared" si="18"/>
        <v>#REF!</v>
      </c>
      <c r="F19" s="14" t="str">
        <f t="shared" si="18"/>
        <v>#REF!</v>
      </c>
      <c r="G19" s="13" t="str">
        <f t="shared" si="18"/>
        <v>#REF!</v>
      </c>
      <c r="H19" s="13" t="str">
        <f t="shared" si="18"/>
        <v>#REF!</v>
      </c>
      <c r="I19" s="15" t="str">
        <f t="shared" si="18"/>
        <v>#REF!</v>
      </c>
      <c r="J19" s="13" t="str">
        <f t="shared" si="18"/>
        <v>#REF!</v>
      </c>
      <c r="K19" s="14" t="str">
        <f t="shared" si="18"/>
        <v>#REF!</v>
      </c>
      <c r="L19" s="13" t="str">
        <f t="shared" si="18"/>
        <v>#REF!</v>
      </c>
      <c r="M19" s="13" t="str">
        <f t="shared" si="18"/>
        <v>#REF!</v>
      </c>
      <c r="N19" s="13" t="str">
        <f t="shared" si="18"/>
        <v>#REF!</v>
      </c>
      <c r="O19" s="13" t="str">
        <f t="shared" si="18"/>
        <v>#REF!</v>
      </c>
    </row>
    <row r="20">
      <c r="A20" s="6" t="s">
        <v>33</v>
      </c>
      <c r="B20" s="11" t="str">
        <f t="shared" ref="B20:O20" si="19">if(isblank(Current!B20), 0,VALUE(right(Current!B20,LEN(Current!B20)-(SEARCH("-",Current!B20,1)))))</f>
        <v>#REF!</v>
      </c>
      <c r="C20" s="17" t="str">
        <f t="shared" si="19"/>
        <v>#REF!</v>
      </c>
      <c r="D20" s="11" t="str">
        <f t="shared" si="19"/>
        <v>#REF!</v>
      </c>
      <c r="E20" s="11" t="str">
        <f t="shared" si="19"/>
        <v>#REF!</v>
      </c>
      <c r="F20" s="17" t="str">
        <f t="shared" si="19"/>
        <v>#REF!</v>
      </c>
      <c r="G20" s="11" t="str">
        <f t="shared" si="19"/>
        <v>#REF!</v>
      </c>
      <c r="H20" s="11" t="str">
        <f t="shared" si="19"/>
        <v>#REF!</v>
      </c>
      <c r="I20" s="18" t="str">
        <f t="shared" si="19"/>
        <v>#REF!</v>
      </c>
      <c r="J20" s="11" t="str">
        <f t="shared" si="19"/>
        <v>#REF!</v>
      </c>
      <c r="K20" s="17" t="str">
        <f t="shared" si="19"/>
        <v>#REF!</v>
      </c>
      <c r="L20" s="11" t="str">
        <f t="shared" si="19"/>
        <v>#REF!</v>
      </c>
      <c r="M20" s="11" t="str">
        <f t="shared" si="19"/>
        <v>#REF!</v>
      </c>
      <c r="N20" s="11" t="str">
        <f t="shared" si="19"/>
        <v>#REF!</v>
      </c>
      <c r="O20" s="11" t="str">
        <f t="shared" si="19"/>
        <v>#REF!</v>
      </c>
    </row>
    <row r="21">
      <c r="A21" s="12" t="s">
        <v>34</v>
      </c>
      <c r="B21" s="13" t="str">
        <f t="shared" ref="B21:O21" si="20">if(isblank(Current!B21), 0,VALUE(right(Current!B21,LEN(Current!B21)-(SEARCH("-",Current!B21,1)))))</f>
        <v>#REF!</v>
      </c>
      <c r="C21" s="14" t="str">
        <f t="shared" si="20"/>
        <v>#REF!</v>
      </c>
      <c r="D21" s="14" t="str">
        <f t="shared" si="20"/>
        <v>#REF!</v>
      </c>
      <c r="E21" s="14" t="str">
        <f t="shared" si="20"/>
        <v>#REF!</v>
      </c>
      <c r="F21" s="15" t="str">
        <f t="shared" si="20"/>
        <v>#REF!</v>
      </c>
      <c r="G21" s="14" t="str">
        <f t="shared" si="20"/>
        <v>#REF!</v>
      </c>
      <c r="H21" s="15" t="str">
        <f t="shared" si="20"/>
        <v>#REF!</v>
      </c>
      <c r="I21" s="14" t="str">
        <f t="shared" si="20"/>
        <v>#REF!</v>
      </c>
      <c r="J21" s="15" t="str">
        <f t="shared" si="20"/>
        <v>#REF!</v>
      </c>
      <c r="K21" s="14" t="str">
        <f t="shared" si="20"/>
        <v>#REF!</v>
      </c>
      <c r="L21" s="13" t="str">
        <f t="shared" si="20"/>
        <v>#REF!</v>
      </c>
      <c r="M21" s="13" t="str">
        <f t="shared" si="20"/>
        <v>#REF!</v>
      </c>
      <c r="N21" s="13" t="str">
        <f t="shared" si="20"/>
        <v>#REF!</v>
      </c>
      <c r="O21" s="13" t="str">
        <f t="shared" si="20"/>
        <v>#REF!</v>
      </c>
    </row>
    <row r="22">
      <c r="A22" s="6" t="s">
        <v>35</v>
      </c>
      <c r="B22" s="11" t="str">
        <f t="shared" ref="B22:O22" si="21">if(isblank(Current!B22), 0,VALUE(right(Current!B22,LEN(Current!B22)-(SEARCH("-",Current!B22,1)))))</f>
        <v>#REF!</v>
      </c>
      <c r="C22" s="17" t="str">
        <f t="shared" si="21"/>
        <v>#REF!</v>
      </c>
      <c r="D22" s="11" t="str">
        <f t="shared" si="21"/>
        <v>#REF!</v>
      </c>
      <c r="E22" s="11" t="str">
        <f t="shared" si="21"/>
        <v>#REF!</v>
      </c>
      <c r="F22" s="17" t="str">
        <f t="shared" si="21"/>
        <v>#REF!</v>
      </c>
      <c r="G22" s="11" t="str">
        <f t="shared" si="21"/>
        <v>#REF!</v>
      </c>
      <c r="H22" s="11" t="str">
        <f t="shared" si="21"/>
        <v>#REF!</v>
      </c>
      <c r="I22" s="18" t="str">
        <f t="shared" si="21"/>
        <v>#REF!</v>
      </c>
      <c r="J22" s="11" t="str">
        <f t="shared" si="21"/>
        <v>#REF!</v>
      </c>
      <c r="K22" s="17" t="str">
        <f t="shared" si="21"/>
        <v>#REF!</v>
      </c>
      <c r="L22" s="10" t="str">
        <f t="shared" si="21"/>
        <v>#REF!</v>
      </c>
      <c r="M22" s="11" t="str">
        <f t="shared" si="21"/>
        <v>#REF!</v>
      </c>
      <c r="N22" s="11" t="str">
        <f t="shared" si="21"/>
        <v>#REF!</v>
      </c>
      <c r="O22" s="11" t="str">
        <f t="shared" si="21"/>
        <v>#REF!</v>
      </c>
    </row>
    <row r="23">
      <c r="A23" s="12" t="s">
        <v>36</v>
      </c>
      <c r="B23" s="13" t="str">
        <f t="shared" ref="B23:O23" si="22">if(isblank(Current!B23), 0,VALUE(right(Current!B23,LEN(Current!B23)-(SEARCH("-",Current!B23,1)))))</f>
        <v>#REF!</v>
      </c>
      <c r="C23" s="14" t="str">
        <f t="shared" si="22"/>
        <v>#REF!</v>
      </c>
      <c r="D23" s="13" t="str">
        <f t="shared" si="22"/>
        <v>#REF!</v>
      </c>
      <c r="E23" s="13" t="str">
        <f t="shared" si="22"/>
        <v>#REF!</v>
      </c>
      <c r="F23" s="14" t="str">
        <f t="shared" si="22"/>
        <v>#REF!</v>
      </c>
      <c r="G23" s="13" t="str">
        <f t="shared" si="22"/>
        <v>#REF!</v>
      </c>
      <c r="H23" s="13" t="str">
        <f t="shared" si="22"/>
        <v>#REF!</v>
      </c>
      <c r="I23" s="15" t="str">
        <f t="shared" si="22"/>
        <v>#REF!</v>
      </c>
      <c r="J23" s="13" t="str">
        <f t="shared" si="22"/>
        <v>#REF!</v>
      </c>
      <c r="K23" s="14" t="str">
        <f t="shared" si="22"/>
        <v>#REF!</v>
      </c>
      <c r="L23" s="13" t="str">
        <f t="shared" si="22"/>
        <v>#REF!</v>
      </c>
      <c r="M23" s="13" t="str">
        <f t="shared" si="22"/>
        <v>#REF!</v>
      </c>
      <c r="N23" s="13" t="str">
        <f t="shared" si="22"/>
        <v>#REF!</v>
      </c>
      <c r="O23" s="13" t="str">
        <f t="shared" si="22"/>
        <v>#REF!</v>
      </c>
    </row>
    <row r="24">
      <c r="A24" s="6" t="s">
        <v>37</v>
      </c>
      <c r="B24" s="11" t="str">
        <f t="shared" ref="B24:O24" si="23">if(isblank(Current!B24), 0,VALUE(right(Current!B24,LEN(Current!B24)-(SEARCH("-",Current!B24,1)))))</f>
        <v>#REF!</v>
      </c>
      <c r="C24" s="17" t="str">
        <f t="shared" si="23"/>
        <v>#REF!</v>
      </c>
      <c r="D24" s="11" t="str">
        <f t="shared" si="23"/>
        <v>#REF!</v>
      </c>
      <c r="E24" s="10" t="str">
        <f t="shared" si="23"/>
        <v>#REF!</v>
      </c>
      <c r="F24" s="17" t="str">
        <f t="shared" si="23"/>
        <v>#REF!</v>
      </c>
      <c r="G24" s="11" t="str">
        <f t="shared" si="23"/>
        <v>#REF!</v>
      </c>
      <c r="H24" s="11" t="str">
        <f t="shared" si="23"/>
        <v>#REF!</v>
      </c>
      <c r="I24" s="18" t="str">
        <f t="shared" si="23"/>
        <v>#REF!</v>
      </c>
      <c r="J24" s="11" t="str">
        <f t="shared" si="23"/>
        <v>#REF!</v>
      </c>
      <c r="K24" s="17" t="str">
        <f t="shared" si="23"/>
        <v>#REF!</v>
      </c>
      <c r="L24" s="11" t="str">
        <f t="shared" si="23"/>
        <v>#REF!</v>
      </c>
      <c r="M24" s="11" t="str">
        <f t="shared" si="23"/>
        <v>#REF!</v>
      </c>
      <c r="N24" s="11" t="str">
        <f t="shared" si="23"/>
        <v>#REF!</v>
      </c>
      <c r="O24" s="11" t="str">
        <f t="shared" si="23"/>
        <v>#REF!</v>
      </c>
    </row>
    <row r="25">
      <c r="A25" s="12" t="s">
        <v>38</v>
      </c>
      <c r="B25" s="13" t="str">
        <f t="shared" ref="B25:O25" si="24">if(isblank(Current!B25), 0,VALUE(right(Current!B25,LEN(Current!B25)-(SEARCH("-",Current!B25,1)))))</f>
        <v>#REF!</v>
      </c>
      <c r="C25" s="14" t="str">
        <f t="shared" si="24"/>
        <v>#REF!</v>
      </c>
      <c r="D25" s="13" t="str">
        <f t="shared" si="24"/>
        <v>#REF!</v>
      </c>
      <c r="E25" s="13" t="str">
        <f t="shared" si="24"/>
        <v>#REF!</v>
      </c>
      <c r="F25" s="14" t="str">
        <f t="shared" si="24"/>
        <v>#REF!</v>
      </c>
      <c r="G25" s="13" t="str">
        <f t="shared" si="24"/>
        <v>#REF!</v>
      </c>
      <c r="H25" s="13" t="str">
        <f t="shared" si="24"/>
        <v>#REF!</v>
      </c>
      <c r="I25" s="15" t="str">
        <f t="shared" si="24"/>
        <v>#REF!</v>
      </c>
      <c r="J25" s="13" t="str">
        <f t="shared" si="24"/>
        <v>#REF!</v>
      </c>
      <c r="K25" s="14" t="str">
        <f t="shared" si="24"/>
        <v>#REF!</v>
      </c>
      <c r="L25" s="16" t="str">
        <f t="shared" si="24"/>
        <v>#REF!</v>
      </c>
      <c r="M25" s="13" t="str">
        <f t="shared" si="24"/>
        <v>#REF!</v>
      </c>
      <c r="N25" s="13" t="str">
        <f t="shared" si="24"/>
        <v>#REF!</v>
      </c>
      <c r="O25" s="13" t="str">
        <f t="shared" si="24"/>
        <v>#REF!</v>
      </c>
    </row>
    <row r="26">
      <c r="A26" s="6" t="s">
        <v>39</v>
      </c>
      <c r="B26" s="10" t="str">
        <f t="shared" ref="B26:O26" si="25">if(isblank(Current!B26), 0,VALUE(right(Current!B26,LEN(Current!B26)-(SEARCH("-",Current!B26,1)))))</f>
        <v>#REF!</v>
      </c>
      <c r="C26" s="20" t="str">
        <f t="shared" si="25"/>
        <v>#REF!</v>
      </c>
      <c r="D26" s="11" t="str">
        <f t="shared" si="25"/>
        <v>#REF!</v>
      </c>
      <c r="E26" s="10" t="str">
        <f t="shared" si="25"/>
        <v>#REF!</v>
      </c>
      <c r="F26" s="20" t="str">
        <f t="shared" si="25"/>
        <v>#REF!</v>
      </c>
      <c r="G26" s="11" t="str">
        <f t="shared" si="25"/>
        <v>#REF!</v>
      </c>
      <c r="H26" s="11" t="str">
        <f t="shared" si="25"/>
        <v>#REF!</v>
      </c>
      <c r="I26" s="18" t="str">
        <f t="shared" si="25"/>
        <v>#REF!</v>
      </c>
      <c r="J26" s="11" t="str">
        <f t="shared" si="25"/>
        <v>#REF!</v>
      </c>
      <c r="K26" s="17" t="str">
        <f t="shared" si="25"/>
        <v>#REF!</v>
      </c>
      <c r="L26" s="10" t="str">
        <f t="shared" si="25"/>
        <v>#REF!</v>
      </c>
      <c r="M26" s="10" t="str">
        <f t="shared" si="25"/>
        <v>#REF!</v>
      </c>
      <c r="N26" s="11" t="str">
        <f t="shared" si="25"/>
        <v>#REF!</v>
      </c>
      <c r="O26" s="11" t="str">
        <f t="shared" si="25"/>
        <v>#REF!</v>
      </c>
    </row>
    <row r="27">
      <c r="A27" s="12" t="s">
        <v>40</v>
      </c>
      <c r="B27" s="13" t="str">
        <f t="shared" ref="B27:O27" si="26">if(isblank(Current!B27), 0,VALUE(right(Current!B27,LEN(Current!B27)-(SEARCH("-",Current!B27,1)))))</f>
        <v>#REF!</v>
      </c>
      <c r="C27" s="14" t="str">
        <f t="shared" si="26"/>
        <v>#REF!</v>
      </c>
      <c r="D27" s="13" t="str">
        <f t="shared" si="26"/>
        <v>#REF!</v>
      </c>
      <c r="E27" s="13" t="str">
        <f t="shared" si="26"/>
        <v>#REF!</v>
      </c>
      <c r="F27" s="14" t="str">
        <f t="shared" si="26"/>
        <v>#REF!</v>
      </c>
      <c r="G27" s="13" t="str">
        <f t="shared" si="26"/>
        <v>#REF!</v>
      </c>
      <c r="H27" s="13" t="str">
        <f t="shared" si="26"/>
        <v>#REF!</v>
      </c>
      <c r="I27" s="15" t="str">
        <f t="shared" si="26"/>
        <v>#REF!</v>
      </c>
      <c r="J27" s="13" t="str">
        <f t="shared" si="26"/>
        <v>#REF!</v>
      </c>
      <c r="K27" s="14" t="str">
        <f t="shared" si="26"/>
        <v>#REF!</v>
      </c>
      <c r="L27" s="13" t="str">
        <f t="shared" si="26"/>
        <v>#REF!</v>
      </c>
      <c r="M27" s="13" t="str">
        <f t="shared" si="26"/>
        <v>#REF!</v>
      </c>
      <c r="N27" s="13" t="str">
        <f t="shared" si="26"/>
        <v>#REF!</v>
      </c>
      <c r="O27" s="13" t="str">
        <f t="shared" si="26"/>
        <v>#REF!</v>
      </c>
    </row>
    <row r="28">
      <c r="A28" s="6" t="s">
        <v>41</v>
      </c>
      <c r="B28" s="11" t="str">
        <f t="shared" ref="B28:O28" si="27">if(isblank(Current!B28), 0,VALUE(right(Current!B28,LEN(Current!B28)-(SEARCH("-",Current!B28,1)))))</f>
        <v>#REF!</v>
      </c>
      <c r="C28" s="17" t="str">
        <f t="shared" si="27"/>
        <v>#REF!</v>
      </c>
      <c r="D28" s="11" t="str">
        <f t="shared" si="27"/>
        <v>#REF!</v>
      </c>
      <c r="E28" s="11" t="str">
        <f t="shared" si="27"/>
        <v>#REF!</v>
      </c>
      <c r="F28" s="17" t="str">
        <f t="shared" si="27"/>
        <v>#REF!</v>
      </c>
      <c r="G28" s="11" t="str">
        <f t="shared" si="27"/>
        <v>#REF!</v>
      </c>
      <c r="H28" s="11" t="str">
        <f t="shared" si="27"/>
        <v>#REF!</v>
      </c>
      <c r="I28" s="18" t="str">
        <f t="shared" si="27"/>
        <v>#REF!</v>
      </c>
      <c r="J28" s="11" t="str">
        <f t="shared" si="27"/>
        <v>#REF!</v>
      </c>
      <c r="K28" s="17" t="str">
        <f t="shared" si="27"/>
        <v>#REF!</v>
      </c>
      <c r="L28" s="10" t="str">
        <f t="shared" si="27"/>
        <v>#REF!</v>
      </c>
      <c r="M28" s="10" t="str">
        <f t="shared" si="27"/>
        <v>#REF!</v>
      </c>
      <c r="N28" s="10" t="str">
        <f t="shared" si="27"/>
        <v>#REF!</v>
      </c>
      <c r="O28" s="10" t="str">
        <f t="shared" si="27"/>
        <v>#REF!</v>
      </c>
    </row>
    <row r="29">
      <c r="A29" s="12" t="s">
        <v>42</v>
      </c>
      <c r="B29" s="13" t="str">
        <f t="shared" ref="B29:O29" si="28">if(isblank(Current!B29), 0,VALUE(right(Current!B29,LEN(Current!B29)-(SEARCH("-",Current!B29,1)))))</f>
        <v>#REF!</v>
      </c>
      <c r="C29" s="14" t="str">
        <f t="shared" si="28"/>
        <v>#REF!</v>
      </c>
      <c r="D29" s="13" t="str">
        <f t="shared" si="28"/>
        <v>#REF!</v>
      </c>
      <c r="E29" s="13" t="str">
        <f t="shared" si="28"/>
        <v>#REF!</v>
      </c>
      <c r="F29" s="14" t="str">
        <f t="shared" si="28"/>
        <v>#REF!</v>
      </c>
      <c r="G29" s="13" t="str">
        <f t="shared" si="28"/>
        <v>#REF!</v>
      </c>
      <c r="H29" s="13" t="str">
        <f t="shared" si="28"/>
        <v>#REF!</v>
      </c>
      <c r="I29" s="15" t="str">
        <f t="shared" si="28"/>
        <v>#REF!</v>
      </c>
      <c r="J29" s="13" t="str">
        <f t="shared" si="28"/>
        <v>#REF!</v>
      </c>
      <c r="K29" s="14" t="str">
        <f t="shared" si="28"/>
        <v>#REF!</v>
      </c>
      <c r="L29" s="16" t="str">
        <f t="shared" si="28"/>
        <v>#REF!</v>
      </c>
      <c r="M29" s="16" t="str">
        <f t="shared" si="28"/>
        <v>#REF!</v>
      </c>
      <c r="N29" s="13" t="str">
        <f t="shared" si="28"/>
        <v>#REF!</v>
      </c>
      <c r="O29" s="16" t="str">
        <f t="shared" si="28"/>
        <v>#REF!</v>
      </c>
    </row>
    <row r="30">
      <c r="A30" s="6" t="s">
        <v>43</v>
      </c>
      <c r="B30" s="11" t="str">
        <f t="shared" ref="B30:O30" si="29">if(isblank(Current!B30), 0,VALUE(right(Current!B30,LEN(Current!B30)-(SEARCH("-",Current!B30,1)))))</f>
        <v>#REF!</v>
      </c>
      <c r="C30" s="17" t="str">
        <f t="shared" si="29"/>
        <v>#REF!</v>
      </c>
      <c r="D30" s="11" t="str">
        <f t="shared" si="29"/>
        <v>#REF!</v>
      </c>
      <c r="E30" s="10" t="str">
        <f t="shared" si="29"/>
        <v>#REF!</v>
      </c>
      <c r="F30" s="17" t="str">
        <f t="shared" si="29"/>
        <v>#REF!</v>
      </c>
      <c r="G30" s="11" t="str">
        <f t="shared" si="29"/>
        <v>#REF!</v>
      </c>
      <c r="H30" s="11" t="str">
        <f t="shared" si="29"/>
        <v>#REF!</v>
      </c>
      <c r="I30" s="18" t="str">
        <f t="shared" si="29"/>
        <v>#REF!</v>
      </c>
      <c r="J30" s="11" t="str">
        <f t="shared" si="29"/>
        <v>#REF!</v>
      </c>
      <c r="K30" s="17" t="str">
        <f t="shared" si="29"/>
        <v>#REF!</v>
      </c>
      <c r="L30" s="11" t="str">
        <f t="shared" si="29"/>
        <v>#REF!</v>
      </c>
      <c r="M30" s="11" t="str">
        <f t="shared" si="29"/>
        <v>#REF!</v>
      </c>
      <c r="N30" s="11" t="str">
        <f t="shared" si="29"/>
        <v>#REF!</v>
      </c>
      <c r="O30" s="11" t="str">
        <f t="shared" si="29"/>
        <v>#REF!</v>
      </c>
    </row>
    <row r="31">
      <c r="A31" s="12" t="s">
        <v>44</v>
      </c>
      <c r="B31" s="13" t="str">
        <f t="shared" ref="B31:O31" si="30">if(isblank(Current!B31), 0,VALUE(right(Current!B31,LEN(Current!B31)-(SEARCH("-",Current!B31,1)))))</f>
        <v>#REF!</v>
      </c>
      <c r="C31" s="14" t="str">
        <f t="shared" si="30"/>
        <v>#REF!</v>
      </c>
      <c r="D31" s="13" t="str">
        <f t="shared" si="30"/>
        <v>#REF!</v>
      </c>
      <c r="E31" s="13" t="str">
        <f t="shared" si="30"/>
        <v>#REF!</v>
      </c>
      <c r="F31" s="14" t="str">
        <f t="shared" si="30"/>
        <v>#REF!</v>
      </c>
      <c r="G31" s="13" t="str">
        <f t="shared" si="30"/>
        <v>#REF!</v>
      </c>
      <c r="H31" s="13" t="str">
        <f t="shared" si="30"/>
        <v>#REF!</v>
      </c>
      <c r="I31" s="15" t="str">
        <f t="shared" si="30"/>
        <v>#REF!</v>
      </c>
      <c r="J31" s="13" t="str">
        <f t="shared" si="30"/>
        <v>#REF!</v>
      </c>
      <c r="K31" s="14" t="str">
        <f t="shared" si="30"/>
        <v>#REF!</v>
      </c>
      <c r="L31" s="13" t="str">
        <f t="shared" si="30"/>
        <v>#REF!</v>
      </c>
      <c r="M31" s="13" t="str">
        <f t="shared" si="30"/>
        <v>#REF!</v>
      </c>
      <c r="N31" s="13" t="str">
        <f t="shared" si="30"/>
        <v>#REF!</v>
      </c>
      <c r="O31" s="13" t="str">
        <f t="shared" si="30"/>
        <v>#REF!</v>
      </c>
    </row>
    <row r="32">
      <c r="A32" s="6" t="s">
        <v>45</v>
      </c>
      <c r="B32" s="11" t="str">
        <f t="shared" ref="B32:O32" si="31">if(isblank(Current!B32), 0,VALUE(right(Current!B32,LEN(Current!B32)-(SEARCH("-",Current!B32,1)))))</f>
        <v>#REF!</v>
      </c>
      <c r="C32" s="17" t="str">
        <f t="shared" si="31"/>
        <v>#REF!</v>
      </c>
      <c r="D32" s="11" t="str">
        <f t="shared" si="31"/>
        <v>#REF!</v>
      </c>
      <c r="E32" s="11" t="str">
        <f t="shared" si="31"/>
        <v>#REF!</v>
      </c>
      <c r="F32" s="17" t="str">
        <f t="shared" si="31"/>
        <v>#REF!</v>
      </c>
      <c r="G32" s="11" t="str">
        <f t="shared" si="31"/>
        <v>#REF!</v>
      </c>
      <c r="H32" s="11" t="str">
        <f t="shared" si="31"/>
        <v>#REF!</v>
      </c>
      <c r="I32" s="18" t="str">
        <f t="shared" si="31"/>
        <v>#REF!</v>
      </c>
      <c r="J32" s="11" t="str">
        <f t="shared" si="31"/>
        <v>#REF!</v>
      </c>
      <c r="K32" s="17" t="str">
        <f t="shared" si="31"/>
        <v>#REF!</v>
      </c>
      <c r="L32" s="11" t="str">
        <f t="shared" si="31"/>
        <v>#REF!</v>
      </c>
      <c r="M32" s="10" t="str">
        <f t="shared" si="31"/>
        <v>#REF!</v>
      </c>
      <c r="N32" s="10" t="str">
        <f t="shared" si="31"/>
        <v>#REF!</v>
      </c>
      <c r="O32" s="10" t="str">
        <f t="shared" si="31"/>
        <v>#REF!</v>
      </c>
    </row>
    <row r="33">
      <c r="A33" s="12" t="s">
        <v>46</v>
      </c>
      <c r="B33" s="13" t="str">
        <f t="shared" ref="B33:O33" si="32">if(isblank(Current!B33), 0,VALUE(right(Current!B33,LEN(Current!B33)-(SEARCH("-",Current!B33,1)))))</f>
        <v>#REF!</v>
      </c>
      <c r="C33" s="19" t="str">
        <f t="shared" si="32"/>
        <v>#REF!</v>
      </c>
      <c r="D33" s="13" t="str">
        <f t="shared" si="32"/>
        <v>#REF!</v>
      </c>
      <c r="E33" s="13" t="str">
        <f t="shared" si="32"/>
        <v>#REF!</v>
      </c>
      <c r="F33" s="14" t="str">
        <f t="shared" si="32"/>
        <v>#REF!</v>
      </c>
      <c r="G33" s="13" t="str">
        <f t="shared" si="32"/>
        <v>#REF!</v>
      </c>
      <c r="H33" s="13" t="str">
        <f t="shared" si="32"/>
        <v>#REF!</v>
      </c>
      <c r="I33" s="15" t="str">
        <f t="shared" si="32"/>
        <v>#REF!</v>
      </c>
      <c r="J33" s="13" t="str">
        <f t="shared" si="32"/>
        <v>#REF!</v>
      </c>
      <c r="K33" s="14" t="str">
        <f t="shared" si="32"/>
        <v>#REF!</v>
      </c>
      <c r="L33" s="13" t="str">
        <f t="shared" si="32"/>
        <v>#REF!</v>
      </c>
      <c r="M33" s="13" t="str">
        <f t="shared" si="32"/>
        <v>#REF!</v>
      </c>
      <c r="N33" s="13" t="str">
        <f t="shared" si="32"/>
        <v>#REF!</v>
      </c>
      <c r="O33" s="13" t="str">
        <f t="shared" si="32"/>
        <v>#REF!</v>
      </c>
    </row>
    <row r="34">
      <c r="A34" s="6" t="s">
        <v>47</v>
      </c>
      <c r="B34" s="11" t="str">
        <f t="shared" ref="B34:O34" si="33">if(isblank(Current!B34), 0,VALUE(right(Current!B34,LEN(Current!B34)-(SEARCH("-",Current!B34,1)))))</f>
        <v>#REF!</v>
      </c>
      <c r="C34" s="20" t="str">
        <f t="shared" si="33"/>
        <v>#REF!</v>
      </c>
      <c r="D34" s="11" t="str">
        <f t="shared" si="33"/>
        <v>#REF!</v>
      </c>
      <c r="E34" s="11" t="str">
        <f t="shared" si="33"/>
        <v>#REF!</v>
      </c>
      <c r="F34" s="17" t="str">
        <f t="shared" si="33"/>
        <v>#REF!</v>
      </c>
      <c r="G34" s="11" t="str">
        <f t="shared" si="33"/>
        <v>#REF!</v>
      </c>
      <c r="H34" s="11" t="str">
        <f t="shared" si="33"/>
        <v>#REF!</v>
      </c>
      <c r="I34" s="18" t="str">
        <f t="shared" si="33"/>
        <v>#REF!</v>
      </c>
      <c r="J34" s="11" t="str">
        <f t="shared" si="33"/>
        <v>#REF!</v>
      </c>
      <c r="K34" s="17" t="str">
        <f t="shared" si="33"/>
        <v>#REF!</v>
      </c>
      <c r="L34" s="11" t="str">
        <f t="shared" si="33"/>
        <v>#REF!</v>
      </c>
      <c r="M34" s="11" t="str">
        <f t="shared" si="33"/>
        <v>#REF!</v>
      </c>
      <c r="N34" s="11" t="str">
        <f t="shared" si="33"/>
        <v>#REF!</v>
      </c>
      <c r="O34" s="11" t="str">
        <f t="shared" si="33"/>
        <v>#REF!</v>
      </c>
    </row>
    <row r="35">
      <c r="A35" s="12" t="s">
        <v>48</v>
      </c>
      <c r="B35" s="13" t="str">
        <f t="shared" ref="B35:O35" si="34">if(isblank(Current!B35), 0,VALUE(right(Current!B35,LEN(Current!B35)-(SEARCH("-",Current!B35,1)))))</f>
        <v>#REF!</v>
      </c>
      <c r="C35" s="19" t="str">
        <f t="shared" si="34"/>
        <v>#REF!</v>
      </c>
      <c r="D35" s="13" t="str">
        <f t="shared" si="34"/>
        <v>#REF!</v>
      </c>
      <c r="E35" s="13" t="str">
        <f t="shared" si="34"/>
        <v>#REF!</v>
      </c>
      <c r="F35" s="14" t="str">
        <f t="shared" si="34"/>
        <v>#REF!</v>
      </c>
      <c r="G35" s="13" t="str">
        <f t="shared" si="34"/>
        <v>#REF!</v>
      </c>
      <c r="H35" s="13" t="str">
        <f t="shared" si="34"/>
        <v>#REF!</v>
      </c>
      <c r="I35" s="15" t="str">
        <f t="shared" si="34"/>
        <v>#REF!</v>
      </c>
      <c r="J35" s="13" t="str">
        <f t="shared" si="34"/>
        <v>#REF!</v>
      </c>
      <c r="K35" s="14" t="str">
        <f t="shared" si="34"/>
        <v>#REF!</v>
      </c>
      <c r="L35" s="16" t="str">
        <f t="shared" si="34"/>
        <v>#REF!</v>
      </c>
      <c r="M35" s="13" t="str">
        <f t="shared" si="34"/>
        <v>#REF!</v>
      </c>
      <c r="N35" s="13" t="str">
        <f t="shared" si="34"/>
        <v>#REF!</v>
      </c>
      <c r="O35" s="13" t="str">
        <f t="shared" si="34"/>
        <v>#REF!</v>
      </c>
    </row>
    <row r="36">
      <c r="A36" s="6" t="s">
        <v>49</v>
      </c>
      <c r="B36" s="11" t="str">
        <f t="shared" ref="B36:O36" si="35">if(isblank(Current!B36), 0,VALUE(right(Current!B36,LEN(Current!B36)-(SEARCH("-",Current!B36,1)))))</f>
        <v>#REF!</v>
      </c>
      <c r="C36" s="17" t="str">
        <f t="shared" si="35"/>
        <v>#REF!</v>
      </c>
      <c r="D36" s="11" t="str">
        <f t="shared" si="35"/>
        <v>#REF!</v>
      </c>
      <c r="E36" s="11" t="str">
        <f t="shared" si="35"/>
        <v>#REF!</v>
      </c>
      <c r="F36" s="17" t="str">
        <f t="shared" si="35"/>
        <v>#REF!</v>
      </c>
      <c r="G36" s="11" t="str">
        <f t="shared" si="35"/>
        <v>#REF!</v>
      </c>
      <c r="H36" s="11" t="str">
        <f t="shared" si="35"/>
        <v>#REF!</v>
      </c>
      <c r="I36" s="18" t="str">
        <f t="shared" si="35"/>
        <v>#REF!</v>
      </c>
      <c r="J36" s="11" t="str">
        <f t="shared" si="35"/>
        <v>#REF!</v>
      </c>
      <c r="K36" s="17" t="str">
        <f t="shared" si="35"/>
        <v>#REF!</v>
      </c>
      <c r="L36" s="11" t="str">
        <f t="shared" si="35"/>
        <v>#REF!</v>
      </c>
      <c r="M36" s="10" t="str">
        <f t="shared" si="35"/>
        <v>#REF!</v>
      </c>
      <c r="N36" s="10" t="str">
        <f t="shared" si="35"/>
        <v>#REF!</v>
      </c>
      <c r="O36" s="10" t="str">
        <f t="shared" si="35"/>
        <v>#REF!</v>
      </c>
    </row>
    <row r="37">
      <c r="A37" s="21" t="s">
        <v>50</v>
      </c>
      <c r="B37" s="22" t="str">
        <f t="shared" ref="B37:O37" si="36">if(isblank(Current!B37), 0,VALUE(right(Current!B37,LEN(Current!B37)-(SEARCH("-",Current!B37,1)))))</f>
        <v>#REF!</v>
      </c>
      <c r="C37" s="23" t="str">
        <f t="shared" si="36"/>
        <v>#REF!</v>
      </c>
      <c r="D37" s="22" t="str">
        <f t="shared" si="36"/>
        <v>#REF!</v>
      </c>
      <c r="E37" s="22" t="str">
        <f t="shared" si="36"/>
        <v>#REF!</v>
      </c>
      <c r="F37" s="23" t="str">
        <f t="shared" si="36"/>
        <v>#REF!</v>
      </c>
      <c r="G37" s="22" t="str">
        <f t="shared" si="36"/>
        <v>#REF!</v>
      </c>
      <c r="H37" s="22" t="str">
        <f t="shared" si="36"/>
        <v>#REF!</v>
      </c>
      <c r="I37" s="24" t="str">
        <f t="shared" si="36"/>
        <v>#REF!</v>
      </c>
      <c r="J37" s="22" t="str">
        <f t="shared" si="36"/>
        <v>#REF!</v>
      </c>
      <c r="K37" s="23" t="str">
        <f t="shared" si="36"/>
        <v>#REF!</v>
      </c>
      <c r="L37" s="22" t="str">
        <f t="shared" si="36"/>
        <v>#REF!</v>
      </c>
      <c r="M37" s="25" t="str">
        <f t="shared" si="36"/>
        <v>#REF!</v>
      </c>
      <c r="N37" s="25" t="str">
        <f t="shared" si="36"/>
        <v>#REF!</v>
      </c>
      <c r="O37" s="25" t="str">
        <f t="shared" si="36"/>
        <v>#REF!</v>
      </c>
    </row>
    <row r="38">
      <c r="A38" s="2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7"/>
      <c r="N38" s="27"/>
      <c r="O38" s="27"/>
    </row>
    <row r="39">
      <c r="B39" s="28" t="s">
        <v>51</v>
      </c>
      <c r="D39" s="15"/>
      <c r="E39" s="15"/>
      <c r="F39" s="15"/>
      <c r="G39" s="15"/>
      <c r="H39" s="15"/>
      <c r="I39" s="15"/>
      <c r="J39" s="15"/>
      <c r="K39" s="15"/>
      <c r="L39" s="15"/>
      <c r="M39" s="29"/>
      <c r="N39" s="29"/>
      <c r="O39" s="29"/>
    </row>
    <row r="40">
      <c r="A40" s="26"/>
      <c r="B40" s="30" t="s">
        <v>52</v>
      </c>
      <c r="D40" s="18"/>
      <c r="E40" s="18"/>
      <c r="F40" s="18"/>
      <c r="G40" s="18"/>
      <c r="H40" s="18"/>
      <c r="I40" s="18"/>
      <c r="J40" s="18"/>
      <c r="K40" s="18"/>
      <c r="L40" s="18"/>
      <c r="M40" s="27"/>
      <c r="N40" s="27"/>
      <c r="O40" s="27"/>
    </row>
  </sheetData>
  <mergeCells count="2">
    <mergeCell ref="B39:C39"/>
    <mergeCell ref="B40:C40"/>
  </mergeCells>
  <hyperlinks>
    <hyperlink r:id="rId1" ref="B4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9.88"/>
    <col customWidth="1" min="2" max="2" width="23.88"/>
    <col customWidth="1" min="3" max="30" width="6.0"/>
    <col customWidth="1" min="31" max="31" width="13.13"/>
  </cols>
  <sheetData>
    <row r="1" ht="40.5" customHeight="1">
      <c r="A1" s="32" t="s">
        <v>99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2" t="s">
        <v>55</v>
      </c>
    </row>
    <row r="2" ht="20.25" customHeight="1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8"/>
    </row>
    <row r="3">
      <c r="A3" s="101" t="s">
        <v>61</v>
      </c>
      <c r="B3" s="102" t="s">
        <v>42</v>
      </c>
      <c r="C3" s="215"/>
      <c r="D3" s="216"/>
      <c r="E3" s="215"/>
      <c r="F3" s="216"/>
      <c r="G3" s="215"/>
      <c r="H3" s="216"/>
      <c r="I3" s="215"/>
      <c r="J3" s="216"/>
      <c r="K3" s="215"/>
      <c r="L3" s="216"/>
      <c r="M3" s="215"/>
      <c r="N3" s="216"/>
      <c r="O3" s="215"/>
      <c r="P3" s="216"/>
      <c r="Q3" s="215"/>
      <c r="R3" s="216"/>
      <c r="S3" s="215"/>
      <c r="T3" s="216"/>
      <c r="U3" s="215"/>
      <c r="V3" s="216"/>
      <c r="W3" s="215"/>
      <c r="X3" s="216"/>
      <c r="Y3" s="215"/>
      <c r="Z3" s="216"/>
      <c r="AA3" s="215">
        <v>1.0</v>
      </c>
      <c r="AB3" s="216">
        <v>1.0</v>
      </c>
      <c r="AC3" s="215"/>
      <c r="AD3" s="216"/>
      <c r="AE3" s="10">
        <f t="shared" ref="AE3:AE40" si="1">max((D3+H3),H3*2,F3,J3,L3,N3)+P3+R3+T3+V3+X3+Z3+AB3+AD3*2</f>
        <v>1</v>
      </c>
    </row>
    <row r="4">
      <c r="A4" s="49"/>
      <c r="B4" s="108" t="s">
        <v>49</v>
      </c>
      <c r="C4" s="217"/>
      <c r="D4" s="218"/>
      <c r="E4" s="217"/>
      <c r="F4" s="218"/>
      <c r="G4" s="217"/>
      <c r="H4" s="218"/>
      <c r="I4" s="217"/>
      <c r="J4" s="218"/>
      <c r="K4" s="217"/>
      <c r="L4" s="218"/>
      <c r="M4" s="217"/>
      <c r="N4" s="218"/>
      <c r="O4" s="217">
        <v>1.0</v>
      </c>
      <c r="P4" s="218">
        <v>2.0</v>
      </c>
      <c r="Q4" s="217">
        <v>1.0</v>
      </c>
      <c r="R4" s="218">
        <v>2.0</v>
      </c>
      <c r="S4" s="217">
        <v>1.0</v>
      </c>
      <c r="T4" s="218">
        <v>2.0</v>
      </c>
      <c r="U4" s="217">
        <v>1.0</v>
      </c>
      <c r="V4" s="218">
        <v>2.0</v>
      </c>
      <c r="W4" s="217">
        <v>1.0</v>
      </c>
      <c r="X4" s="218">
        <v>2.0</v>
      </c>
      <c r="Y4" s="217"/>
      <c r="Z4" s="218"/>
      <c r="AA4" s="217"/>
      <c r="AB4" s="218"/>
      <c r="AC4" s="217"/>
      <c r="AD4" s="218"/>
      <c r="AE4" s="113">
        <f t="shared" si="1"/>
        <v>10</v>
      </c>
    </row>
    <row r="5">
      <c r="A5" s="55"/>
      <c r="B5" s="102" t="s">
        <v>16</v>
      </c>
      <c r="C5" s="215"/>
      <c r="D5" s="216"/>
      <c r="E5" s="215"/>
      <c r="F5" s="216"/>
      <c r="G5" s="215"/>
      <c r="H5" s="216"/>
      <c r="I5" s="215"/>
      <c r="J5" s="216"/>
      <c r="K5" s="215"/>
      <c r="L5" s="216"/>
      <c r="M5" s="215"/>
      <c r="N5" s="216"/>
      <c r="O5" s="215">
        <v>1.0</v>
      </c>
      <c r="P5" s="216">
        <v>2.0</v>
      </c>
      <c r="Q5" s="215">
        <v>1.0</v>
      </c>
      <c r="R5" s="216">
        <v>2.0</v>
      </c>
      <c r="S5" s="215">
        <v>1.0</v>
      </c>
      <c r="T5" s="216">
        <v>2.0</v>
      </c>
      <c r="U5" s="215">
        <v>1.0</v>
      </c>
      <c r="V5" s="216">
        <v>2.0</v>
      </c>
      <c r="W5" s="215">
        <v>1.0</v>
      </c>
      <c r="X5" s="216">
        <v>2.0</v>
      </c>
      <c r="Y5" s="215"/>
      <c r="Z5" s="216"/>
      <c r="AA5" s="215"/>
      <c r="AB5" s="216"/>
      <c r="AC5" s="215"/>
      <c r="AD5" s="216"/>
      <c r="AE5" s="10">
        <f t="shared" si="1"/>
        <v>10</v>
      </c>
    </row>
    <row r="6">
      <c r="A6" s="49"/>
      <c r="B6" s="108" t="s">
        <v>62</v>
      </c>
      <c r="C6" s="217"/>
      <c r="D6" s="218"/>
      <c r="E6" s="217"/>
      <c r="F6" s="218"/>
      <c r="G6" s="217"/>
      <c r="H6" s="218"/>
      <c r="I6" s="217"/>
      <c r="J6" s="218"/>
      <c r="K6" s="217"/>
      <c r="L6" s="218"/>
      <c r="M6" s="217"/>
      <c r="N6" s="218"/>
      <c r="O6" s="217">
        <v>1.0</v>
      </c>
      <c r="P6" s="218">
        <v>2.0</v>
      </c>
      <c r="Q6" s="217">
        <v>1.0</v>
      </c>
      <c r="R6" s="218">
        <v>2.0</v>
      </c>
      <c r="S6" s="217">
        <v>1.0</v>
      </c>
      <c r="T6" s="218">
        <v>2.0</v>
      </c>
      <c r="U6" s="217">
        <v>1.0</v>
      </c>
      <c r="V6" s="218">
        <v>2.0</v>
      </c>
      <c r="W6" s="217">
        <v>1.0</v>
      </c>
      <c r="X6" s="218">
        <v>2.0</v>
      </c>
      <c r="Y6" s="217"/>
      <c r="Z6" s="218"/>
      <c r="AA6" s="217"/>
      <c r="AB6" s="218"/>
      <c r="AC6" s="217"/>
      <c r="AD6" s="218"/>
      <c r="AE6" s="113">
        <f t="shared" si="1"/>
        <v>10</v>
      </c>
    </row>
    <row r="7">
      <c r="A7" s="55"/>
      <c r="B7" s="102" t="s">
        <v>50</v>
      </c>
      <c r="C7" s="215"/>
      <c r="D7" s="216"/>
      <c r="E7" s="215"/>
      <c r="F7" s="216"/>
      <c r="G7" s="215"/>
      <c r="H7" s="216"/>
      <c r="I7" s="215"/>
      <c r="J7" s="216"/>
      <c r="K7" s="215"/>
      <c r="L7" s="216"/>
      <c r="M7" s="215"/>
      <c r="N7" s="216"/>
      <c r="O7" s="215">
        <v>1.0</v>
      </c>
      <c r="P7" s="216">
        <v>2.0</v>
      </c>
      <c r="Q7" s="215">
        <v>1.0</v>
      </c>
      <c r="R7" s="216">
        <v>2.0</v>
      </c>
      <c r="S7" s="215">
        <v>1.0</v>
      </c>
      <c r="T7" s="216">
        <v>2.0</v>
      </c>
      <c r="U7" s="215">
        <v>1.0</v>
      </c>
      <c r="V7" s="216">
        <v>2.0</v>
      </c>
      <c r="W7" s="215">
        <v>1.0</v>
      </c>
      <c r="X7" s="216">
        <v>2.0</v>
      </c>
      <c r="Y7" s="215"/>
      <c r="Z7" s="216"/>
      <c r="AA7" s="215"/>
      <c r="AB7" s="216"/>
      <c r="AC7" s="215"/>
      <c r="AD7" s="216"/>
      <c r="AE7" s="10">
        <f t="shared" si="1"/>
        <v>10</v>
      </c>
    </row>
    <row r="8">
      <c r="A8" s="49"/>
      <c r="B8" s="108" t="s">
        <v>21</v>
      </c>
      <c r="C8" s="217"/>
      <c r="D8" s="218"/>
      <c r="E8" s="217"/>
      <c r="F8" s="218"/>
      <c r="G8" s="217"/>
      <c r="H8" s="218"/>
      <c r="I8" s="217"/>
      <c r="J8" s="218"/>
      <c r="K8" s="217"/>
      <c r="L8" s="218"/>
      <c r="M8" s="217"/>
      <c r="N8" s="218"/>
      <c r="O8" s="217">
        <v>1.0</v>
      </c>
      <c r="P8" s="218">
        <v>2.0</v>
      </c>
      <c r="Q8" s="217">
        <v>1.0</v>
      </c>
      <c r="R8" s="218">
        <v>2.0</v>
      </c>
      <c r="S8" s="217">
        <v>1.0</v>
      </c>
      <c r="T8" s="218">
        <v>2.0</v>
      </c>
      <c r="U8" s="217">
        <v>1.0</v>
      </c>
      <c r="V8" s="218">
        <v>2.0</v>
      </c>
      <c r="W8" s="217">
        <v>1.0</v>
      </c>
      <c r="X8" s="218">
        <v>2.0</v>
      </c>
      <c r="Y8" s="217"/>
      <c r="Z8" s="218"/>
      <c r="AA8" s="217"/>
      <c r="AB8" s="218"/>
      <c r="AC8" s="217"/>
      <c r="AD8" s="218"/>
      <c r="AE8" s="113">
        <f t="shared" si="1"/>
        <v>10</v>
      </c>
    </row>
    <row r="9">
      <c r="A9" s="55"/>
      <c r="B9" s="102" t="s">
        <v>63</v>
      </c>
      <c r="C9" s="215"/>
      <c r="D9" s="216"/>
      <c r="E9" s="215"/>
      <c r="F9" s="216"/>
      <c r="G9" s="215"/>
      <c r="H9" s="216"/>
      <c r="I9" s="215"/>
      <c r="J9" s="216"/>
      <c r="K9" s="215"/>
      <c r="L9" s="216"/>
      <c r="M9" s="215"/>
      <c r="N9" s="216"/>
      <c r="O9" s="215">
        <v>1.0</v>
      </c>
      <c r="P9" s="216">
        <v>2.0</v>
      </c>
      <c r="Q9" s="215">
        <v>1.0</v>
      </c>
      <c r="R9" s="216">
        <v>2.0</v>
      </c>
      <c r="S9" s="215">
        <v>1.0</v>
      </c>
      <c r="T9" s="216">
        <v>2.0</v>
      </c>
      <c r="U9" s="215">
        <v>1.0</v>
      </c>
      <c r="V9" s="216">
        <v>2.0</v>
      </c>
      <c r="W9" s="215">
        <v>1.0</v>
      </c>
      <c r="X9" s="216">
        <v>2.0</v>
      </c>
      <c r="Y9" s="215"/>
      <c r="Z9" s="216"/>
      <c r="AA9" s="215"/>
      <c r="AB9" s="216"/>
      <c r="AC9" s="215"/>
      <c r="AD9" s="216"/>
      <c r="AE9" s="10">
        <f t="shared" si="1"/>
        <v>10</v>
      </c>
    </row>
    <row r="10">
      <c r="A10" s="49"/>
      <c r="B10" s="108" t="s">
        <v>45</v>
      </c>
      <c r="C10" s="217"/>
      <c r="D10" s="218"/>
      <c r="E10" s="217"/>
      <c r="F10" s="218"/>
      <c r="G10" s="217"/>
      <c r="H10" s="218"/>
      <c r="I10" s="217"/>
      <c r="J10" s="218"/>
      <c r="K10" s="217"/>
      <c r="L10" s="218"/>
      <c r="M10" s="217"/>
      <c r="N10" s="218"/>
      <c r="O10" s="217">
        <v>1.0</v>
      </c>
      <c r="P10" s="218">
        <v>2.0</v>
      </c>
      <c r="Q10" s="217">
        <v>1.0</v>
      </c>
      <c r="R10" s="218">
        <v>2.0</v>
      </c>
      <c r="S10" s="217">
        <v>1.0</v>
      </c>
      <c r="T10" s="218">
        <v>2.0</v>
      </c>
      <c r="U10" s="217">
        <v>1.0</v>
      </c>
      <c r="V10" s="218">
        <v>2.0</v>
      </c>
      <c r="W10" s="217">
        <v>1.0</v>
      </c>
      <c r="X10" s="218">
        <v>2.0</v>
      </c>
      <c r="Y10" s="217"/>
      <c r="Z10" s="218"/>
      <c r="AA10" s="217"/>
      <c r="AB10" s="218"/>
      <c r="AC10" s="217"/>
      <c r="AD10" s="218"/>
      <c r="AE10" s="113">
        <f t="shared" si="1"/>
        <v>10</v>
      </c>
    </row>
    <row r="11">
      <c r="A11" s="119" t="s">
        <v>64</v>
      </c>
      <c r="B11" s="120" t="s">
        <v>17</v>
      </c>
      <c r="C11" s="221"/>
      <c r="D11" s="222"/>
      <c r="E11" s="221"/>
      <c r="F11" s="222"/>
      <c r="G11" s="221">
        <v>1.5</v>
      </c>
      <c r="H11" s="222">
        <v>3.0</v>
      </c>
      <c r="I11" s="221">
        <v>3.0</v>
      </c>
      <c r="J11" s="222">
        <v>6.0</v>
      </c>
      <c r="K11" s="221">
        <v>3.0</v>
      </c>
      <c r="L11" s="222">
        <v>6.0</v>
      </c>
      <c r="M11" s="221"/>
      <c r="N11" s="222"/>
      <c r="O11" s="221">
        <v>1.0</v>
      </c>
      <c r="P11" s="222">
        <v>2.0</v>
      </c>
      <c r="Q11" s="221"/>
      <c r="R11" s="222"/>
      <c r="S11" s="221"/>
      <c r="T11" s="222"/>
      <c r="U11" s="221">
        <v>1.0</v>
      </c>
      <c r="V11" s="222">
        <v>2.0</v>
      </c>
      <c r="W11" s="221"/>
      <c r="X11" s="222"/>
      <c r="Y11" s="221">
        <v>1.5</v>
      </c>
      <c r="Z11" s="222">
        <v>2.5</v>
      </c>
      <c r="AA11" s="221">
        <v>1.5</v>
      </c>
      <c r="AB11" s="222">
        <v>2.5</v>
      </c>
      <c r="AC11" s="221">
        <v>0.5</v>
      </c>
      <c r="AD11" s="222">
        <v>1.5</v>
      </c>
      <c r="AE11" s="127">
        <f t="shared" si="1"/>
        <v>18</v>
      </c>
    </row>
    <row r="12">
      <c r="A12" s="60"/>
      <c r="B12" s="128" t="s">
        <v>35</v>
      </c>
      <c r="C12" s="223"/>
      <c r="D12" s="224"/>
      <c r="E12" s="223"/>
      <c r="F12" s="224"/>
      <c r="G12" s="223"/>
      <c r="H12" s="224"/>
      <c r="I12" s="223"/>
      <c r="J12" s="224"/>
      <c r="K12" s="223"/>
      <c r="L12" s="224"/>
      <c r="M12" s="223"/>
      <c r="N12" s="224"/>
      <c r="O12" s="223"/>
      <c r="P12" s="224"/>
      <c r="Q12" s="223"/>
      <c r="R12" s="224"/>
      <c r="S12" s="223"/>
      <c r="T12" s="224"/>
      <c r="U12" s="223">
        <v>1.0</v>
      </c>
      <c r="V12" s="224">
        <v>2.0</v>
      </c>
      <c r="W12" s="223"/>
      <c r="X12" s="224"/>
      <c r="Y12" s="223">
        <v>1.0</v>
      </c>
      <c r="Z12" s="224">
        <v>2.0</v>
      </c>
      <c r="AA12" s="223">
        <v>1.0</v>
      </c>
      <c r="AB12" s="224">
        <v>3.0</v>
      </c>
      <c r="AC12" s="223">
        <v>1.0</v>
      </c>
      <c r="AD12" s="224">
        <v>2.0</v>
      </c>
      <c r="AE12" s="135">
        <f t="shared" si="1"/>
        <v>11</v>
      </c>
    </row>
    <row r="13">
      <c r="A13" s="55"/>
      <c r="B13" s="102" t="s">
        <v>38</v>
      </c>
      <c r="C13" s="215"/>
      <c r="D13" s="216"/>
      <c r="E13" s="215"/>
      <c r="F13" s="216"/>
      <c r="G13" s="215"/>
      <c r="H13" s="216"/>
      <c r="I13" s="215"/>
      <c r="J13" s="216"/>
      <c r="K13" s="215"/>
      <c r="L13" s="216"/>
      <c r="M13" s="215"/>
      <c r="N13" s="216"/>
      <c r="O13" s="215"/>
      <c r="P13" s="216"/>
      <c r="Q13" s="215"/>
      <c r="R13" s="216"/>
      <c r="S13" s="215"/>
      <c r="T13" s="216"/>
      <c r="U13" s="215">
        <v>1.0</v>
      </c>
      <c r="V13" s="216">
        <v>2.0</v>
      </c>
      <c r="W13" s="215"/>
      <c r="X13" s="216"/>
      <c r="Y13" s="215">
        <v>1.0</v>
      </c>
      <c r="Z13" s="216">
        <v>2.0</v>
      </c>
      <c r="AA13" s="215">
        <v>1.0</v>
      </c>
      <c r="AB13" s="216">
        <v>3.0</v>
      </c>
      <c r="AC13" s="215">
        <v>1.0</v>
      </c>
      <c r="AD13" s="216">
        <v>2.0</v>
      </c>
      <c r="AE13" s="10">
        <f t="shared" si="1"/>
        <v>11</v>
      </c>
    </row>
    <row r="14">
      <c r="A14" s="60"/>
      <c r="B14" s="128" t="s">
        <v>36</v>
      </c>
      <c r="C14" s="223"/>
      <c r="D14" s="224"/>
      <c r="E14" s="223"/>
      <c r="F14" s="224"/>
      <c r="G14" s="223">
        <v>1.0</v>
      </c>
      <c r="H14" s="224">
        <v>3.0</v>
      </c>
      <c r="I14" s="223">
        <v>2.0</v>
      </c>
      <c r="J14" s="224">
        <v>6.0</v>
      </c>
      <c r="K14" s="223">
        <v>2.0</v>
      </c>
      <c r="L14" s="224">
        <v>6.0</v>
      </c>
      <c r="M14" s="223"/>
      <c r="N14" s="224"/>
      <c r="O14" s="223">
        <v>1.0</v>
      </c>
      <c r="P14" s="224">
        <v>3.0</v>
      </c>
      <c r="Q14" s="223">
        <v>2.0</v>
      </c>
      <c r="R14" s="224">
        <v>5.0</v>
      </c>
      <c r="S14" s="223">
        <v>2.0</v>
      </c>
      <c r="T14" s="224">
        <v>5.0</v>
      </c>
      <c r="U14" s="223">
        <v>1.0</v>
      </c>
      <c r="V14" s="224">
        <v>3.0</v>
      </c>
      <c r="W14" s="223">
        <v>1.0</v>
      </c>
      <c r="X14" s="224">
        <v>3.0</v>
      </c>
      <c r="Y14" s="223">
        <v>1.0</v>
      </c>
      <c r="Z14" s="224">
        <v>3.0</v>
      </c>
      <c r="AA14" s="223">
        <v>2.0</v>
      </c>
      <c r="AB14" s="224">
        <v>5.0</v>
      </c>
      <c r="AC14" s="223">
        <v>1.0</v>
      </c>
      <c r="AD14" s="224">
        <v>3.0</v>
      </c>
      <c r="AE14" s="135">
        <f t="shared" si="1"/>
        <v>39</v>
      </c>
    </row>
    <row r="15">
      <c r="A15" s="55"/>
      <c r="B15" s="102" t="s">
        <v>41</v>
      </c>
      <c r="C15" s="215"/>
      <c r="D15" s="216"/>
      <c r="E15" s="215"/>
      <c r="F15" s="216"/>
      <c r="G15" s="215">
        <v>1.0</v>
      </c>
      <c r="H15" s="216">
        <v>2.0</v>
      </c>
      <c r="I15" s="215">
        <v>1.0</v>
      </c>
      <c r="J15" s="216">
        <v>3.0</v>
      </c>
      <c r="K15" s="215">
        <v>1.0</v>
      </c>
      <c r="L15" s="216">
        <v>3.0</v>
      </c>
      <c r="M15" s="215"/>
      <c r="N15" s="216"/>
      <c r="O15" s="215"/>
      <c r="P15" s="216"/>
      <c r="Q15" s="215"/>
      <c r="R15" s="216"/>
      <c r="S15" s="215"/>
      <c r="T15" s="216"/>
      <c r="U15" s="215"/>
      <c r="V15" s="216"/>
      <c r="W15" s="215"/>
      <c r="X15" s="216"/>
      <c r="Y15" s="215"/>
      <c r="Z15" s="216"/>
      <c r="AA15" s="215"/>
      <c r="AB15" s="216"/>
      <c r="AC15" s="215"/>
      <c r="AD15" s="216"/>
      <c r="AE15" s="10">
        <f t="shared" si="1"/>
        <v>4</v>
      </c>
    </row>
    <row r="16">
      <c r="A16" s="60"/>
      <c r="B16" s="137" t="s">
        <v>40</v>
      </c>
      <c r="C16" s="225"/>
      <c r="D16" s="226"/>
      <c r="E16" s="225"/>
      <c r="F16" s="226"/>
      <c r="G16" s="225">
        <v>1.0</v>
      </c>
      <c r="H16" s="226">
        <v>3.0</v>
      </c>
      <c r="I16" s="225">
        <v>1.0</v>
      </c>
      <c r="J16" s="226">
        <v>6.0</v>
      </c>
      <c r="K16" s="225">
        <v>1.0</v>
      </c>
      <c r="L16" s="226">
        <v>6.0</v>
      </c>
      <c r="M16" s="225"/>
      <c r="N16" s="226"/>
      <c r="O16" s="225">
        <v>1.0</v>
      </c>
      <c r="P16" s="226">
        <v>3.0</v>
      </c>
      <c r="Q16" s="225">
        <v>1.0</v>
      </c>
      <c r="R16" s="226">
        <v>5.0</v>
      </c>
      <c r="S16" s="225">
        <v>1.0</v>
      </c>
      <c r="T16" s="226">
        <v>5.0</v>
      </c>
      <c r="U16" s="225">
        <v>1.0</v>
      </c>
      <c r="V16" s="226">
        <v>3.0</v>
      </c>
      <c r="W16" s="225">
        <v>1.0</v>
      </c>
      <c r="X16" s="226">
        <v>3.0</v>
      </c>
      <c r="Y16" s="225">
        <v>1.0</v>
      </c>
      <c r="Z16" s="226">
        <v>3.0</v>
      </c>
      <c r="AA16" s="225">
        <v>1.0</v>
      </c>
      <c r="AB16" s="226">
        <v>5.0</v>
      </c>
      <c r="AC16" s="225">
        <v>1.0</v>
      </c>
      <c r="AD16" s="226">
        <v>3.0</v>
      </c>
      <c r="AE16" s="144">
        <f t="shared" si="1"/>
        <v>39</v>
      </c>
    </row>
    <row r="17">
      <c r="A17" s="145" t="s">
        <v>65</v>
      </c>
      <c r="B17" s="120" t="s">
        <v>29</v>
      </c>
      <c r="C17" s="221"/>
      <c r="D17" s="222"/>
      <c r="E17" s="221"/>
      <c r="F17" s="222"/>
      <c r="G17" s="221">
        <v>1.5</v>
      </c>
      <c r="H17" s="222">
        <v>3.0</v>
      </c>
      <c r="I17" s="221"/>
      <c r="J17" s="222"/>
      <c r="K17" s="221">
        <v>3.0</v>
      </c>
      <c r="L17" s="222">
        <v>6.0</v>
      </c>
      <c r="M17" s="221">
        <v>3.0</v>
      </c>
      <c r="N17" s="222">
        <v>6.0</v>
      </c>
      <c r="O17" s="221">
        <v>1.0</v>
      </c>
      <c r="P17" s="222">
        <v>2.0</v>
      </c>
      <c r="Q17" s="221"/>
      <c r="R17" s="222"/>
      <c r="S17" s="221"/>
      <c r="T17" s="222"/>
      <c r="U17" s="221">
        <v>1.0</v>
      </c>
      <c r="V17" s="222">
        <v>2.0</v>
      </c>
      <c r="W17" s="221"/>
      <c r="X17" s="222"/>
      <c r="Y17" s="221">
        <v>1.5</v>
      </c>
      <c r="Z17" s="222">
        <v>2.5</v>
      </c>
      <c r="AA17" s="221">
        <v>1.5</v>
      </c>
      <c r="AB17" s="222">
        <v>2.5</v>
      </c>
      <c r="AC17" s="221">
        <v>0.5</v>
      </c>
      <c r="AD17" s="222">
        <v>1.5</v>
      </c>
      <c r="AE17" s="127">
        <f t="shared" si="1"/>
        <v>18</v>
      </c>
    </row>
    <row r="18">
      <c r="A18" s="70"/>
      <c r="B18" s="146" t="s">
        <v>22</v>
      </c>
      <c r="C18" s="227"/>
      <c r="D18" s="228"/>
      <c r="E18" s="227"/>
      <c r="F18" s="228"/>
      <c r="G18" s="227"/>
      <c r="H18" s="228"/>
      <c r="I18" s="227"/>
      <c r="J18" s="228"/>
      <c r="K18" s="227"/>
      <c r="L18" s="228"/>
      <c r="M18" s="227"/>
      <c r="N18" s="228"/>
      <c r="O18" s="227">
        <v>1.0</v>
      </c>
      <c r="P18" s="228">
        <v>2.0</v>
      </c>
      <c r="Q18" s="227"/>
      <c r="R18" s="228"/>
      <c r="S18" s="227"/>
      <c r="T18" s="228"/>
      <c r="U18" s="227"/>
      <c r="V18" s="228"/>
      <c r="W18" s="227"/>
      <c r="X18" s="228"/>
      <c r="Y18" s="227">
        <v>1.0</v>
      </c>
      <c r="Z18" s="228">
        <v>2.0</v>
      </c>
      <c r="AA18" s="227">
        <v>1.0</v>
      </c>
      <c r="AB18" s="228">
        <v>3.0</v>
      </c>
      <c r="AC18" s="227">
        <v>1.0</v>
      </c>
      <c r="AD18" s="228">
        <v>2.0</v>
      </c>
      <c r="AE18" s="153">
        <f t="shared" si="1"/>
        <v>11</v>
      </c>
    </row>
    <row r="19">
      <c r="A19" s="55"/>
      <c r="B19" s="102" t="s">
        <v>25</v>
      </c>
      <c r="C19" s="215"/>
      <c r="D19" s="216"/>
      <c r="E19" s="215"/>
      <c r="F19" s="216"/>
      <c r="G19" s="215"/>
      <c r="H19" s="216"/>
      <c r="I19" s="215"/>
      <c r="J19" s="216"/>
      <c r="K19" s="215"/>
      <c r="L19" s="216"/>
      <c r="M19" s="215"/>
      <c r="N19" s="216"/>
      <c r="O19" s="215">
        <v>1.0</v>
      </c>
      <c r="P19" s="216">
        <v>2.0</v>
      </c>
      <c r="Q19" s="215"/>
      <c r="R19" s="216"/>
      <c r="S19" s="215"/>
      <c r="T19" s="216"/>
      <c r="U19" s="215"/>
      <c r="V19" s="216"/>
      <c r="W19" s="215"/>
      <c r="X19" s="216"/>
      <c r="Y19" s="215">
        <v>1.0</v>
      </c>
      <c r="Z19" s="216">
        <v>2.0</v>
      </c>
      <c r="AA19" s="215">
        <v>1.0</v>
      </c>
      <c r="AB19" s="216">
        <v>3.0</v>
      </c>
      <c r="AC19" s="215">
        <v>1.0</v>
      </c>
      <c r="AD19" s="216">
        <v>2.0</v>
      </c>
      <c r="AE19" s="10">
        <f t="shared" si="1"/>
        <v>11</v>
      </c>
    </row>
    <row r="20">
      <c r="A20" s="70"/>
      <c r="B20" s="146" t="s">
        <v>23</v>
      </c>
      <c r="C20" s="227"/>
      <c r="D20" s="228"/>
      <c r="E20" s="227"/>
      <c r="F20" s="228"/>
      <c r="G20" s="227">
        <v>1.0</v>
      </c>
      <c r="H20" s="228">
        <v>3.0</v>
      </c>
      <c r="I20" s="227"/>
      <c r="J20" s="228"/>
      <c r="K20" s="227">
        <v>2.0</v>
      </c>
      <c r="L20" s="228">
        <v>6.0</v>
      </c>
      <c r="M20" s="227">
        <v>2.0</v>
      </c>
      <c r="N20" s="228">
        <v>6.0</v>
      </c>
      <c r="O20" s="227">
        <v>1.0</v>
      </c>
      <c r="P20" s="228">
        <v>3.0</v>
      </c>
      <c r="Q20" s="227">
        <v>2.0</v>
      </c>
      <c r="R20" s="228">
        <v>5.0</v>
      </c>
      <c r="S20" s="227">
        <v>2.0</v>
      </c>
      <c r="T20" s="228">
        <v>5.0</v>
      </c>
      <c r="U20" s="227">
        <v>1.0</v>
      </c>
      <c r="V20" s="228">
        <v>3.0</v>
      </c>
      <c r="W20" s="227">
        <v>1.0</v>
      </c>
      <c r="X20" s="228">
        <v>3.0</v>
      </c>
      <c r="Y20" s="227">
        <v>1.0</v>
      </c>
      <c r="Z20" s="228">
        <v>3.0</v>
      </c>
      <c r="AA20" s="227">
        <v>2.0</v>
      </c>
      <c r="AB20" s="228">
        <v>5.0</v>
      </c>
      <c r="AC20" s="227">
        <v>1.0</v>
      </c>
      <c r="AD20" s="228">
        <v>3.0</v>
      </c>
      <c r="AE20" s="153">
        <f t="shared" si="1"/>
        <v>39</v>
      </c>
    </row>
    <row r="21">
      <c r="A21" s="55"/>
      <c r="B21" s="155" t="s">
        <v>28</v>
      </c>
      <c r="C21" s="229"/>
      <c r="D21" s="230"/>
      <c r="E21" s="229"/>
      <c r="F21" s="230"/>
      <c r="G21" s="229">
        <v>1.0</v>
      </c>
      <c r="H21" s="230">
        <v>3.0</v>
      </c>
      <c r="I21" s="229"/>
      <c r="J21" s="230"/>
      <c r="K21" s="229">
        <v>1.0</v>
      </c>
      <c r="L21" s="230">
        <v>6.0</v>
      </c>
      <c r="M21" s="229">
        <v>1.0</v>
      </c>
      <c r="N21" s="230">
        <v>6.0</v>
      </c>
      <c r="O21" s="229">
        <v>1.0</v>
      </c>
      <c r="P21" s="230">
        <v>3.0</v>
      </c>
      <c r="Q21" s="229">
        <v>1.0</v>
      </c>
      <c r="R21" s="230">
        <v>5.0</v>
      </c>
      <c r="S21" s="229">
        <v>1.0</v>
      </c>
      <c r="T21" s="230">
        <v>5.0</v>
      </c>
      <c r="U21" s="229">
        <v>1.0</v>
      </c>
      <c r="V21" s="230">
        <v>3.0</v>
      </c>
      <c r="W21" s="229">
        <v>1.0</v>
      </c>
      <c r="X21" s="230">
        <v>3.0</v>
      </c>
      <c r="Y21" s="229">
        <v>1.0</v>
      </c>
      <c r="Z21" s="230">
        <v>3.0</v>
      </c>
      <c r="AA21" s="229">
        <v>1.0</v>
      </c>
      <c r="AB21" s="230">
        <v>5.0</v>
      </c>
      <c r="AC21" s="229">
        <v>1.0</v>
      </c>
      <c r="AD21" s="230">
        <v>3.0</v>
      </c>
      <c r="AE21" s="162">
        <f t="shared" si="1"/>
        <v>39</v>
      </c>
    </row>
    <row r="22">
      <c r="A22" s="163" t="s">
        <v>66</v>
      </c>
      <c r="B22" s="120" t="s">
        <v>18</v>
      </c>
      <c r="C22" s="221">
        <v>10.0</v>
      </c>
      <c r="D22" s="222">
        <v>15.0</v>
      </c>
      <c r="E22" s="221">
        <v>20.0</v>
      </c>
      <c r="F22" s="222">
        <v>30.0</v>
      </c>
      <c r="G22" s="221"/>
      <c r="H22" s="222"/>
      <c r="I22" s="221"/>
      <c r="J22" s="222"/>
      <c r="K22" s="221"/>
      <c r="L22" s="222"/>
      <c r="M22" s="221"/>
      <c r="N22" s="222"/>
      <c r="O22" s="221">
        <v>2.0</v>
      </c>
      <c r="P22" s="222">
        <v>5.0</v>
      </c>
      <c r="Q22" s="221">
        <v>5.0</v>
      </c>
      <c r="R22" s="222">
        <v>10.0</v>
      </c>
      <c r="S22" s="221">
        <v>5.0</v>
      </c>
      <c r="T22" s="222">
        <v>10.0</v>
      </c>
      <c r="U22" s="221">
        <v>2.0</v>
      </c>
      <c r="V22" s="222">
        <v>5.0</v>
      </c>
      <c r="W22" s="221">
        <v>2.0</v>
      </c>
      <c r="X22" s="222">
        <v>5.0</v>
      </c>
      <c r="Y22" s="221">
        <v>2.0</v>
      </c>
      <c r="Z22" s="222">
        <v>5.0</v>
      </c>
      <c r="AA22" s="221">
        <v>5.0</v>
      </c>
      <c r="AB22" s="222">
        <v>10.0</v>
      </c>
      <c r="AC22" s="221">
        <v>2.0</v>
      </c>
      <c r="AD22" s="222">
        <v>5.0</v>
      </c>
      <c r="AE22" s="127">
        <f t="shared" si="1"/>
        <v>90</v>
      </c>
    </row>
    <row r="23">
      <c r="A23" s="78"/>
      <c r="B23" s="164" t="s">
        <v>30</v>
      </c>
      <c r="C23" s="231">
        <v>10.0</v>
      </c>
      <c r="D23" s="232">
        <v>15.0</v>
      </c>
      <c r="E23" s="231">
        <v>20.0</v>
      </c>
      <c r="F23" s="232">
        <v>30.0</v>
      </c>
      <c r="G23" s="231"/>
      <c r="H23" s="232"/>
      <c r="I23" s="231"/>
      <c r="J23" s="232"/>
      <c r="K23" s="231"/>
      <c r="L23" s="232"/>
      <c r="M23" s="231"/>
      <c r="N23" s="232"/>
      <c r="O23" s="231">
        <v>1.0</v>
      </c>
      <c r="P23" s="232">
        <v>5.0</v>
      </c>
      <c r="Q23" s="231">
        <v>5.0</v>
      </c>
      <c r="R23" s="232">
        <v>10.0</v>
      </c>
      <c r="S23" s="231">
        <v>5.0</v>
      </c>
      <c r="T23" s="232">
        <v>10.0</v>
      </c>
      <c r="U23" s="231">
        <v>1.0</v>
      </c>
      <c r="V23" s="232">
        <v>5.0</v>
      </c>
      <c r="W23" s="231">
        <v>1.0</v>
      </c>
      <c r="X23" s="232">
        <v>5.0</v>
      </c>
      <c r="Y23" s="231">
        <v>1.0</v>
      </c>
      <c r="Z23" s="232">
        <v>5.0</v>
      </c>
      <c r="AA23" s="231">
        <v>5.0</v>
      </c>
      <c r="AB23" s="232">
        <v>10.0</v>
      </c>
      <c r="AC23" s="231">
        <v>1.0</v>
      </c>
      <c r="AD23" s="232">
        <v>5.0</v>
      </c>
      <c r="AE23" s="171">
        <f t="shared" si="1"/>
        <v>90</v>
      </c>
    </row>
    <row r="24">
      <c r="A24" s="55"/>
      <c r="B24" s="102" t="s">
        <v>37</v>
      </c>
      <c r="C24" s="215">
        <v>1.0</v>
      </c>
      <c r="D24" s="216">
        <v>3.0</v>
      </c>
      <c r="E24" s="215">
        <v>2.5</v>
      </c>
      <c r="F24" s="216">
        <v>5.0</v>
      </c>
      <c r="G24" s="215"/>
      <c r="H24" s="216"/>
      <c r="I24" s="215"/>
      <c r="J24" s="216"/>
      <c r="K24" s="215"/>
      <c r="L24" s="216"/>
      <c r="M24" s="215"/>
      <c r="N24" s="216"/>
      <c r="O24" s="215">
        <v>0.1</v>
      </c>
      <c r="P24" s="216">
        <v>1.0</v>
      </c>
      <c r="Q24" s="215">
        <v>0.5</v>
      </c>
      <c r="R24" s="216">
        <v>1.5</v>
      </c>
      <c r="S24" s="215">
        <v>0.5</v>
      </c>
      <c r="T24" s="216">
        <v>1.5</v>
      </c>
      <c r="U24" s="215">
        <v>0.1</v>
      </c>
      <c r="V24" s="216">
        <v>1.0</v>
      </c>
      <c r="W24" s="215">
        <v>0.1</v>
      </c>
      <c r="X24" s="216">
        <v>1.0</v>
      </c>
      <c r="Y24" s="215">
        <v>0.1</v>
      </c>
      <c r="Z24" s="216">
        <v>1.0</v>
      </c>
      <c r="AA24" s="215">
        <v>0.5</v>
      </c>
      <c r="AB24" s="216">
        <v>1.5</v>
      </c>
      <c r="AC24" s="215">
        <v>0.1</v>
      </c>
      <c r="AD24" s="216">
        <v>1.0</v>
      </c>
      <c r="AE24" s="10">
        <f t="shared" si="1"/>
        <v>15.5</v>
      </c>
    </row>
    <row r="25">
      <c r="A25" s="78"/>
      <c r="B25" s="164" t="s">
        <v>24</v>
      </c>
      <c r="C25" s="231">
        <v>1.0</v>
      </c>
      <c r="D25" s="232">
        <v>3.0</v>
      </c>
      <c r="E25" s="231">
        <v>2.5</v>
      </c>
      <c r="F25" s="232">
        <v>5.0</v>
      </c>
      <c r="G25" s="231"/>
      <c r="H25" s="232"/>
      <c r="I25" s="231"/>
      <c r="J25" s="232"/>
      <c r="K25" s="231"/>
      <c r="L25" s="232"/>
      <c r="M25" s="231"/>
      <c r="N25" s="232"/>
      <c r="O25" s="231">
        <v>0.1</v>
      </c>
      <c r="P25" s="232">
        <v>1.0</v>
      </c>
      <c r="Q25" s="231">
        <v>0.5</v>
      </c>
      <c r="R25" s="232">
        <v>1.5</v>
      </c>
      <c r="S25" s="231">
        <v>0.5</v>
      </c>
      <c r="T25" s="232">
        <v>1.5</v>
      </c>
      <c r="U25" s="231">
        <v>0.1</v>
      </c>
      <c r="V25" s="232">
        <v>1.0</v>
      </c>
      <c r="W25" s="231">
        <v>0.1</v>
      </c>
      <c r="X25" s="232">
        <v>1.0</v>
      </c>
      <c r="Y25" s="231">
        <v>0.1</v>
      </c>
      <c r="Z25" s="232">
        <v>1.0</v>
      </c>
      <c r="AA25" s="231">
        <v>0.5</v>
      </c>
      <c r="AB25" s="232">
        <v>1.5</v>
      </c>
      <c r="AC25" s="231">
        <v>0.1</v>
      </c>
      <c r="AD25" s="232">
        <v>1.0</v>
      </c>
      <c r="AE25" s="171">
        <f t="shared" si="1"/>
        <v>15.5</v>
      </c>
    </row>
    <row r="26">
      <c r="A26" s="81"/>
      <c r="B26" s="155" t="s">
        <v>43</v>
      </c>
      <c r="C26" s="229">
        <v>1.0</v>
      </c>
      <c r="D26" s="230">
        <v>3.0</v>
      </c>
      <c r="E26" s="229">
        <v>2.5</v>
      </c>
      <c r="F26" s="230">
        <v>5.0</v>
      </c>
      <c r="G26" s="229"/>
      <c r="H26" s="230"/>
      <c r="I26" s="229"/>
      <c r="J26" s="230"/>
      <c r="K26" s="229"/>
      <c r="L26" s="230"/>
      <c r="M26" s="229"/>
      <c r="N26" s="230"/>
      <c r="O26" s="229">
        <v>0.1</v>
      </c>
      <c r="P26" s="230">
        <v>1.0</v>
      </c>
      <c r="Q26" s="229">
        <v>0.5</v>
      </c>
      <c r="R26" s="230">
        <v>1.5</v>
      </c>
      <c r="S26" s="229">
        <v>0.5</v>
      </c>
      <c r="T26" s="230">
        <v>1.5</v>
      </c>
      <c r="U26" s="229">
        <v>0.1</v>
      </c>
      <c r="V26" s="230">
        <v>1.0</v>
      </c>
      <c r="W26" s="229">
        <v>0.1</v>
      </c>
      <c r="X26" s="230">
        <v>1.0</v>
      </c>
      <c r="Y26" s="229">
        <v>0.1</v>
      </c>
      <c r="Z26" s="230">
        <v>1.0</v>
      </c>
      <c r="AA26" s="229">
        <v>0.5</v>
      </c>
      <c r="AB26" s="230">
        <v>1.5</v>
      </c>
      <c r="AC26" s="229">
        <v>0.1</v>
      </c>
      <c r="AD26" s="230">
        <v>1.0</v>
      </c>
      <c r="AE26" s="162">
        <f t="shared" si="1"/>
        <v>15.5</v>
      </c>
    </row>
    <row r="27">
      <c r="A27" s="173" t="s">
        <v>67</v>
      </c>
      <c r="B27" s="120" t="s">
        <v>15</v>
      </c>
      <c r="C27" s="221"/>
      <c r="D27" s="222"/>
      <c r="E27" s="221"/>
      <c r="F27" s="222"/>
      <c r="G27" s="221"/>
      <c r="H27" s="222"/>
      <c r="I27" s="221"/>
      <c r="J27" s="222"/>
      <c r="K27" s="221"/>
      <c r="L27" s="222"/>
      <c r="M27" s="221"/>
      <c r="N27" s="222"/>
      <c r="O27" s="221">
        <v>0.5</v>
      </c>
      <c r="P27" s="222">
        <v>1.0</v>
      </c>
      <c r="Q27" s="221">
        <v>1.0</v>
      </c>
      <c r="R27" s="222">
        <v>2.0</v>
      </c>
      <c r="S27" s="221">
        <v>1.0</v>
      </c>
      <c r="T27" s="222">
        <v>2.0</v>
      </c>
      <c r="U27" s="221">
        <v>0.5</v>
      </c>
      <c r="V27" s="222">
        <v>1.0</v>
      </c>
      <c r="W27" s="221"/>
      <c r="X27" s="222"/>
      <c r="Y27" s="221">
        <v>1.0</v>
      </c>
      <c r="Z27" s="222">
        <v>2.0</v>
      </c>
      <c r="AA27" s="221">
        <v>1.0</v>
      </c>
      <c r="AB27" s="222">
        <v>2.0</v>
      </c>
      <c r="AC27" s="221">
        <v>0.5</v>
      </c>
      <c r="AD27" s="222">
        <v>1.0</v>
      </c>
      <c r="AE27" s="127">
        <f t="shared" si="1"/>
        <v>12</v>
      </c>
    </row>
    <row r="28">
      <c r="A28" s="85"/>
      <c r="B28" s="174" t="s">
        <v>33</v>
      </c>
      <c r="C28" s="233"/>
      <c r="D28" s="234"/>
      <c r="E28" s="233"/>
      <c r="F28" s="234"/>
      <c r="G28" s="233"/>
      <c r="H28" s="234"/>
      <c r="I28" s="233"/>
      <c r="J28" s="234"/>
      <c r="K28" s="233"/>
      <c r="L28" s="234"/>
      <c r="M28" s="233"/>
      <c r="N28" s="234"/>
      <c r="O28" s="233"/>
      <c r="P28" s="234"/>
      <c r="Q28" s="233"/>
      <c r="R28" s="234"/>
      <c r="S28" s="233">
        <v>2.0</v>
      </c>
      <c r="T28" s="234">
        <v>5.0</v>
      </c>
      <c r="U28" s="233"/>
      <c r="V28" s="234"/>
      <c r="W28" s="233">
        <v>2.0</v>
      </c>
      <c r="X28" s="234">
        <v>5.0</v>
      </c>
      <c r="Y28" s="233">
        <v>2.0</v>
      </c>
      <c r="Z28" s="234">
        <v>3.0</v>
      </c>
      <c r="AA28" s="233">
        <v>2.0</v>
      </c>
      <c r="AB28" s="234">
        <v>3.0</v>
      </c>
      <c r="AC28" s="233">
        <v>2.0</v>
      </c>
      <c r="AD28" s="234">
        <v>2.0</v>
      </c>
      <c r="AE28" s="181">
        <f t="shared" si="1"/>
        <v>20</v>
      </c>
    </row>
    <row r="29">
      <c r="A29" s="55"/>
      <c r="B29" s="102" t="s">
        <v>34</v>
      </c>
      <c r="C29" s="215"/>
      <c r="D29" s="216"/>
      <c r="E29" s="215"/>
      <c r="F29" s="216"/>
      <c r="G29" s="215"/>
      <c r="H29" s="216"/>
      <c r="I29" s="215"/>
      <c r="J29" s="216"/>
      <c r="K29" s="215"/>
      <c r="L29" s="216"/>
      <c r="M29" s="215"/>
      <c r="N29" s="216"/>
      <c r="O29" s="215"/>
      <c r="P29" s="216"/>
      <c r="Q29" s="215"/>
      <c r="R29" s="216"/>
      <c r="S29" s="215">
        <v>0.5</v>
      </c>
      <c r="T29" s="216">
        <v>1.5</v>
      </c>
      <c r="U29" s="215"/>
      <c r="V29" s="216"/>
      <c r="W29" s="215">
        <v>0.5</v>
      </c>
      <c r="X29" s="216">
        <v>1.5</v>
      </c>
      <c r="Y29" s="215">
        <v>0.1</v>
      </c>
      <c r="Z29" s="216">
        <v>1.0</v>
      </c>
      <c r="AA29" s="215">
        <v>0.5</v>
      </c>
      <c r="AB29" s="216">
        <v>1.5</v>
      </c>
      <c r="AC29" s="215">
        <v>0.1</v>
      </c>
      <c r="AD29" s="216">
        <v>1.0</v>
      </c>
      <c r="AE29" s="10">
        <f t="shared" si="1"/>
        <v>7.5</v>
      </c>
    </row>
    <row r="30">
      <c r="A30" s="85"/>
      <c r="B30" s="174" t="s">
        <v>44</v>
      </c>
      <c r="C30" s="233">
        <v>5.0</v>
      </c>
      <c r="D30" s="234">
        <v>7.5</v>
      </c>
      <c r="E30" s="233">
        <v>10.0</v>
      </c>
      <c r="F30" s="234">
        <v>15.0</v>
      </c>
      <c r="G30" s="233">
        <v>5.0</v>
      </c>
      <c r="H30" s="234">
        <v>7.5</v>
      </c>
      <c r="I30" s="233">
        <v>10.0</v>
      </c>
      <c r="J30" s="234">
        <v>15.0</v>
      </c>
      <c r="K30" s="233">
        <v>10.0</v>
      </c>
      <c r="L30" s="234">
        <v>15.0</v>
      </c>
      <c r="M30" s="233">
        <v>10.0</v>
      </c>
      <c r="N30" s="234">
        <v>15.0</v>
      </c>
      <c r="O30" s="233">
        <v>10.0</v>
      </c>
      <c r="P30" s="234">
        <v>15.0</v>
      </c>
      <c r="Q30" s="233">
        <v>10.0</v>
      </c>
      <c r="R30" s="234">
        <v>15.0</v>
      </c>
      <c r="S30" s="233">
        <v>5.0</v>
      </c>
      <c r="T30" s="234">
        <v>7.5</v>
      </c>
      <c r="U30" s="233">
        <v>5.0</v>
      </c>
      <c r="V30" s="234">
        <v>7.5</v>
      </c>
      <c r="W30" s="233">
        <v>5.0</v>
      </c>
      <c r="X30" s="234">
        <v>7.5</v>
      </c>
      <c r="Y30" s="233">
        <v>5.0</v>
      </c>
      <c r="Z30" s="234">
        <v>7.5</v>
      </c>
      <c r="AA30" s="233">
        <v>5.0</v>
      </c>
      <c r="AB30" s="234">
        <v>7.5</v>
      </c>
      <c r="AC30" s="233">
        <v>5.0</v>
      </c>
      <c r="AD30" s="234">
        <v>7.5</v>
      </c>
      <c r="AE30" s="181">
        <f t="shared" si="1"/>
        <v>97.5</v>
      </c>
    </row>
    <row r="31">
      <c r="A31" s="55"/>
      <c r="B31" s="102" t="s">
        <v>27</v>
      </c>
      <c r="C31" s="215">
        <v>5.0</v>
      </c>
      <c r="D31" s="216">
        <v>7.5</v>
      </c>
      <c r="E31" s="215">
        <v>10.0</v>
      </c>
      <c r="F31" s="216">
        <v>15.0</v>
      </c>
      <c r="G31" s="215">
        <v>5.0</v>
      </c>
      <c r="H31" s="216">
        <v>7.5</v>
      </c>
      <c r="I31" s="215">
        <v>10.0</v>
      </c>
      <c r="J31" s="216">
        <v>15.0</v>
      </c>
      <c r="K31" s="215">
        <v>10.0</v>
      </c>
      <c r="L31" s="216">
        <v>15.0</v>
      </c>
      <c r="M31" s="215">
        <v>10.0</v>
      </c>
      <c r="N31" s="216">
        <v>15.0</v>
      </c>
      <c r="O31" s="215">
        <v>10.0</v>
      </c>
      <c r="P31" s="216">
        <v>15.0</v>
      </c>
      <c r="Q31" s="215">
        <v>10.0</v>
      </c>
      <c r="R31" s="216">
        <v>15.0</v>
      </c>
      <c r="S31" s="215">
        <v>5.0</v>
      </c>
      <c r="T31" s="216">
        <v>7.5</v>
      </c>
      <c r="U31" s="215">
        <v>5.0</v>
      </c>
      <c r="V31" s="216">
        <v>7.5</v>
      </c>
      <c r="W31" s="215">
        <v>5.0</v>
      </c>
      <c r="X31" s="216">
        <v>7.5</v>
      </c>
      <c r="Y31" s="215">
        <v>5.0</v>
      </c>
      <c r="Z31" s="216">
        <v>7.5</v>
      </c>
      <c r="AA31" s="215">
        <v>5.0</v>
      </c>
      <c r="AB31" s="216">
        <v>7.5</v>
      </c>
      <c r="AC31" s="215">
        <v>5.0</v>
      </c>
      <c r="AD31" s="216">
        <v>7.5</v>
      </c>
      <c r="AE31" s="10">
        <f t="shared" si="1"/>
        <v>97.5</v>
      </c>
    </row>
    <row r="32">
      <c r="A32" s="86"/>
      <c r="B32" s="183" t="s">
        <v>48</v>
      </c>
      <c r="C32" s="235"/>
      <c r="D32" s="236"/>
      <c r="E32" s="235"/>
      <c r="F32" s="236"/>
      <c r="G32" s="235"/>
      <c r="H32" s="236"/>
      <c r="I32" s="235"/>
      <c r="J32" s="236"/>
      <c r="K32" s="235"/>
      <c r="L32" s="236"/>
      <c r="M32" s="235"/>
      <c r="N32" s="236"/>
      <c r="O32" s="235">
        <v>0.5</v>
      </c>
      <c r="P32" s="236">
        <v>1.0</v>
      </c>
      <c r="Q32" s="235">
        <v>1.0</v>
      </c>
      <c r="R32" s="236">
        <v>2.0</v>
      </c>
      <c r="S32" s="235">
        <v>1.0</v>
      </c>
      <c r="T32" s="236">
        <v>2.0</v>
      </c>
      <c r="U32" s="235">
        <v>0.5</v>
      </c>
      <c r="V32" s="236">
        <v>1.0</v>
      </c>
      <c r="W32" s="235"/>
      <c r="X32" s="236"/>
      <c r="Y32" s="235">
        <v>1.0</v>
      </c>
      <c r="Z32" s="236">
        <v>2.0</v>
      </c>
      <c r="AA32" s="235">
        <v>1.0</v>
      </c>
      <c r="AB32" s="236">
        <v>2.0</v>
      </c>
      <c r="AC32" s="235">
        <v>0.5</v>
      </c>
      <c r="AD32" s="236">
        <v>1.0</v>
      </c>
      <c r="AE32" s="188">
        <f t="shared" si="1"/>
        <v>12</v>
      </c>
    </row>
    <row r="33">
      <c r="A33" s="189" t="s">
        <v>68</v>
      </c>
      <c r="B33" s="120" t="s">
        <v>31</v>
      </c>
      <c r="C33" s="221">
        <v>2.0</v>
      </c>
      <c r="D33" s="222">
        <v>4.0</v>
      </c>
      <c r="E33" s="221">
        <v>3.0</v>
      </c>
      <c r="F33" s="222">
        <v>6.0</v>
      </c>
      <c r="G33" s="221">
        <v>2.0</v>
      </c>
      <c r="H33" s="222">
        <v>4.0</v>
      </c>
      <c r="I33" s="221">
        <v>3.0</v>
      </c>
      <c r="J33" s="222">
        <v>6.0</v>
      </c>
      <c r="K33" s="221">
        <v>3.0</v>
      </c>
      <c r="L33" s="222">
        <v>6.0</v>
      </c>
      <c r="M33" s="221">
        <v>3.0</v>
      </c>
      <c r="N33" s="222">
        <v>6.0</v>
      </c>
      <c r="O33" s="221">
        <v>2.0</v>
      </c>
      <c r="P33" s="222">
        <v>4.0</v>
      </c>
      <c r="Q33" s="221">
        <v>3.0</v>
      </c>
      <c r="R33" s="222">
        <v>6.0</v>
      </c>
      <c r="S33" s="221">
        <v>3.0</v>
      </c>
      <c r="T33" s="222">
        <v>6.0</v>
      </c>
      <c r="U33" s="221">
        <v>2.0</v>
      </c>
      <c r="V33" s="222">
        <v>4.0</v>
      </c>
      <c r="W33" s="221">
        <v>2.0</v>
      </c>
      <c r="X33" s="222">
        <v>4.0</v>
      </c>
      <c r="Y33" s="221">
        <v>2.0</v>
      </c>
      <c r="Z33" s="222">
        <v>4.0</v>
      </c>
      <c r="AA33" s="221">
        <v>3.0</v>
      </c>
      <c r="AB33" s="222">
        <v>6.0</v>
      </c>
      <c r="AC33" s="221">
        <v>2.0</v>
      </c>
      <c r="AD33" s="222">
        <v>4.0</v>
      </c>
      <c r="AE33" s="127">
        <f t="shared" si="1"/>
        <v>50</v>
      </c>
    </row>
    <row r="34">
      <c r="A34" s="87"/>
      <c r="B34" s="190" t="s">
        <v>32</v>
      </c>
      <c r="C34" s="237">
        <v>1.0</v>
      </c>
      <c r="D34" s="238">
        <v>2.0</v>
      </c>
      <c r="E34" s="237">
        <v>1.5</v>
      </c>
      <c r="F34" s="238">
        <v>3.0</v>
      </c>
      <c r="G34" s="237">
        <v>1.0</v>
      </c>
      <c r="H34" s="238">
        <v>2.0</v>
      </c>
      <c r="I34" s="237">
        <v>1.5</v>
      </c>
      <c r="J34" s="238">
        <v>3.0</v>
      </c>
      <c r="K34" s="237">
        <v>1.5</v>
      </c>
      <c r="L34" s="238">
        <v>3.0</v>
      </c>
      <c r="M34" s="237">
        <v>1.5</v>
      </c>
      <c r="N34" s="238">
        <v>3.0</v>
      </c>
      <c r="O34" s="237">
        <v>1.0</v>
      </c>
      <c r="P34" s="238">
        <v>2.0</v>
      </c>
      <c r="Q34" s="237">
        <v>1.5</v>
      </c>
      <c r="R34" s="238">
        <v>3.0</v>
      </c>
      <c r="S34" s="237">
        <v>1.5</v>
      </c>
      <c r="T34" s="238">
        <v>3.0</v>
      </c>
      <c r="U34" s="237">
        <v>1.0</v>
      </c>
      <c r="V34" s="238">
        <v>2.0</v>
      </c>
      <c r="W34" s="237">
        <v>1.0</v>
      </c>
      <c r="X34" s="238">
        <v>2.0</v>
      </c>
      <c r="Y34" s="237">
        <v>1.0</v>
      </c>
      <c r="Z34" s="238">
        <v>2.0</v>
      </c>
      <c r="AA34" s="237">
        <v>1.5</v>
      </c>
      <c r="AB34" s="238">
        <v>3.0</v>
      </c>
      <c r="AC34" s="237">
        <v>1.0</v>
      </c>
      <c r="AD34" s="238">
        <v>2.0</v>
      </c>
      <c r="AE34" s="193">
        <f t="shared" si="1"/>
        <v>25</v>
      </c>
    </row>
    <row r="35">
      <c r="A35" s="189" t="s">
        <v>69</v>
      </c>
      <c r="B35" s="120" t="s">
        <v>39</v>
      </c>
      <c r="C35" s="221"/>
      <c r="D35" s="222"/>
      <c r="E35" s="221"/>
      <c r="F35" s="222"/>
      <c r="G35" s="221"/>
      <c r="H35" s="222"/>
      <c r="I35" s="221"/>
      <c r="J35" s="222"/>
      <c r="K35" s="221"/>
      <c r="L35" s="222"/>
      <c r="M35" s="221"/>
      <c r="N35" s="222"/>
      <c r="O35" s="221"/>
      <c r="P35" s="222"/>
      <c r="Q35" s="221">
        <v>1.0</v>
      </c>
      <c r="R35" s="222">
        <v>3.0</v>
      </c>
      <c r="S35" s="221"/>
      <c r="T35" s="222"/>
      <c r="U35" s="221"/>
      <c r="V35" s="222"/>
      <c r="W35" s="221"/>
      <c r="X35" s="222"/>
      <c r="Y35" s="221"/>
      <c r="Z35" s="222"/>
      <c r="AA35" s="221">
        <v>1.0</v>
      </c>
      <c r="AB35" s="222">
        <v>3.0</v>
      </c>
      <c r="AC35" s="221">
        <v>1.0</v>
      </c>
      <c r="AD35" s="222">
        <v>2.0</v>
      </c>
      <c r="AE35" s="127">
        <f t="shared" si="1"/>
        <v>10</v>
      </c>
    </row>
    <row r="36">
      <c r="A36" s="90"/>
      <c r="B36" s="190" t="s">
        <v>26</v>
      </c>
      <c r="C36" s="237"/>
      <c r="D36" s="238"/>
      <c r="E36" s="237"/>
      <c r="F36" s="238"/>
      <c r="G36" s="237">
        <v>1.0</v>
      </c>
      <c r="H36" s="238">
        <v>2.0</v>
      </c>
      <c r="I36" s="237"/>
      <c r="J36" s="238"/>
      <c r="K36" s="237">
        <v>1.0</v>
      </c>
      <c r="L36" s="238">
        <v>3.0</v>
      </c>
      <c r="M36" s="237">
        <v>1.0</v>
      </c>
      <c r="N36" s="238">
        <v>3.0</v>
      </c>
      <c r="O36" s="237"/>
      <c r="P36" s="238"/>
      <c r="Q36" s="237">
        <v>1.0</v>
      </c>
      <c r="R36" s="238">
        <v>3.0</v>
      </c>
      <c r="S36" s="237"/>
      <c r="T36" s="238"/>
      <c r="U36" s="237"/>
      <c r="V36" s="238"/>
      <c r="W36" s="237"/>
      <c r="X36" s="238"/>
      <c r="Y36" s="237"/>
      <c r="Z36" s="238"/>
      <c r="AA36" s="237">
        <v>1.0</v>
      </c>
      <c r="AB36" s="238">
        <v>3.0</v>
      </c>
      <c r="AC36" s="237">
        <v>1.0</v>
      </c>
      <c r="AD36" s="238">
        <v>2.0</v>
      </c>
      <c r="AE36" s="193">
        <f t="shared" si="1"/>
        <v>14</v>
      </c>
    </row>
    <row r="37">
      <c r="A37" s="198" t="s">
        <v>70</v>
      </c>
      <c r="B37" s="120" t="s">
        <v>19</v>
      </c>
      <c r="C37" s="221">
        <v>3.0</v>
      </c>
      <c r="D37" s="222">
        <v>5.0</v>
      </c>
      <c r="E37" s="221">
        <v>5.0</v>
      </c>
      <c r="F37" s="222">
        <v>10.0</v>
      </c>
      <c r="G37" s="221">
        <v>3.0</v>
      </c>
      <c r="H37" s="222">
        <v>5.0</v>
      </c>
      <c r="I37" s="221">
        <v>5.0</v>
      </c>
      <c r="J37" s="222">
        <v>10.0</v>
      </c>
      <c r="K37" s="221">
        <v>5.0</v>
      </c>
      <c r="L37" s="222">
        <v>10.0</v>
      </c>
      <c r="M37" s="221">
        <v>5.0</v>
      </c>
      <c r="N37" s="222">
        <v>10.0</v>
      </c>
      <c r="O37" s="221">
        <v>3.0</v>
      </c>
      <c r="P37" s="222">
        <v>5.0</v>
      </c>
      <c r="Q37" s="221">
        <v>5.0</v>
      </c>
      <c r="R37" s="222">
        <v>10.0</v>
      </c>
      <c r="S37" s="221">
        <v>5.0</v>
      </c>
      <c r="T37" s="222">
        <v>10.0</v>
      </c>
      <c r="U37" s="221">
        <v>3.0</v>
      </c>
      <c r="V37" s="222">
        <v>5.0</v>
      </c>
      <c r="W37" s="221">
        <v>3.0</v>
      </c>
      <c r="X37" s="222">
        <v>5.0</v>
      </c>
      <c r="Y37" s="221">
        <v>3.0</v>
      </c>
      <c r="Z37" s="222">
        <v>5.0</v>
      </c>
      <c r="AA37" s="221">
        <v>5.0</v>
      </c>
      <c r="AB37" s="222">
        <v>10.0</v>
      </c>
      <c r="AC37" s="221">
        <v>3.0</v>
      </c>
      <c r="AD37" s="222">
        <v>5.0</v>
      </c>
      <c r="AE37" s="127">
        <f t="shared" si="1"/>
        <v>70</v>
      </c>
    </row>
    <row r="38">
      <c r="A38" s="87"/>
      <c r="B38" s="190" t="s">
        <v>20</v>
      </c>
      <c r="C38" s="237">
        <v>1.0</v>
      </c>
      <c r="D38" s="238">
        <v>3.0</v>
      </c>
      <c r="E38" s="237">
        <v>2.0</v>
      </c>
      <c r="F38" s="238">
        <v>5.0</v>
      </c>
      <c r="G38" s="237">
        <v>1.0</v>
      </c>
      <c r="H38" s="238">
        <v>3.0</v>
      </c>
      <c r="I38" s="237">
        <v>2.0</v>
      </c>
      <c r="J38" s="238">
        <v>5.0</v>
      </c>
      <c r="K38" s="237">
        <v>2.0</v>
      </c>
      <c r="L38" s="238">
        <v>5.0</v>
      </c>
      <c r="M38" s="237">
        <v>2.0</v>
      </c>
      <c r="N38" s="238">
        <v>5.0</v>
      </c>
      <c r="O38" s="237">
        <v>1.0</v>
      </c>
      <c r="P38" s="238">
        <v>3.0</v>
      </c>
      <c r="Q38" s="237">
        <v>2.0</v>
      </c>
      <c r="R38" s="238">
        <v>5.0</v>
      </c>
      <c r="S38" s="237">
        <v>2.0</v>
      </c>
      <c r="T38" s="238">
        <v>5.0</v>
      </c>
      <c r="U38" s="237">
        <v>1.0</v>
      </c>
      <c r="V38" s="238">
        <v>3.0</v>
      </c>
      <c r="W38" s="237">
        <v>1.0</v>
      </c>
      <c r="X38" s="238">
        <v>3.0</v>
      </c>
      <c r="Y38" s="237">
        <v>1.0</v>
      </c>
      <c r="Z38" s="238">
        <v>3.0</v>
      </c>
      <c r="AA38" s="237">
        <v>2.0</v>
      </c>
      <c r="AB38" s="238">
        <v>5.0</v>
      </c>
      <c r="AC38" s="237">
        <v>1.0</v>
      </c>
      <c r="AD38" s="238">
        <v>3.0</v>
      </c>
      <c r="AE38" s="193">
        <f t="shared" si="1"/>
        <v>39</v>
      </c>
    </row>
    <row r="39">
      <c r="A39" s="189" t="s">
        <v>71</v>
      </c>
      <c r="B39" s="102" t="s">
        <v>46</v>
      </c>
      <c r="C39" s="239"/>
      <c r="D39" s="240"/>
      <c r="E39" s="239"/>
      <c r="F39" s="240"/>
      <c r="G39" s="215">
        <v>1.0</v>
      </c>
      <c r="H39" s="216">
        <v>1.0</v>
      </c>
      <c r="I39" s="239"/>
      <c r="J39" s="240"/>
      <c r="K39" s="215">
        <v>2.0</v>
      </c>
      <c r="L39" s="216">
        <v>2.0</v>
      </c>
      <c r="M39" s="215">
        <v>2.0</v>
      </c>
      <c r="N39" s="216">
        <v>2.0</v>
      </c>
      <c r="O39" s="215">
        <v>1.0</v>
      </c>
      <c r="P39" s="216">
        <v>2.0</v>
      </c>
      <c r="Q39" s="215">
        <v>2.0</v>
      </c>
      <c r="R39" s="216">
        <v>3.0</v>
      </c>
      <c r="S39" s="215">
        <v>2.0</v>
      </c>
      <c r="T39" s="216">
        <v>3.0</v>
      </c>
      <c r="U39" s="215">
        <v>1.0</v>
      </c>
      <c r="V39" s="216">
        <v>2.0</v>
      </c>
      <c r="W39" s="215">
        <v>1.0</v>
      </c>
      <c r="X39" s="216">
        <v>2.0</v>
      </c>
      <c r="Y39" s="215">
        <v>1.0</v>
      </c>
      <c r="Z39" s="216">
        <v>2.0</v>
      </c>
      <c r="AA39" s="215">
        <v>2.0</v>
      </c>
      <c r="AB39" s="216">
        <v>3.0</v>
      </c>
      <c r="AC39" s="215">
        <v>1.0</v>
      </c>
      <c r="AD39" s="216">
        <v>2.0</v>
      </c>
      <c r="AE39" s="10">
        <f t="shared" si="1"/>
        <v>23</v>
      </c>
    </row>
    <row r="40">
      <c r="A40" s="87"/>
      <c r="B40" s="190" t="s">
        <v>47</v>
      </c>
      <c r="C40" s="241"/>
      <c r="D40" s="242"/>
      <c r="E40" s="241"/>
      <c r="F40" s="242"/>
      <c r="G40" s="237">
        <v>2.0</v>
      </c>
      <c r="H40" s="238">
        <v>5.0</v>
      </c>
      <c r="I40" s="241"/>
      <c r="J40" s="242"/>
      <c r="K40" s="237">
        <v>5.0</v>
      </c>
      <c r="L40" s="238">
        <v>10.0</v>
      </c>
      <c r="M40" s="237">
        <v>5.0</v>
      </c>
      <c r="N40" s="238">
        <v>10.0</v>
      </c>
      <c r="O40" s="237">
        <v>2.0</v>
      </c>
      <c r="P40" s="238">
        <v>5.0</v>
      </c>
      <c r="Q40" s="237">
        <v>5.0</v>
      </c>
      <c r="R40" s="238">
        <v>10.0</v>
      </c>
      <c r="S40" s="237">
        <v>5.0</v>
      </c>
      <c r="T40" s="238">
        <v>10.0</v>
      </c>
      <c r="U40" s="237">
        <v>2.0</v>
      </c>
      <c r="V40" s="238">
        <v>5.0</v>
      </c>
      <c r="W40" s="237">
        <v>2.0</v>
      </c>
      <c r="X40" s="238">
        <v>5.0</v>
      </c>
      <c r="Y40" s="237">
        <v>2.0</v>
      </c>
      <c r="Z40" s="238">
        <v>5.0</v>
      </c>
      <c r="AA40" s="237">
        <v>5.0</v>
      </c>
      <c r="AB40" s="238">
        <v>10.0</v>
      </c>
      <c r="AC40" s="237">
        <v>2.0</v>
      </c>
      <c r="AD40" s="238">
        <v>5.0</v>
      </c>
      <c r="AE40" s="193">
        <f t="shared" si="1"/>
        <v>70</v>
      </c>
    </row>
    <row r="41">
      <c r="A41" s="243"/>
      <c r="B41" s="24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>
      <c r="A42" s="97" t="s">
        <v>100</v>
      </c>
      <c r="D42" s="243"/>
      <c r="E42" s="24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>
      <c r="D43" s="93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</sheetData>
  <mergeCells count="27">
    <mergeCell ref="AA1:AB1"/>
    <mergeCell ref="AC1:AD1"/>
    <mergeCell ref="AE1:AE2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2:B43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4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0"/>
    <col customWidth="1" min="2" max="2" width="23.88"/>
    <col customWidth="1" min="3" max="86" width="4.5"/>
    <col customWidth="1" min="87" max="89" width="10.63"/>
  </cols>
  <sheetData>
    <row r="1" ht="49.5" customHeight="1">
      <c r="A1" s="244" t="s">
        <v>101</v>
      </c>
      <c r="B1" s="32" t="s">
        <v>54</v>
      </c>
      <c r="C1" s="245" t="s">
        <v>1</v>
      </c>
      <c r="D1" s="246"/>
      <c r="E1" s="246"/>
      <c r="F1" s="246"/>
      <c r="G1" s="246"/>
      <c r="H1" s="247"/>
      <c r="I1" s="35" t="s">
        <v>2</v>
      </c>
      <c r="J1" s="246"/>
      <c r="K1" s="246"/>
      <c r="L1" s="246"/>
      <c r="M1" s="246"/>
      <c r="N1" s="246"/>
      <c r="O1" s="33" t="s">
        <v>3</v>
      </c>
      <c r="P1" s="246"/>
      <c r="Q1" s="246"/>
      <c r="R1" s="246"/>
      <c r="S1" s="246"/>
      <c r="T1" s="247"/>
      <c r="U1" s="35" t="s">
        <v>4</v>
      </c>
      <c r="V1" s="246"/>
      <c r="W1" s="246"/>
      <c r="X1" s="246"/>
      <c r="Y1" s="246"/>
      <c r="Z1" s="246"/>
      <c r="AA1" s="33" t="s">
        <v>5</v>
      </c>
      <c r="AB1" s="246"/>
      <c r="AC1" s="246"/>
      <c r="AD1" s="246"/>
      <c r="AE1" s="246"/>
      <c r="AF1" s="247"/>
      <c r="AG1" s="35" t="s">
        <v>6</v>
      </c>
      <c r="AH1" s="246"/>
      <c r="AI1" s="246"/>
      <c r="AJ1" s="246"/>
      <c r="AK1" s="246"/>
      <c r="AL1" s="246"/>
      <c r="AM1" s="33" t="s">
        <v>7</v>
      </c>
      <c r="AN1" s="246"/>
      <c r="AO1" s="246"/>
      <c r="AP1" s="246"/>
      <c r="AQ1" s="246"/>
      <c r="AR1" s="247"/>
      <c r="AS1" s="35" t="s">
        <v>8</v>
      </c>
      <c r="AT1" s="246"/>
      <c r="AU1" s="246"/>
      <c r="AV1" s="246"/>
      <c r="AW1" s="246"/>
      <c r="AX1" s="246"/>
      <c r="AY1" s="33" t="s">
        <v>9</v>
      </c>
      <c r="AZ1" s="246"/>
      <c r="BA1" s="246"/>
      <c r="BB1" s="246"/>
      <c r="BC1" s="246"/>
      <c r="BD1" s="247"/>
      <c r="BE1" s="33" t="s">
        <v>10</v>
      </c>
      <c r="BF1" s="246"/>
      <c r="BG1" s="246"/>
      <c r="BH1" s="246"/>
      <c r="BI1" s="246"/>
      <c r="BJ1" s="247"/>
      <c r="BK1" s="33" t="s">
        <v>11</v>
      </c>
      <c r="BL1" s="246"/>
      <c r="BM1" s="246"/>
      <c r="BN1" s="246"/>
      <c r="BO1" s="246"/>
      <c r="BP1" s="247"/>
      <c r="BQ1" s="33" t="s">
        <v>12</v>
      </c>
      <c r="BR1" s="246"/>
      <c r="BS1" s="246"/>
      <c r="BT1" s="246"/>
      <c r="BU1" s="246"/>
      <c r="BV1" s="247"/>
      <c r="BW1" s="33" t="s">
        <v>13</v>
      </c>
      <c r="BX1" s="246"/>
      <c r="BY1" s="246"/>
      <c r="BZ1" s="246"/>
      <c r="CA1" s="246"/>
      <c r="CB1" s="247"/>
      <c r="CC1" s="33" t="s">
        <v>14</v>
      </c>
      <c r="CD1" s="246"/>
      <c r="CE1" s="246"/>
      <c r="CF1" s="246"/>
      <c r="CG1" s="246"/>
      <c r="CH1" s="247"/>
      <c r="CI1" s="248" t="s">
        <v>55</v>
      </c>
      <c r="CJ1" s="246"/>
      <c r="CK1" s="247"/>
    </row>
    <row r="2" ht="28.5" customHeight="1">
      <c r="A2" s="249" t="s">
        <v>102</v>
      </c>
      <c r="B2" s="250"/>
      <c r="C2" s="251" t="s">
        <v>103</v>
      </c>
      <c r="D2" s="252"/>
      <c r="E2" s="251" t="s">
        <v>104</v>
      </c>
      <c r="F2" s="252"/>
      <c r="G2" s="253" t="s">
        <v>105</v>
      </c>
      <c r="H2" s="252"/>
      <c r="I2" s="251" t="s">
        <v>103</v>
      </c>
      <c r="J2" s="252"/>
      <c r="K2" s="251" t="s">
        <v>104</v>
      </c>
      <c r="L2" s="252"/>
      <c r="M2" s="253" t="s">
        <v>105</v>
      </c>
      <c r="N2" s="252"/>
      <c r="O2" s="251" t="s">
        <v>103</v>
      </c>
      <c r="P2" s="252"/>
      <c r="Q2" s="251" t="s">
        <v>104</v>
      </c>
      <c r="R2" s="252"/>
      <c r="S2" s="253" t="s">
        <v>105</v>
      </c>
      <c r="T2" s="252"/>
      <c r="U2" s="251" t="s">
        <v>103</v>
      </c>
      <c r="V2" s="252"/>
      <c r="W2" s="251" t="s">
        <v>104</v>
      </c>
      <c r="X2" s="252"/>
      <c r="Y2" s="253" t="s">
        <v>105</v>
      </c>
      <c r="Z2" s="252"/>
      <c r="AA2" s="251" t="s">
        <v>103</v>
      </c>
      <c r="AB2" s="252"/>
      <c r="AC2" s="251" t="s">
        <v>104</v>
      </c>
      <c r="AD2" s="252"/>
      <c r="AE2" s="253" t="s">
        <v>105</v>
      </c>
      <c r="AF2" s="252"/>
      <c r="AG2" s="251" t="s">
        <v>103</v>
      </c>
      <c r="AH2" s="252"/>
      <c r="AI2" s="251" t="s">
        <v>104</v>
      </c>
      <c r="AJ2" s="252"/>
      <c r="AK2" s="253" t="s">
        <v>105</v>
      </c>
      <c r="AL2" s="252"/>
      <c r="AM2" s="251" t="s">
        <v>103</v>
      </c>
      <c r="AN2" s="252"/>
      <c r="AO2" s="251" t="s">
        <v>104</v>
      </c>
      <c r="AP2" s="252"/>
      <c r="AQ2" s="253" t="s">
        <v>105</v>
      </c>
      <c r="AR2" s="252"/>
      <c r="AS2" s="251" t="s">
        <v>103</v>
      </c>
      <c r="AT2" s="252"/>
      <c r="AU2" s="251" t="s">
        <v>104</v>
      </c>
      <c r="AV2" s="252"/>
      <c r="AW2" s="253" t="s">
        <v>105</v>
      </c>
      <c r="AX2" s="252"/>
      <c r="AY2" s="251" t="s">
        <v>103</v>
      </c>
      <c r="AZ2" s="252"/>
      <c r="BA2" s="251" t="s">
        <v>104</v>
      </c>
      <c r="BB2" s="252"/>
      <c r="BC2" s="253" t="s">
        <v>105</v>
      </c>
      <c r="BD2" s="252"/>
      <c r="BE2" s="251" t="s">
        <v>103</v>
      </c>
      <c r="BF2" s="252"/>
      <c r="BG2" s="251" t="s">
        <v>104</v>
      </c>
      <c r="BH2" s="252"/>
      <c r="BI2" s="253" t="s">
        <v>105</v>
      </c>
      <c r="BJ2" s="252"/>
      <c r="BK2" s="251" t="s">
        <v>103</v>
      </c>
      <c r="BL2" s="252"/>
      <c r="BM2" s="251" t="s">
        <v>104</v>
      </c>
      <c r="BN2" s="252"/>
      <c r="BO2" s="253" t="s">
        <v>105</v>
      </c>
      <c r="BP2" s="252"/>
      <c r="BQ2" s="251" t="s">
        <v>103</v>
      </c>
      <c r="BR2" s="252"/>
      <c r="BS2" s="251" t="s">
        <v>104</v>
      </c>
      <c r="BT2" s="252"/>
      <c r="BU2" s="253" t="s">
        <v>105</v>
      </c>
      <c r="BV2" s="252"/>
      <c r="BW2" s="251" t="s">
        <v>103</v>
      </c>
      <c r="BX2" s="252"/>
      <c r="BY2" s="251" t="s">
        <v>104</v>
      </c>
      <c r="BZ2" s="252"/>
      <c r="CA2" s="253" t="s">
        <v>105</v>
      </c>
      <c r="CB2" s="252"/>
      <c r="CC2" s="251" t="s">
        <v>103</v>
      </c>
      <c r="CD2" s="252"/>
      <c r="CE2" s="251" t="s">
        <v>104</v>
      </c>
      <c r="CF2" s="252"/>
      <c r="CG2" s="253" t="s">
        <v>105</v>
      </c>
      <c r="CH2" s="252"/>
      <c r="CI2" s="254"/>
      <c r="CJ2" s="255"/>
      <c r="CK2" s="256"/>
    </row>
    <row r="3" ht="18.75" customHeight="1">
      <c r="A3" s="250"/>
      <c r="B3" s="257"/>
      <c r="C3" s="258" t="s">
        <v>56</v>
      </c>
      <c r="D3" s="259" t="s">
        <v>57</v>
      </c>
      <c r="E3" s="258" t="s">
        <v>56</v>
      </c>
      <c r="F3" s="260" t="s">
        <v>57</v>
      </c>
      <c r="G3" s="258" t="s">
        <v>106</v>
      </c>
      <c r="H3" s="260" t="s">
        <v>57</v>
      </c>
      <c r="I3" s="258" t="s">
        <v>56</v>
      </c>
      <c r="J3" s="259" t="s">
        <v>57</v>
      </c>
      <c r="K3" s="258" t="s">
        <v>56</v>
      </c>
      <c r="L3" s="260" t="s">
        <v>57</v>
      </c>
      <c r="M3" s="258" t="s">
        <v>106</v>
      </c>
      <c r="N3" s="260" t="s">
        <v>57</v>
      </c>
      <c r="O3" s="258" t="s">
        <v>56</v>
      </c>
      <c r="P3" s="259" t="s">
        <v>57</v>
      </c>
      <c r="Q3" s="258" t="s">
        <v>56</v>
      </c>
      <c r="R3" s="260" t="s">
        <v>57</v>
      </c>
      <c r="S3" s="258" t="s">
        <v>106</v>
      </c>
      <c r="T3" s="260" t="s">
        <v>57</v>
      </c>
      <c r="U3" s="258" t="s">
        <v>56</v>
      </c>
      <c r="V3" s="259" t="s">
        <v>57</v>
      </c>
      <c r="W3" s="258" t="s">
        <v>56</v>
      </c>
      <c r="X3" s="260" t="s">
        <v>57</v>
      </c>
      <c r="Y3" s="258" t="s">
        <v>106</v>
      </c>
      <c r="Z3" s="260" t="s">
        <v>57</v>
      </c>
      <c r="AA3" s="258" t="s">
        <v>56</v>
      </c>
      <c r="AB3" s="259" t="s">
        <v>57</v>
      </c>
      <c r="AC3" s="258" t="s">
        <v>56</v>
      </c>
      <c r="AD3" s="260" t="s">
        <v>57</v>
      </c>
      <c r="AE3" s="258" t="s">
        <v>106</v>
      </c>
      <c r="AF3" s="260" t="s">
        <v>57</v>
      </c>
      <c r="AG3" s="258" t="s">
        <v>56</v>
      </c>
      <c r="AH3" s="259" t="s">
        <v>57</v>
      </c>
      <c r="AI3" s="258" t="s">
        <v>56</v>
      </c>
      <c r="AJ3" s="260" t="s">
        <v>57</v>
      </c>
      <c r="AK3" s="258" t="s">
        <v>106</v>
      </c>
      <c r="AL3" s="260" t="s">
        <v>57</v>
      </c>
      <c r="AM3" s="258" t="s">
        <v>56</v>
      </c>
      <c r="AN3" s="259" t="s">
        <v>57</v>
      </c>
      <c r="AO3" s="258" t="s">
        <v>56</v>
      </c>
      <c r="AP3" s="260" t="s">
        <v>57</v>
      </c>
      <c r="AQ3" s="258" t="s">
        <v>106</v>
      </c>
      <c r="AR3" s="260" t="s">
        <v>57</v>
      </c>
      <c r="AS3" s="258" t="s">
        <v>56</v>
      </c>
      <c r="AT3" s="259" t="s">
        <v>57</v>
      </c>
      <c r="AU3" s="258" t="s">
        <v>56</v>
      </c>
      <c r="AV3" s="260" t="s">
        <v>57</v>
      </c>
      <c r="AW3" s="258" t="s">
        <v>106</v>
      </c>
      <c r="AX3" s="260" t="s">
        <v>57</v>
      </c>
      <c r="AY3" s="258" t="s">
        <v>56</v>
      </c>
      <c r="AZ3" s="259" t="s">
        <v>57</v>
      </c>
      <c r="BA3" s="258" t="s">
        <v>56</v>
      </c>
      <c r="BB3" s="260" t="s">
        <v>57</v>
      </c>
      <c r="BC3" s="258" t="s">
        <v>106</v>
      </c>
      <c r="BD3" s="260" t="s">
        <v>57</v>
      </c>
      <c r="BE3" s="258" t="s">
        <v>56</v>
      </c>
      <c r="BF3" s="259" t="s">
        <v>57</v>
      </c>
      <c r="BG3" s="258" t="s">
        <v>56</v>
      </c>
      <c r="BH3" s="260" t="s">
        <v>57</v>
      </c>
      <c r="BI3" s="258" t="s">
        <v>106</v>
      </c>
      <c r="BJ3" s="260" t="s">
        <v>57</v>
      </c>
      <c r="BK3" s="258" t="s">
        <v>56</v>
      </c>
      <c r="BL3" s="259" t="s">
        <v>57</v>
      </c>
      <c r="BM3" s="258" t="s">
        <v>56</v>
      </c>
      <c r="BN3" s="260" t="s">
        <v>57</v>
      </c>
      <c r="BO3" s="258" t="s">
        <v>106</v>
      </c>
      <c r="BP3" s="260" t="s">
        <v>57</v>
      </c>
      <c r="BQ3" s="258" t="s">
        <v>56</v>
      </c>
      <c r="BR3" s="259" t="s">
        <v>57</v>
      </c>
      <c r="BS3" s="258" t="s">
        <v>56</v>
      </c>
      <c r="BT3" s="260" t="s">
        <v>57</v>
      </c>
      <c r="BU3" s="258" t="s">
        <v>106</v>
      </c>
      <c r="BV3" s="260" t="s">
        <v>57</v>
      </c>
      <c r="BW3" s="258" t="s">
        <v>56</v>
      </c>
      <c r="BX3" s="259" t="s">
        <v>57</v>
      </c>
      <c r="BY3" s="258" t="s">
        <v>56</v>
      </c>
      <c r="BZ3" s="260" t="s">
        <v>57</v>
      </c>
      <c r="CA3" s="258" t="s">
        <v>106</v>
      </c>
      <c r="CB3" s="260" t="s">
        <v>57</v>
      </c>
      <c r="CC3" s="258" t="s">
        <v>56</v>
      </c>
      <c r="CD3" s="259" t="s">
        <v>57</v>
      </c>
      <c r="CE3" s="258" t="s">
        <v>56</v>
      </c>
      <c r="CF3" s="260" t="s">
        <v>57</v>
      </c>
      <c r="CG3" s="258" t="s">
        <v>106</v>
      </c>
      <c r="CH3" s="259" t="s">
        <v>57</v>
      </c>
      <c r="CI3" s="261" t="s">
        <v>103</v>
      </c>
      <c r="CJ3" s="262" t="s">
        <v>104</v>
      </c>
      <c r="CK3" s="263" t="s">
        <v>105</v>
      </c>
    </row>
    <row r="4">
      <c r="A4" s="264" t="s">
        <v>61</v>
      </c>
      <c r="B4" s="265" t="s">
        <v>42</v>
      </c>
      <c r="C4" s="266"/>
      <c r="D4" s="267"/>
      <c r="E4" s="268"/>
      <c r="F4" s="269"/>
      <c r="G4" s="270" t="str">
        <f t="shared" ref="G4:G41" si="1">if(isblank(C4),,((E4+F4)/(C4+D4))-1)</f>
        <v/>
      </c>
      <c r="H4" s="271" t="str">
        <f t="shared" ref="H4:H41" si="2">if(isblank(D4),,(F4/D4)-1)</f>
        <v/>
      </c>
      <c r="I4" s="266"/>
      <c r="J4" s="267"/>
      <c r="K4" s="268"/>
      <c r="L4" s="269"/>
      <c r="M4" s="270" t="str">
        <f t="shared" ref="M4:M41" si="3">if(isblank(I4),,((K4+L4)/(I4+J4))-1)</f>
        <v/>
      </c>
      <c r="N4" s="271" t="str">
        <f t="shared" ref="N4:N41" si="4">if(isblank(J4),,(L4/J4)-1)</f>
        <v/>
      </c>
      <c r="O4" s="266"/>
      <c r="P4" s="267"/>
      <c r="Q4" s="268"/>
      <c r="R4" s="269"/>
      <c r="S4" s="270" t="str">
        <f t="shared" ref="S4:S41" si="5">if(isblank(O4),,((Q4+R4)/(O4+P4))-1)</f>
        <v/>
      </c>
      <c r="T4" s="271" t="str">
        <f t="shared" ref="T4:T41" si="6">if(isblank(P4),,(R4/P4)-1)</f>
        <v/>
      </c>
      <c r="U4" s="266"/>
      <c r="V4" s="267"/>
      <c r="W4" s="268"/>
      <c r="X4" s="269"/>
      <c r="Y4" s="270" t="str">
        <f t="shared" ref="Y4:Y41" si="7">if(isblank(U4),,((W4+X4)/(U4+V4))-1)</f>
        <v/>
      </c>
      <c r="Z4" s="271" t="str">
        <f t="shared" ref="Z4:Z41" si="8">if(isblank(V4),,(X4/V4)-1)</f>
        <v/>
      </c>
      <c r="AA4" s="266"/>
      <c r="AB4" s="267"/>
      <c r="AC4" s="268"/>
      <c r="AD4" s="269"/>
      <c r="AE4" s="270" t="str">
        <f t="shared" ref="AE4:AE41" si="9">if(isblank(AA4),,((AC4+AD4)/(AA4+AB4))-1)</f>
        <v/>
      </c>
      <c r="AF4" s="271" t="str">
        <f t="shared" ref="AF4:AF41" si="10">if(isblank(AB4),,(AD4/AB4)-1)</f>
        <v/>
      </c>
      <c r="AG4" s="266"/>
      <c r="AH4" s="267"/>
      <c r="AI4" s="268"/>
      <c r="AJ4" s="269"/>
      <c r="AK4" s="270" t="str">
        <f t="shared" ref="AK4:AK41" si="11">if(isblank(AG4),,((AI4+AJ4)/(AG4+AH4))-1)</f>
        <v/>
      </c>
      <c r="AL4" s="271" t="str">
        <f t="shared" ref="AL4:AL41" si="12">if(isblank(AH4),,(AJ4/AH4)-1)</f>
        <v/>
      </c>
      <c r="AM4" s="266"/>
      <c r="AN4" s="267"/>
      <c r="AO4" s="268"/>
      <c r="AP4" s="269"/>
      <c r="AQ4" s="270" t="str">
        <f t="shared" ref="AQ4:AQ41" si="13">if(isblank(AM4),,((AO4+AP4)/(AM4+AN4))-1)</f>
        <v/>
      </c>
      <c r="AR4" s="271" t="str">
        <f t="shared" ref="AR4:AR41" si="14">if(isblank(AN4),,(AP4/AN4)-1)</f>
        <v/>
      </c>
      <c r="AS4" s="266"/>
      <c r="AT4" s="267"/>
      <c r="AU4" s="268"/>
      <c r="AV4" s="269"/>
      <c r="AW4" s="270" t="str">
        <f t="shared" ref="AW4:AW41" si="15">if(isblank(AS4),,((AU4+AV4)/(AS4+AT4))-1)</f>
        <v/>
      </c>
      <c r="AX4" s="271" t="str">
        <f t="shared" ref="AX4:AX41" si="16">if(isblank(AT4),,(AV4/AT4)-1)</f>
        <v/>
      </c>
      <c r="AY4" s="266"/>
      <c r="AZ4" s="267"/>
      <c r="BA4" s="268"/>
      <c r="BB4" s="269"/>
      <c r="BC4" s="270" t="str">
        <f t="shared" ref="BC4:BC41" si="17">if(isblank(AY4),,((BA4+BB4)/(AY4+AZ4))-1)</f>
        <v/>
      </c>
      <c r="BD4" s="271" t="str">
        <f t="shared" ref="BD4:BD41" si="18">if(isblank(AZ4),,(BB4/AZ4)-1)</f>
        <v/>
      </c>
      <c r="BE4" s="266"/>
      <c r="BF4" s="267"/>
      <c r="BG4" s="268"/>
      <c r="BH4" s="269"/>
      <c r="BI4" s="270" t="str">
        <f t="shared" ref="BI4:BI41" si="19">if(isblank(BE4),,((BG4+BH4)/(BE4+BF4))-1)</f>
        <v/>
      </c>
      <c r="BJ4" s="271" t="str">
        <f t="shared" ref="BJ4:BJ41" si="20">if(isblank(BF4),,(BH4/BF4)-1)</f>
        <v/>
      </c>
      <c r="BK4" s="266"/>
      <c r="BL4" s="267"/>
      <c r="BM4" s="268"/>
      <c r="BN4" s="269"/>
      <c r="BO4" s="270" t="str">
        <f t="shared" ref="BO4:BO41" si="21">if(isblank(BK4),,((BM4+BN4)/(BK4+BL4))-1)</f>
        <v/>
      </c>
      <c r="BP4" s="271" t="str">
        <f t="shared" ref="BP4:BP41" si="22">if(isblank(BL4),,(BN4/BL4)-1)</f>
        <v/>
      </c>
      <c r="BQ4" s="266"/>
      <c r="BR4" s="267"/>
      <c r="BS4" s="268"/>
      <c r="BT4" s="269"/>
      <c r="BU4" s="270" t="str">
        <f t="shared" ref="BU4:BU41" si="23">if(isblank(BQ4),,((BS4+BT4)/(BQ4+BR4))-1)</f>
        <v/>
      </c>
      <c r="BV4" s="271" t="str">
        <f t="shared" ref="BV4:BV41" si="24">if(isblank(BR4),,(BT4/BR4)-1)</f>
        <v/>
      </c>
      <c r="BW4" s="266">
        <v>1.0</v>
      </c>
      <c r="BX4" s="267">
        <v>1.0</v>
      </c>
      <c r="BY4" s="268">
        <v>1.0</v>
      </c>
      <c r="BZ4" s="269">
        <v>1.0</v>
      </c>
      <c r="CA4" s="270">
        <f t="shared" ref="CA4:CA41" si="25">if(isblank(BW4),,((BY4+BZ4)/(BW4+BX4))-1)</f>
        <v>0</v>
      </c>
      <c r="CB4" s="271">
        <f t="shared" ref="CB4:CB41" si="26">if(isblank(BX4),,(BZ4/BX4)-1)</f>
        <v>0</v>
      </c>
      <c r="CC4" s="266"/>
      <c r="CD4" s="267"/>
      <c r="CE4" s="268"/>
      <c r="CF4" s="269"/>
      <c r="CG4" s="270" t="str">
        <f t="shared" ref="CG4:CG41" si="27">if(isblank(CC4),,((CE4+CF4)/(CC4+CD4))-1)</f>
        <v/>
      </c>
      <c r="CH4" s="271" t="str">
        <f t="shared" ref="CH4:CH41" si="28">if(isblank(CD4),,(CF4/CD4)-1)</f>
        <v/>
      </c>
      <c r="CI4" s="272">
        <f t="shared" ref="CI4:CI41" si="29">max((D4+P4),(P4*2),J4,V4,AB4,AH4)+AN4+AT4+AZ4+BF4+BL4+BR4+BX4+CD4*2</f>
        <v>1</v>
      </c>
      <c r="CJ4" s="273">
        <f t="shared" ref="CJ4:CJ41" si="30">max((F4+R4),(R4*2),L4,X4,AD4,AJ4)+AP4+AV4+BB4+BH4+BN4+BT4+BZ4+CF4*2</f>
        <v>1</v>
      </c>
      <c r="CK4" s="274">
        <f t="shared" ref="CK4:CK41" si="31">if(CI4=0,,(CJ4/CI4)-1)</f>
        <v>0</v>
      </c>
    </row>
    <row r="5">
      <c r="A5" s="250"/>
      <c r="B5" s="275" t="s">
        <v>49</v>
      </c>
      <c r="C5" s="276"/>
      <c r="D5" s="277"/>
      <c r="E5" s="278"/>
      <c r="F5" s="279"/>
      <c r="G5" s="206" t="str">
        <f t="shared" si="1"/>
        <v/>
      </c>
      <c r="H5" s="280" t="str">
        <f t="shared" si="2"/>
        <v/>
      </c>
      <c r="I5" s="276"/>
      <c r="J5" s="277"/>
      <c r="K5" s="278"/>
      <c r="L5" s="279"/>
      <c r="M5" s="206" t="str">
        <f t="shared" si="3"/>
        <v/>
      </c>
      <c r="N5" s="280" t="str">
        <f t="shared" si="4"/>
        <v/>
      </c>
      <c r="O5" s="276"/>
      <c r="P5" s="277"/>
      <c r="Q5" s="278"/>
      <c r="R5" s="279"/>
      <c r="S5" s="206" t="str">
        <f t="shared" si="5"/>
        <v/>
      </c>
      <c r="T5" s="280" t="str">
        <f t="shared" si="6"/>
        <v/>
      </c>
      <c r="U5" s="276"/>
      <c r="V5" s="277"/>
      <c r="W5" s="278"/>
      <c r="X5" s="279"/>
      <c r="Y5" s="206" t="str">
        <f t="shared" si="7"/>
        <v/>
      </c>
      <c r="Z5" s="280" t="str">
        <f t="shared" si="8"/>
        <v/>
      </c>
      <c r="AA5" s="276"/>
      <c r="AB5" s="277"/>
      <c r="AC5" s="278"/>
      <c r="AD5" s="279"/>
      <c r="AE5" s="206" t="str">
        <f t="shared" si="9"/>
        <v/>
      </c>
      <c r="AF5" s="280" t="str">
        <f t="shared" si="10"/>
        <v/>
      </c>
      <c r="AG5" s="276"/>
      <c r="AH5" s="277"/>
      <c r="AI5" s="278"/>
      <c r="AJ5" s="279"/>
      <c r="AK5" s="206" t="str">
        <f t="shared" si="11"/>
        <v/>
      </c>
      <c r="AL5" s="280" t="str">
        <f t="shared" si="12"/>
        <v/>
      </c>
      <c r="AM5" s="276">
        <v>1.0</v>
      </c>
      <c r="AN5" s="277">
        <v>2.0</v>
      </c>
      <c r="AO5" s="278">
        <v>1.0</v>
      </c>
      <c r="AP5" s="279">
        <v>2.0</v>
      </c>
      <c r="AQ5" s="206">
        <f t="shared" si="13"/>
        <v>0</v>
      </c>
      <c r="AR5" s="280">
        <f t="shared" si="14"/>
        <v>0</v>
      </c>
      <c r="AS5" s="276">
        <v>1.0</v>
      </c>
      <c r="AT5" s="277">
        <v>2.0</v>
      </c>
      <c r="AU5" s="278">
        <v>1.0</v>
      </c>
      <c r="AV5" s="279">
        <v>2.0</v>
      </c>
      <c r="AW5" s="206">
        <f t="shared" si="15"/>
        <v>0</v>
      </c>
      <c r="AX5" s="280">
        <f t="shared" si="16"/>
        <v>0</v>
      </c>
      <c r="AY5" s="276">
        <v>1.0</v>
      </c>
      <c r="AZ5" s="277">
        <v>2.0</v>
      </c>
      <c r="BA5" s="278">
        <v>1.0</v>
      </c>
      <c r="BB5" s="279">
        <v>2.0</v>
      </c>
      <c r="BC5" s="206">
        <f t="shared" si="17"/>
        <v>0</v>
      </c>
      <c r="BD5" s="280">
        <f t="shared" si="18"/>
        <v>0</v>
      </c>
      <c r="BE5" s="276">
        <v>1.0</v>
      </c>
      <c r="BF5" s="277">
        <v>2.0</v>
      </c>
      <c r="BG5" s="278">
        <v>1.0</v>
      </c>
      <c r="BH5" s="279">
        <v>2.0</v>
      </c>
      <c r="BI5" s="206">
        <f t="shared" si="19"/>
        <v>0</v>
      </c>
      <c r="BJ5" s="280">
        <f t="shared" si="20"/>
        <v>0</v>
      </c>
      <c r="BK5" s="276">
        <v>1.0</v>
      </c>
      <c r="BL5" s="277">
        <v>2.0</v>
      </c>
      <c r="BM5" s="278">
        <v>1.0</v>
      </c>
      <c r="BN5" s="279">
        <v>2.0</v>
      </c>
      <c r="BO5" s="206">
        <f t="shared" si="21"/>
        <v>0</v>
      </c>
      <c r="BP5" s="280">
        <f t="shared" si="22"/>
        <v>0</v>
      </c>
      <c r="BQ5" s="276"/>
      <c r="BR5" s="277"/>
      <c r="BS5" s="278"/>
      <c r="BT5" s="279"/>
      <c r="BU5" s="206" t="str">
        <f t="shared" si="23"/>
        <v/>
      </c>
      <c r="BV5" s="280" t="str">
        <f t="shared" si="24"/>
        <v/>
      </c>
      <c r="BW5" s="276"/>
      <c r="BX5" s="277"/>
      <c r="BY5" s="278"/>
      <c r="BZ5" s="279"/>
      <c r="CA5" s="206" t="str">
        <f t="shared" si="25"/>
        <v/>
      </c>
      <c r="CB5" s="280" t="str">
        <f t="shared" si="26"/>
        <v/>
      </c>
      <c r="CC5" s="276"/>
      <c r="CD5" s="277"/>
      <c r="CE5" s="278"/>
      <c r="CF5" s="279"/>
      <c r="CG5" s="206" t="str">
        <f t="shared" si="27"/>
        <v/>
      </c>
      <c r="CH5" s="280" t="str">
        <f t="shared" si="28"/>
        <v/>
      </c>
      <c r="CI5" s="281">
        <f t="shared" si="29"/>
        <v>10</v>
      </c>
      <c r="CJ5" s="282">
        <f t="shared" si="30"/>
        <v>10</v>
      </c>
      <c r="CK5" s="283">
        <f t="shared" si="31"/>
        <v>0</v>
      </c>
    </row>
    <row r="6">
      <c r="A6" s="250"/>
      <c r="B6" s="284" t="s">
        <v>16</v>
      </c>
      <c r="C6" s="276"/>
      <c r="D6" s="277"/>
      <c r="E6" s="278"/>
      <c r="F6" s="279"/>
      <c r="G6" s="206" t="str">
        <f t="shared" si="1"/>
        <v/>
      </c>
      <c r="H6" s="280" t="str">
        <f t="shared" si="2"/>
        <v/>
      </c>
      <c r="I6" s="276"/>
      <c r="J6" s="277"/>
      <c r="K6" s="278"/>
      <c r="L6" s="279"/>
      <c r="M6" s="206" t="str">
        <f t="shared" si="3"/>
        <v/>
      </c>
      <c r="N6" s="280" t="str">
        <f t="shared" si="4"/>
        <v/>
      </c>
      <c r="O6" s="276"/>
      <c r="P6" s="277"/>
      <c r="Q6" s="278"/>
      <c r="R6" s="279"/>
      <c r="S6" s="206" t="str">
        <f t="shared" si="5"/>
        <v/>
      </c>
      <c r="T6" s="280" t="str">
        <f t="shared" si="6"/>
        <v/>
      </c>
      <c r="U6" s="276"/>
      <c r="V6" s="277"/>
      <c r="W6" s="278"/>
      <c r="X6" s="279"/>
      <c r="Y6" s="206" t="str">
        <f t="shared" si="7"/>
        <v/>
      </c>
      <c r="Z6" s="280" t="str">
        <f t="shared" si="8"/>
        <v/>
      </c>
      <c r="AA6" s="276"/>
      <c r="AB6" s="277"/>
      <c r="AC6" s="278"/>
      <c r="AD6" s="279"/>
      <c r="AE6" s="206" t="str">
        <f t="shared" si="9"/>
        <v/>
      </c>
      <c r="AF6" s="280" t="str">
        <f t="shared" si="10"/>
        <v/>
      </c>
      <c r="AG6" s="276"/>
      <c r="AH6" s="277"/>
      <c r="AI6" s="278"/>
      <c r="AJ6" s="279"/>
      <c r="AK6" s="206" t="str">
        <f t="shared" si="11"/>
        <v/>
      </c>
      <c r="AL6" s="280" t="str">
        <f t="shared" si="12"/>
        <v/>
      </c>
      <c r="AM6" s="276">
        <v>1.0</v>
      </c>
      <c r="AN6" s="277">
        <v>2.0</v>
      </c>
      <c r="AO6" s="278">
        <v>1.0</v>
      </c>
      <c r="AP6" s="279">
        <v>2.0</v>
      </c>
      <c r="AQ6" s="206">
        <f t="shared" si="13"/>
        <v>0</v>
      </c>
      <c r="AR6" s="280">
        <f t="shared" si="14"/>
        <v>0</v>
      </c>
      <c r="AS6" s="276">
        <v>1.0</v>
      </c>
      <c r="AT6" s="277">
        <v>2.0</v>
      </c>
      <c r="AU6" s="278">
        <v>1.0</v>
      </c>
      <c r="AV6" s="279">
        <v>2.0</v>
      </c>
      <c r="AW6" s="206">
        <f t="shared" si="15"/>
        <v>0</v>
      </c>
      <c r="AX6" s="280">
        <f t="shared" si="16"/>
        <v>0</v>
      </c>
      <c r="AY6" s="276">
        <v>1.0</v>
      </c>
      <c r="AZ6" s="277">
        <v>2.0</v>
      </c>
      <c r="BA6" s="278">
        <v>1.0</v>
      </c>
      <c r="BB6" s="279">
        <v>2.0</v>
      </c>
      <c r="BC6" s="206">
        <f t="shared" si="17"/>
        <v>0</v>
      </c>
      <c r="BD6" s="280">
        <f t="shared" si="18"/>
        <v>0</v>
      </c>
      <c r="BE6" s="276">
        <v>1.0</v>
      </c>
      <c r="BF6" s="277">
        <v>2.0</v>
      </c>
      <c r="BG6" s="278">
        <v>1.0</v>
      </c>
      <c r="BH6" s="279">
        <v>2.0</v>
      </c>
      <c r="BI6" s="206">
        <f t="shared" si="19"/>
        <v>0</v>
      </c>
      <c r="BJ6" s="280">
        <f t="shared" si="20"/>
        <v>0</v>
      </c>
      <c r="BK6" s="276">
        <v>1.0</v>
      </c>
      <c r="BL6" s="277">
        <v>2.0</v>
      </c>
      <c r="BM6" s="278">
        <v>1.0</v>
      </c>
      <c r="BN6" s="279">
        <v>2.0</v>
      </c>
      <c r="BO6" s="206">
        <f t="shared" si="21"/>
        <v>0</v>
      </c>
      <c r="BP6" s="280">
        <f t="shared" si="22"/>
        <v>0</v>
      </c>
      <c r="BQ6" s="276"/>
      <c r="BR6" s="277"/>
      <c r="BS6" s="278"/>
      <c r="BT6" s="279"/>
      <c r="BU6" s="206" t="str">
        <f t="shared" si="23"/>
        <v/>
      </c>
      <c r="BV6" s="280" t="str">
        <f t="shared" si="24"/>
        <v/>
      </c>
      <c r="BW6" s="276"/>
      <c r="BX6" s="277"/>
      <c r="BY6" s="278"/>
      <c r="BZ6" s="279"/>
      <c r="CA6" s="206" t="str">
        <f t="shared" si="25"/>
        <v/>
      </c>
      <c r="CB6" s="280" t="str">
        <f t="shared" si="26"/>
        <v/>
      </c>
      <c r="CC6" s="276"/>
      <c r="CD6" s="277"/>
      <c r="CE6" s="278"/>
      <c r="CF6" s="279"/>
      <c r="CG6" s="206" t="str">
        <f t="shared" si="27"/>
        <v/>
      </c>
      <c r="CH6" s="280" t="str">
        <f t="shared" si="28"/>
        <v/>
      </c>
      <c r="CI6" s="281">
        <f t="shared" si="29"/>
        <v>10</v>
      </c>
      <c r="CJ6" s="282">
        <f t="shared" si="30"/>
        <v>10</v>
      </c>
      <c r="CK6" s="283">
        <f t="shared" si="31"/>
        <v>0</v>
      </c>
    </row>
    <row r="7">
      <c r="A7" s="250"/>
      <c r="B7" s="275" t="s">
        <v>62</v>
      </c>
      <c r="C7" s="276"/>
      <c r="D7" s="277"/>
      <c r="E7" s="278"/>
      <c r="F7" s="279"/>
      <c r="G7" s="206" t="str">
        <f t="shared" si="1"/>
        <v/>
      </c>
      <c r="H7" s="280" t="str">
        <f t="shared" si="2"/>
        <v/>
      </c>
      <c r="I7" s="276"/>
      <c r="J7" s="277"/>
      <c r="K7" s="278"/>
      <c r="L7" s="279"/>
      <c r="M7" s="206" t="str">
        <f t="shared" si="3"/>
        <v/>
      </c>
      <c r="N7" s="280" t="str">
        <f t="shared" si="4"/>
        <v/>
      </c>
      <c r="O7" s="276"/>
      <c r="P7" s="277"/>
      <c r="Q7" s="278"/>
      <c r="R7" s="279"/>
      <c r="S7" s="206" t="str">
        <f t="shared" si="5"/>
        <v/>
      </c>
      <c r="T7" s="280" t="str">
        <f t="shared" si="6"/>
        <v/>
      </c>
      <c r="U7" s="276"/>
      <c r="V7" s="277"/>
      <c r="W7" s="278"/>
      <c r="X7" s="279"/>
      <c r="Y7" s="206" t="str">
        <f t="shared" si="7"/>
        <v/>
      </c>
      <c r="Z7" s="280" t="str">
        <f t="shared" si="8"/>
        <v/>
      </c>
      <c r="AA7" s="276"/>
      <c r="AB7" s="277"/>
      <c r="AC7" s="278"/>
      <c r="AD7" s="279"/>
      <c r="AE7" s="206" t="str">
        <f t="shared" si="9"/>
        <v/>
      </c>
      <c r="AF7" s="280" t="str">
        <f t="shared" si="10"/>
        <v/>
      </c>
      <c r="AG7" s="276"/>
      <c r="AH7" s="277"/>
      <c r="AI7" s="278"/>
      <c r="AJ7" s="279"/>
      <c r="AK7" s="206" t="str">
        <f t="shared" si="11"/>
        <v/>
      </c>
      <c r="AL7" s="280" t="str">
        <f t="shared" si="12"/>
        <v/>
      </c>
      <c r="AM7" s="276">
        <v>1.0</v>
      </c>
      <c r="AN7" s="277">
        <v>2.0</v>
      </c>
      <c r="AO7" s="278">
        <v>1.0</v>
      </c>
      <c r="AP7" s="279">
        <v>2.0</v>
      </c>
      <c r="AQ7" s="206">
        <f t="shared" si="13"/>
        <v>0</v>
      </c>
      <c r="AR7" s="280">
        <f t="shared" si="14"/>
        <v>0</v>
      </c>
      <c r="AS7" s="276">
        <v>1.0</v>
      </c>
      <c r="AT7" s="277">
        <v>2.0</v>
      </c>
      <c r="AU7" s="278">
        <v>1.0</v>
      </c>
      <c r="AV7" s="279">
        <v>2.0</v>
      </c>
      <c r="AW7" s="206">
        <f t="shared" si="15"/>
        <v>0</v>
      </c>
      <c r="AX7" s="280">
        <f t="shared" si="16"/>
        <v>0</v>
      </c>
      <c r="AY7" s="276">
        <v>1.0</v>
      </c>
      <c r="AZ7" s="277">
        <v>2.0</v>
      </c>
      <c r="BA7" s="278">
        <v>1.0</v>
      </c>
      <c r="BB7" s="279">
        <v>2.0</v>
      </c>
      <c r="BC7" s="206">
        <f t="shared" si="17"/>
        <v>0</v>
      </c>
      <c r="BD7" s="280">
        <f t="shared" si="18"/>
        <v>0</v>
      </c>
      <c r="BE7" s="276">
        <v>1.0</v>
      </c>
      <c r="BF7" s="277">
        <v>2.0</v>
      </c>
      <c r="BG7" s="278">
        <v>1.0</v>
      </c>
      <c r="BH7" s="279">
        <v>2.0</v>
      </c>
      <c r="BI7" s="206">
        <f t="shared" si="19"/>
        <v>0</v>
      </c>
      <c r="BJ7" s="280">
        <f t="shared" si="20"/>
        <v>0</v>
      </c>
      <c r="BK7" s="276">
        <v>1.0</v>
      </c>
      <c r="BL7" s="277">
        <v>2.0</v>
      </c>
      <c r="BM7" s="278">
        <v>1.0</v>
      </c>
      <c r="BN7" s="279">
        <v>2.0</v>
      </c>
      <c r="BO7" s="206">
        <f t="shared" si="21"/>
        <v>0</v>
      </c>
      <c r="BP7" s="280">
        <f t="shared" si="22"/>
        <v>0</v>
      </c>
      <c r="BQ7" s="276"/>
      <c r="BR7" s="277"/>
      <c r="BS7" s="278"/>
      <c r="BT7" s="279"/>
      <c r="BU7" s="206" t="str">
        <f t="shared" si="23"/>
        <v/>
      </c>
      <c r="BV7" s="280" t="str">
        <f t="shared" si="24"/>
        <v/>
      </c>
      <c r="BW7" s="276"/>
      <c r="BX7" s="277"/>
      <c r="BY7" s="278"/>
      <c r="BZ7" s="279"/>
      <c r="CA7" s="206" t="str">
        <f t="shared" si="25"/>
        <v/>
      </c>
      <c r="CB7" s="280" t="str">
        <f t="shared" si="26"/>
        <v/>
      </c>
      <c r="CC7" s="276"/>
      <c r="CD7" s="277"/>
      <c r="CE7" s="278"/>
      <c r="CF7" s="279"/>
      <c r="CG7" s="206" t="str">
        <f t="shared" si="27"/>
        <v/>
      </c>
      <c r="CH7" s="280" t="str">
        <f t="shared" si="28"/>
        <v/>
      </c>
      <c r="CI7" s="281">
        <f t="shared" si="29"/>
        <v>10</v>
      </c>
      <c r="CJ7" s="282">
        <f t="shared" si="30"/>
        <v>10</v>
      </c>
      <c r="CK7" s="283">
        <f t="shared" si="31"/>
        <v>0</v>
      </c>
    </row>
    <row r="8">
      <c r="A8" s="250"/>
      <c r="B8" s="284" t="s">
        <v>50</v>
      </c>
      <c r="C8" s="276"/>
      <c r="D8" s="277"/>
      <c r="E8" s="278"/>
      <c r="F8" s="279"/>
      <c r="G8" s="206" t="str">
        <f t="shared" si="1"/>
        <v/>
      </c>
      <c r="H8" s="280" t="str">
        <f t="shared" si="2"/>
        <v/>
      </c>
      <c r="I8" s="276"/>
      <c r="J8" s="277"/>
      <c r="K8" s="278"/>
      <c r="L8" s="279"/>
      <c r="M8" s="206" t="str">
        <f t="shared" si="3"/>
        <v/>
      </c>
      <c r="N8" s="280" t="str">
        <f t="shared" si="4"/>
        <v/>
      </c>
      <c r="O8" s="276"/>
      <c r="P8" s="277"/>
      <c r="Q8" s="278"/>
      <c r="R8" s="279"/>
      <c r="S8" s="206" t="str">
        <f t="shared" si="5"/>
        <v/>
      </c>
      <c r="T8" s="280" t="str">
        <f t="shared" si="6"/>
        <v/>
      </c>
      <c r="U8" s="276"/>
      <c r="V8" s="277"/>
      <c r="W8" s="278"/>
      <c r="X8" s="279"/>
      <c r="Y8" s="206" t="str">
        <f t="shared" si="7"/>
        <v/>
      </c>
      <c r="Z8" s="280" t="str">
        <f t="shared" si="8"/>
        <v/>
      </c>
      <c r="AA8" s="276"/>
      <c r="AB8" s="277"/>
      <c r="AC8" s="278"/>
      <c r="AD8" s="279"/>
      <c r="AE8" s="206" t="str">
        <f t="shared" si="9"/>
        <v/>
      </c>
      <c r="AF8" s="280" t="str">
        <f t="shared" si="10"/>
        <v/>
      </c>
      <c r="AG8" s="276"/>
      <c r="AH8" s="277"/>
      <c r="AI8" s="278"/>
      <c r="AJ8" s="279"/>
      <c r="AK8" s="206" t="str">
        <f t="shared" si="11"/>
        <v/>
      </c>
      <c r="AL8" s="280" t="str">
        <f t="shared" si="12"/>
        <v/>
      </c>
      <c r="AM8" s="276">
        <v>1.0</v>
      </c>
      <c r="AN8" s="277">
        <v>2.0</v>
      </c>
      <c r="AO8" s="278">
        <v>1.0</v>
      </c>
      <c r="AP8" s="279">
        <v>2.0</v>
      </c>
      <c r="AQ8" s="206">
        <f t="shared" si="13"/>
        <v>0</v>
      </c>
      <c r="AR8" s="280">
        <f t="shared" si="14"/>
        <v>0</v>
      </c>
      <c r="AS8" s="276">
        <v>1.0</v>
      </c>
      <c r="AT8" s="277">
        <v>2.0</v>
      </c>
      <c r="AU8" s="278">
        <v>1.0</v>
      </c>
      <c r="AV8" s="279">
        <v>2.0</v>
      </c>
      <c r="AW8" s="206">
        <f t="shared" si="15"/>
        <v>0</v>
      </c>
      <c r="AX8" s="280">
        <f t="shared" si="16"/>
        <v>0</v>
      </c>
      <c r="AY8" s="276">
        <v>1.0</v>
      </c>
      <c r="AZ8" s="277">
        <v>2.0</v>
      </c>
      <c r="BA8" s="278">
        <v>1.0</v>
      </c>
      <c r="BB8" s="279">
        <v>2.0</v>
      </c>
      <c r="BC8" s="206">
        <f t="shared" si="17"/>
        <v>0</v>
      </c>
      <c r="BD8" s="280">
        <f t="shared" si="18"/>
        <v>0</v>
      </c>
      <c r="BE8" s="276">
        <v>1.0</v>
      </c>
      <c r="BF8" s="277">
        <v>2.0</v>
      </c>
      <c r="BG8" s="278">
        <v>1.0</v>
      </c>
      <c r="BH8" s="279">
        <v>2.0</v>
      </c>
      <c r="BI8" s="206">
        <f t="shared" si="19"/>
        <v>0</v>
      </c>
      <c r="BJ8" s="280">
        <f t="shared" si="20"/>
        <v>0</v>
      </c>
      <c r="BK8" s="276">
        <v>1.0</v>
      </c>
      <c r="BL8" s="277">
        <v>2.0</v>
      </c>
      <c r="BM8" s="278">
        <v>1.0</v>
      </c>
      <c r="BN8" s="279">
        <v>2.0</v>
      </c>
      <c r="BO8" s="206">
        <f t="shared" si="21"/>
        <v>0</v>
      </c>
      <c r="BP8" s="280">
        <f t="shared" si="22"/>
        <v>0</v>
      </c>
      <c r="BQ8" s="276"/>
      <c r="BR8" s="277"/>
      <c r="BS8" s="278"/>
      <c r="BT8" s="279"/>
      <c r="BU8" s="206" t="str">
        <f t="shared" si="23"/>
        <v/>
      </c>
      <c r="BV8" s="280" t="str">
        <f t="shared" si="24"/>
        <v/>
      </c>
      <c r="BW8" s="276"/>
      <c r="BX8" s="277"/>
      <c r="BY8" s="278"/>
      <c r="BZ8" s="279"/>
      <c r="CA8" s="206" t="str">
        <f t="shared" si="25"/>
        <v/>
      </c>
      <c r="CB8" s="280" t="str">
        <f t="shared" si="26"/>
        <v/>
      </c>
      <c r="CC8" s="276"/>
      <c r="CD8" s="277"/>
      <c r="CE8" s="278"/>
      <c r="CF8" s="279"/>
      <c r="CG8" s="206" t="str">
        <f t="shared" si="27"/>
        <v/>
      </c>
      <c r="CH8" s="280" t="str">
        <f t="shared" si="28"/>
        <v/>
      </c>
      <c r="CI8" s="281">
        <f t="shared" si="29"/>
        <v>10</v>
      </c>
      <c r="CJ8" s="282">
        <f t="shared" si="30"/>
        <v>10</v>
      </c>
      <c r="CK8" s="283">
        <f t="shared" si="31"/>
        <v>0</v>
      </c>
    </row>
    <row r="9">
      <c r="A9" s="250"/>
      <c r="B9" s="275" t="s">
        <v>21</v>
      </c>
      <c r="C9" s="276"/>
      <c r="D9" s="277"/>
      <c r="E9" s="278"/>
      <c r="F9" s="279"/>
      <c r="G9" s="206" t="str">
        <f t="shared" si="1"/>
        <v/>
      </c>
      <c r="H9" s="280" t="str">
        <f t="shared" si="2"/>
        <v/>
      </c>
      <c r="I9" s="276"/>
      <c r="J9" s="277"/>
      <c r="K9" s="278"/>
      <c r="L9" s="279"/>
      <c r="M9" s="206" t="str">
        <f t="shared" si="3"/>
        <v/>
      </c>
      <c r="N9" s="280" t="str">
        <f t="shared" si="4"/>
        <v/>
      </c>
      <c r="O9" s="276"/>
      <c r="P9" s="277"/>
      <c r="Q9" s="278"/>
      <c r="R9" s="279"/>
      <c r="S9" s="206" t="str">
        <f t="shared" si="5"/>
        <v/>
      </c>
      <c r="T9" s="280" t="str">
        <f t="shared" si="6"/>
        <v/>
      </c>
      <c r="U9" s="276"/>
      <c r="V9" s="277"/>
      <c r="W9" s="278"/>
      <c r="X9" s="279"/>
      <c r="Y9" s="206" t="str">
        <f t="shared" si="7"/>
        <v/>
      </c>
      <c r="Z9" s="280" t="str">
        <f t="shared" si="8"/>
        <v/>
      </c>
      <c r="AA9" s="276"/>
      <c r="AB9" s="277"/>
      <c r="AC9" s="278"/>
      <c r="AD9" s="279"/>
      <c r="AE9" s="206" t="str">
        <f t="shared" si="9"/>
        <v/>
      </c>
      <c r="AF9" s="280" t="str">
        <f t="shared" si="10"/>
        <v/>
      </c>
      <c r="AG9" s="276"/>
      <c r="AH9" s="277"/>
      <c r="AI9" s="278"/>
      <c r="AJ9" s="279"/>
      <c r="AK9" s="206" t="str">
        <f t="shared" si="11"/>
        <v/>
      </c>
      <c r="AL9" s="280" t="str">
        <f t="shared" si="12"/>
        <v/>
      </c>
      <c r="AM9" s="276">
        <v>1.0</v>
      </c>
      <c r="AN9" s="277">
        <v>2.0</v>
      </c>
      <c r="AO9" s="278">
        <v>1.0</v>
      </c>
      <c r="AP9" s="279">
        <v>2.0</v>
      </c>
      <c r="AQ9" s="206">
        <f t="shared" si="13"/>
        <v>0</v>
      </c>
      <c r="AR9" s="280">
        <f t="shared" si="14"/>
        <v>0</v>
      </c>
      <c r="AS9" s="276">
        <v>1.0</v>
      </c>
      <c r="AT9" s="277">
        <v>2.0</v>
      </c>
      <c r="AU9" s="278">
        <v>1.0</v>
      </c>
      <c r="AV9" s="279">
        <v>2.0</v>
      </c>
      <c r="AW9" s="206">
        <f t="shared" si="15"/>
        <v>0</v>
      </c>
      <c r="AX9" s="280">
        <f t="shared" si="16"/>
        <v>0</v>
      </c>
      <c r="AY9" s="276">
        <v>1.0</v>
      </c>
      <c r="AZ9" s="277">
        <v>2.0</v>
      </c>
      <c r="BA9" s="278">
        <v>1.0</v>
      </c>
      <c r="BB9" s="279">
        <v>2.0</v>
      </c>
      <c r="BC9" s="206">
        <f t="shared" si="17"/>
        <v>0</v>
      </c>
      <c r="BD9" s="280">
        <f t="shared" si="18"/>
        <v>0</v>
      </c>
      <c r="BE9" s="276">
        <v>1.0</v>
      </c>
      <c r="BF9" s="277">
        <v>2.0</v>
      </c>
      <c r="BG9" s="278">
        <v>1.0</v>
      </c>
      <c r="BH9" s="279">
        <v>2.0</v>
      </c>
      <c r="BI9" s="206">
        <f t="shared" si="19"/>
        <v>0</v>
      </c>
      <c r="BJ9" s="280">
        <f t="shared" si="20"/>
        <v>0</v>
      </c>
      <c r="BK9" s="276">
        <v>1.0</v>
      </c>
      <c r="BL9" s="277">
        <v>2.0</v>
      </c>
      <c r="BM9" s="278">
        <v>1.0</v>
      </c>
      <c r="BN9" s="279">
        <v>2.0</v>
      </c>
      <c r="BO9" s="206">
        <f t="shared" si="21"/>
        <v>0</v>
      </c>
      <c r="BP9" s="280">
        <f t="shared" si="22"/>
        <v>0</v>
      </c>
      <c r="BQ9" s="276"/>
      <c r="BR9" s="277"/>
      <c r="BS9" s="278"/>
      <c r="BT9" s="279"/>
      <c r="BU9" s="206" t="str">
        <f t="shared" si="23"/>
        <v/>
      </c>
      <c r="BV9" s="280" t="str">
        <f t="shared" si="24"/>
        <v/>
      </c>
      <c r="BW9" s="276"/>
      <c r="BX9" s="277"/>
      <c r="BY9" s="278"/>
      <c r="BZ9" s="279"/>
      <c r="CA9" s="206" t="str">
        <f t="shared" si="25"/>
        <v/>
      </c>
      <c r="CB9" s="280" t="str">
        <f t="shared" si="26"/>
        <v/>
      </c>
      <c r="CC9" s="276"/>
      <c r="CD9" s="277"/>
      <c r="CE9" s="278"/>
      <c r="CF9" s="279"/>
      <c r="CG9" s="206" t="str">
        <f t="shared" si="27"/>
        <v/>
      </c>
      <c r="CH9" s="280" t="str">
        <f t="shared" si="28"/>
        <v/>
      </c>
      <c r="CI9" s="281">
        <f t="shared" si="29"/>
        <v>10</v>
      </c>
      <c r="CJ9" s="282">
        <f t="shared" si="30"/>
        <v>10</v>
      </c>
      <c r="CK9" s="283">
        <f t="shared" si="31"/>
        <v>0</v>
      </c>
    </row>
    <row r="10">
      <c r="A10" s="250"/>
      <c r="B10" s="284" t="s">
        <v>63</v>
      </c>
      <c r="C10" s="276"/>
      <c r="D10" s="277"/>
      <c r="E10" s="278"/>
      <c r="F10" s="279"/>
      <c r="G10" s="206" t="str">
        <f t="shared" si="1"/>
        <v/>
      </c>
      <c r="H10" s="280" t="str">
        <f t="shared" si="2"/>
        <v/>
      </c>
      <c r="I10" s="276"/>
      <c r="J10" s="277"/>
      <c r="K10" s="278"/>
      <c r="L10" s="279"/>
      <c r="M10" s="206" t="str">
        <f t="shared" si="3"/>
        <v/>
      </c>
      <c r="N10" s="280" t="str">
        <f t="shared" si="4"/>
        <v/>
      </c>
      <c r="O10" s="276"/>
      <c r="P10" s="277"/>
      <c r="Q10" s="278"/>
      <c r="R10" s="279"/>
      <c r="S10" s="206" t="str">
        <f t="shared" si="5"/>
        <v/>
      </c>
      <c r="T10" s="280" t="str">
        <f t="shared" si="6"/>
        <v/>
      </c>
      <c r="U10" s="276"/>
      <c r="V10" s="277"/>
      <c r="W10" s="278"/>
      <c r="X10" s="279"/>
      <c r="Y10" s="206" t="str">
        <f t="shared" si="7"/>
        <v/>
      </c>
      <c r="Z10" s="280" t="str">
        <f t="shared" si="8"/>
        <v/>
      </c>
      <c r="AA10" s="276"/>
      <c r="AB10" s="277"/>
      <c r="AC10" s="278"/>
      <c r="AD10" s="279"/>
      <c r="AE10" s="206" t="str">
        <f t="shared" si="9"/>
        <v/>
      </c>
      <c r="AF10" s="280" t="str">
        <f t="shared" si="10"/>
        <v/>
      </c>
      <c r="AG10" s="276"/>
      <c r="AH10" s="277"/>
      <c r="AI10" s="278"/>
      <c r="AJ10" s="279"/>
      <c r="AK10" s="206" t="str">
        <f t="shared" si="11"/>
        <v/>
      </c>
      <c r="AL10" s="280" t="str">
        <f t="shared" si="12"/>
        <v/>
      </c>
      <c r="AM10" s="276">
        <v>1.0</v>
      </c>
      <c r="AN10" s="277">
        <v>2.0</v>
      </c>
      <c r="AO10" s="278">
        <v>1.0</v>
      </c>
      <c r="AP10" s="279">
        <v>2.0</v>
      </c>
      <c r="AQ10" s="206">
        <f t="shared" si="13"/>
        <v>0</v>
      </c>
      <c r="AR10" s="280">
        <f t="shared" si="14"/>
        <v>0</v>
      </c>
      <c r="AS10" s="276">
        <v>1.0</v>
      </c>
      <c r="AT10" s="277">
        <v>2.0</v>
      </c>
      <c r="AU10" s="278">
        <v>1.0</v>
      </c>
      <c r="AV10" s="279">
        <v>2.0</v>
      </c>
      <c r="AW10" s="206">
        <f t="shared" si="15"/>
        <v>0</v>
      </c>
      <c r="AX10" s="280">
        <f t="shared" si="16"/>
        <v>0</v>
      </c>
      <c r="AY10" s="276">
        <v>1.0</v>
      </c>
      <c r="AZ10" s="277">
        <v>2.0</v>
      </c>
      <c r="BA10" s="278">
        <v>1.0</v>
      </c>
      <c r="BB10" s="279">
        <v>2.0</v>
      </c>
      <c r="BC10" s="206">
        <f t="shared" si="17"/>
        <v>0</v>
      </c>
      <c r="BD10" s="280">
        <f t="shared" si="18"/>
        <v>0</v>
      </c>
      <c r="BE10" s="276">
        <v>1.0</v>
      </c>
      <c r="BF10" s="277">
        <v>2.0</v>
      </c>
      <c r="BG10" s="278">
        <v>1.0</v>
      </c>
      <c r="BH10" s="279">
        <v>2.0</v>
      </c>
      <c r="BI10" s="206">
        <f t="shared" si="19"/>
        <v>0</v>
      </c>
      <c r="BJ10" s="280">
        <f t="shared" si="20"/>
        <v>0</v>
      </c>
      <c r="BK10" s="276">
        <v>1.0</v>
      </c>
      <c r="BL10" s="277">
        <v>2.0</v>
      </c>
      <c r="BM10" s="278">
        <v>1.0</v>
      </c>
      <c r="BN10" s="279">
        <v>2.0</v>
      </c>
      <c r="BO10" s="206">
        <f t="shared" si="21"/>
        <v>0</v>
      </c>
      <c r="BP10" s="280">
        <f t="shared" si="22"/>
        <v>0</v>
      </c>
      <c r="BQ10" s="276"/>
      <c r="BR10" s="277"/>
      <c r="BS10" s="278"/>
      <c r="BT10" s="279"/>
      <c r="BU10" s="206" t="str">
        <f t="shared" si="23"/>
        <v/>
      </c>
      <c r="BV10" s="280" t="str">
        <f t="shared" si="24"/>
        <v/>
      </c>
      <c r="BW10" s="276"/>
      <c r="BX10" s="277"/>
      <c r="BY10" s="278"/>
      <c r="BZ10" s="279"/>
      <c r="CA10" s="206" t="str">
        <f t="shared" si="25"/>
        <v/>
      </c>
      <c r="CB10" s="280" t="str">
        <f t="shared" si="26"/>
        <v/>
      </c>
      <c r="CC10" s="276"/>
      <c r="CD10" s="277"/>
      <c r="CE10" s="278"/>
      <c r="CF10" s="279"/>
      <c r="CG10" s="206" t="str">
        <f t="shared" si="27"/>
        <v/>
      </c>
      <c r="CH10" s="280" t="str">
        <f t="shared" si="28"/>
        <v/>
      </c>
      <c r="CI10" s="281">
        <f t="shared" si="29"/>
        <v>10</v>
      </c>
      <c r="CJ10" s="282">
        <f t="shared" si="30"/>
        <v>10</v>
      </c>
      <c r="CK10" s="283">
        <f t="shared" si="31"/>
        <v>0</v>
      </c>
    </row>
    <row r="11">
      <c r="A11" s="257"/>
      <c r="B11" s="285" t="s">
        <v>45</v>
      </c>
      <c r="C11" s="286"/>
      <c r="D11" s="287"/>
      <c r="E11" s="288"/>
      <c r="F11" s="289"/>
      <c r="G11" s="290" t="str">
        <f t="shared" si="1"/>
        <v/>
      </c>
      <c r="H11" s="291" t="str">
        <f t="shared" si="2"/>
        <v/>
      </c>
      <c r="I11" s="286"/>
      <c r="J11" s="287"/>
      <c r="K11" s="288"/>
      <c r="L11" s="289"/>
      <c r="M11" s="290" t="str">
        <f t="shared" si="3"/>
        <v/>
      </c>
      <c r="N11" s="291" t="str">
        <f t="shared" si="4"/>
        <v/>
      </c>
      <c r="O11" s="286"/>
      <c r="P11" s="287"/>
      <c r="Q11" s="288"/>
      <c r="R11" s="289"/>
      <c r="S11" s="290" t="str">
        <f t="shared" si="5"/>
        <v/>
      </c>
      <c r="T11" s="291" t="str">
        <f t="shared" si="6"/>
        <v/>
      </c>
      <c r="U11" s="286"/>
      <c r="V11" s="287"/>
      <c r="W11" s="288"/>
      <c r="X11" s="289"/>
      <c r="Y11" s="290" t="str">
        <f t="shared" si="7"/>
        <v/>
      </c>
      <c r="Z11" s="291" t="str">
        <f t="shared" si="8"/>
        <v/>
      </c>
      <c r="AA11" s="286"/>
      <c r="AB11" s="287"/>
      <c r="AC11" s="288"/>
      <c r="AD11" s="289"/>
      <c r="AE11" s="290" t="str">
        <f t="shared" si="9"/>
        <v/>
      </c>
      <c r="AF11" s="291" t="str">
        <f t="shared" si="10"/>
        <v/>
      </c>
      <c r="AG11" s="286"/>
      <c r="AH11" s="287"/>
      <c r="AI11" s="288"/>
      <c r="AJ11" s="289"/>
      <c r="AK11" s="290" t="str">
        <f t="shared" si="11"/>
        <v/>
      </c>
      <c r="AL11" s="291" t="str">
        <f t="shared" si="12"/>
        <v/>
      </c>
      <c r="AM11" s="286">
        <v>1.0</v>
      </c>
      <c r="AN11" s="287">
        <v>2.0</v>
      </c>
      <c r="AO11" s="288">
        <v>1.0</v>
      </c>
      <c r="AP11" s="289">
        <v>2.0</v>
      </c>
      <c r="AQ11" s="290">
        <f t="shared" si="13"/>
        <v>0</v>
      </c>
      <c r="AR11" s="291">
        <f t="shared" si="14"/>
        <v>0</v>
      </c>
      <c r="AS11" s="286">
        <v>1.0</v>
      </c>
      <c r="AT11" s="287">
        <v>2.0</v>
      </c>
      <c r="AU11" s="288">
        <v>1.0</v>
      </c>
      <c r="AV11" s="289">
        <v>2.0</v>
      </c>
      <c r="AW11" s="290">
        <f t="shared" si="15"/>
        <v>0</v>
      </c>
      <c r="AX11" s="291">
        <f t="shared" si="16"/>
        <v>0</v>
      </c>
      <c r="AY11" s="286">
        <v>1.0</v>
      </c>
      <c r="AZ11" s="287">
        <v>2.0</v>
      </c>
      <c r="BA11" s="288">
        <v>1.0</v>
      </c>
      <c r="BB11" s="289">
        <v>2.0</v>
      </c>
      <c r="BC11" s="290">
        <f t="shared" si="17"/>
        <v>0</v>
      </c>
      <c r="BD11" s="291">
        <f t="shared" si="18"/>
        <v>0</v>
      </c>
      <c r="BE11" s="286">
        <v>1.0</v>
      </c>
      <c r="BF11" s="287">
        <v>2.0</v>
      </c>
      <c r="BG11" s="288">
        <v>1.0</v>
      </c>
      <c r="BH11" s="289">
        <v>2.0</v>
      </c>
      <c r="BI11" s="290">
        <f t="shared" si="19"/>
        <v>0</v>
      </c>
      <c r="BJ11" s="291">
        <f t="shared" si="20"/>
        <v>0</v>
      </c>
      <c r="BK11" s="286">
        <v>1.0</v>
      </c>
      <c r="BL11" s="287">
        <v>2.0</v>
      </c>
      <c r="BM11" s="288">
        <v>1.0</v>
      </c>
      <c r="BN11" s="289">
        <v>2.0</v>
      </c>
      <c r="BO11" s="290">
        <f t="shared" si="21"/>
        <v>0</v>
      </c>
      <c r="BP11" s="291">
        <f t="shared" si="22"/>
        <v>0</v>
      </c>
      <c r="BQ11" s="286"/>
      <c r="BR11" s="287"/>
      <c r="BS11" s="288"/>
      <c r="BT11" s="289"/>
      <c r="BU11" s="290" t="str">
        <f t="shared" si="23"/>
        <v/>
      </c>
      <c r="BV11" s="291" t="str">
        <f t="shared" si="24"/>
        <v/>
      </c>
      <c r="BW11" s="286"/>
      <c r="BX11" s="287"/>
      <c r="BY11" s="288"/>
      <c r="BZ11" s="289"/>
      <c r="CA11" s="290" t="str">
        <f t="shared" si="25"/>
        <v/>
      </c>
      <c r="CB11" s="291" t="str">
        <f t="shared" si="26"/>
        <v/>
      </c>
      <c r="CC11" s="286"/>
      <c r="CD11" s="287"/>
      <c r="CE11" s="288"/>
      <c r="CF11" s="289"/>
      <c r="CG11" s="290" t="str">
        <f t="shared" si="27"/>
        <v/>
      </c>
      <c r="CH11" s="291" t="str">
        <f t="shared" si="28"/>
        <v/>
      </c>
      <c r="CI11" s="292">
        <f t="shared" si="29"/>
        <v>10</v>
      </c>
      <c r="CJ11" s="293">
        <f t="shared" si="30"/>
        <v>10</v>
      </c>
      <c r="CK11" s="283">
        <f t="shared" si="31"/>
        <v>0</v>
      </c>
    </row>
    <row r="12">
      <c r="A12" s="294" t="s">
        <v>64</v>
      </c>
      <c r="B12" s="295" t="s">
        <v>17</v>
      </c>
      <c r="C12" s="276"/>
      <c r="D12" s="277"/>
      <c r="E12" s="278"/>
      <c r="F12" s="279"/>
      <c r="G12" s="296" t="str">
        <f t="shared" si="1"/>
        <v/>
      </c>
      <c r="H12" s="297" t="str">
        <f t="shared" si="2"/>
        <v/>
      </c>
      <c r="I12" s="276"/>
      <c r="J12" s="277"/>
      <c r="K12" s="278"/>
      <c r="L12" s="279"/>
      <c r="M12" s="296" t="str">
        <f t="shared" si="3"/>
        <v/>
      </c>
      <c r="N12" s="297" t="str">
        <f t="shared" si="4"/>
        <v/>
      </c>
      <c r="O12" s="276">
        <v>1.5</v>
      </c>
      <c r="P12" s="277">
        <v>3.0</v>
      </c>
      <c r="Q12" s="278">
        <v>1.5</v>
      </c>
      <c r="R12" s="279">
        <v>3.0</v>
      </c>
      <c r="S12" s="296">
        <f t="shared" si="5"/>
        <v>0</v>
      </c>
      <c r="T12" s="297">
        <f t="shared" si="6"/>
        <v>0</v>
      </c>
      <c r="U12" s="276">
        <v>3.0</v>
      </c>
      <c r="V12" s="277">
        <v>6.0</v>
      </c>
      <c r="W12" s="278">
        <v>3.0</v>
      </c>
      <c r="X12" s="279">
        <v>6.0</v>
      </c>
      <c r="Y12" s="296">
        <f t="shared" si="7"/>
        <v>0</v>
      </c>
      <c r="Z12" s="297">
        <f t="shared" si="8"/>
        <v>0</v>
      </c>
      <c r="AA12" s="276">
        <v>3.0</v>
      </c>
      <c r="AB12" s="277">
        <v>6.0</v>
      </c>
      <c r="AC12" s="278">
        <v>3.0</v>
      </c>
      <c r="AD12" s="279">
        <v>6.0</v>
      </c>
      <c r="AE12" s="296">
        <f t="shared" si="9"/>
        <v>0</v>
      </c>
      <c r="AF12" s="297">
        <f t="shared" si="10"/>
        <v>0</v>
      </c>
      <c r="AG12" s="276"/>
      <c r="AH12" s="277"/>
      <c r="AI12" s="278"/>
      <c r="AJ12" s="279"/>
      <c r="AK12" s="296" t="str">
        <f t="shared" si="11"/>
        <v/>
      </c>
      <c r="AL12" s="297" t="str">
        <f t="shared" si="12"/>
        <v/>
      </c>
      <c r="AM12" s="276">
        <v>1.0</v>
      </c>
      <c r="AN12" s="277">
        <v>2.0</v>
      </c>
      <c r="AO12" s="278">
        <v>1.0</v>
      </c>
      <c r="AP12" s="279">
        <v>2.0</v>
      </c>
      <c r="AQ12" s="296">
        <f t="shared" si="13"/>
        <v>0</v>
      </c>
      <c r="AR12" s="297">
        <f t="shared" si="14"/>
        <v>0</v>
      </c>
      <c r="AS12" s="276"/>
      <c r="AT12" s="277"/>
      <c r="AU12" s="278"/>
      <c r="AV12" s="279"/>
      <c r="AW12" s="296" t="str">
        <f t="shared" si="15"/>
        <v/>
      </c>
      <c r="AX12" s="297" t="str">
        <f t="shared" si="16"/>
        <v/>
      </c>
      <c r="AY12" s="276"/>
      <c r="AZ12" s="277"/>
      <c r="BA12" s="278"/>
      <c r="BB12" s="279"/>
      <c r="BC12" s="296" t="str">
        <f t="shared" si="17"/>
        <v/>
      </c>
      <c r="BD12" s="297" t="str">
        <f t="shared" si="18"/>
        <v/>
      </c>
      <c r="BE12" s="276">
        <v>1.0</v>
      </c>
      <c r="BF12" s="277">
        <v>2.0</v>
      </c>
      <c r="BG12" s="278">
        <v>1.0</v>
      </c>
      <c r="BH12" s="279">
        <v>2.0</v>
      </c>
      <c r="BI12" s="296">
        <f t="shared" si="19"/>
        <v>0</v>
      </c>
      <c r="BJ12" s="297">
        <f t="shared" si="20"/>
        <v>0</v>
      </c>
      <c r="BK12" s="276"/>
      <c r="BL12" s="277"/>
      <c r="BM12" s="278"/>
      <c r="BN12" s="279"/>
      <c r="BO12" s="296" t="str">
        <f t="shared" si="21"/>
        <v/>
      </c>
      <c r="BP12" s="297" t="str">
        <f t="shared" si="22"/>
        <v/>
      </c>
      <c r="BQ12" s="276">
        <v>1.5</v>
      </c>
      <c r="BR12" s="277">
        <v>2.5</v>
      </c>
      <c r="BS12" s="278">
        <v>1.5</v>
      </c>
      <c r="BT12" s="279">
        <v>2.5</v>
      </c>
      <c r="BU12" s="296">
        <f t="shared" si="23"/>
        <v>0</v>
      </c>
      <c r="BV12" s="297">
        <f t="shared" si="24"/>
        <v>0</v>
      </c>
      <c r="BW12" s="276">
        <v>1.5</v>
      </c>
      <c r="BX12" s="277">
        <v>2.5</v>
      </c>
      <c r="BY12" s="278">
        <v>1.5</v>
      </c>
      <c r="BZ12" s="279">
        <v>2.5</v>
      </c>
      <c r="CA12" s="296">
        <f t="shared" si="25"/>
        <v>0</v>
      </c>
      <c r="CB12" s="297">
        <f t="shared" si="26"/>
        <v>0</v>
      </c>
      <c r="CC12" s="276">
        <v>0.5</v>
      </c>
      <c r="CD12" s="277">
        <v>1.5</v>
      </c>
      <c r="CE12" s="278">
        <v>0.5</v>
      </c>
      <c r="CF12" s="279">
        <v>1.5</v>
      </c>
      <c r="CG12" s="296">
        <f t="shared" si="27"/>
        <v>0</v>
      </c>
      <c r="CH12" s="297">
        <f t="shared" si="28"/>
        <v>0</v>
      </c>
      <c r="CI12" s="298">
        <f t="shared" si="29"/>
        <v>18</v>
      </c>
      <c r="CJ12" s="299">
        <f t="shared" si="30"/>
        <v>18</v>
      </c>
      <c r="CK12" s="274">
        <f t="shared" si="31"/>
        <v>0</v>
      </c>
    </row>
    <row r="13">
      <c r="A13" s="250"/>
      <c r="B13" s="300" t="s">
        <v>35</v>
      </c>
      <c r="C13" s="276"/>
      <c r="D13" s="277"/>
      <c r="E13" s="278"/>
      <c r="F13" s="279"/>
      <c r="G13" s="296" t="str">
        <f t="shared" si="1"/>
        <v/>
      </c>
      <c r="H13" s="297" t="str">
        <f t="shared" si="2"/>
        <v/>
      </c>
      <c r="I13" s="276"/>
      <c r="J13" s="277"/>
      <c r="K13" s="278"/>
      <c r="L13" s="279"/>
      <c r="M13" s="296" t="str">
        <f t="shared" si="3"/>
        <v/>
      </c>
      <c r="N13" s="297" t="str">
        <f t="shared" si="4"/>
        <v/>
      </c>
      <c r="O13" s="276"/>
      <c r="P13" s="277"/>
      <c r="Q13" s="278"/>
      <c r="R13" s="279"/>
      <c r="S13" s="296" t="str">
        <f t="shared" si="5"/>
        <v/>
      </c>
      <c r="T13" s="297" t="str">
        <f t="shared" si="6"/>
        <v/>
      </c>
      <c r="U13" s="276"/>
      <c r="V13" s="277"/>
      <c r="W13" s="278"/>
      <c r="X13" s="279"/>
      <c r="Y13" s="296" t="str">
        <f t="shared" si="7"/>
        <v/>
      </c>
      <c r="Z13" s="297" t="str">
        <f t="shared" si="8"/>
        <v/>
      </c>
      <c r="AA13" s="276"/>
      <c r="AB13" s="277"/>
      <c r="AC13" s="278"/>
      <c r="AD13" s="279"/>
      <c r="AE13" s="296" t="str">
        <f t="shared" si="9"/>
        <v/>
      </c>
      <c r="AF13" s="297" t="str">
        <f t="shared" si="10"/>
        <v/>
      </c>
      <c r="AG13" s="276"/>
      <c r="AH13" s="277"/>
      <c r="AI13" s="278"/>
      <c r="AJ13" s="279"/>
      <c r="AK13" s="296" t="str">
        <f t="shared" si="11"/>
        <v/>
      </c>
      <c r="AL13" s="297" t="str">
        <f t="shared" si="12"/>
        <v/>
      </c>
      <c r="AM13" s="276"/>
      <c r="AN13" s="277"/>
      <c r="AO13" s="278"/>
      <c r="AP13" s="279"/>
      <c r="AQ13" s="296" t="str">
        <f t="shared" si="13"/>
        <v/>
      </c>
      <c r="AR13" s="297" t="str">
        <f t="shared" si="14"/>
        <v/>
      </c>
      <c r="AS13" s="276"/>
      <c r="AT13" s="277"/>
      <c r="AU13" s="278"/>
      <c r="AV13" s="279"/>
      <c r="AW13" s="296" t="str">
        <f t="shared" si="15"/>
        <v/>
      </c>
      <c r="AX13" s="297" t="str">
        <f t="shared" si="16"/>
        <v/>
      </c>
      <c r="AY13" s="276"/>
      <c r="AZ13" s="277"/>
      <c r="BA13" s="278"/>
      <c r="BB13" s="279"/>
      <c r="BC13" s="296" t="str">
        <f t="shared" si="17"/>
        <v/>
      </c>
      <c r="BD13" s="297" t="str">
        <f t="shared" si="18"/>
        <v/>
      </c>
      <c r="BE13" s="276">
        <v>1.0</v>
      </c>
      <c r="BF13" s="277">
        <v>2.0</v>
      </c>
      <c r="BG13" s="278">
        <v>1.0</v>
      </c>
      <c r="BH13" s="279">
        <v>2.0</v>
      </c>
      <c r="BI13" s="296">
        <f t="shared" si="19"/>
        <v>0</v>
      </c>
      <c r="BJ13" s="297">
        <f t="shared" si="20"/>
        <v>0</v>
      </c>
      <c r="BK13" s="276"/>
      <c r="BL13" s="277"/>
      <c r="BM13" s="278"/>
      <c r="BN13" s="279"/>
      <c r="BO13" s="296" t="str">
        <f t="shared" si="21"/>
        <v/>
      </c>
      <c r="BP13" s="297" t="str">
        <f t="shared" si="22"/>
        <v/>
      </c>
      <c r="BQ13" s="276">
        <v>1.0</v>
      </c>
      <c r="BR13" s="277">
        <v>2.0</v>
      </c>
      <c r="BS13" s="278">
        <v>1.0</v>
      </c>
      <c r="BT13" s="279">
        <v>2.0</v>
      </c>
      <c r="BU13" s="296">
        <f t="shared" si="23"/>
        <v>0</v>
      </c>
      <c r="BV13" s="297">
        <f t="shared" si="24"/>
        <v>0</v>
      </c>
      <c r="BW13" s="276">
        <v>1.0</v>
      </c>
      <c r="BX13" s="277">
        <v>3.0</v>
      </c>
      <c r="BY13" s="278">
        <v>1.0</v>
      </c>
      <c r="BZ13" s="279">
        <v>3.0</v>
      </c>
      <c r="CA13" s="296">
        <f t="shared" si="25"/>
        <v>0</v>
      </c>
      <c r="CB13" s="297">
        <f t="shared" si="26"/>
        <v>0</v>
      </c>
      <c r="CC13" s="276">
        <v>1.0</v>
      </c>
      <c r="CD13" s="277">
        <v>2.0</v>
      </c>
      <c r="CE13" s="278">
        <v>1.0</v>
      </c>
      <c r="CF13" s="279">
        <v>2.0</v>
      </c>
      <c r="CG13" s="296">
        <f t="shared" si="27"/>
        <v>0</v>
      </c>
      <c r="CH13" s="297">
        <f t="shared" si="28"/>
        <v>0</v>
      </c>
      <c r="CI13" s="298">
        <f t="shared" si="29"/>
        <v>11</v>
      </c>
      <c r="CJ13" s="299">
        <f t="shared" si="30"/>
        <v>11</v>
      </c>
      <c r="CK13" s="283">
        <f t="shared" si="31"/>
        <v>0</v>
      </c>
    </row>
    <row r="14">
      <c r="A14" s="250"/>
      <c r="B14" s="295" t="s">
        <v>38</v>
      </c>
      <c r="C14" s="276"/>
      <c r="D14" s="277"/>
      <c r="E14" s="278"/>
      <c r="F14" s="279"/>
      <c r="G14" s="296" t="str">
        <f t="shared" si="1"/>
        <v/>
      </c>
      <c r="H14" s="297" t="str">
        <f t="shared" si="2"/>
        <v/>
      </c>
      <c r="I14" s="276"/>
      <c r="J14" s="277"/>
      <c r="K14" s="278"/>
      <c r="L14" s="279"/>
      <c r="M14" s="296" t="str">
        <f t="shared" si="3"/>
        <v/>
      </c>
      <c r="N14" s="297" t="str">
        <f t="shared" si="4"/>
        <v/>
      </c>
      <c r="O14" s="276"/>
      <c r="P14" s="277"/>
      <c r="Q14" s="278"/>
      <c r="R14" s="279"/>
      <c r="S14" s="296" t="str">
        <f t="shared" si="5"/>
        <v/>
      </c>
      <c r="T14" s="297" t="str">
        <f t="shared" si="6"/>
        <v/>
      </c>
      <c r="U14" s="276"/>
      <c r="V14" s="277"/>
      <c r="W14" s="278"/>
      <c r="X14" s="279"/>
      <c r="Y14" s="296" t="str">
        <f t="shared" si="7"/>
        <v/>
      </c>
      <c r="Z14" s="297" t="str">
        <f t="shared" si="8"/>
        <v/>
      </c>
      <c r="AA14" s="276"/>
      <c r="AB14" s="277"/>
      <c r="AC14" s="278"/>
      <c r="AD14" s="279"/>
      <c r="AE14" s="296" t="str">
        <f t="shared" si="9"/>
        <v/>
      </c>
      <c r="AF14" s="297" t="str">
        <f t="shared" si="10"/>
        <v/>
      </c>
      <c r="AG14" s="276"/>
      <c r="AH14" s="277"/>
      <c r="AI14" s="278"/>
      <c r="AJ14" s="279"/>
      <c r="AK14" s="296" t="str">
        <f t="shared" si="11"/>
        <v/>
      </c>
      <c r="AL14" s="297" t="str">
        <f t="shared" si="12"/>
        <v/>
      </c>
      <c r="AM14" s="276"/>
      <c r="AN14" s="277"/>
      <c r="AO14" s="278"/>
      <c r="AP14" s="279"/>
      <c r="AQ14" s="296" t="str">
        <f t="shared" si="13"/>
        <v/>
      </c>
      <c r="AR14" s="297" t="str">
        <f t="shared" si="14"/>
        <v/>
      </c>
      <c r="AS14" s="276"/>
      <c r="AT14" s="277"/>
      <c r="AU14" s="278"/>
      <c r="AV14" s="279"/>
      <c r="AW14" s="296" t="str">
        <f t="shared" si="15"/>
        <v/>
      </c>
      <c r="AX14" s="297" t="str">
        <f t="shared" si="16"/>
        <v/>
      </c>
      <c r="AY14" s="276"/>
      <c r="AZ14" s="277"/>
      <c r="BA14" s="278"/>
      <c r="BB14" s="279"/>
      <c r="BC14" s="296" t="str">
        <f t="shared" si="17"/>
        <v/>
      </c>
      <c r="BD14" s="297" t="str">
        <f t="shared" si="18"/>
        <v/>
      </c>
      <c r="BE14" s="276">
        <v>1.0</v>
      </c>
      <c r="BF14" s="277">
        <v>2.0</v>
      </c>
      <c r="BG14" s="278">
        <v>1.0</v>
      </c>
      <c r="BH14" s="279">
        <v>2.0</v>
      </c>
      <c r="BI14" s="296">
        <f t="shared" si="19"/>
        <v>0</v>
      </c>
      <c r="BJ14" s="297">
        <f t="shared" si="20"/>
        <v>0</v>
      </c>
      <c r="BK14" s="276"/>
      <c r="BL14" s="277"/>
      <c r="BM14" s="278"/>
      <c r="BN14" s="279"/>
      <c r="BO14" s="296" t="str">
        <f t="shared" si="21"/>
        <v/>
      </c>
      <c r="BP14" s="297" t="str">
        <f t="shared" si="22"/>
        <v/>
      </c>
      <c r="BQ14" s="276">
        <v>1.0</v>
      </c>
      <c r="BR14" s="277">
        <v>2.0</v>
      </c>
      <c r="BS14" s="278">
        <v>1.0</v>
      </c>
      <c r="BT14" s="279">
        <v>2.0</v>
      </c>
      <c r="BU14" s="296">
        <f t="shared" si="23"/>
        <v>0</v>
      </c>
      <c r="BV14" s="297">
        <f t="shared" si="24"/>
        <v>0</v>
      </c>
      <c r="BW14" s="276">
        <v>1.0</v>
      </c>
      <c r="BX14" s="277">
        <v>3.0</v>
      </c>
      <c r="BY14" s="278">
        <v>1.0</v>
      </c>
      <c r="BZ14" s="279">
        <v>3.0</v>
      </c>
      <c r="CA14" s="296">
        <f t="shared" si="25"/>
        <v>0</v>
      </c>
      <c r="CB14" s="297">
        <f t="shared" si="26"/>
        <v>0</v>
      </c>
      <c r="CC14" s="276">
        <v>1.0</v>
      </c>
      <c r="CD14" s="277">
        <v>2.0</v>
      </c>
      <c r="CE14" s="278">
        <v>1.0</v>
      </c>
      <c r="CF14" s="279">
        <v>2.0</v>
      </c>
      <c r="CG14" s="296">
        <f t="shared" si="27"/>
        <v>0</v>
      </c>
      <c r="CH14" s="297">
        <f t="shared" si="28"/>
        <v>0</v>
      </c>
      <c r="CI14" s="298">
        <f t="shared" si="29"/>
        <v>11</v>
      </c>
      <c r="CJ14" s="299">
        <f t="shared" si="30"/>
        <v>11</v>
      </c>
      <c r="CK14" s="283">
        <f t="shared" si="31"/>
        <v>0</v>
      </c>
    </row>
    <row r="15">
      <c r="A15" s="250"/>
      <c r="B15" s="300" t="s">
        <v>36</v>
      </c>
      <c r="C15" s="276"/>
      <c r="D15" s="277"/>
      <c r="E15" s="278"/>
      <c r="F15" s="279"/>
      <c r="G15" s="296" t="str">
        <f t="shared" si="1"/>
        <v/>
      </c>
      <c r="H15" s="297" t="str">
        <f t="shared" si="2"/>
        <v/>
      </c>
      <c r="I15" s="276"/>
      <c r="J15" s="277"/>
      <c r="K15" s="278"/>
      <c r="L15" s="279"/>
      <c r="M15" s="296" t="str">
        <f t="shared" si="3"/>
        <v/>
      </c>
      <c r="N15" s="297" t="str">
        <f t="shared" si="4"/>
        <v/>
      </c>
      <c r="O15" s="276">
        <v>1.0</v>
      </c>
      <c r="P15" s="277">
        <v>3.0</v>
      </c>
      <c r="Q15" s="278">
        <v>1.0</v>
      </c>
      <c r="R15" s="279">
        <v>3.0</v>
      </c>
      <c r="S15" s="296">
        <f t="shared" si="5"/>
        <v>0</v>
      </c>
      <c r="T15" s="297">
        <f t="shared" si="6"/>
        <v>0</v>
      </c>
      <c r="U15" s="276">
        <v>2.0</v>
      </c>
      <c r="V15" s="277">
        <v>6.0</v>
      </c>
      <c r="W15" s="278">
        <v>2.0</v>
      </c>
      <c r="X15" s="279">
        <v>6.0</v>
      </c>
      <c r="Y15" s="296">
        <f t="shared" si="7"/>
        <v>0</v>
      </c>
      <c r="Z15" s="297">
        <f t="shared" si="8"/>
        <v>0</v>
      </c>
      <c r="AA15" s="276">
        <v>2.0</v>
      </c>
      <c r="AB15" s="277">
        <v>6.0</v>
      </c>
      <c r="AC15" s="278">
        <v>2.0</v>
      </c>
      <c r="AD15" s="279">
        <v>6.0</v>
      </c>
      <c r="AE15" s="296">
        <f t="shared" si="9"/>
        <v>0</v>
      </c>
      <c r="AF15" s="297">
        <f t="shared" si="10"/>
        <v>0</v>
      </c>
      <c r="AG15" s="276"/>
      <c r="AH15" s="277"/>
      <c r="AI15" s="278"/>
      <c r="AJ15" s="279"/>
      <c r="AK15" s="296" t="str">
        <f t="shared" si="11"/>
        <v/>
      </c>
      <c r="AL15" s="297" t="str">
        <f t="shared" si="12"/>
        <v/>
      </c>
      <c r="AM15" s="276">
        <v>1.0</v>
      </c>
      <c r="AN15" s="277">
        <v>3.0</v>
      </c>
      <c r="AO15" s="278">
        <v>1.0</v>
      </c>
      <c r="AP15" s="279">
        <v>3.0</v>
      </c>
      <c r="AQ15" s="296">
        <f t="shared" si="13"/>
        <v>0</v>
      </c>
      <c r="AR15" s="297">
        <f t="shared" si="14"/>
        <v>0</v>
      </c>
      <c r="AS15" s="276">
        <v>2.0</v>
      </c>
      <c r="AT15" s="277">
        <v>5.0</v>
      </c>
      <c r="AU15" s="278">
        <v>2.0</v>
      </c>
      <c r="AV15" s="279">
        <v>5.0</v>
      </c>
      <c r="AW15" s="296">
        <f t="shared" si="15"/>
        <v>0</v>
      </c>
      <c r="AX15" s="297">
        <f t="shared" si="16"/>
        <v>0</v>
      </c>
      <c r="AY15" s="276">
        <v>2.0</v>
      </c>
      <c r="AZ15" s="277">
        <v>5.0</v>
      </c>
      <c r="BA15" s="278">
        <v>2.0</v>
      </c>
      <c r="BB15" s="279">
        <v>5.0</v>
      </c>
      <c r="BC15" s="296">
        <f t="shared" si="17"/>
        <v>0</v>
      </c>
      <c r="BD15" s="297">
        <f t="shared" si="18"/>
        <v>0</v>
      </c>
      <c r="BE15" s="276">
        <v>1.0</v>
      </c>
      <c r="BF15" s="277">
        <v>3.0</v>
      </c>
      <c r="BG15" s="278">
        <v>1.0</v>
      </c>
      <c r="BH15" s="279">
        <v>3.0</v>
      </c>
      <c r="BI15" s="296">
        <f t="shared" si="19"/>
        <v>0</v>
      </c>
      <c r="BJ15" s="297">
        <f t="shared" si="20"/>
        <v>0</v>
      </c>
      <c r="BK15" s="276">
        <v>1.0</v>
      </c>
      <c r="BL15" s="277">
        <v>3.0</v>
      </c>
      <c r="BM15" s="278">
        <v>1.0</v>
      </c>
      <c r="BN15" s="279">
        <v>3.0</v>
      </c>
      <c r="BO15" s="296">
        <f t="shared" si="21"/>
        <v>0</v>
      </c>
      <c r="BP15" s="297">
        <f t="shared" si="22"/>
        <v>0</v>
      </c>
      <c r="BQ15" s="276">
        <v>1.0</v>
      </c>
      <c r="BR15" s="277">
        <v>3.0</v>
      </c>
      <c r="BS15" s="278">
        <v>1.0</v>
      </c>
      <c r="BT15" s="279">
        <v>3.0</v>
      </c>
      <c r="BU15" s="296">
        <f t="shared" si="23"/>
        <v>0</v>
      </c>
      <c r="BV15" s="297">
        <f t="shared" si="24"/>
        <v>0</v>
      </c>
      <c r="BW15" s="276">
        <v>2.0</v>
      </c>
      <c r="BX15" s="277">
        <v>5.0</v>
      </c>
      <c r="BY15" s="278">
        <v>2.0</v>
      </c>
      <c r="BZ15" s="279">
        <v>5.0</v>
      </c>
      <c r="CA15" s="296">
        <f t="shared" si="25"/>
        <v>0</v>
      </c>
      <c r="CB15" s="297">
        <f t="shared" si="26"/>
        <v>0</v>
      </c>
      <c r="CC15" s="276">
        <v>1.0</v>
      </c>
      <c r="CD15" s="277">
        <v>3.0</v>
      </c>
      <c r="CE15" s="278">
        <v>1.0</v>
      </c>
      <c r="CF15" s="279">
        <v>3.0</v>
      </c>
      <c r="CG15" s="296">
        <f t="shared" si="27"/>
        <v>0</v>
      </c>
      <c r="CH15" s="297">
        <f t="shared" si="28"/>
        <v>0</v>
      </c>
      <c r="CI15" s="298">
        <f t="shared" si="29"/>
        <v>39</v>
      </c>
      <c r="CJ15" s="299">
        <f t="shared" si="30"/>
        <v>39</v>
      </c>
      <c r="CK15" s="283">
        <f t="shared" si="31"/>
        <v>0</v>
      </c>
    </row>
    <row r="16">
      <c r="A16" s="250"/>
      <c r="B16" s="295" t="s">
        <v>41</v>
      </c>
      <c r="C16" s="276"/>
      <c r="D16" s="277"/>
      <c r="E16" s="278"/>
      <c r="F16" s="279"/>
      <c r="G16" s="296" t="str">
        <f t="shared" si="1"/>
        <v/>
      </c>
      <c r="H16" s="297" t="str">
        <f t="shared" si="2"/>
        <v/>
      </c>
      <c r="I16" s="276"/>
      <c r="J16" s="277"/>
      <c r="K16" s="278"/>
      <c r="L16" s="279"/>
      <c r="M16" s="296" t="str">
        <f t="shared" si="3"/>
        <v/>
      </c>
      <c r="N16" s="297" t="str">
        <f t="shared" si="4"/>
        <v/>
      </c>
      <c r="O16" s="276">
        <v>1.0</v>
      </c>
      <c r="P16" s="277">
        <v>2.0</v>
      </c>
      <c r="Q16" s="278">
        <v>1.0</v>
      </c>
      <c r="R16" s="279">
        <v>2.0</v>
      </c>
      <c r="S16" s="296">
        <f t="shared" si="5"/>
        <v>0</v>
      </c>
      <c r="T16" s="297">
        <f t="shared" si="6"/>
        <v>0</v>
      </c>
      <c r="U16" s="276">
        <v>1.0</v>
      </c>
      <c r="V16" s="277">
        <v>3.0</v>
      </c>
      <c r="W16" s="278">
        <v>1.0</v>
      </c>
      <c r="X16" s="279">
        <v>3.0</v>
      </c>
      <c r="Y16" s="296">
        <f t="shared" si="7"/>
        <v>0</v>
      </c>
      <c r="Z16" s="297">
        <f t="shared" si="8"/>
        <v>0</v>
      </c>
      <c r="AA16" s="276">
        <v>1.0</v>
      </c>
      <c r="AB16" s="277">
        <v>3.0</v>
      </c>
      <c r="AC16" s="278">
        <v>1.0</v>
      </c>
      <c r="AD16" s="279">
        <v>3.0</v>
      </c>
      <c r="AE16" s="296">
        <f t="shared" si="9"/>
        <v>0</v>
      </c>
      <c r="AF16" s="297">
        <f t="shared" si="10"/>
        <v>0</v>
      </c>
      <c r="AG16" s="276"/>
      <c r="AH16" s="277"/>
      <c r="AI16" s="278"/>
      <c r="AJ16" s="279"/>
      <c r="AK16" s="296" t="str">
        <f t="shared" si="11"/>
        <v/>
      </c>
      <c r="AL16" s="297" t="str">
        <f t="shared" si="12"/>
        <v/>
      </c>
      <c r="AM16" s="276"/>
      <c r="AN16" s="277"/>
      <c r="AO16" s="278"/>
      <c r="AP16" s="279"/>
      <c r="AQ16" s="296" t="str">
        <f t="shared" si="13"/>
        <v/>
      </c>
      <c r="AR16" s="297" t="str">
        <f t="shared" si="14"/>
        <v/>
      </c>
      <c r="AS16" s="276"/>
      <c r="AT16" s="277"/>
      <c r="AU16" s="278"/>
      <c r="AV16" s="279"/>
      <c r="AW16" s="296" t="str">
        <f t="shared" si="15"/>
        <v/>
      </c>
      <c r="AX16" s="297" t="str">
        <f t="shared" si="16"/>
        <v/>
      </c>
      <c r="AY16" s="276"/>
      <c r="AZ16" s="277"/>
      <c r="BA16" s="278"/>
      <c r="BB16" s="279"/>
      <c r="BC16" s="296" t="str">
        <f t="shared" si="17"/>
        <v/>
      </c>
      <c r="BD16" s="297" t="str">
        <f t="shared" si="18"/>
        <v/>
      </c>
      <c r="BE16" s="276"/>
      <c r="BF16" s="277"/>
      <c r="BG16" s="278"/>
      <c r="BH16" s="279"/>
      <c r="BI16" s="296" t="str">
        <f t="shared" si="19"/>
        <v/>
      </c>
      <c r="BJ16" s="297" t="str">
        <f t="shared" si="20"/>
        <v/>
      </c>
      <c r="BK16" s="276"/>
      <c r="BL16" s="277"/>
      <c r="BM16" s="278"/>
      <c r="BN16" s="279"/>
      <c r="BO16" s="296" t="str">
        <f t="shared" si="21"/>
        <v/>
      </c>
      <c r="BP16" s="297" t="str">
        <f t="shared" si="22"/>
        <v/>
      </c>
      <c r="BQ16" s="276"/>
      <c r="BR16" s="277"/>
      <c r="BS16" s="278"/>
      <c r="BT16" s="279"/>
      <c r="BU16" s="296" t="str">
        <f t="shared" si="23"/>
        <v/>
      </c>
      <c r="BV16" s="297" t="str">
        <f t="shared" si="24"/>
        <v/>
      </c>
      <c r="BW16" s="276"/>
      <c r="BX16" s="277"/>
      <c r="BY16" s="278"/>
      <c r="BZ16" s="279"/>
      <c r="CA16" s="296" t="str">
        <f t="shared" si="25"/>
        <v/>
      </c>
      <c r="CB16" s="297" t="str">
        <f t="shared" si="26"/>
        <v/>
      </c>
      <c r="CC16" s="276"/>
      <c r="CD16" s="277"/>
      <c r="CE16" s="278"/>
      <c r="CF16" s="279"/>
      <c r="CG16" s="296" t="str">
        <f t="shared" si="27"/>
        <v/>
      </c>
      <c r="CH16" s="297" t="str">
        <f t="shared" si="28"/>
        <v/>
      </c>
      <c r="CI16" s="298">
        <f t="shared" si="29"/>
        <v>4</v>
      </c>
      <c r="CJ16" s="299">
        <f t="shared" si="30"/>
        <v>4</v>
      </c>
      <c r="CK16" s="283">
        <f t="shared" si="31"/>
        <v>0</v>
      </c>
    </row>
    <row r="17">
      <c r="A17" s="257"/>
      <c r="B17" s="301" t="s">
        <v>40</v>
      </c>
      <c r="C17" s="276"/>
      <c r="D17" s="277"/>
      <c r="E17" s="278"/>
      <c r="F17" s="279"/>
      <c r="G17" s="296" t="str">
        <f t="shared" si="1"/>
        <v/>
      </c>
      <c r="H17" s="297" t="str">
        <f t="shared" si="2"/>
        <v/>
      </c>
      <c r="I17" s="276"/>
      <c r="J17" s="277"/>
      <c r="K17" s="278"/>
      <c r="L17" s="279"/>
      <c r="M17" s="296" t="str">
        <f t="shared" si="3"/>
        <v/>
      </c>
      <c r="N17" s="297" t="str">
        <f t="shared" si="4"/>
        <v/>
      </c>
      <c r="O17" s="276">
        <v>1.0</v>
      </c>
      <c r="P17" s="277">
        <v>3.0</v>
      </c>
      <c r="Q17" s="278">
        <v>1.0</v>
      </c>
      <c r="R17" s="279">
        <v>3.0</v>
      </c>
      <c r="S17" s="296">
        <f t="shared" si="5"/>
        <v>0</v>
      </c>
      <c r="T17" s="297">
        <f t="shared" si="6"/>
        <v>0</v>
      </c>
      <c r="U17" s="276">
        <v>1.0</v>
      </c>
      <c r="V17" s="277">
        <v>6.0</v>
      </c>
      <c r="W17" s="278">
        <v>1.0</v>
      </c>
      <c r="X17" s="279">
        <v>6.0</v>
      </c>
      <c r="Y17" s="296">
        <f t="shared" si="7"/>
        <v>0</v>
      </c>
      <c r="Z17" s="297">
        <f t="shared" si="8"/>
        <v>0</v>
      </c>
      <c r="AA17" s="276">
        <v>1.0</v>
      </c>
      <c r="AB17" s="277">
        <v>6.0</v>
      </c>
      <c r="AC17" s="278">
        <v>1.0</v>
      </c>
      <c r="AD17" s="279">
        <v>6.0</v>
      </c>
      <c r="AE17" s="296">
        <f t="shared" si="9"/>
        <v>0</v>
      </c>
      <c r="AF17" s="297">
        <f t="shared" si="10"/>
        <v>0</v>
      </c>
      <c r="AG17" s="276"/>
      <c r="AH17" s="277"/>
      <c r="AI17" s="278"/>
      <c r="AJ17" s="279"/>
      <c r="AK17" s="296" t="str">
        <f t="shared" si="11"/>
        <v/>
      </c>
      <c r="AL17" s="297" t="str">
        <f t="shared" si="12"/>
        <v/>
      </c>
      <c r="AM17" s="276">
        <v>1.0</v>
      </c>
      <c r="AN17" s="277">
        <v>3.0</v>
      </c>
      <c r="AO17" s="278">
        <v>1.0</v>
      </c>
      <c r="AP17" s="279">
        <v>3.0</v>
      </c>
      <c r="AQ17" s="296">
        <f t="shared" si="13"/>
        <v>0</v>
      </c>
      <c r="AR17" s="297">
        <f t="shared" si="14"/>
        <v>0</v>
      </c>
      <c r="AS17" s="276">
        <v>1.0</v>
      </c>
      <c r="AT17" s="277">
        <v>5.0</v>
      </c>
      <c r="AU17" s="278">
        <v>1.0</v>
      </c>
      <c r="AV17" s="279">
        <v>5.0</v>
      </c>
      <c r="AW17" s="296">
        <f t="shared" si="15"/>
        <v>0</v>
      </c>
      <c r="AX17" s="297">
        <f t="shared" si="16"/>
        <v>0</v>
      </c>
      <c r="AY17" s="276">
        <v>1.0</v>
      </c>
      <c r="AZ17" s="277">
        <v>5.0</v>
      </c>
      <c r="BA17" s="278">
        <v>1.0</v>
      </c>
      <c r="BB17" s="279">
        <v>5.0</v>
      </c>
      <c r="BC17" s="296">
        <f t="shared" si="17"/>
        <v>0</v>
      </c>
      <c r="BD17" s="297">
        <f t="shared" si="18"/>
        <v>0</v>
      </c>
      <c r="BE17" s="276">
        <v>1.0</v>
      </c>
      <c r="BF17" s="277">
        <v>3.0</v>
      </c>
      <c r="BG17" s="278">
        <v>1.0</v>
      </c>
      <c r="BH17" s="279">
        <v>3.0</v>
      </c>
      <c r="BI17" s="296">
        <f t="shared" si="19"/>
        <v>0</v>
      </c>
      <c r="BJ17" s="297">
        <f t="shared" si="20"/>
        <v>0</v>
      </c>
      <c r="BK17" s="276">
        <v>1.0</v>
      </c>
      <c r="BL17" s="277">
        <v>3.0</v>
      </c>
      <c r="BM17" s="278">
        <v>1.0</v>
      </c>
      <c r="BN17" s="279">
        <v>3.0</v>
      </c>
      <c r="BO17" s="296">
        <f t="shared" si="21"/>
        <v>0</v>
      </c>
      <c r="BP17" s="297">
        <f t="shared" si="22"/>
        <v>0</v>
      </c>
      <c r="BQ17" s="276">
        <v>1.0</v>
      </c>
      <c r="BR17" s="277">
        <v>3.0</v>
      </c>
      <c r="BS17" s="278">
        <v>1.0</v>
      </c>
      <c r="BT17" s="279">
        <v>3.0</v>
      </c>
      <c r="BU17" s="296">
        <f t="shared" si="23"/>
        <v>0</v>
      </c>
      <c r="BV17" s="297">
        <f t="shared" si="24"/>
        <v>0</v>
      </c>
      <c r="BW17" s="276">
        <v>1.0</v>
      </c>
      <c r="BX17" s="277">
        <v>5.0</v>
      </c>
      <c r="BY17" s="278">
        <v>1.0</v>
      </c>
      <c r="BZ17" s="279">
        <v>5.0</v>
      </c>
      <c r="CA17" s="296">
        <f t="shared" si="25"/>
        <v>0</v>
      </c>
      <c r="CB17" s="297">
        <f t="shared" si="26"/>
        <v>0</v>
      </c>
      <c r="CC17" s="276">
        <v>1.0</v>
      </c>
      <c r="CD17" s="277">
        <v>3.0</v>
      </c>
      <c r="CE17" s="278">
        <v>1.0</v>
      </c>
      <c r="CF17" s="279">
        <v>3.0</v>
      </c>
      <c r="CG17" s="296">
        <f t="shared" si="27"/>
        <v>0</v>
      </c>
      <c r="CH17" s="297">
        <f t="shared" si="28"/>
        <v>0</v>
      </c>
      <c r="CI17" s="298">
        <f t="shared" si="29"/>
        <v>39</v>
      </c>
      <c r="CJ17" s="299">
        <f t="shared" si="30"/>
        <v>39</v>
      </c>
      <c r="CK17" s="283">
        <f t="shared" si="31"/>
        <v>0</v>
      </c>
    </row>
    <row r="18">
      <c r="A18" s="302" t="s">
        <v>65</v>
      </c>
      <c r="B18" s="303" t="s">
        <v>29</v>
      </c>
      <c r="C18" s="266"/>
      <c r="D18" s="267"/>
      <c r="E18" s="268"/>
      <c r="F18" s="269"/>
      <c r="G18" s="304" t="str">
        <f t="shared" si="1"/>
        <v/>
      </c>
      <c r="H18" s="305" t="str">
        <f t="shared" si="2"/>
        <v/>
      </c>
      <c r="I18" s="266"/>
      <c r="J18" s="267"/>
      <c r="K18" s="268"/>
      <c r="L18" s="269"/>
      <c r="M18" s="304" t="str">
        <f t="shared" si="3"/>
        <v/>
      </c>
      <c r="N18" s="305" t="str">
        <f t="shared" si="4"/>
        <v/>
      </c>
      <c r="O18" s="266">
        <v>1.5</v>
      </c>
      <c r="P18" s="267">
        <v>3.0</v>
      </c>
      <c r="Q18" s="268">
        <v>1.5</v>
      </c>
      <c r="R18" s="269">
        <v>3.0</v>
      </c>
      <c r="S18" s="304">
        <f t="shared" si="5"/>
        <v>0</v>
      </c>
      <c r="T18" s="305">
        <f t="shared" si="6"/>
        <v>0</v>
      </c>
      <c r="U18" s="266"/>
      <c r="V18" s="267"/>
      <c r="W18" s="268"/>
      <c r="X18" s="269"/>
      <c r="Y18" s="304" t="str">
        <f t="shared" si="7"/>
        <v/>
      </c>
      <c r="Z18" s="305" t="str">
        <f t="shared" si="8"/>
        <v/>
      </c>
      <c r="AA18" s="266">
        <v>3.0</v>
      </c>
      <c r="AB18" s="267">
        <v>6.0</v>
      </c>
      <c r="AC18" s="268">
        <v>3.0</v>
      </c>
      <c r="AD18" s="269">
        <v>6.0</v>
      </c>
      <c r="AE18" s="304">
        <f t="shared" si="9"/>
        <v>0</v>
      </c>
      <c r="AF18" s="305">
        <f t="shared" si="10"/>
        <v>0</v>
      </c>
      <c r="AG18" s="266">
        <v>3.0</v>
      </c>
      <c r="AH18" s="267">
        <v>6.0</v>
      </c>
      <c r="AI18" s="268">
        <v>3.0</v>
      </c>
      <c r="AJ18" s="269">
        <v>6.0</v>
      </c>
      <c r="AK18" s="304">
        <f t="shared" si="11"/>
        <v>0</v>
      </c>
      <c r="AL18" s="305">
        <f t="shared" si="12"/>
        <v>0</v>
      </c>
      <c r="AM18" s="266">
        <v>1.0</v>
      </c>
      <c r="AN18" s="267">
        <v>2.0</v>
      </c>
      <c r="AO18" s="268">
        <v>1.0</v>
      </c>
      <c r="AP18" s="269">
        <v>2.0</v>
      </c>
      <c r="AQ18" s="304">
        <f t="shared" si="13"/>
        <v>0</v>
      </c>
      <c r="AR18" s="305">
        <f t="shared" si="14"/>
        <v>0</v>
      </c>
      <c r="AS18" s="266"/>
      <c r="AT18" s="267"/>
      <c r="AU18" s="268"/>
      <c r="AV18" s="269"/>
      <c r="AW18" s="304" t="str">
        <f t="shared" si="15"/>
        <v/>
      </c>
      <c r="AX18" s="305" t="str">
        <f t="shared" si="16"/>
        <v/>
      </c>
      <c r="AY18" s="266"/>
      <c r="AZ18" s="267"/>
      <c r="BA18" s="268"/>
      <c r="BB18" s="269"/>
      <c r="BC18" s="304" t="str">
        <f t="shared" si="17"/>
        <v/>
      </c>
      <c r="BD18" s="305" t="str">
        <f t="shared" si="18"/>
        <v/>
      </c>
      <c r="BE18" s="266">
        <v>1.0</v>
      </c>
      <c r="BF18" s="267">
        <v>2.0</v>
      </c>
      <c r="BG18" s="268">
        <v>1.0</v>
      </c>
      <c r="BH18" s="269">
        <v>2.0</v>
      </c>
      <c r="BI18" s="304">
        <f t="shared" si="19"/>
        <v>0</v>
      </c>
      <c r="BJ18" s="305">
        <f t="shared" si="20"/>
        <v>0</v>
      </c>
      <c r="BK18" s="266"/>
      <c r="BL18" s="267"/>
      <c r="BM18" s="268"/>
      <c r="BN18" s="269"/>
      <c r="BO18" s="304" t="str">
        <f t="shared" si="21"/>
        <v/>
      </c>
      <c r="BP18" s="305" t="str">
        <f t="shared" si="22"/>
        <v/>
      </c>
      <c r="BQ18" s="266">
        <v>1.5</v>
      </c>
      <c r="BR18" s="267">
        <v>2.5</v>
      </c>
      <c r="BS18" s="268">
        <v>1.5</v>
      </c>
      <c r="BT18" s="269">
        <v>2.5</v>
      </c>
      <c r="BU18" s="304">
        <f t="shared" si="23"/>
        <v>0</v>
      </c>
      <c r="BV18" s="305">
        <f t="shared" si="24"/>
        <v>0</v>
      </c>
      <c r="BW18" s="266">
        <v>1.5</v>
      </c>
      <c r="BX18" s="267">
        <v>2.5</v>
      </c>
      <c r="BY18" s="268">
        <v>1.5</v>
      </c>
      <c r="BZ18" s="269">
        <v>2.5</v>
      </c>
      <c r="CA18" s="304">
        <f t="shared" si="25"/>
        <v>0</v>
      </c>
      <c r="CB18" s="305">
        <f t="shared" si="26"/>
        <v>0</v>
      </c>
      <c r="CC18" s="266">
        <v>0.5</v>
      </c>
      <c r="CD18" s="267">
        <v>1.5</v>
      </c>
      <c r="CE18" s="268">
        <v>0.5</v>
      </c>
      <c r="CF18" s="269">
        <v>1.5</v>
      </c>
      <c r="CG18" s="304">
        <f t="shared" si="27"/>
        <v>0</v>
      </c>
      <c r="CH18" s="305">
        <f t="shared" si="28"/>
        <v>0</v>
      </c>
      <c r="CI18" s="272">
        <f t="shared" si="29"/>
        <v>18</v>
      </c>
      <c r="CJ18" s="306">
        <f t="shared" si="30"/>
        <v>18</v>
      </c>
      <c r="CK18" s="274">
        <f t="shared" si="31"/>
        <v>0</v>
      </c>
    </row>
    <row r="19">
      <c r="A19" s="250"/>
      <c r="B19" s="307" t="s">
        <v>22</v>
      </c>
      <c r="C19" s="276"/>
      <c r="D19" s="277"/>
      <c r="E19" s="278"/>
      <c r="F19" s="279"/>
      <c r="G19" s="296" t="str">
        <f t="shared" si="1"/>
        <v/>
      </c>
      <c r="H19" s="297" t="str">
        <f t="shared" si="2"/>
        <v/>
      </c>
      <c r="I19" s="276"/>
      <c r="J19" s="277"/>
      <c r="K19" s="278"/>
      <c r="L19" s="279"/>
      <c r="M19" s="296" t="str">
        <f t="shared" si="3"/>
        <v/>
      </c>
      <c r="N19" s="297" t="str">
        <f t="shared" si="4"/>
        <v/>
      </c>
      <c r="O19" s="276"/>
      <c r="P19" s="277"/>
      <c r="Q19" s="278"/>
      <c r="R19" s="279"/>
      <c r="S19" s="296" t="str">
        <f t="shared" si="5"/>
        <v/>
      </c>
      <c r="T19" s="297" t="str">
        <f t="shared" si="6"/>
        <v/>
      </c>
      <c r="U19" s="276"/>
      <c r="V19" s="277"/>
      <c r="W19" s="278"/>
      <c r="X19" s="279"/>
      <c r="Y19" s="296" t="str">
        <f t="shared" si="7"/>
        <v/>
      </c>
      <c r="Z19" s="297" t="str">
        <f t="shared" si="8"/>
        <v/>
      </c>
      <c r="AA19" s="276"/>
      <c r="AB19" s="277"/>
      <c r="AC19" s="278"/>
      <c r="AD19" s="279"/>
      <c r="AE19" s="296" t="str">
        <f t="shared" si="9"/>
        <v/>
      </c>
      <c r="AF19" s="297" t="str">
        <f t="shared" si="10"/>
        <v/>
      </c>
      <c r="AG19" s="276"/>
      <c r="AH19" s="277"/>
      <c r="AI19" s="278"/>
      <c r="AJ19" s="279"/>
      <c r="AK19" s="296" t="str">
        <f t="shared" si="11"/>
        <v/>
      </c>
      <c r="AL19" s="297" t="str">
        <f t="shared" si="12"/>
        <v/>
      </c>
      <c r="AM19" s="276">
        <v>1.0</v>
      </c>
      <c r="AN19" s="277">
        <v>2.0</v>
      </c>
      <c r="AO19" s="278">
        <v>1.0</v>
      </c>
      <c r="AP19" s="279">
        <v>2.0</v>
      </c>
      <c r="AQ19" s="296">
        <f t="shared" si="13"/>
        <v>0</v>
      </c>
      <c r="AR19" s="297">
        <f t="shared" si="14"/>
        <v>0</v>
      </c>
      <c r="AS19" s="276"/>
      <c r="AT19" s="277"/>
      <c r="AU19" s="278"/>
      <c r="AV19" s="279"/>
      <c r="AW19" s="296" t="str">
        <f t="shared" si="15"/>
        <v/>
      </c>
      <c r="AX19" s="297" t="str">
        <f t="shared" si="16"/>
        <v/>
      </c>
      <c r="AY19" s="276"/>
      <c r="AZ19" s="277"/>
      <c r="BA19" s="278"/>
      <c r="BB19" s="279"/>
      <c r="BC19" s="296" t="str">
        <f t="shared" si="17"/>
        <v/>
      </c>
      <c r="BD19" s="297" t="str">
        <f t="shared" si="18"/>
        <v/>
      </c>
      <c r="BE19" s="276"/>
      <c r="BF19" s="277"/>
      <c r="BG19" s="278"/>
      <c r="BH19" s="279"/>
      <c r="BI19" s="296" t="str">
        <f t="shared" si="19"/>
        <v/>
      </c>
      <c r="BJ19" s="297" t="str">
        <f t="shared" si="20"/>
        <v/>
      </c>
      <c r="BK19" s="276"/>
      <c r="BL19" s="277"/>
      <c r="BM19" s="278"/>
      <c r="BN19" s="279"/>
      <c r="BO19" s="296" t="str">
        <f t="shared" si="21"/>
        <v/>
      </c>
      <c r="BP19" s="297" t="str">
        <f t="shared" si="22"/>
        <v/>
      </c>
      <c r="BQ19" s="276">
        <v>1.0</v>
      </c>
      <c r="BR19" s="277">
        <v>2.0</v>
      </c>
      <c r="BS19" s="278">
        <v>1.0</v>
      </c>
      <c r="BT19" s="279">
        <v>2.0</v>
      </c>
      <c r="BU19" s="296">
        <f t="shared" si="23"/>
        <v>0</v>
      </c>
      <c r="BV19" s="297">
        <f t="shared" si="24"/>
        <v>0</v>
      </c>
      <c r="BW19" s="276">
        <v>1.0</v>
      </c>
      <c r="BX19" s="277">
        <v>3.0</v>
      </c>
      <c r="BY19" s="278">
        <v>1.0</v>
      </c>
      <c r="BZ19" s="279">
        <v>3.0</v>
      </c>
      <c r="CA19" s="296">
        <f t="shared" si="25"/>
        <v>0</v>
      </c>
      <c r="CB19" s="297">
        <f t="shared" si="26"/>
        <v>0</v>
      </c>
      <c r="CC19" s="276">
        <v>1.0</v>
      </c>
      <c r="CD19" s="277">
        <v>2.0</v>
      </c>
      <c r="CE19" s="278">
        <v>1.0</v>
      </c>
      <c r="CF19" s="279">
        <v>2.0</v>
      </c>
      <c r="CG19" s="296">
        <f t="shared" si="27"/>
        <v>0</v>
      </c>
      <c r="CH19" s="297">
        <f t="shared" si="28"/>
        <v>0</v>
      </c>
      <c r="CI19" s="281">
        <f t="shared" si="29"/>
        <v>11</v>
      </c>
      <c r="CJ19" s="299">
        <f t="shared" si="30"/>
        <v>11</v>
      </c>
      <c r="CK19" s="283">
        <f t="shared" si="31"/>
        <v>0</v>
      </c>
    </row>
    <row r="20">
      <c r="A20" s="250"/>
      <c r="B20" s="295" t="s">
        <v>25</v>
      </c>
      <c r="C20" s="276"/>
      <c r="D20" s="277"/>
      <c r="E20" s="278"/>
      <c r="F20" s="279"/>
      <c r="G20" s="296" t="str">
        <f t="shared" si="1"/>
        <v/>
      </c>
      <c r="H20" s="297" t="str">
        <f t="shared" si="2"/>
        <v/>
      </c>
      <c r="I20" s="276"/>
      <c r="J20" s="277"/>
      <c r="K20" s="278"/>
      <c r="L20" s="279"/>
      <c r="M20" s="296" t="str">
        <f t="shared" si="3"/>
        <v/>
      </c>
      <c r="N20" s="297" t="str">
        <f t="shared" si="4"/>
        <v/>
      </c>
      <c r="O20" s="276"/>
      <c r="P20" s="277"/>
      <c r="Q20" s="278"/>
      <c r="R20" s="279"/>
      <c r="S20" s="296" t="str">
        <f t="shared" si="5"/>
        <v/>
      </c>
      <c r="T20" s="297" t="str">
        <f t="shared" si="6"/>
        <v/>
      </c>
      <c r="U20" s="276"/>
      <c r="V20" s="277"/>
      <c r="W20" s="278"/>
      <c r="X20" s="279"/>
      <c r="Y20" s="296" t="str">
        <f t="shared" si="7"/>
        <v/>
      </c>
      <c r="Z20" s="297" t="str">
        <f t="shared" si="8"/>
        <v/>
      </c>
      <c r="AA20" s="276"/>
      <c r="AB20" s="277"/>
      <c r="AC20" s="278"/>
      <c r="AD20" s="279"/>
      <c r="AE20" s="296" t="str">
        <f t="shared" si="9"/>
        <v/>
      </c>
      <c r="AF20" s="297" t="str">
        <f t="shared" si="10"/>
        <v/>
      </c>
      <c r="AG20" s="276"/>
      <c r="AH20" s="277"/>
      <c r="AI20" s="278"/>
      <c r="AJ20" s="279"/>
      <c r="AK20" s="296" t="str">
        <f t="shared" si="11"/>
        <v/>
      </c>
      <c r="AL20" s="297" t="str">
        <f t="shared" si="12"/>
        <v/>
      </c>
      <c r="AM20" s="276">
        <v>1.0</v>
      </c>
      <c r="AN20" s="277">
        <v>2.0</v>
      </c>
      <c r="AO20" s="278">
        <v>1.0</v>
      </c>
      <c r="AP20" s="279">
        <v>2.0</v>
      </c>
      <c r="AQ20" s="296">
        <f t="shared" si="13"/>
        <v>0</v>
      </c>
      <c r="AR20" s="297">
        <f t="shared" si="14"/>
        <v>0</v>
      </c>
      <c r="AS20" s="276"/>
      <c r="AT20" s="277"/>
      <c r="AU20" s="278"/>
      <c r="AV20" s="279"/>
      <c r="AW20" s="296" t="str">
        <f t="shared" si="15"/>
        <v/>
      </c>
      <c r="AX20" s="297" t="str">
        <f t="shared" si="16"/>
        <v/>
      </c>
      <c r="AY20" s="276"/>
      <c r="AZ20" s="277"/>
      <c r="BA20" s="278"/>
      <c r="BB20" s="279"/>
      <c r="BC20" s="296" t="str">
        <f t="shared" si="17"/>
        <v/>
      </c>
      <c r="BD20" s="297" t="str">
        <f t="shared" si="18"/>
        <v/>
      </c>
      <c r="BE20" s="276"/>
      <c r="BF20" s="277"/>
      <c r="BG20" s="278"/>
      <c r="BH20" s="279"/>
      <c r="BI20" s="296" t="str">
        <f t="shared" si="19"/>
        <v/>
      </c>
      <c r="BJ20" s="297" t="str">
        <f t="shared" si="20"/>
        <v/>
      </c>
      <c r="BK20" s="276"/>
      <c r="BL20" s="277"/>
      <c r="BM20" s="278"/>
      <c r="BN20" s="279"/>
      <c r="BO20" s="296" t="str">
        <f t="shared" si="21"/>
        <v/>
      </c>
      <c r="BP20" s="297" t="str">
        <f t="shared" si="22"/>
        <v/>
      </c>
      <c r="BQ20" s="276">
        <v>1.0</v>
      </c>
      <c r="BR20" s="277">
        <v>2.0</v>
      </c>
      <c r="BS20" s="278">
        <v>1.0</v>
      </c>
      <c r="BT20" s="279">
        <v>2.0</v>
      </c>
      <c r="BU20" s="296">
        <f t="shared" si="23"/>
        <v>0</v>
      </c>
      <c r="BV20" s="297">
        <f t="shared" si="24"/>
        <v>0</v>
      </c>
      <c r="BW20" s="276">
        <v>1.0</v>
      </c>
      <c r="BX20" s="277">
        <v>3.0</v>
      </c>
      <c r="BY20" s="278">
        <v>1.0</v>
      </c>
      <c r="BZ20" s="279">
        <v>3.0</v>
      </c>
      <c r="CA20" s="296">
        <f t="shared" si="25"/>
        <v>0</v>
      </c>
      <c r="CB20" s="297">
        <f t="shared" si="26"/>
        <v>0</v>
      </c>
      <c r="CC20" s="276">
        <v>1.0</v>
      </c>
      <c r="CD20" s="277">
        <v>2.0</v>
      </c>
      <c r="CE20" s="278">
        <v>1.0</v>
      </c>
      <c r="CF20" s="279">
        <v>2.0</v>
      </c>
      <c r="CG20" s="296">
        <f t="shared" si="27"/>
        <v>0</v>
      </c>
      <c r="CH20" s="297">
        <f t="shared" si="28"/>
        <v>0</v>
      </c>
      <c r="CI20" s="281">
        <f t="shared" si="29"/>
        <v>11</v>
      </c>
      <c r="CJ20" s="299">
        <f t="shared" si="30"/>
        <v>11</v>
      </c>
      <c r="CK20" s="283">
        <f t="shared" si="31"/>
        <v>0</v>
      </c>
    </row>
    <row r="21">
      <c r="A21" s="250"/>
      <c r="B21" s="307" t="s">
        <v>23</v>
      </c>
      <c r="C21" s="276"/>
      <c r="D21" s="277"/>
      <c r="E21" s="278"/>
      <c r="F21" s="279"/>
      <c r="G21" s="296" t="str">
        <f t="shared" si="1"/>
        <v/>
      </c>
      <c r="H21" s="297" t="str">
        <f t="shared" si="2"/>
        <v/>
      </c>
      <c r="I21" s="276"/>
      <c r="J21" s="277"/>
      <c r="K21" s="278"/>
      <c r="L21" s="279"/>
      <c r="M21" s="296" t="str">
        <f t="shared" si="3"/>
        <v/>
      </c>
      <c r="N21" s="297" t="str">
        <f t="shared" si="4"/>
        <v/>
      </c>
      <c r="O21" s="276">
        <v>1.0</v>
      </c>
      <c r="P21" s="277">
        <v>3.0</v>
      </c>
      <c r="Q21" s="278">
        <v>1.0</v>
      </c>
      <c r="R21" s="279">
        <v>3.0</v>
      </c>
      <c r="S21" s="296">
        <f t="shared" si="5"/>
        <v>0</v>
      </c>
      <c r="T21" s="297">
        <f t="shared" si="6"/>
        <v>0</v>
      </c>
      <c r="U21" s="276"/>
      <c r="V21" s="277"/>
      <c r="W21" s="278"/>
      <c r="X21" s="279"/>
      <c r="Y21" s="296" t="str">
        <f t="shared" si="7"/>
        <v/>
      </c>
      <c r="Z21" s="297" t="str">
        <f t="shared" si="8"/>
        <v/>
      </c>
      <c r="AA21" s="276">
        <v>2.0</v>
      </c>
      <c r="AB21" s="277">
        <v>6.0</v>
      </c>
      <c r="AC21" s="278">
        <v>2.0</v>
      </c>
      <c r="AD21" s="279">
        <v>6.0</v>
      </c>
      <c r="AE21" s="296">
        <f t="shared" si="9"/>
        <v>0</v>
      </c>
      <c r="AF21" s="297">
        <f t="shared" si="10"/>
        <v>0</v>
      </c>
      <c r="AG21" s="276">
        <v>2.0</v>
      </c>
      <c r="AH21" s="277">
        <v>6.0</v>
      </c>
      <c r="AI21" s="278">
        <v>2.0</v>
      </c>
      <c r="AJ21" s="279">
        <v>6.0</v>
      </c>
      <c r="AK21" s="296">
        <f t="shared" si="11"/>
        <v>0</v>
      </c>
      <c r="AL21" s="297">
        <f t="shared" si="12"/>
        <v>0</v>
      </c>
      <c r="AM21" s="276">
        <v>1.0</v>
      </c>
      <c r="AN21" s="277">
        <v>3.0</v>
      </c>
      <c r="AO21" s="278">
        <v>1.0</v>
      </c>
      <c r="AP21" s="279">
        <v>3.0</v>
      </c>
      <c r="AQ21" s="296">
        <f t="shared" si="13"/>
        <v>0</v>
      </c>
      <c r="AR21" s="297">
        <f t="shared" si="14"/>
        <v>0</v>
      </c>
      <c r="AS21" s="276">
        <v>2.0</v>
      </c>
      <c r="AT21" s="277">
        <v>5.0</v>
      </c>
      <c r="AU21" s="278">
        <v>2.0</v>
      </c>
      <c r="AV21" s="279">
        <v>5.0</v>
      </c>
      <c r="AW21" s="296">
        <f t="shared" si="15"/>
        <v>0</v>
      </c>
      <c r="AX21" s="297">
        <f t="shared" si="16"/>
        <v>0</v>
      </c>
      <c r="AY21" s="276">
        <v>2.0</v>
      </c>
      <c r="AZ21" s="277">
        <v>5.0</v>
      </c>
      <c r="BA21" s="278">
        <v>2.0</v>
      </c>
      <c r="BB21" s="279">
        <v>5.0</v>
      </c>
      <c r="BC21" s="296">
        <f t="shared" si="17"/>
        <v>0</v>
      </c>
      <c r="BD21" s="297">
        <f t="shared" si="18"/>
        <v>0</v>
      </c>
      <c r="BE21" s="276">
        <v>1.0</v>
      </c>
      <c r="BF21" s="277">
        <v>3.0</v>
      </c>
      <c r="BG21" s="278">
        <v>1.0</v>
      </c>
      <c r="BH21" s="279">
        <v>3.0</v>
      </c>
      <c r="BI21" s="296">
        <f t="shared" si="19"/>
        <v>0</v>
      </c>
      <c r="BJ21" s="297">
        <f t="shared" si="20"/>
        <v>0</v>
      </c>
      <c r="BK21" s="276">
        <v>1.0</v>
      </c>
      <c r="BL21" s="277">
        <v>3.0</v>
      </c>
      <c r="BM21" s="278">
        <v>1.0</v>
      </c>
      <c r="BN21" s="279">
        <v>3.0</v>
      </c>
      <c r="BO21" s="296">
        <f t="shared" si="21"/>
        <v>0</v>
      </c>
      <c r="BP21" s="297">
        <f t="shared" si="22"/>
        <v>0</v>
      </c>
      <c r="BQ21" s="276">
        <v>1.0</v>
      </c>
      <c r="BR21" s="277">
        <v>3.0</v>
      </c>
      <c r="BS21" s="278">
        <v>1.0</v>
      </c>
      <c r="BT21" s="279">
        <v>3.0</v>
      </c>
      <c r="BU21" s="296">
        <f t="shared" si="23"/>
        <v>0</v>
      </c>
      <c r="BV21" s="297">
        <f t="shared" si="24"/>
        <v>0</v>
      </c>
      <c r="BW21" s="276">
        <v>2.0</v>
      </c>
      <c r="BX21" s="277">
        <v>5.0</v>
      </c>
      <c r="BY21" s="278">
        <v>2.0</v>
      </c>
      <c r="BZ21" s="279">
        <v>5.0</v>
      </c>
      <c r="CA21" s="296">
        <f t="shared" si="25"/>
        <v>0</v>
      </c>
      <c r="CB21" s="297">
        <f t="shared" si="26"/>
        <v>0</v>
      </c>
      <c r="CC21" s="276">
        <v>1.0</v>
      </c>
      <c r="CD21" s="277">
        <v>3.0</v>
      </c>
      <c r="CE21" s="278">
        <v>1.0</v>
      </c>
      <c r="CF21" s="279">
        <v>3.0</v>
      </c>
      <c r="CG21" s="296">
        <f t="shared" si="27"/>
        <v>0</v>
      </c>
      <c r="CH21" s="297">
        <f t="shared" si="28"/>
        <v>0</v>
      </c>
      <c r="CI21" s="281">
        <f t="shared" si="29"/>
        <v>39</v>
      </c>
      <c r="CJ21" s="299">
        <f t="shared" si="30"/>
        <v>39</v>
      </c>
      <c r="CK21" s="283">
        <f t="shared" si="31"/>
        <v>0</v>
      </c>
    </row>
    <row r="22">
      <c r="A22" s="257"/>
      <c r="B22" s="308" t="s">
        <v>28</v>
      </c>
      <c r="C22" s="286"/>
      <c r="D22" s="287"/>
      <c r="E22" s="288"/>
      <c r="F22" s="289"/>
      <c r="G22" s="309" t="str">
        <f t="shared" si="1"/>
        <v/>
      </c>
      <c r="H22" s="310" t="str">
        <f t="shared" si="2"/>
        <v/>
      </c>
      <c r="I22" s="286"/>
      <c r="J22" s="287"/>
      <c r="K22" s="288"/>
      <c r="L22" s="289"/>
      <c r="M22" s="309" t="str">
        <f t="shared" si="3"/>
        <v/>
      </c>
      <c r="N22" s="310" t="str">
        <f t="shared" si="4"/>
        <v/>
      </c>
      <c r="O22" s="286">
        <v>1.0</v>
      </c>
      <c r="P22" s="287">
        <v>3.0</v>
      </c>
      <c r="Q22" s="288">
        <v>1.0</v>
      </c>
      <c r="R22" s="289">
        <v>3.0</v>
      </c>
      <c r="S22" s="309">
        <f t="shared" si="5"/>
        <v>0</v>
      </c>
      <c r="T22" s="310">
        <f t="shared" si="6"/>
        <v>0</v>
      </c>
      <c r="U22" s="286"/>
      <c r="V22" s="287"/>
      <c r="W22" s="288"/>
      <c r="X22" s="289"/>
      <c r="Y22" s="309" t="str">
        <f t="shared" si="7"/>
        <v/>
      </c>
      <c r="Z22" s="310" t="str">
        <f t="shared" si="8"/>
        <v/>
      </c>
      <c r="AA22" s="286">
        <v>1.0</v>
      </c>
      <c r="AB22" s="287">
        <v>6.0</v>
      </c>
      <c r="AC22" s="288">
        <v>1.0</v>
      </c>
      <c r="AD22" s="289">
        <v>6.0</v>
      </c>
      <c r="AE22" s="309">
        <f t="shared" si="9"/>
        <v>0</v>
      </c>
      <c r="AF22" s="310">
        <f t="shared" si="10"/>
        <v>0</v>
      </c>
      <c r="AG22" s="286">
        <v>1.0</v>
      </c>
      <c r="AH22" s="287">
        <v>6.0</v>
      </c>
      <c r="AI22" s="288">
        <v>1.0</v>
      </c>
      <c r="AJ22" s="289">
        <v>6.0</v>
      </c>
      <c r="AK22" s="309">
        <f t="shared" si="11"/>
        <v>0</v>
      </c>
      <c r="AL22" s="310">
        <f t="shared" si="12"/>
        <v>0</v>
      </c>
      <c r="AM22" s="286">
        <v>1.0</v>
      </c>
      <c r="AN22" s="287">
        <v>3.0</v>
      </c>
      <c r="AO22" s="288">
        <v>1.0</v>
      </c>
      <c r="AP22" s="289">
        <v>3.0</v>
      </c>
      <c r="AQ22" s="309">
        <f t="shared" si="13"/>
        <v>0</v>
      </c>
      <c r="AR22" s="310">
        <f t="shared" si="14"/>
        <v>0</v>
      </c>
      <c r="AS22" s="286">
        <v>1.0</v>
      </c>
      <c r="AT22" s="287">
        <v>5.0</v>
      </c>
      <c r="AU22" s="288">
        <v>1.0</v>
      </c>
      <c r="AV22" s="289">
        <v>5.0</v>
      </c>
      <c r="AW22" s="309">
        <f t="shared" si="15"/>
        <v>0</v>
      </c>
      <c r="AX22" s="310">
        <f t="shared" si="16"/>
        <v>0</v>
      </c>
      <c r="AY22" s="286">
        <v>1.0</v>
      </c>
      <c r="AZ22" s="287">
        <v>5.0</v>
      </c>
      <c r="BA22" s="288">
        <v>1.0</v>
      </c>
      <c r="BB22" s="289">
        <v>5.0</v>
      </c>
      <c r="BC22" s="309">
        <f t="shared" si="17"/>
        <v>0</v>
      </c>
      <c r="BD22" s="310">
        <f t="shared" si="18"/>
        <v>0</v>
      </c>
      <c r="BE22" s="286">
        <v>1.0</v>
      </c>
      <c r="BF22" s="287">
        <v>3.0</v>
      </c>
      <c r="BG22" s="288">
        <v>1.0</v>
      </c>
      <c r="BH22" s="289">
        <v>3.0</v>
      </c>
      <c r="BI22" s="309">
        <f t="shared" si="19"/>
        <v>0</v>
      </c>
      <c r="BJ22" s="310">
        <f t="shared" si="20"/>
        <v>0</v>
      </c>
      <c r="BK22" s="286">
        <v>1.0</v>
      </c>
      <c r="BL22" s="287">
        <v>3.0</v>
      </c>
      <c r="BM22" s="288">
        <v>1.0</v>
      </c>
      <c r="BN22" s="289">
        <v>3.0</v>
      </c>
      <c r="BO22" s="309">
        <f t="shared" si="21"/>
        <v>0</v>
      </c>
      <c r="BP22" s="310">
        <f t="shared" si="22"/>
        <v>0</v>
      </c>
      <c r="BQ22" s="286">
        <v>1.0</v>
      </c>
      <c r="BR22" s="287">
        <v>3.0</v>
      </c>
      <c r="BS22" s="288">
        <v>1.0</v>
      </c>
      <c r="BT22" s="289">
        <v>3.0</v>
      </c>
      <c r="BU22" s="309">
        <f t="shared" si="23"/>
        <v>0</v>
      </c>
      <c r="BV22" s="310">
        <f t="shared" si="24"/>
        <v>0</v>
      </c>
      <c r="BW22" s="286">
        <v>1.0</v>
      </c>
      <c r="BX22" s="287">
        <v>5.0</v>
      </c>
      <c r="BY22" s="288">
        <v>1.0</v>
      </c>
      <c r="BZ22" s="289">
        <v>5.0</v>
      </c>
      <c r="CA22" s="309">
        <f t="shared" si="25"/>
        <v>0</v>
      </c>
      <c r="CB22" s="310">
        <f t="shared" si="26"/>
        <v>0</v>
      </c>
      <c r="CC22" s="286">
        <v>1.0</v>
      </c>
      <c r="CD22" s="287">
        <v>3.0</v>
      </c>
      <c r="CE22" s="288">
        <v>1.0</v>
      </c>
      <c r="CF22" s="289">
        <v>3.0</v>
      </c>
      <c r="CG22" s="309">
        <f t="shared" si="27"/>
        <v>0</v>
      </c>
      <c r="CH22" s="310">
        <f t="shared" si="28"/>
        <v>0</v>
      </c>
      <c r="CI22" s="292">
        <f t="shared" si="29"/>
        <v>39</v>
      </c>
      <c r="CJ22" s="311">
        <f t="shared" si="30"/>
        <v>39</v>
      </c>
      <c r="CK22" s="283">
        <f t="shared" si="31"/>
        <v>0</v>
      </c>
    </row>
    <row r="23">
      <c r="A23" s="312" t="s">
        <v>66</v>
      </c>
      <c r="B23" s="295" t="s">
        <v>18</v>
      </c>
      <c r="C23" s="276">
        <v>10.0</v>
      </c>
      <c r="D23" s="277">
        <v>15.0</v>
      </c>
      <c r="E23" s="278">
        <v>10.0</v>
      </c>
      <c r="F23" s="279">
        <v>15.0</v>
      </c>
      <c r="G23" s="296">
        <f t="shared" si="1"/>
        <v>0</v>
      </c>
      <c r="H23" s="297">
        <f t="shared" si="2"/>
        <v>0</v>
      </c>
      <c r="I23" s="276">
        <v>20.0</v>
      </c>
      <c r="J23" s="277">
        <v>30.0</v>
      </c>
      <c r="K23" s="278">
        <v>20.0</v>
      </c>
      <c r="L23" s="279">
        <v>30.0</v>
      </c>
      <c r="M23" s="296">
        <f t="shared" si="3"/>
        <v>0</v>
      </c>
      <c r="N23" s="297">
        <f t="shared" si="4"/>
        <v>0</v>
      </c>
      <c r="O23" s="276"/>
      <c r="P23" s="277"/>
      <c r="Q23" s="278"/>
      <c r="R23" s="279"/>
      <c r="S23" s="296" t="str">
        <f t="shared" si="5"/>
        <v/>
      </c>
      <c r="T23" s="297" t="str">
        <f t="shared" si="6"/>
        <v/>
      </c>
      <c r="U23" s="276"/>
      <c r="V23" s="277"/>
      <c r="W23" s="278"/>
      <c r="X23" s="279"/>
      <c r="Y23" s="296" t="str">
        <f t="shared" si="7"/>
        <v/>
      </c>
      <c r="Z23" s="297" t="str">
        <f t="shared" si="8"/>
        <v/>
      </c>
      <c r="AA23" s="276"/>
      <c r="AB23" s="277"/>
      <c r="AC23" s="278"/>
      <c r="AD23" s="279"/>
      <c r="AE23" s="296" t="str">
        <f t="shared" si="9"/>
        <v/>
      </c>
      <c r="AF23" s="297" t="str">
        <f t="shared" si="10"/>
        <v/>
      </c>
      <c r="AG23" s="276"/>
      <c r="AH23" s="277"/>
      <c r="AI23" s="278"/>
      <c r="AJ23" s="279"/>
      <c r="AK23" s="296" t="str">
        <f t="shared" si="11"/>
        <v/>
      </c>
      <c r="AL23" s="297" t="str">
        <f t="shared" si="12"/>
        <v/>
      </c>
      <c r="AM23" s="276">
        <v>2.0</v>
      </c>
      <c r="AN23" s="277">
        <v>5.0</v>
      </c>
      <c r="AO23" s="278">
        <v>2.0</v>
      </c>
      <c r="AP23" s="279">
        <v>5.0</v>
      </c>
      <c r="AQ23" s="296">
        <f t="shared" si="13"/>
        <v>0</v>
      </c>
      <c r="AR23" s="297">
        <f t="shared" si="14"/>
        <v>0</v>
      </c>
      <c r="AS23" s="276">
        <v>5.0</v>
      </c>
      <c r="AT23" s="277">
        <v>10.0</v>
      </c>
      <c r="AU23" s="278">
        <v>5.0</v>
      </c>
      <c r="AV23" s="279">
        <v>10.0</v>
      </c>
      <c r="AW23" s="296">
        <f t="shared" si="15"/>
        <v>0</v>
      </c>
      <c r="AX23" s="297">
        <f t="shared" si="16"/>
        <v>0</v>
      </c>
      <c r="AY23" s="276">
        <v>5.0</v>
      </c>
      <c r="AZ23" s="277">
        <v>10.0</v>
      </c>
      <c r="BA23" s="278">
        <v>5.0</v>
      </c>
      <c r="BB23" s="279">
        <v>10.0</v>
      </c>
      <c r="BC23" s="296">
        <f t="shared" si="17"/>
        <v>0</v>
      </c>
      <c r="BD23" s="297">
        <f t="shared" si="18"/>
        <v>0</v>
      </c>
      <c r="BE23" s="276">
        <v>2.0</v>
      </c>
      <c r="BF23" s="277">
        <v>5.0</v>
      </c>
      <c r="BG23" s="278">
        <v>2.0</v>
      </c>
      <c r="BH23" s="279">
        <v>5.0</v>
      </c>
      <c r="BI23" s="296">
        <f t="shared" si="19"/>
        <v>0</v>
      </c>
      <c r="BJ23" s="297">
        <f t="shared" si="20"/>
        <v>0</v>
      </c>
      <c r="BK23" s="276">
        <v>2.0</v>
      </c>
      <c r="BL23" s="277">
        <v>5.0</v>
      </c>
      <c r="BM23" s="278">
        <v>2.0</v>
      </c>
      <c r="BN23" s="279">
        <v>5.0</v>
      </c>
      <c r="BO23" s="296">
        <f t="shared" si="21"/>
        <v>0</v>
      </c>
      <c r="BP23" s="297">
        <f t="shared" si="22"/>
        <v>0</v>
      </c>
      <c r="BQ23" s="276">
        <v>2.0</v>
      </c>
      <c r="BR23" s="277">
        <v>5.0</v>
      </c>
      <c r="BS23" s="278">
        <v>2.0</v>
      </c>
      <c r="BT23" s="279">
        <v>5.0</v>
      </c>
      <c r="BU23" s="296">
        <f t="shared" si="23"/>
        <v>0</v>
      </c>
      <c r="BV23" s="297">
        <f t="shared" si="24"/>
        <v>0</v>
      </c>
      <c r="BW23" s="276">
        <v>5.0</v>
      </c>
      <c r="BX23" s="277">
        <v>10.0</v>
      </c>
      <c r="BY23" s="278">
        <v>5.0</v>
      </c>
      <c r="BZ23" s="279">
        <v>10.0</v>
      </c>
      <c r="CA23" s="296">
        <f t="shared" si="25"/>
        <v>0</v>
      </c>
      <c r="CB23" s="297">
        <f t="shared" si="26"/>
        <v>0</v>
      </c>
      <c r="CC23" s="276">
        <v>2.0</v>
      </c>
      <c r="CD23" s="277">
        <v>5.0</v>
      </c>
      <c r="CE23" s="278">
        <v>2.0</v>
      </c>
      <c r="CF23" s="279">
        <v>5.0</v>
      </c>
      <c r="CG23" s="296">
        <f t="shared" si="27"/>
        <v>0</v>
      </c>
      <c r="CH23" s="297">
        <f t="shared" si="28"/>
        <v>0</v>
      </c>
      <c r="CI23" s="272">
        <f t="shared" si="29"/>
        <v>90</v>
      </c>
      <c r="CJ23" s="306">
        <f t="shared" si="30"/>
        <v>90</v>
      </c>
      <c r="CK23" s="274">
        <f t="shared" si="31"/>
        <v>0</v>
      </c>
    </row>
    <row r="24">
      <c r="A24" s="250"/>
      <c r="B24" s="313" t="s">
        <v>30</v>
      </c>
      <c r="C24" s="276">
        <v>10.0</v>
      </c>
      <c r="D24" s="277">
        <v>15.0</v>
      </c>
      <c r="E24" s="278">
        <v>10.0</v>
      </c>
      <c r="F24" s="279">
        <v>15.0</v>
      </c>
      <c r="G24" s="296">
        <f t="shared" si="1"/>
        <v>0</v>
      </c>
      <c r="H24" s="297">
        <f t="shared" si="2"/>
        <v>0</v>
      </c>
      <c r="I24" s="276">
        <v>20.0</v>
      </c>
      <c r="J24" s="277">
        <v>30.0</v>
      </c>
      <c r="K24" s="278">
        <v>20.0</v>
      </c>
      <c r="L24" s="279">
        <v>30.0</v>
      </c>
      <c r="M24" s="296">
        <f t="shared" si="3"/>
        <v>0</v>
      </c>
      <c r="N24" s="297">
        <f t="shared" si="4"/>
        <v>0</v>
      </c>
      <c r="O24" s="276"/>
      <c r="P24" s="277"/>
      <c r="Q24" s="278"/>
      <c r="R24" s="279"/>
      <c r="S24" s="296" t="str">
        <f t="shared" si="5"/>
        <v/>
      </c>
      <c r="T24" s="297" t="str">
        <f t="shared" si="6"/>
        <v/>
      </c>
      <c r="U24" s="276"/>
      <c r="V24" s="277"/>
      <c r="W24" s="278"/>
      <c r="X24" s="279"/>
      <c r="Y24" s="296" t="str">
        <f t="shared" si="7"/>
        <v/>
      </c>
      <c r="Z24" s="297" t="str">
        <f t="shared" si="8"/>
        <v/>
      </c>
      <c r="AA24" s="276"/>
      <c r="AB24" s="277"/>
      <c r="AC24" s="278"/>
      <c r="AD24" s="279"/>
      <c r="AE24" s="296" t="str">
        <f t="shared" si="9"/>
        <v/>
      </c>
      <c r="AF24" s="297" t="str">
        <f t="shared" si="10"/>
        <v/>
      </c>
      <c r="AG24" s="276"/>
      <c r="AH24" s="277"/>
      <c r="AI24" s="278"/>
      <c r="AJ24" s="279"/>
      <c r="AK24" s="296" t="str">
        <f t="shared" si="11"/>
        <v/>
      </c>
      <c r="AL24" s="297" t="str">
        <f t="shared" si="12"/>
        <v/>
      </c>
      <c r="AM24" s="276">
        <v>1.0</v>
      </c>
      <c r="AN24" s="277">
        <v>5.0</v>
      </c>
      <c r="AO24" s="278">
        <v>1.0</v>
      </c>
      <c r="AP24" s="279">
        <v>5.0</v>
      </c>
      <c r="AQ24" s="296">
        <f t="shared" si="13"/>
        <v>0</v>
      </c>
      <c r="AR24" s="297">
        <f t="shared" si="14"/>
        <v>0</v>
      </c>
      <c r="AS24" s="276">
        <v>5.0</v>
      </c>
      <c r="AT24" s="277">
        <v>10.0</v>
      </c>
      <c r="AU24" s="278">
        <v>5.0</v>
      </c>
      <c r="AV24" s="279">
        <v>10.0</v>
      </c>
      <c r="AW24" s="296">
        <f t="shared" si="15"/>
        <v>0</v>
      </c>
      <c r="AX24" s="297">
        <f t="shared" si="16"/>
        <v>0</v>
      </c>
      <c r="AY24" s="276">
        <v>5.0</v>
      </c>
      <c r="AZ24" s="277">
        <v>10.0</v>
      </c>
      <c r="BA24" s="278">
        <v>5.0</v>
      </c>
      <c r="BB24" s="279">
        <v>10.0</v>
      </c>
      <c r="BC24" s="296">
        <f t="shared" si="17"/>
        <v>0</v>
      </c>
      <c r="BD24" s="297">
        <f t="shared" si="18"/>
        <v>0</v>
      </c>
      <c r="BE24" s="276">
        <v>1.0</v>
      </c>
      <c r="BF24" s="277">
        <v>5.0</v>
      </c>
      <c r="BG24" s="278">
        <v>1.0</v>
      </c>
      <c r="BH24" s="279">
        <v>5.0</v>
      </c>
      <c r="BI24" s="296">
        <f t="shared" si="19"/>
        <v>0</v>
      </c>
      <c r="BJ24" s="297">
        <f t="shared" si="20"/>
        <v>0</v>
      </c>
      <c r="BK24" s="276">
        <v>1.0</v>
      </c>
      <c r="BL24" s="277">
        <v>5.0</v>
      </c>
      <c r="BM24" s="278">
        <v>1.0</v>
      </c>
      <c r="BN24" s="279">
        <v>5.0</v>
      </c>
      <c r="BO24" s="296">
        <f t="shared" si="21"/>
        <v>0</v>
      </c>
      <c r="BP24" s="297">
        <f t="shared" si="22"/>
        <v>0</v>
      </c>
      <c r="BQ24" s="276">
        <v>1.0</v>
      </c>
      <c r="BR24" s="277">
        <v>5.0</v>
      </c>
      <c r="BS24" s="278">
        <v>1.0</v>
      </c>
      <c r="BT24" s="279">
        <v>5.0</v>
      </c>
      <c r="BU24" s="296">
        <f t="shared" si="23"/>
        <v>0</v>
      </c>
      <c r="BV24" s="297">
        <f t="shared" si="24"/>
        <v>0</v>
      </c>
      <c r="BW24" s="276">
        <v>5.0</v>
      </c>
      <c r="BX24" s="277">
        <v>10.0</v>
      </c>
      <c r="BY24" s="278">
        <v>5.0</v>
      </c>
      <c r="BZ24" s="279">
        <v>10.0</v>
      </c>
      <c r="CA24" s="296">
        <f t="shared" si="25"/>
        <v>0</v>
      </c>
      <c r="CB24" s="297">
        <f t="shared" si="26"/>
        <v>0</v>
      </c>
      <c r="CC24" s="276">
        <v>1.0</v>
      </c>
      <c r="CD24" s="277">
        <v>5.0</v>
      </c>
      <c r="CE24" s="278">
        <v>1.0</v>
      </c>
      <c r="CF24" s="279">
        <v>5.0</v>
      </c>
      <c r="CG24" s="296">
        <f t="shared" si="27"/>
        <v>0</v>
      </c>
      <c r="CH24" s="297">
        <f t="shared" si="28"/>
        <v>0</v>
      </c>
      <c r="CI24" s="281">
        <f t="shared" si="29"/>
        <v>90</v>
      </c>
      <c r="CJ24" s="299">
        <f t="shared" si="30"/>
        <v>90</v>
      </c>
      <c r="CK24" s="283">
        <f t="shared" si="31"/>
        <v>0</v>
      </c>
    </row>
    <row r="25">
      <c r="A25" s="250"/>
      <c r="B25" s="295" t="s">
        <v>37</v>
      </c>
      <c r="C25" s="276">
        <v>1.0</v>
      </c>
      <c r="D25" s="277">
        <v>3.0</v>
      </c>
      <c r="E25" s="278">
        <v>1.0</v>
      </c>
      <c r="F25" s="279">
        <v>3.0</v>
      </c>
      <c r="G25" s="296">
        <f t="shared" si="1"/>
        <v>0</v>
      </c>
      <c r="H25" s="297">
        <f t="shared" si="2"/>
        <v>0</v>
      </c>
      <c r="I25" s="276">
        <v>2.5</v>
      </c>
      <c r="J25" s="277">
        <v>5.0</v>
      </c>
      <c r="K25" s="278">
        <v>2.5</v>
      </c>
      <c r="L25" s="279">
        <v>5.0</v>
      </c>
      <c r="M25" s="296">
        <f t="shared" si="3"/>
        <v>0</v>
      </c>
      <c r="N25" s="297">
        <f t="shared" si="4"/>
        <v>0</v>
      </c>
      <c r="O25" s="276"/>
      <c r="P25" s="277"/>
      <c r="Q25" s="278"/>
      <c r="R25" s="279"/>
      <c r="S25" s="296" t="str">
        <f t="shared" si="5"/>
        <v/>
      </c>
      <c r="T25" s="297" t="str">
        <f t="shared" si="6"/>
        <v/>
      </c>
      <c r="U25" s="276"/>
      <c r="V25" s="277"/>
      <c r="W25" s="278"/>
      <c r="X25" s="279"/>
      <c r="Y25" s="296" t="str">
        <f t="shared" si="7"/>
        <v/>
      </c>
      <c r="Z25" s="297" t="str">
        <f t="shared" si="8"/>
        <v/>
      </c>
      <c r="AA25" s="276"/>
      <c r="AB25" s="277"/>
      <c r="AC25" s="278"/>
      <c r="AD25" s="279"/>
      <c r="AE25" s="296" t="str">
        <f t="shared" si="9"/>
        <v/>
      </c>
      <c r="AF25" s="297" t="str">
        <f t="shared" si="10"/>
        <v/>
      </c>
      <c r="AG25" s="276"/>
      <c r="AH25" s="277"/>
      <c r="AI25" s="278"/>
      <c r="AJ25" s="279"/>
      <c r="AK25" s="296" t="str">
        <f t="shared" si="11"/>
        <v/>
      </c>
      <c r="AL25" s="297" t="str">
        <f t="shared" si="12"/>
        <v/>
      </c>
      <c r="AM25" s="276">
        <v>0.1</v>
      </c>
      <c r="AN25" s="277">
        <v>1.0</v>
      </c>
      <c r="AO25" s="278">
        <v>0.1</v>
      </c>
      <c r="AP25" s="279">
        <v>1.0</v>
      </c>
      <c r="AQ25" s="296">
        <f t="shared" si="13"/>
        <v>0</v>
      </c>
      <c r="AR25" s="297">
        <f t="shared" si="14"/>
        <v>0</v>
      </c>
      <c r="AS25" s="276">
        <v>0.5</v>
      </c>
      <c r="AT25" s="277">
        <v>1.5</v>
      </c>
      <c r="AU25" s="278">
        <v>0.5</v>
      </c>
      <c r="AV25" s="279">
        <v>1.5</v>
      </c>
      <c r="AW25" s="296">
        <f t="shared" si="15"/>
        <v>0</v>
      </c>
      <c r="AX25" s="297">
        <f t="shared" si="16"/>
        <v>0</v>
      </c>
      <c r="AY25" s="276">
        <v>0.5</v>
      </c>
      <c r="AZ25" s="277">
        <v>1.5</v>
      </c>
      <c r="BA25" s="278">
        <v>0.5</v>
      </c>
      <c r="BB25" s="279">
        <v>1.5</v>
      </c>
      <c r="BC25" s="296">
        <f t="shared" si="17"/>
        <v>0</v>
      </c>
      <c r="BD25" s="297">
        <f t="shared" si="18"/>
        <v>0</v>
      </c>
      <c r="BE25" s="276">
        <v>0.1</v>
      </c>
      <c r="BF25" s="277">
        <v>1.0</v>
      </c>
      <c r="BG25" s="278">
        <v>0.1</v>
      </c>
      <c r="BH25" s="279">
        <v>1.0</v>
      </c>
      <c r="BI25" s="296">
        <f t="shared" si="19"/>
        <v>0</v>
      </c>
      <c r="BJ25" s="297">
        <f t="shared" si="20"/>
        <v>0</v>
      </c>
      <c r="BK25" s="276">
        <v>0.1</v>
      </c>
      <c r="BL25" s="277">
        <v>1.0</v>
      </c>
      <c r="BM25" s="278">
        <v>0.1</v>
      </c>
      <c r="BN25" s="279">
        <v>1.0</v>
      </c>
      <c r="BO25" s="296">
        <f t="shared" si="21"/>
        <v>0</v>
      </c>
      <c r="BP25" s="297">
        <f t="shared" si="22"/>
        <v>0</v>
      </c>
      <c r="BQ25" s="276">
        <v>0.1</v>
      </c>
      <c r="BR25" s="277">
        <v>1.0</v>
      </c>
      <c r="BS25" s="278">
        <v>0.1</v>
      </c>
      <c r="BT25" s="279">
        <v>1.0</v>
      </c>
      <c r="BU25" s="296">
        <f t="shared" si="23"/>
        <v>0</v>
      </c>
      <c r="BV25" s="297">
        <f t="shared" si="24"/>
        <v>0</v>
      </c>
      <c r="BW25" s="276">
        <v>0.5</v>
      </c>
      <c r="BX25" s="277">
        <v>1.5</v>
      </c>
      <c r="BY25" s="278">
        <v>0.5</v>
      </c>
      <c r="BZ25" s="279">
        <v>1.5</v>
      </c>
      <c r="CA25" s="296">
        <f t="shared" si="25"/>
        <v>0</v>
      </c>
      <c r="CB25" s="297">
        <f t="shared" si="26"/>
        <v>0</v>
      </c>
      <c r="CC25" s="276">
        <v>0.1</v>
      </c>
      <c r="CD25" s="277">
        <v>1.0</v>
      </c>
      <c r="CE25" s="278">
        <v>0.1</v>
      </c>
      <c r="CF25" s="279">
        <v>1.0</v>
      </c>
      <c r="CG25" s="296">
        <f t="shared" si="27"/>
        <v>0</v>
      </c>
      <c r="CH25" s="297">
        <f t="shared" si="28"/>
        <v>0</v>
      </c>
      <c r="CI25" s="281">
        <f t="shared" si="29"/>
        <v>15.5</v>
      </c>
      <c r="CJ25" s="299">
        <f t="shared" si="30"/>
        <v>15.5</v>
      </c>
      <c r="CK25" s="283">
        <f t="shared" si="31"/>
        <v>0</v>
      </c>
    </row>
    <row r="26">
      <c r="A26" s="250"/>
      <c r="B26" s="313" t="s">
        <v>24</v>
      </c>
      <c r="C26" s="276">
        <v>1.0</v>
      </c>
      <c r="D26" s="277">
        <v>3.0</v>
      </c>
      <c r="E26" s="278">
        <v>1.0</v>
      </c>
      <c r="F26" s="279">
        <v>3.0</v>
      </c>
      <c r="G26" s="296">
        <f t="shared" si="1"/>
        <v>0</v>
      </c>
      <c r="H26" s="297">
        <f t="shared" si="2"/>
        <v>0</v>
      </c>
      <c r="I26" s="276">
        <v>2.5</v>
      </c>
      <c r="J26" s="277">
        <v>5.0</v>
      </c>
      <c r="K26" s="278">
        <v>2.5</v>
      </c>
      <c r="L26" s="279">
        <v>5.0</v>
      </c>
      <c r="M26" s="296">
        <f t="shared" si="3"/>
        <v>0</v>
      </c>
      <c r="N26" s="297">
        <f t="shared" si="4"/>
        <v>0</v>
      </c>
      <c r="O26" s="276"/>
      <c r="P26" s="277"/>
      <c r="Q26" s="278"/>
      <c r="R26" s="279"/>
      <c r="S26" s="296" t="str">
        <f t="shared" si="5"/>
        <v/>
      </c>
      <c r="T26" s="297" t="str">
        <f t="shared" si="6"/>
        <v/>
      </c>
      <c r="U26" s="276"/>
      <c r="V26" s="277"/>
      <c r="W26" s="278"/>
      <c r="X26" s="279"/>
      <c r="Y26" s="296" t="str">
        <f t="shared" si="7"/>
        <v/>
      </c>
      <c r="Z26" s="297" t="str">
        <f t="shared" si="8"/>
        <v/>
      </c>
      <c r="AA26" s="276"/>
      <c r="AB26" s="277"/>
      <c r="AC26" s="278"/>
      <c r="AD26" s="279"/>
      <c r="AE26" s="296" t="str">
        <f t="shared" si="9"/>
        <v/>
      </c>
      <c r="AF26" s="297" t="str">
        <f t="shared" si="10"/>
        <v/>
      </c>
      <c r="AG26" s="276"/>
      <c r="AH26" s="277"/>
      <c r="AI26" s="278"/>
      <c r="AJ26" s="279"/>
      <c r="AK26" s="296" t="str">
        <f t="shared" si="11"/>
        <v/>
      </c>
      <c r="AL26" s="297" t="str">
        <f t="shared" si="12"/>
        <v/>
      </c>
      <c r="AM26" s="276">
        <v>0.1</v>
      </c>
      <c r="AN26" s="277">
        <v>1.0</v>
      </c>
      <c r="AO26" s="278">
        <v>0.1</v>
      </c>
      <c r="AP26" s="279">
        <v>1.0</v>
      </c>
      <c r="AQ26" s="296">
        <f t="shared" si="13"/>
        <v>0</v>
      </c>
      <c r="AR26" s="297">
        <f t="shared" si="14"/>
        <v>0</v>
      </c>
      <c r="AS26" s="276">
        <v>0.5</v>
      </c>
      <c r="AT26" s="277">
        <v>1.5</v>
      </c>
      <c r="AU26" s="278">
        <v>0.5</v>
      </c>
      <c r="AV26" s="279">
        <v>1.5</v>
      </c>
      <c r="AW26" s="296">
        <f t="shared" si="15"/>
        <v>0</v>
      </c>
      <c r="AX26" s="297">
        <f t="shared" si="16"/>
        <v>0</v>
      </c>
      <c r="AY26" s="276">
        <v>0.5</v>
      </c>
      <c r="AZ26" s="277">
        <v>1.5</v>
      </c>
      <c r="BA26" s="278">
        <v>0.5</v>
      </c>
      <c r="BB26" s="279">
        <v>1.5</v>
      </c>
      <c r="BC26" s="296">
        <f t="shared" si="17"/>
        <v>0</v>
      </c>
      <c r="BD26" s="297">
        <f t="shared" si="18"/>
        <v>0</v>
      </c>
      <c r="BE26" s="276">
        <v>0.1</v>
      </c>
      <c r="BF26" s="277">
        <v>1.0</v>
      </c>
      <c r="BG26" s="278">
        <v>0.1</v>
      </c>
      <c r="BH26" s="279">
        <v>1.0</v>
      </c>
      <c r="BI26" s="296">
        <f t="shared" si="19"/>
        <v>0</v>
      </c>
      <c r="BJ26" s="297">
        <f t="shared" si="20"/>
        <v>0</v>
      </c>
      <c r="BK26" s="276">
        <v>0.1</v>
      </c>
      <c r="BL26" s="277">
        <v>1.0</v>
      </c>
      <c r="BM26" s="278">
        <v>0.1</v>
      </c>
      <c r="BN26" s="279">
        <v>1.0</v>
      </c>
      <c r="BO26" s="296">
        <f t="shared" si="21"/>
        <v>0</v>
      </c>
      <c r="BP26" s="297">
        <f t="shared" si="22"/>
        <v>0</v>
      </c>
      <c r="BQ26" s="276">
        <v>0.1</v>
      </c>
      <c r="BR26" s="277">
        <v>1.0</v>
      </c>
      <c r="BS26" s="278">
        <v>0.1</v>
      </c>
      <c r="BT26" s="279">
        <v>1.0</v>
      </c>
      <c r="BU26" s="296">
        <f t="shared" si="23"/>
        <v>0</v>
      </c>
      <c r="BV26" s="297">
        <f t="shared" si="24"/>
        <v>0</v>
      </c>
      <c r="BW26" s="276">
        <v>0.5</v>
      </c>
      <c r="BX26" s="277">
        <v>1.5</v>
      </c>
      <c r="BY26" s="278">
        <v>0.5</v>
      </c>
      <c r="BZ26" s="279">
        <v>1.5</v>
      </c>
      <c r="CA26" s="296">
        <f t="shared" si="25"/>
        <v>0</v>
      </c>
      <c r="CB26" s="297">
        <f t="shared" si="26"/>
        <v>0</v>
      </c>
      <c r="CC26" s="276">
        <v>0.1</v>
      </c>
      <c r="CD26" s="277">
        <v>1.0</v>
      </c>
      <c r="CE26" s="278">
        <v>0.1</v>
      </c>
      <c r="CF26" s="279">
        <v>1.0</v>
      </c>
      <c r="CG26" s="296">
        <f t="shared" si="27"/>
        <v>0</v>
      </c>
      <c r="CH26" s="297">
        <f t="shared" si="28"/>
        <v>0</v>
      </c>
      <c r="CI26" s="281">
        <f t="shared" si="29"/>
        <v>15.5</v>
      </c>
      <c r="CJ26" s="299">
        <f t="shared" si="30"/>
        <v>15.5</v>
      </c>
      <c r="CK26" s="283">
        <f t="shared" si="31"/>
        <v>0</v>
      </c>
    </row>
    <row r="27">
      <c r="A27" s="257"/>
      <c r="B27" s="308" t="s">
        <v>43</v>
      </c>
      <c r="C27" s="276">
        <v>1.0</v>
      </c>
      <c r="D27" s="277">
        <v>3.0</v>
      </c>
      <c r="E27" s="278">
        <v>1.0</v>
      </c>
      <c r="F27" s="279">
        <v>3.0</v>
      </c>
      <c r="G27" s="296">
        <f t="shared" si="1"/>
        <v>0</v>
      </c>
      <c r="H27" s="297">
        <f t="shared" si="2"/>
        <v>0</v>
      </c>
      <c r="I27" s="276">
        <v>2.5</v>
      </c>
      <c r="J27" s="277">
        <v>5.0</v>
      </c>
      <c r="K27" s="278">
        <v>2.5</v>
      </c>
      <c r="L27" s="279">
        <v>5.0</v>
      </c>
      <c r="M27" s="296">
        <f t="shared" si="3"/>
        <v>0</v>
      </c>
      <c r="N27" s="297">
        <f t="shared" si="4"/>
        <v>0</v>
      </c>
      <c r="O27" s="276"/>
      <c r="P27" s="277"/>
      <c r="Q27" s="278"/>
      <c r="R27" s="279"/>
      <c r="S27" s="296" t="str">
        <f t="shared" si="5"/>
        <v/>
      </c>
      <c r="T27" s="297" t="str">
        <f t="shared" si="6"/>
        <v/>
      </c>
      <c r="U27" s="276"/>
      <c r="V27" s="277"/>
      <c r="W27" s="278"/>
      <c r="X27" s="279"/>
      <c r="Y27" s="296" t="str">
        <f t="shared" si="7"/>
        <v/>
      </c>
      <c r="Z27" s="297" t="str">
        <f t="shared" si="8"/>
        <v/>
      </c>
      <c r="AA27" s="276"/>
      <c r="AB27" s="277"/>
      <c r="AC27" s="278"/>
      <c r="AD27" s="279"/>
      <c r="AE27" s="296" t="str">
        <f t="shared" si="9"/>
        <v/>
      </c>
      <c r="AF27" s="297" t="str">
        <f t="shared" si="10"/>
        <v/>
      </c>
      <c r="AG27" s="276"/>
      <c r="AH27" s="277"/>
      <c r="AI27" s="278"/>
      <c r="AJ27" s="279"/>
      <c r="AK27" s="296" t="str">
        <f t="shared" si="11"/>
        <v/>
      </c>
      <c r="AL27" s="297" t="str">
        <f t="shared" si="12"/>
        <v/>
      </c>
      <c r="AM27" s="276">
        <v>0.1</v>
      </c>
      <c r="AN27" s="277">
        <v>1.0</v>
      </c>
      <c r="AO27" s="278">
        <v>0.1</v>
      </c>
      <c r="AP27" s="279">
        <v>1.0</v>
      </c>
      <c r="AQ27" s="296">
        <f t="shared" si="13"/>
        <v>0</v>
      </c>
      <c r="AR27" s="297">
        <f t="shared" si="14"/>
        <v>0</v>
      </c>
      <c r="AS27" s="276">
        <v>0.5</v>
      </c>
      <c r="AT27" s="277">
        <v>1.5</v>
      </c>
      <c r="AU27" s="278">
        <v>0.5</v>
      </c>
      <c r="AV27" s="279">
        <v>1.5</v>
      </c>
      <c r="AW27" s="296">
        <f t="shared" si="15"/>
        <v>0</v>
      </c>
      <c r="AX27" s="297">
        <f t="shared" si="16"/>
        <v>0</v>
      </c>
      <c r="AY27" s="276">
        <v>0.5</v>
      </c>
      <c r="AZ27" s="277">
        <v>1.5</v>
      </c>
      <c r="BA27" s="278">
        <v>0.5</v>
      </c>
      <c r="BB27" s="279">
        <v>1.5</v>
      </c>
      <c r="BC27" s="296">
        <f t="shared" si="17"/>
        <v>0</v>
      </c>
      <c r="BD27" s="297">
        <f t="shared" si="18"/>
        <v>0</v>
      </c>
      <c r="BE27" s="276">
        <v>0.1</v>
      </c>
      <c r="BF27" s="277">
        <v>1.0</v>
      </c>
      <c r="BG27" s="278">
        <v>0.1</v>
      </c>
      <c r="BH27" s="279">
        <v>1.0</v>
      </c>
      <c r="BI27" s="296">
        <f t="shared" si="19"/>
        <v>0</v>
      </c>
      <c r="BJ27" s="297">
        <f t="shared" si="20"/>
        <v>0</v>
      </c>
      <c r="BK27" s="276">
        <v>0.1</v>
      </c>
      <c r="BL27" s="277">
        <v>1.0</v>
      </c>
      <c r="BM27" s="278">
        <v>0.1</v>
      </c>
      <c r="BN27" s="279">
        <v>1.0</v>
      </c>
      <c r="BO27" s="296">
        <f t="shared" si="21"/>
        <v>0</v>
      </c>
      <c r="BP27" s="297">
        <f t="shared" si="22"/>
        <v>0</v>
      </c>
      <c r="BQ27" s="276">
        <v>0.1</v>
      </c>
      <c r="BR27" s="277">
        <v>1.0</v>
      </c>
      <c r="BS27" s="278">
        <v>0.1</v>
      </c>
      <c r="BT27" s="279">
        <v>1.0</v>
      </c>
      <c r="BU27" s="296">
        <f t="shared" si="23"/>
        <v>0</v>
      </c>
      <c r="BV27" s="297">
        <f t="shared" si="24"/>
        <v>0</v>
      </c>
      <c r="BW27" s="276">
        <v>0.5</v>
      </c>
      <c r="BX27" s="277">
        <v>1.5</v>
      </c>
      <c r="BY27" s="278">
        <v>0.5</v>
      </c>
      <c r="BZ27" s="279">
        <v>1.5</v>
      </c>
      <c r="CA27" s="296">
        <f t="shared" si="25"/>
        <v>0</v>
      </c>
      <c r="CB27" s="297">
        <f t="shared" si="26"/>
        <v>0</v>
      </c>
      <c r="CC27" s="276">
        <v>0.1</v>
      </c>
      <c r="CD27" s="277">
        <v>1.0</v>
      </c>
      <c r="CE27" s="278">
        <v>0.1</v>
      </c>
      <c r="CF27" s="279">
        <v>1.0</v>
      </c>
      <c r="CG27" s="296">
        <f t="shared" si="27"/>
        <v>0</v>
      </c>
      <c r="CH27" s="297">
        <f t="shared" si="28"/>
        <v>0</v>
      </c>
      <c r="CI27" s="292">
        <f t="shared" si="29"/>
        <v>15.5</v>
      </c>
      <c r="CJ27" s="311">
        <f t="shared" si="30"/>
        <v>15.5</v>
      </c>
      <c r="CK27" s="283">
        <f t="shared" si="31"/>
        <v>0</v>
      </c>
    </row>
    <row r="28">
      <c r="A28" s="314" t="s">
        <v>67</v>
      </c>
      <c r="B28" s="303" t="s">
        <v>15</v>
      </c>
      <c r="C28" s="266"/>
      <c r="D28" s="267"/>
      <c r="E28" s="268"/>
      <c r="F28" s="269"/>
      <c r="G28" s="304" t="str">
        <f t="shared" si="1"/>
        <v/>
      </c>
      <c r="H28" s="305" t="str">
        <f t="shared" si="2"/>
        <v/>
      </c>
      <c r="I28" s="266"/>
      <c r="J28" s="267"/>
      <c r="K28" s="268"/>
      <c r="L28" s="269"/>
      <c r="M28" s="304" t="str">
        <f t="shared" si="3"/>
        <v/>
      </c>
      <c r="N28" s="305" t="str">
        <f t="shared" si="4"/>
        <v/>
      </c>
      <c r="O28" s="266"/>
      <c r="P28" s="267"/>
      <c r="Q28" s="268"/>
      <c r="R28" s="269"/>
      <c r="S28" s="304" t="str">
        <f t="shared" si="5"/>
        <v/>
      </c>
      <c r="T28" s="305" t="str">
        <f t="shared" si="6"/>
        <v/>
      </c>
      <c r="U28" s="266"/>
      <c r="V28" s="267"/>
      <c r="W28" s="268"/>
      <c r="X28" s="269"/>
      <c r="Y28" s="304" t="str">
        <f t="shared" si="7"/>
        <v/>
      </c>
      <c r="Z28" s="305" t="str">
        <f t="shared" si="8"/>
        <v/>
      </c>
      <c r="AA28" s="266"/>
      <c r="AB28" s="267"/>
      <c r="AC28" s="268"/>
      <c r="AD28" s="269"/>
      <c r="AE28" s="304" t="str">
        <f t="shared" si="9"/>
        <v/>
      </c>
      <c r="AF28" s="305" t="str">
        <f t="shared" si="10"/>
        <v/>
      </c>
      <c r="AG28" s="266"/>
      <c r="AH28" s="267"/>
      <c r="AI28" s="268"/>
      <c r="AJ28" s="269"/>
      <c r="AK28" s="304" t="str">
        <f t="shared" si="11"/>
        <v/>
      </c>
      <c r="AL28" s="305" t="str">
        <f t="shared" si="12"/>
        <v/>
      </c>
      <c r="AM28" s="266">
        <v>0.5</v>
      </c>
      <c r="AN28" s="267">
        <v>1.0</v>
      </c>
      <c r="AO28" s="268">
        <v>0.5</v>
      </c>
      <c r="AP28" s="269">
        <v>1.0</v>
      </c>
      <c r="AQ28" s="304">
        <f t="shared" si="13"/>
        <v>0</v>
      </c>
      <c r="AR28" s="305">
        <f t="shared" si="14"/>
        <v>0</v>
      </c>
      <c r="AS28" s="266">
        <v>1.0</v>
      </c>
      <c r="AT28" s="267">
        <v>2.0</v>
      </c>
      <c r="AU28" s="268">
        <v>1.0</v>
      </c>
      <c r="AV28" s="269">
        <v>2.0</v>
      </c>
      <c r="AW28" s="304">
        <f t="shared" si="15"/>
        <v>0</v>
      </c>
      <c r="AX28" s="305">
        <f t="shared" si="16"/>
        <v>0</v>
      </c>
      <c r="AY28" s="266">
        <v>1.0</v>
      </c>
      <c r="AZ28" s="267">
        <v>2.0</v>
      </c>
      <c r="BA28" s="268">
        <v>1.0</v>
      </c>
      <c r="BB28" s="269">
        <v>2.0</v>
      </c>
      <c r="BC28" s="304">
        <f t="shared" si="17"/>
        <v>0</v>
      </c>
      <c r="BD28" s="305">
        <f t="shared" si="18"/>
        <v>0</v>
      </c>
      <c r="BE28" s="266">
        <v>0.5</v>
      </c>
      <c r="BF28" s="267">
        <v>1.0</v>
      </c>
      <c r="BG28" s="268">
        <v>0.5</v>
      </c>
      <c r="BH28" s="269">
        <v>1.0</v>
      </c>
      <c r="BI28" s="304">
        <f t="shared" si="19"/>
        <v>0</v>
      </c>
      <c r="BJ28" s="305">
        <f t="shared" si="20"/>
        <v>0</v>
      </c>
      <c r="BK28" s="266"/>
      <c r="BL28" s="267"/>
      <c r="BM28" s="268"/>
      <c r="BN28" s="269"/>
      <c r="BO28" s="304" t="str">
        <f t="shared" si="21"/>
        <v/>
      </c>
      <c r="BP28" s="305" t="str">
        <f t="shared" si="22"/>
        <v/>
      </c>
      <c r="BQ28" s="266">
        <v>1.0</v>
      </c>
      <c r="BR28" s="267">
        <v>2.0</v>
      </c>
      <c r="BS28" s="268">
        <v>1.0</v>
      </c>
      <c r="BT28" s="269">
        <v>2.0</v>
      </c>
      <c r="BU28" s="304">
        <f t="shared" si="23"/>
        <v>0</v>
      </c>
      <c r="BV28" s="305">
        <f t="shared" si="24"/>
        <v>0</v>
      </c>
      <c r="BW28" s="266">
        <v>1.0</v>
      </c>
      <c r="BX28" s="267">
        <v>2.0</v>
      </c>
      <c r="BY28" s="268">
        <v>1.0</v>
      </c>
      <c r="BZ28" s="269">
        <v>2.0</v>
      </c>
      <c r="CA28" s="304">
        <f t="shared" si="25"/>
        <v>0</v>
      </c>
      <c r="CB28" s="305">
        <f t="shared" si="26"/>
        <v>0</v>
      </c>
      <c r="CC28" s="266">
        <v>0.5</v>
      </c>
      <c r="CD28" s="267">
        <v>1.0</v>
      </c>
      <c r="CE28" s="268">
        <v>0.5</v>
      </c>
      <c r="CF28" s="269">
        <v>1.0</v>
      </c>
      <c r="CG28" s="304">
        <f t="shared" si="27"/>
        <v>0</v>
      </c>
      <c r="CH28" s="305">
        <f t="shared" si="28"/>
        <v>0</v>
      </c>
      <c r="CI28" s="272">
        <f t="shared" si="29"/>
        <v>12</v>
      </c>
      <c r="CJ28" s="306">
        <f t="shared" si="30"/>
        <v>12</v>
      </c>
      <c r="CK28" s="274">
        <f t="shared" si="31"/>
        <v>0</v>
      </c>
    </row>
    <row r="29">
      <c r="A29" s="250"/>
      <c r="B29" s="315" t="s">
        <v>33</v>
      </c>
      <c r="C29" s="276"/>
      <c r="D29" s="277"/>
      <c r="E29" s="278"/>
      <c r="F29" s="279"/>
      <c r="G29" s="296" t="str">
        <f t="shared" si="1"/>
        <v/>
      </c>
      <c r="H29" s="297" t="str">
        <f t="shared" si="2"/>
        <v/>
      </c>
      <c r="I29" s="276"/>
      <c r="J29" s="277"/>
      <c r="K29" s="278"/>
      <c r="L29" s="279"/>
      <c r="M29" s="296" t="str">
        <f t="shared" si="3"/>
        <v/>
      </c>
      <c r="N29" s="297" t="str">
        <f t="shared" si="4"/>
        <v/>
      </c>
      <c r="O29" s="276"/>
      <c r="P29" s="277"/>
      <c r="Q29" s="278"/>
      <c r="R29" s="279"/>
      <c r="S29" s="296" t="str">
        <f t="shared" si="5"/>
        <v/>
      </c>
      <c r="T29" s="297" t="str">
        <f t="shared" si="6"/>
        <v/>
      </c>
      <c r="U29" s="276"/>
      <c r="V29" s="277"/>
      <c r="W29" s="278"/>
      <c r="X29" s="279"/>
      <c r="Y29" s="296" t="str">
        <f t="shared" si="7"/>
        <v/>
      </c>
      <c r="Z29" s="297" t="str">
        <f t="shared" si="8"/>
        <v/>
      </c>
      <c r="AA29" s="276"/>
      <c r="AB29" s="277"/>
      <c r="AC29" s="278"/>
      <c r="AD29" s="279"/>
      <c r="AE29" s="296" t="str">
        <f t="shared" si="9"/>
        <v/>
      </c>
      <c r="AF29" s="297" t="str">
        <f t="shared" si="10"/>
        <v/>
      </c>
      <c r="AG29" s="276"/>
      <c r="AH29" s="277"/>
      <c r="AI29" s="278"/>
      <c r="AJ29" s="279"/>
      <c r="AK29" s="296" t="str">
        <f t="shared" si="11"/>
        <v/>
      </c>
      <c r="AL29" s="297" t="str">
        <f t="shared" si="12"/>
        <v/>
      </c>
      <c r="AM29" s="276"/>
      <c r="AN29" s="277"/>
      <c r="AO29" s="278"/>
      <c r="AP29" s="279"/>
      <c r="AQ29" s="296" t="str">
        <f t="shared" si="13"/>
        <v/>
      </c>
      <c r="AR29" s="297" t="str">
        <f t="shared" si="14"/>
        <v/>
      </c>
      <c r="AS29" s="276"/>
      <c r="AT29" s="277"/>
      <c r="AU29" s="278"/>
      <c r="AV29" s="279"/>
      <c r="AW29" s="296" t="str">
        <f t="shared" si="15"/>
        <v/>
      </c>
      <c r="AX29" s="297" t="str">
        <f t="shared" si="16"/>
        <v/>
      </c>
      <c r="AY29" s="276">
        <v>2.0</v>
      </c>
      <c r="AZ29" s="277">
        <v>5.0</v>
      </c>
      <c r="BA29" s="278">
        <v>2.0</v>
      </c>
      <c r="BB29" s="279">
        <v>5.0</v>
      </c>
      <c r="BC29" s="296">
        <f t="shared" si="17"/>
        <v>0</v>
      </c>
      <c r="BD29" s="297">
        <f t="shared" si="18"/>
        <v>0</v>
      </c>
      <c r="BE29" s="276"/>
      <c r="BF29" s="277"/>
      <c r="BG29" s="278"/>
      <c r="BH29" s="279"/>
      <c r="BI29" s="296" t="str">
        <f t="shared" si="19"/>
        <v/>
      </c>
      <c r="BJ29" s="297" t="str">
        <f t="shared" si="20"/>
        <v/>
      </c>
      <c r="BK29" s="276">
        <v>2.0</v>
      </c>
      <c r="BL29" s="277">
        <v>5.0</v>
      </c>
      <c r="BM29" s="278">
        <v>2.0</v>
      </c>
      <c r="BN29" s="279">
        <v>5.0</v>
      </c>
      <c r="BO29" s="296">
        <f t="shared" si="21"/>
        <v>0</v>
      </c>
      <c r="BP29" s="297">
        <f t="shared" si="22"/>
        <v>0</v>
      </c>
      <c r="BQ29" s="276">
        <v>2.0</v>
      </c>
      <c r="BR29" s="277">
        <v>3.0</v>
      </c>
      <c r="BS29" s="278">
        <v>2.0</v>
      </c>
      <c r="BT29" s="279">
        <v>3.0</v>
      </c>
      <c r="BU29" s="296">
        <f t="shared" si="23"/>
        <v>0</v>
      </c>
      <c r="BV29" s="297">
        <f t="shared" si="24"/>
        <v>0</v>
      </c>
      <c r="BW29" s="276">
        <v>2.0</v>
      </c>
      <c r="BX29" s="277">
        <v>3.0</v>
      </c>
      <c r="BY29" s="278">
        <v>2.0</v>
      </c>
      <c r="BZ29" s="279">
        <v>3.0</v>
      </c>
      <c r="CA29" s="296">
        <f t="shared" si="25"/>
        <v>0</v>
      </c>
      <c r="CB29" s="297">
        <f t="shared" si="26"/>
        <v>0</v>
      </c>
      <c r="CC29" s="276">
        <v>2.0</v>
      </c>
      <c r="CD29" s="277">
        <v>2.0</v>
      </c>
      <c r="CE29" s="278">
        <v>2.0</v>
      </c>
      <c r="CF29" s="279">
        <v>2.0</v>
      </c>
      <c r="CG29" s="296">
        <f t="shared" si="27"/>
        <v>0</v>
      </c>
      <c r="CH29" s="297">
        <f t="shared" si="28"/>
        <v>0</v>
      </c>
      <c r="CI29" s="281">
        <f t="shared" si="29"/>
        <v>20</v>
      </c>
      <c r="CJ29" s="299">
        <f t="shared" si="30"/>
        <v>20</v>
      </c>
      <c r="CK29" s="283">
        <f t="shared" si="31"/>
        <v>0</v>
      </c>
    </row>
    <row r="30">
      <c r="A30" s="250"/>
      <c r="B30" s="295" t="s">
        <v>34</v>
      </c>
      <c r="C30" s="276"/>
      <c r="D30" s="277"/>
      <c r="E30" s="278"/>
      <c r="F30" s="279"/>
      <c r="G30" s="296" t="str">
        <f t="shared" si="1"/>
        <v/>
      </c>
      <c r="H30" s="297" t="str">
        <f t="shared" si="2"/>
        <v/>
      </c>
      <c r="I30" s="276"/>
      <c r="J30" s="277"/>
      <c r="K30" s="278"/>
      <c r="L30" s="279"/>
      <c r="M30" s="296" t="str">
        <f t="shared" si="3"/>
        <v/>
      </c>
      <c r="N30" s="297" t="str">
        <f t="shared" si="4"/>
        <v/>
      </c>
      <c r="O30" s="276"/>
      <c r="P30" s="277"/>
      <c r="Q30" s="278"/>
      <c r="R30" s="279"/>
      <c r="S30" s="296" t="str">
        <f t="shared" si="5"/>
        <v/>
      </c>
      <c r="T30" s="297" t="str">
        <f t="shared" si="6"/>
        <v/>
      </c>
      <c r="U30" s="276"/>
      <c r="V30" s="277"/>
      <c r="W30" s="278"/>
      <c r="X30" s="279"/>
      <c r="Y30" s="296" t="str">
        <f t="shared" si="7"/>
        <v/>
      </c>
      <c r="Z30" s="297" t="str">
        <f t="shared" si="8"/>
        <v/>
      </c>
      <c r="AA30" s="276"/>
      <c r="AB30" s="277"/>
      <c r="AC30" s="278"/>
      <c r="AD30" s="279"/>
      <c r="AE30" s="296" t="str">
        <f t="shared" si="9"/>
        <v/>
      </c>
      <c r="AF30" s="297" t="str">
        <f t="shared" si="10"/>
        <v/>
      </c>
      <c r="AG30" s="276"/>
      <c r="AH30" s="277"/>
      <c r="AI30" s="278"/>
      <c r="AJ30" s="279"/>
      <c r="AK30" s="296" t="str">
        <f t="shared" si="11"/>
        <v/>
      </c>
      <c r="AL30" s="297" t="str">
        <f t="shared" si="12"/>
        <v/>
      </c>
      <c r="AM30" s="276"/>
      <c r="AN30" s="277"/>
      <c r="AO30" s="278"/>
      <c r="AP30" s="279"/>
      <c r="AQ30" s="296" t="str">
        <f t="shared" si="13"/>
        <v/>
      </c>
      <c r="AR30" s="297" t="str">
        <f t="shared" si="14"/>
        <v/>
      </c>
      <c r="AS30" s="276"/>
      <c r="AT30" s="277"/>
      <c r="AU30" s="278"/>
      <c r="AV30" s="279"/>
      <c r="AW30" s="296" t="str">
        <f t="shared" si="15"/>
        <v/>
      </c>
      <c r="AX30" s="297" t="str">
        <f t="shared" si="16"/>
        <v/>
      </c>
      <c r="AY30" s="276">
        <v>0.5</v>
      </c>
      <c r="AZ30" s="277">
        <v>1.5</v>
      </c>
      <c r="BA30" s="278">
        <v>0.5</v>
      </c>
      <c r="BB30" s="279">
        <v>1.5</v>
      </c>
      <c r="BC30" s="296">
        <f t="shared" si="17"/>
        <v>0</v>
      </c>
      <c r="BD30" s="297">
        <f t="shared" si="18"/>
        <v>0</v>
      </c>
      <c r="BE30" s="276"/>
      <c r="BF30" s="277"/>
      <c r="BG30" s="278"/>
      <c r="BH30" s="279"/>
      <c r="BI30" s="296" t="str">
        <f t="shared" si="19"/>
        <v/>
      </c>
      <c r="BJ30" s="297" t="str">
        <f t="shared" si="20"/>
        <v/>
      </c>
      <c r="BK30" s="276">
        <v>0.5</v>
      </c>
      <c r="BL30" s="277">
        <v>1.5</v>
      </c>
      <c r="BM30" s="278">
        <v>0.5</v>
      </c>
      <c r="BN30" s="279">
        <v>1.5</v>
      </c>
      <c r="BO30" s="296">
        <f t="shared" si="21"/>
        <v>0</v>
      </c>
      <c r="BP30" s="297">
        <f t="shared" si="22"/>
        <v>0</v>
      </c>
      <c r="BQ30" s="276">
        <v>0.1</v>
      </c>
      <c r="BR30" s="277">
        <v>1.0</v>
      </c>
      <c r="BS30" s="278">
        <v>0.1</v>
      </c>
      <c r="BT30" s="279">
        <v>1.0</v>
      </c>
      <c r="BU30" s="296">
        <f t="shared" si="23"/>
        <v>0</v>
      </c>
      <c r="BV30" s="297">
        <f t="shared" si="24"/>
        <v>0</v>
      </c>
      <c r="BW30" s="276">
        <v>0.5</v>
      </c>
      <c r="BX30" s="277">
        <v>1.5</v>
      </c>
      <c r="BY30" s="278">
        <v>0.5</v>
      </c>
      <c r="BZ30" s="279">
        <v>1.5</v>
      </c>
      <c r="CA30" s="296">
        <f t="shared" si="25"/>
        <v>0</v>
      </c>
      <c r="CB30" s="297">
        <f t="shared" si="26"/>
        <v>0</v>
      </c>
      <c r="CC30" s="276">
        <v>0.1</v>
      </c>
      <c r="CD30" s="277">
        <v>1.0</v>
      </c>
      <c r="CE30" s="278">
        <v>0.1</v>
      </c>
      <c r="CF30" s="279">
        <v>1.0</v>
      </c>
      <c r="CG30" s="296">
        <f t="shared" si="27"/>
        <v>0</v>
      </c>
      <c r="CH30" s="297">
        <f t="shared" si="28"/>
        <v>0</v>
      </c>
      <c r="CI30" s="281">
        <f t="shared" si="29"/>
        <v>7.5</v>
      </c>
      <c r="CJ30" s="299">
        <f t="shared" si="30"/>
        <v>7.5</v>
      </c>
      <c r="CK30" s="283">
        <f t="shared" si="31"/>
        <v>0</v>
      </c>
    </row>
    <row r="31">
      <c r="A31" s="250"/>
      <c r="B31" s="315" t="s">
        <v>44</v>
      </c>
      <c r="C31" s="276">
        <v>5.0</v>
      </c>
      <c r="D31" s="277">
        <v>7.5</v>
      </c>
      <c r="E31" s="278">
        <v>5.0</v>
      </c>
      <c r="F31" s="279">
        <v>7.5</v>
      </c>
      <c r="G31" s="296">
        <f t="shared" si="1"/>
        <v>0</v>
      </c>
      <c r="H31" s="297">
        <f t="shared" si="2"/>
        <v>0</v>
      </c>
      <c r="I31" s="276">
        <v>10.0</v>
      </c>
      <c r="J31" s="277">
        <v>15.0</v>
      </c>
      <c r="K31" s="278">
        <v>10.0</v>
      </c>
      <c r="L31" s="279">
        <v>15.0</v>
      </c>
      <c r="M31" s="296">
        <f t="shared" si="3"/>
        <v>0</v>
      </c>
      <c r="N31" s="297">
        <f t="shared" si="4"/>
        <v>0</v>
      </c>
      <c r="O31" s="276">
        <v>5.0</v>
      </c>
      <c r="P31" s="277">
        <v>7.5</v>
      </c>
      <c r="Q31" s="278">
        <v>5.0</v>
      </c>
      <c r="R31" s="279">
        <v>7.5</v>
      </c>
      <c r="S31" s="296">
        <f t="shared" si="5"/>
        <v>0</v>
      </c>
      <c r="T31" s="297">
        <f t="shared" si="6"/>
        <v>0</v>
      </c>
      <c r="U31" s="276">
        <v>10.0</v>
      </c>
      <c r="V31" s="277">
        <v>15.0</v>
      </c>
      <c r="W31" s="278">
        <v>10.0</v>
      </c>
      <c r="X31" s="279">
        <v>15.0</v>
      </c>
      <c r="Y31" s="296">
        <f t="shared" si="7"/>
        <v>0</v>
      </c>
      <c r="Z31" s="297">
        <f t="shared" si="8"/>
        <v>0</v>
      </c>
      <c r="AA31" s="276">
        <v>10.0</v>
      </c>
      <c r="AB31" s="277">
        <v>15.0</v>
      </c>
      <c r="AC31" s="278">
        <v>10.0</v>
      </c>
      <c r="AD31" s="279">
        <v>15.0</v>
      </c>
      <c r="AE31" s="296">
        <f t="shared" si="9"/>
        <v>0</v>
      </c>
      <c r="AF31" s="297">
        <f t="shared" si="10"/>
        <v>0</v>
      </c>
      <c r="AG31" s="276">
        <v>10.0</v>
      </c>
      <c r="AH31" s="277">
        <v>15.0</v>
      </c>
      <c r="AI31" s="278">
        <v>10.0</v>
      </c>
      <c r="AJ31" s="279">
        <v>15.0</v>
      </c>
      <c r="AK31" s="296">
        <f t="shared" si="11"/>
        <v>0</v>
      </c>
      <c r="AL31" s="297">
        <f t="shared" si="12"/>
        <v>0</v>
      </c>
      <c r="AM31" s="276">
        <v>10.0</v>
      </c>
      <c r="AN31" s="277">
        <v>15.0</v>
      </c>
      <c r="AO31" s="278">
        <v>10.0</v>
      </c>
      <c r="AP31" s="279">
        <v>15.0</v>
      </c>
      <c r="AQ31" s="296">
        <f t="shared" si="13"/>
        <v>0</v>
      </c>
      <c r="AR31" s="297">
        <f t="shared" si="14"/>
        <v>0</v>
      </c>
      <c r="AS31" s="276">
        <v>10.0</v>
      </c>
      <c r="AT31" s="277">
        <v>15.0</v>
      </c>
      <c r="AU31" s="278">
        <v>10.0</v>
      </c>
      <c r="AV31" s="279">
        <v>15.0</v>
      </c>
      <c r="AW31" s="296">
        <f t="shared" si="15"/>
        <v>0</v>
      </c>
      <c r="AX31" s="297">
        <f t="shared" si="16"/>
        <v>0</v>
      </c>
      <c r="AY31" s="276">
        <v>5.0</v>
      </c>
      <c r="AZ31" s="277">
        <v>7.5</v>
      </c>
      <c r="BA31" s="278">
        <v>5.0</v>
      </c>
      <c r="BB31" s="279">
        <v>7.5</v>
      </c>
      <c r="BC31" s="296">
        <f t="shared" si="17"/>
        <v>0</v>
      </c>
      <c r="BD31" s="297">
        <f t="shared" si="18"/>
        <v>0</v>
      </c>
      <c r="BE31" s="276">
        <v>5.0</v>
      </c>
      <c r="BF31" s="277">
        <v>7.5</v>
      </c>
      <c r="BG31" s="278">
        <v>5.0</v>
      </c>
      <c r="BH31" s="279">
        <v>7.5</v>
      </c>
      <c r="BI31" s="296">
        <f t="shared" si="19"/>
        <v>0</v>
      </c>
      <c r="BJ31" s="297">
        <f t="shared" si="20"/>
        <v>0</v>
      </c>
      <c r="BK31" s="276">
        <v>5.0</v>
      </c>
      <c r="BL31" s="277">
        <v>7.5</v>
      </c>
      <c r="BM31" s="278">
        <v>5.0</v>
      </c>
      <c r="BN31" s="279">
        <v>7.5</v>
      </c>
      <c r="BO31" s="296">
        <f t="shared" si="21"/>
        <v>0</v>
      </c>
      <c r="BP31" s="297">
        <f t="shared" si="22"/>
        <v>0</v>
      </c>
      <c r="BQ31" s="276">
        <v>5.0</v>
      </c>
      <c r="BR31" s="277">
        <v>7.5</v>
      </c>
      <c r="BS31" s="278">
        <v>5.0</v>
      </c>
      <c r="BT31" s="279">
        <v>7.5</v>
      </c>
      <c r="BU31" s="296">
        <f t="shared" si="23"/>
        <v>0</v>
      </c>
      <c r="BV31" s="297">
        <f t="shared" si="24"/>
        <v>0</v>
      </c>
      <c r="BW31" s="276">
        <v>5.0</v>
      </c>
      <c r="BX31" s="277">
        <v>7.5</v>
      </c>
      <c r="BY31" s="278">
        <v>5.0</v>
      </c>
      <c r="BZ31" s="279">
        <v>7.5</v>
      </c>
      <c r="CA31" s="296">
        <f t="shared" si="25"/>
        <v>0</v>
      </c>
      <c r="CB31" s="297">
        <f t="shared" si="26"/>
        <v>0</v>
      </c>
      <c r="CC31" s="276">
        <v>5.0</v>
      </c>
      <c r="CD31" s="277">
        <v>7.5</v>
      </c>
      <c r="CE31" s="278">
        <v>5.0</v>
      </c>
      <c r="CF31" s="279">
        <v>7.5</v>
      </c>
      <c r="CG31" s="296">
        <f t="shared" si="27"/>
        <v>0</v>
      </c>
      <c r="CH31" s="297">
        <f t="shared" si="28"/>
        <v>0</v>
      </c>
      <c r="CI31" s="281">
        <f t="shared" si="29"/>
        <v>97.5</v>
      </c>
      <c r="CJ31" s="299">
        <f t="shared" si="30"/>
        <v>97.5</v>
      </c>
      <c r="CK31" s="283">
        <f t="shared" si="31"/>
        <v>0</v>
      </c>
    </row>
    <row r="32">
      <c r="A32" s="250"/>
      <c r="B32" s="295" t="s">
        <v>27</v>
      </c>
      <c r="C32" s="276">
        <v>5.0</v>
      </c>
      <c r="D32" s="277">
        <v>7.5</v>
      </c>
      <c r="E32" s="278">
        <v>5.0</v>
      </c>
      <c r="F32" s="279">
        <v>7.5</v>
      </c>
      <c r="G32" s="296">
        <f t="shared" si="1"/>
        <v>0</v>
      </c>
      <c r="H32" s="297">
        <f t="shared" si="2"/>
        <v>0</v>
      </c>
      <c r="I32" s="276">
        <v>10.0</v>
      </c>
      <c r="J32" s="277">
        <v>15.0</v>
      </c>
      <c r="K32" s="278">
        <v>10.0</v>
      </c>
      <c r="L32" s="279">
        <v>15.0</v>
      </c>
      <c r="M32" s="296">
        <f t="shared" si="3"/>
        <v>0</v>
      </c>
      <c r="N32" s="297">
        <f t="shared" si="4"/>
        <v>0</v>
      </c>
      <c r="O32" s="276">
        <v>5.0</v>
      </c>
      <c r="P32" s="277">
        <v>7.5</v>
      </c>
      <c r="Q32" s="278">
        <v>5.0</v>
      </c>
      <c r="R32" s="279">
        <v>7.5</v>
      </c>
      <c r="S32" s="296">
        <f t="shared" si="5"/>
        <v>0</v>
      </c>
      <c r="T32" s="297">
        <f t="shared" si="6"/>
        <v>0</v>
      </c>
      <c r="U32" s="276">
        <v>10.0</v>
      </c>
      <c r="V32" s="277">
        <v>15.0</v>
      </c>
      <c r="W32" s="278">
        <v>10.0</v>
      </c>
      <c r="X32" s="279">
        <v>15.0</v>
      </c>
      <c r="Y32" s="296">
        <f t="shared" si="7"/>
        <v>0</v>
      </c>
      <c r="Z32" s="297">
        <f t="shared" si="8"/>
        <v>0</v>
      </c>
      <c r="AA32" s="276">
        <v>10.0</v>
      </c>
      <c r="AB32" s="277">
        <v>15.0</v>
      </c>
      <c r="AC32" s="278">
        <v>10.0</v>
      </c>
      <c r="AD32" s="279">
        <v>15.0</v>
      </c>
      <c r="AE32" s="296">
        <f t="shared" si="9"/>
        <v>0</v>
      </c>
      <c r="AF32" s="297">
        <f t="shared" si="10"/>
        <v>0</v>
      </c>
      <c r="AG32" s="276">
        <v>10.0</v>
      </c>
      <c r="AH32" s="277">
        <v>15.0</v>
      </c>
      <c r="AI32" s="278">
        <v>10.0</v>
      </c>
      <c r="AJ32" s="279">
        <v>15.0</v>
      </c>
      <c r="AK32" s="296">
        <f t="shared" si="11"/>
        <v>0</v>
      </c>
      <c r="AL32" s="297">
        <f t="shared" si="12"/>
        <v>0</v>
      </c>
      <c r="AM32" s="276">
        <v>10.0</v>
      </c>
      <c r="AN32" s="277">
        <v>15.0</v>
      </c>
      <c r="AO32" s="278">
        <v>10.0</v>
      </c>
      <c r="AP32" s="279">
        <v>15.0</v>
      </c>
      <c r="AQ32" s="296">
        <f t="shared" si="13"/>
        <v>0</v>
      </c>
      <c r="AR32" s="297">
        <f t="shared" si="14"/>
        <v>0</v>
      </c>
      <c r="AS32" s="276">
        <v>10.0</v>
      </c>
      <c r="AT32" s="277">
        <v>15.0</v>
      </c>
      <c r="AU32" s="278">
        <v>10.0</v>
      </c>
      <c r="AV32" s="279">
        <v>15.0</v>
      </c>
      <c r="AW32" s="296">
        <f t="shared" si="15"/>
        <v>0</v>
      </c>
      <c r="AX32" s="297">
        <f t="shared" si="16"/>
        <v>0</v>
      </c>
      <c r="AY32" s="276">
        <v>5.0</v>
      </c>
      <c r="AZ32" s="277">
        <v>7.5</v>
      </c>
      <c r="BA32" s="278">
        <v>5.0</v>
      </c>
      <c r="BB32" s="279">
        <v>7.5</v>
      </c>
      <c r="BC32" s="296">
        <f t="shared" si="17"/>
        <v>0</v>
      </c>
      <c r="BD32" s="297">
        <f t="shared" si="18"/>
        <v>0</v>
      </c>
      <c r="BE32" s="276">
        <v>5.0</v>
      </c>
      <c r="BF32" s="277">
        <v>7.5</v>
      </c>
      <c r="BG32" s="278">
        <v>5.0</v>
      </c>
      <c r="BH32" s="279">
        <v>7.5</v>
      </c>
      <c r="BI32" s="296">
        <f t="shared" si="19"/>
        <v>0</v>
      </c>
      <c r="BJ32" s="297">
        <f t="shared" si="20"/>
        <v>0</v>
      </c>
      <c r="BK32" s="276">
        <v>5.0</v>
      </c>
      <c r="BL32" s="277">
        <v>7.5</v>
      </c>
      <c r="BM32" s="278">
        <v>5.0</v>
      </c>
      <c r="BN32" s="279">
        <v>7.5</v>
      </c>
      <c r="BO32" s="296">
        <f t="shared" si="21"/>
        <v>0</v>
      </c>
      <c r="BP32" s="297">
        <f t="shared" si="22"/>
        <v>0</v>
      </c>
      <c r="BQ32" s="276">
        <v>5.0</v>
      </c>
      <c r="BR32" s="277">
        <v>7.5</v>
      </c>
      <c r="BS32" s="278">
        <v>5.0</v>
      </c>
      <c r="BT32" s="279">
        <v>7.5</v>
      </c>
      <c r="BU32" s="296">
        <f t="shared" si="23"/>
        <v>0</v>
      </c>
      <c r="BV32" s="297">
        <f t="shared" si="24"/>
        <v>0</v>
      </c>
      <c r="BW32" s="276">
        <v>5.0</v>
      </c>
      <c r="BX32" s="277">
        <v>7.5</v>
      </c>
      <c r="BY32" s="278">
        <v>5.0</v>
      </c>
      <c r="BZ32" s="279">
        <v>7.5</v>
      </c>
      <c r="CA32" s="296">
        <f t="shared" si="25"/>
        <v>0</v>
      </c>
      <c r="CB32" s="297">
        <f t="shared" si="26"/>
        <v>0</v>
      </c>
      <c r="CC32" s="276">
        <v>5.0</v>
      </c>
      <c r="CD32" s="277">
        <v>7.5</v>
      </c>
      <c r="CE32" s="278">
        <v>5.0</v>
      </c>
      <c r="CF32" s="279">
        <v>7.5</v>
      </c>
      <c r="CG32" s="296">
        <f t="shared" si="27"/>
        <v>0</v>
      </c>
      <c r="CH32" s="297">
        <f t="shared" si="28"/>
        <v>0</v>
      </c>
      <c r="CI32" s="281">
        <f t="shared" si="29"/>
        <v>97.5</v>
      </c>
      <c r="CJ32" s="299">
        <f t="shared" si="30"/>
        <v>97.5</v>
      </c>
      <c r="CK32" s="283">
        <f t="shared" si="31"/>
        <v>0</v>
      </c>
    </row>
    <row r="33">
      <c r="A33" s="257"/>
      <c r="B33" s="316" t="s">
        <v>48</v>
      </c>
      <c r="C33" s="286"/>
      <c r="D33" s="287"/>
      <c r="E33" s="288"/>
      <c r="F33" s="289"/>
      <c r="G33" s="309" t="str">
        <f t="shared" si="1"/>
        <v/>
      </c>
      <c r="H33" s="310" t="str">
        <f t="shared" si="2"/>
        <v/>
      </c>
      <c r="I33" s="286"/>
      <c r="J33" s="287"/>
      <c r="K33" s="288"/>
      <c r="L33" s="289"/>
      <c r="M33" s="309" t="str">
        <f t="shared" si="3"/>
        <v/>
      </c>
      <c r="N33" s="310" t="str">
        <f t="shared" si="4"/>
        <v/>
      </c>
      <c r="O33" s="286"/>
      <c r="P33" s="287"/>
      <c r="Q33" s="288"/>
      <c r="R33" s="289"/>
      <c r="S33" s="309" t="str">
        <f t="shared" si="5"/>
        <v/>
      </c>
      <c r="T33" s="310" t="str">
        <f t="shared" si="6"/>
        <v/>
      </c>
      <c r="U33" s="286"/>
      <c r="V33" s="287"/>
      <c r="W33" s="288"/>
      <c r="X33" s="289"/>
      <c r="Y33" s="309" t="str">
        <f t="shared" si="7"/>
        <v/>
      </c>
      <c r="Z33" s="310" t="str">
        <f t="shared" si="8"/>
        <v/>
      </c>
      <c r="AA33" s="286"/>
      <c r="AB33" s="287"/>
      <c r="AC33" s="288"/>
      <c r="AD33" s="289"/>
      <c r="AE33" s="309" t="str">
        <f t="shared" si="9"/>
        <v/>
      </c>
      <c r="AF33" s="310" t="str">
        <f t="shared" si="10"/>
        <v/>
      </c>
      <c r="AG33" s="286"/>
      <c r="AH33" s="287"/>
      <c r="AI33" s="288"/>
      <c r="AJ33" s="289"/>
      <c r="AK33" s="309" t="str">
        <f t="shared" si="11"/>
        <v/>
      </c>
      <c r="AL33" s="310" t="str">
        <f t="shared" si="12"/>
        <v/>
      </c>
      <c r="AM33" s="286">
        <v>0.5</v>
      </c>
      <c r="AN33" s="287">
        <v>1.0</v>
      </c>
      <c r="AO33" s="288">
        <v>0.5</v>
      </c>
      <c r="AP33" s="289">
        <v>1.0</v>
      </c>
      <c r="AQ33" s="309">
        <f t="shared" si="13"/>
        <v>0</v>
      </c>
      <c r="AR33" s="310">
        <f t="shared" si="14"/>
        <v>0</v>
      </c>
      <c r="AS33" s="286">
        <v>1.0</v>
      </c>
      <c r="AT33" s="287">
        <v>2.0</v>
      </c>
      <c r="AU33" s="288">
        <v>1.0</v>
      </c>
      <c r="AV33" s="289">
        <v>2.0</v>
      </c>
      <c r="AW33" s="309">
        <f t="shared" si="15"/>
        <v>0</v>
      </c>
      <c r="AX33" s="310">
        <f t="shared" si="16"/>
        <v>0</v>
      </c>
      <c r="AY33" s="286">
        <v>1.0</v>
      </c>
      <c r="AZ33" s="287">
        <v>2.0</v>
      </c>
      <c r="BA33" s="288">
        <v>1.0</v>
      </c>
      <c r="BB33" s="289">
        <v>2.0</v>
      </c>
      <c r="BC33" s="309">
        <f t="shared" si="17"/>
        <v>0</v>
      </c>
      <c r="BD33" s="310">
        <f t="shared" si="18"/>
        <v>0</v>
      </c>
      <c r="BE33" s="286">
        <v>0.5</v>
      </c>
      <c r="BF33" s="287">
        <v>1.0</v>
      </c>
      <c r="BG33" s="288">
        <v>0.5</v>
      </c>
      <c r="BH33" s="289">
        <v>1.0</v>
      </c>
      <c r="BI33" s="309">
        <f t="shared" si="19"/>
        <v>0</v>
      </c>
      <c r="BJ33" s="310">
        <f t="shared" si="20"/>
        <v>0</v>
      </c>
      <c r="BK33" s="286"/>
      <c r="BL33" s="287"/>
      <c r="BM33" s="288"/>
      <c r="BN33" s="289"/>
      <c r="BO33" s="309" t="str">
        <f t="shared" si="21"/>
        <v/>
      </c>
      <c r="BP33" s="310" t="str">
        <f t="shared" si="22"/>
        <v/>
      </c>
      <c r="BQ33" s="286">
        <v>1.0</v>
      </c>
      <c r="BR33" s="287">
        <v>2.0</v>
      </c>
      <c r="BS33" s="288">
        <v>1.0</v>
      </c>
      <c r="BT33" s="289">
        <v>2.0</v>
      </c>
      <c r="BU33" s="309">
        <f t="shared" si="23"/>
        <v>0</v>
      </c>
      <c r="BV33" s="310">
        <f t="shared" si="24"/>
        <v>0</v>
      </c>
      <c r="BW33" s="286">
        <v>1.0</v>
      </c>
      <c r="BX33" s="287">
        <v>2.0</v>
      </c>
      <c r="BY33" s="288">
        <v>1.0</v>
      </c>
      <c r="BZ33" s="289">
        <v>2.0</v>
      </c>
      <c r="CA33" s="309">
        <f t="shared" si="25"/>
        <v>0</v>
      </c>
      <c r="CB33" s="310">
        <f t="shared" si="26"/>
        <v>0</v>
      </c>
      <c r="CC33" s="286">
        <v>0.5</v>
      </c>
      <c r="CD33" s="287">
        <v>1.0</v>
      </c>
      <c r="CE33" s="288">
        <v>0.5</v>
      </c>
      <c r="CF33" s="289">
        <v>1.0</v>
      </c>
      <c r="CG33" s="309">
        <f t="shared" si="27"/>
        <v>0</v>
      </c>
      <c r="CH33" s="310">
        <f t="shared" si="28"/>
        <v>0</v>
      </c>
      <c r="CI33" s="292">
        <f t="shared" si="29"/>
        <v>12</v>
      </c>
      <c r="CJ33" s="311">
        <f t="shared" si="30"/>
        <v>12</v>
      </c>
      <c r="CK33" s="317">
        <f t="shared" si="31"/>
        <v>0</v>
      </c>
    </row>
    <row r="34">
      <c r="A34" s="318" t="s">
        <v>68</v>
      </c>
      <c r="B34" s="303" t="s">
        <v>31</v>
      </c>
      <c r="C34" s="266">
        <v>2.0</v>
      </c>
      <c r="D34" s="267">
        <v>4.0</v>
      </c>
      <c r="E34" s="268">
        <v>2.0</v>
      </c>
      <c r="F34" s="269">
        <v>4.0</v>
      </c>
      <c r="G34" s="304">
        <f t="shared" si="1"/>
        <v>0</v>
      </c>
      <c r="H34" s="305">
        <f t="shared" si="2"/>
        <v>0</v>
      </c>
      <c r="I34" s="266">
        <v>3.0</v>
      </c>
      <c r="J34" s="267">
        <v>6.0</v>
      </c>
      <c r="K34" s="268">
        <v>3.0</v>
      </c>
      <c r="L34" s="269">
        <v>6.0</v>
      </c>
      <c r="M34" s="304">
        <f t="shared" si="3"/>
        <v>0</v>
      </c>
      <c r="N34" s="305">
        <f t="shared" si="4"/>
        <v>0</v>
      </c>
      <c r="O34" s="266">
        <v>2.0</v>
      </c>
      <c r="P34" s="267">
        <v>4.0</v>
      </c>
      <c r="Q34" s="268">
        <v>2.0</v>
      </c>
      <c r="R34" s="269">
        <v>4.0</v>
      </c>
      <c r="S34" s="304">
        <f t="shared" si="5"/>
        <v>0</v>
      </c>
      <c r="T34" s="305">
        <f t="shared" si="6"/>
        <v>0</v>
      </c>
      <c r="U34" s="266">
        <v>3.0</v>
      </c>
      <c r="V34" s="267">
        <v>6.0</v>
      </c>
      <c r="W34" s="268">
        <v>3.0</v>
      </c>
      <c r="X34" s="269">
        <v>6.0</v>
      </c>
      <c r="Y34" s="304">
        <f t="shared" si="7"/>
        <v>0</v>
      </c>
      <c r="Z34" s="305">
        <f t="shared" si="8"/>
        <v>0</v>
      </c>
      <c r="AA34" s="266">
        <v>3.0</v>
      </c>
      <c r="AB34" s="267">
        <v>6.0</v>
      </c>
      <c r="AC34" s="268">
        <v>3.0</v>
      </c>
      <c r="AD34" s="269">
        <v>6.0</v>
      </c>
      <c r="AE34" s="304">
        <f t="shared" si="9"/>
        <v>0</v>
      </c>
      <c r="AF34" s="305">
        <f t="shared" si="10"/>
        <v>0</v>
      </c>
      <c r="AG34" s="266">
        <v>3.0</v>
      </c>
      <c r="AH34" s="267">
        <v>6.0</v>
      </c>
      <c r="AI34" s="268">
        <v>3.0</v>
      </c>
      <c r="AJ34" s="269">
        <v>6.0</v>
      </c>
      <c r="AK34" s="304">
        <f t="shared" si="11"/>
        <v>0</v>
      </c>
      <c r="AL34" s="305">
        <f t="shared" si="12"/>
        <v>0</v>
      </c>
      <c r="AM34" s="266">
        <v>2.0</v>
      </c>
      <c r="AN34" s="267">
        <v>4.0</v>
      </c>
      <c r="AO34" s="268">
        <v>2.0</v>
      </c>
      <c r="AP34" s="269">
        <v>4.0</v>
      </c>
      <c r="AQ34" s="304">
        <f t="shared" si="13"/>
        <v>0</v>
      </c>
      <c r="AR34" s="305">
        <f t="shared" si="14"/>
        <v>0</v>
      </c>
      <c r="AS34" s="266">
        <v>3.0</v>
      </c>
      <c r="AT34" s="267">
        <v>6.0</v>
      </c>
      <c r="AU34" s="268">
        <v>3.0</v>
      </c>
      <c r="AV34" s="269">
        <v>6.0</v>
      </c>
      <c r="AW34" s="304">
        <f t="shared" si="15"/>
        <v>0</v>
      </c>
      <c r="AX34" s="305">
        <f t="shared" si="16"/>
        <v>0</v>
      </c>
      <c r="AY34" s="266">
        <v>3.0</v>
      </c>
      <c r="AZ34" s="267">
        <v>6.0</v>
      </c>
      <c r="BA34" s="268">
        <v>3.0</v>
      </c>
      <c r="BB34" s="269">
        <v>6.0</v>
      </c>
      <c r="BC34" s="304">
        <f t="shared" si="17"/>
        <v>0</v>
      </c>
      <c r="BD34" s="305">
        <f t="shared" si="18"/>
        <v>0</v>
      </c>
      <c r="BE34" s="266">
        <v>2.0</v>
      </c>
      <c r="BF34" s="267">
        <v>4.0</v>
      </c>
      <c r="BG34" s="268">
        <v>2.0</v>
      </c>
      <c r="BH34" s="269">
        <v>4.0</v>
      </c>
      <c r="BI34" s="304">
        <f t="shared" si="19"/>
        <v>0</v>
      </c>
      <c r="BJ34" s="305">
        <f t="shared" si="20"/>
        <v>0</v>
      </c>
      <c r="BK34" s="266">
        <v>2.0</v>
      </c>
      <c r="BL34" s="267">
        <v>4.0</v>
      </c>
      <c r="BM34" s="268">
        <v>2.0</v>
      </c>
      <c r="BN34" s="269">
        <v>4.0</v>
      </c>
      <c r="BO34" s="304">
        <f t="shared" si="21"/>
        <v>0</v>
      </c>
      <c r="BP34" s="305">
        <f t="shared" si="22"/>
        <v>0</v>
      </c>
      <c r="BQ34" s="266">
        <v>2.0</v>
      </c>
      <c r="BR34" s="267">
        <v>4.0</v>
      </c>
      <c r="BS34" s="268">
        <v>2.0</v>
      </c>
      <c r="BT34" s="269">
        <v>4.0</v>
      </c>
      <c r="BU34" s="304">
        <f t="shared" si="23"/>
        <v>0</v>
      </c>
      <c r="BV34" s="305">
        <f t="shared" si="24"/>
        <v>0</v>
      </c>
      <c r="BW34" s="266">
        <v>3.0</v>
      </c>
      <c r="BX34" s="267">
        <v>6.0</v>
      </c>
      <c r="BY34" s="268">
        <v>3.0</v>
      </c>
      <c r="BZ34" s="269">
        <v>6.0</v>
      </c>
      <c r="CA34" s="304">
        <f t="shared" si="25"/>
        <v>0</v>
      </c>
      <c r="CB34" s="305">
        <f t="shared" si="26"/>
        <v>0</v>
      </c>
      <c r="CC34" s="266">
        <v>2.0</v>
      </c>
      <c r="CD34" s="267">
        <v>4.0</v>
      </c>
      <c r="CE34" s="268">
        <v>2.0</v>
      </c>
      <c r="CF34" s="269">
        <v>4.0</v>
      </c>
      <c r="CG34" s="304">
        <f t="shared" si="27"/>
        <v>0</v>
      </c>
      <c r="CH34" s="305">
        <f t="shared" si="28"/>
        <v>0</v>
      </c>
      <c r="CI34" s="272">
        <f t="shared" si="29"/>
        <v>50</v>
      </c>
      <c r="CJ34" s="306">
        <f t="shared" si="30"/>
        <v>50</v>
      </c>
      <c r="CK34" s="283">
        <f t="shared" si="31"/>
        <v>0</v>
      </c>
    </row>
    <row r="35">
      <c r="A35" s="257"/>
      <c r="B35" s="319" t="s">
        <v>32</v>
      </c>
      <c r="C35" s="286">
        <v>1.0</v>
      </c>
      <c r="D35" s="287">
        <v>2.0</v>
      </c>
      <c r="E35" s="288">
        <v>1.0</v>
      </c>
      <c r="F35" s="289">
        <v>2.0</v>
      </c>
      <c r="G35" s="309">
        <f t="shared" si="1"/>
        <v>0</v>
      </c>
      <c r="H35" s="310">
        <f t="shared" si="2"/>
        <v>0</v>
      </c>
      <c r="I35" s="286">
        <v>1.5</v>
      </c>
      <c r="J35" s="287">
        <v>3.0</v>
      </c>
      <c r="K35" s="288">
        <v>1.5</v>
      </c>
      <c r="L35" s="289">
        <v>3.0</v>
      </c>
      <c r="M35" s="309">
        <f t="shared" si="3"/>
        <v>0</v>
      </c>
      <c r="N35" s="310">
        <f t="shared" si="4"/>
        <v>0</v>
      </c>
      <c r="O35" s="286">
        <v>1.0</v>
      </c>
      <c r="P35" s="287">
        <v>2.0</v>
      </c>
      <c r="Q35" s="288">
        <v>1.0</v>
      </c>
      <c r="R35" s="289">
        <v>2.0</v>
      </c>
      <c r="S35" s="309">
        <f t="shared" si="5"/>
        <v>0</v>
      </c>
      <c r="T35" s="310">
        <f t="shared" si="6"/>
        <v>0</v>
      </c>
      <c r="U35" s="286">
        <v>1.5</v>
      </c>
      <c r="V35" s="287">
        <v>3.0</v>
      </c>
      <c r="W35" s="288">
        <v>1.5</v>
      </c>
      <c r="X35" s="289">
        <v>3.0</v>
      </c>
      <c r="Y35" s="309">
        <f t="shared" si="7"/>
        <v>0</v>
      </c>
      <c r="Z35" s="310">
        <f t="shared" si="8"/>
        <v>0</v>
      </c>
      <c r="AA35" s="286">
        <v>1.5</v>
      </c>
      <c r="AB35" s="287">
        <v>3.0</v>
      </c>
      <c r="AC35" s="288">
        <v>1.5</v>
      </c>
      <c r="AD35" s="289">
        <v>3.0</v>
      </c>
      <c r="AE35" s="309">
        <f t="shared" si="9"/>
        <v>0</v>
      </c>
      <c r="AF35" s="310">
        <f t="shared" si="10"/>
        <v>0</v>
      </c>
      <c r="AG35" s="286">
        <v>1.5</v>
      </c>
      <c r="AH35" s="287">
        <v>3.0</v>
      </c>
      <c r="AI35" s="288">
        <v>1.5</v>
      </c>
      <c r="AJ35" s="289">
        <v>3.0</v>
      </c>
      <c r="AK35" s="309">
        <f t="shared" si="11"/>
        <v>0</v>
      </c>
      <c r="AL35" s="310">
        <f t="shared" si="12"/>
        <v>0</v>
      </c>
      <c r="AM35" s="286">
        <v>1.0</v>
      </c>
      <c r="AN35" s="287">
        <v>2.0</v>
      </c>
      <c r="AO35" s="288">
        <v>1.0</v>
      </c>
      <c r="AP35" s="289">
        <v>2.0</v>
      </c>
      <c r="AQ35" s="309">
        <f t="shared" si="13"/>
        <v>0</v>
      </c>
      <c r="AR35" s="310">
        <f t="shared" si="14"/>
        <v>0</v>
      </c>
      <c r="AS35" s="286">
        <v>1.5</v>
      </c>
      <c r="AT35" s="287">
        <v>3.0</v>
      </c>
      <c r="AU35" s="288">
        <v>1.5</v>
      </c>
      <c r="AV35" s="289">
        <v>3.0</v>
      </c>
      <c r="AW35" s="309">
        <f t="shared" si="15"/>
        <v>0</v>
      </c>
      <c r="AX35" s="310">
        <f t="shared" si="16"/>
        <v>0</v>
      </c>
      <c r="AY35" s="286">
        <v>1.5</v>
      </c>
      <c r="AZ35" s="287">
        <v>3.0</v>
      </c>
      <c r="BA35" s="288">
        <v>1.5</v>
      </c>
      <c r="BB35" s="289">
        <v>3.0</v>
      </c>
      <c r="BC35" s="309">
        <f t="shared" si="17"/>
        <v>0</v>
      </c>
      <c r="BD35" s="310">
        <f t="shared" si="18"/>
        <v>0</v>
      </c>
      <c r="BE35" s="286">
        <v>1.0</v>
      </c>
      <c r="BF35" s="287">
        <v>2.0</v>
      </c>
      <c r="BG35" s="288">
        <v>1.0</v>
      </c>
      <c r="BH35" s="289">
        <v>2.0</v>
      </c>
      <c r="BI35" s="309">
        <f t="shared" si="19"/>
        <v>0</v>
      </c>
      <c r="BJ35" s="310">
        <f t="shared" si="20"/>
        <v>0</v>
      </c>
      <c r="BK35" s="286">
        <v>1.0</v>
      </c>
      <c r="BL35" s="287">
        <v>2.0</v>
      </c>
      <c r="BM35" s="288">
        <v>1.0</v>
      </c>
      <c r="BN35" s="289">
        <v>2.0</v>
      </c>
      <c r="BO35" s="309">
        <f t="shared" si="21"/>
        <v>0</v>
      </c>
      <c r="BP35" s="310">
        <f t="shared" si="22"/>
        <v>0</v>
      </c>
      <c r="BQ35" s="286">
        <v>1.0</v>
      </c>
      <c r="BR35" s="287">
        <v>2.0</v>
      </c>
      <c r="BS35" s="288">
        <v>1.0</v>
      </c>
      <c r="BT35" s="289">
        <v>2.0</v>
      </c>
      <c r="BU35" s="309">
        <f t="shared" si="23"/>
        <v>0</v>
      </c>
      <c r="BV35" s="310">
        <f t="shared" si="24"/>
        <v>0</v>
      </c>
      <c r="BW35" s="286">
        <v>1.5</v>
      </c>
      <c r="BX35" s="287">
        <v>3.0</v>
      </c>
      <c r="BY35" s="288">
        <v>1.5</v>
      </c>
      <c r="BZ35" s="289">
        <v>3.0</v>
      </c>
      <c r="CA35" s="309">
        <f t="shared" si="25"/>
        <v>0</v>
      </c>
      <c r="CB35" s="310">
        <f t="shared" si="26"/>
        <v>0</v>
      </c>
      <c r="CC35" s="286">
        <v>1.0</v>
      </c>
      <c r="CD35" s="287">
        <v>2.0</v>
      </c>
      <c r="CE35" s="288">
        <v>1.0</v>
      </c>
      <c r="CF35" s="289">
        <v>2.0</v>
      </c>
      <c r="CG35" s="309">
        <f t="shared" si="27"/>
        <v>0</v>
      </c>
      <c r="CH35" s="310">
        <f t="shared" si="28"/>
        <v>0</v>
      </c>
      <c r="CI35" s="292">
        <f t="shared" si="29"/>
        <v>25</v>
      </c>
      <c r="CJ35" s="311">
        <f t="shared" si="30"/>
        <v>25</v>
      </c>
      <c r="CK35" s="317">
        <f t="shared" si="31"/>
        <v>0</v>
      </c>
    </row>
    <row r="36">
      <c r="A36" s="318" t="s">
        <v>69</v>
      </c>
      <c r="B36" s="303" t="s">
        <v>39</v>
      </c>
      <c r="C36" s="266"/>
      <c r="D36" s="267"/>
      <c r="E36" s="268"/>
      <c r="F36" s="269"/>
      <c r="G36" s="304" t="str">
        <f t="shared" si="1"/>
        <v/>
      </c>
      <c r="H36" s="305" t="str">
        <f t="shared" si="2"/>
        <v/>
      </c>
      <c r="I36" s="266"/>
      <c r="J36" s="267"/>
      <c r="K36" s="268"/>
      <c r="L36" s="269"/>
      <c r="M36" s="304" t="str">
        <f t="shared" si="3"/>
        <v/>
      </c>
      <c r="N36" s="305" t="str">
        <f t="shared" si="4"/>
        <v/>
      </c>
      <c r="O36" s="266"/>
      <c r="P36" s="267"/>
      <c r="Q36" s="268"/>
      <c r="R36" s="269"/>
      <c r="S36" s="304" t="str">
        <f t="shared" si="5"/>
        <v/>
      </c>
      <c r="T36" s="305" t="str">
        <f t="shared" si="6"/>
        <v/>
      </c>
      <c r="U36" s="266"/>
      <c r="V36" s="267"/>
      <c r="W36" s="268"/>
      <c r="X36" s="269"/>
      <c r="Y36" s="304" t="str">
        <f t="shared" si="7"/>
        <v/>
      </c>
      <c r="Z36" s="305" t="str">
        <f t="shared" si="8"/>
        <v/>
      </c>
      <c r="AA36" s="266"/>
      <c r="AB36" s="267"/>
      <c r="AC36" s="268"/>
      <c r="AD36" s="269"/>
      <c r="AE36" s="304" t="str">
        <f t="shared" si="9"/>
        <v/>
      </c>
      <c r="AF36" s="305" t="str">
        <f t="shared" si="10"/>
        <v/>
      </c>
      <c r="AG36" s="266"/>
      <c r="AH36" s="267"/>
      <c r="AI36" s="268"/>
      <c r="AJ36" s="269"/>
      <c r="AK36" s="304" t="str">
        <f t="shared" si="11"/>
        <v/>
      </c>
      <c r="AL36" s="305" t="str">
        <f t="shared" si="12"/>
        <v/>
      </c>
      <c r="AM36" s="266"/>
      <c r="AN36" s="267"/>
      <c r="AO36" s="268"/>
      <c r="AP36" s="269"/>
      <c r="AQ36" s="304" t="str">
        <f t="shared" si="13"/>
        <v/>
      </c>
      <c r="AR36" s="305" t="str">
        <f t="shared" si="14"/>
        <v/>
      </c>
      <c r="AS36" s="266">
        <v>1.0</v>
      </c>
      <c r="AT36" s="267">
        <v>3.0</v>
      </c>
      <c r="AU36" s="268">
        <v>1.0</v>
      </c>
      <c r="AV36" s="269">
        <v>3.0</v>
      </c>
      <c r="AW36" s="304">
        <f t="shared" si="15"/>
        <v>0</v>
      </c>
      <c r="AX36" s="305">
        <f t="shared" si="16"/>
        <v>0</v>
      </c>
      <c r="AY36" s="266"/>
      <c r="AZ36" s="267"/>
      <c r="BA36" s="268"/>
      <c r="BB36" s="269"/>
      <c r="BC36" s="304" t="str">
        <f t="shared" si="17"/>
        <v/>
      </c>
      <c r="BD36" s="305" t="str">
        <f t="shared" si="18"/>
        <v/>
      </c>
      <c r="BE36" s="266"/>
      <c r="BF36" s="267"/>
      <c r="BG36" s="268"/>
      <c r="BH36" s="269"/>
      <c r="BI36" s="304" t="str">
        <f t="shared" si="19"/>
        <v/>
      </c>
      <c r="BJ36" s="305" t="str">
        <f t="shared" si="20"/>
        <v/>
      </c>
      <c r="BK36" s="266"/>
      <c r="BL36" s="267"/>
      <c r="BM36" s="268"/>
      <c r="BN36" s="269"/>
      <c r="BO36" s="304" t="str">
        <f t="shared" si="21"/>
        <v/>
      </c>
      <c r="BP36" s="305" t="str">
        <f t="shared" si="22"/>
        <v/>
      </c>
      <c r="BQ36" s="266"/>
      <c r="BR36" s="267"/>
      <c r="BS36" s="268"/>
      <c r="BT36" s="269"/>
      <c r="BU36" s="304" t="str">
        <f t="shared" si="23"/>
        <v/>
      </c>
      <c r="BV36" s="305" t="str">
        <f t="shared" si="24"/>
        <v/>
      </c>
      <c r="BW36" s="266">
        <v>1.0</v>
      </c>
      <c r="BX36" s="267">
        <v>3.0</v>
      </c>
      <c r="BY36" s="268">
        <v>1.0</v>
      </c>
      <c r="BZ36" s="269">
        <v>3.0</v>
      </c>
      <c r="CA36" s="304">
        <f t="shared" si="25"/>
        <v>0</v>
      </c>
      <c r="CB36" s="305">
        <f t="shared" si="26"/>
        <v>0</v>
      </c>
      <c r="CC36" s="266">
        <v>1.0</v>
      </c>
      <c r="CD36" s="267">
        <v>2.0</v>
      </c>
      <c r="CE36" s="268">
        <v>1.0</v>
      </c>
      <c r="CF36" s="269">
        <v>2.0</v>
      </c>
      <c r="CG36" s="304">
        <f t="shared" si="27"/>
        <v>0</v>
      </c>
      <c r="CH36" s="305">
        <f t="shared" si="28"/>
        <v>0</v>
      </c>
      <c r="CI36" s="272">
        <f t="shared" si="29"/>
        <v>10</v>
      </c>
      <c r="CJ36" s="306">
        <f t="shared" si="30"/>
        <v>10</v>
      </c>
      <c r="CK36" s="283">
        <f t="shared" si="31"/>
        <v>0</v>
      </c>
    </row>
    <row r="37">
      <c r="A37" s="257"/>
      <c r="B37" s="319" t="s">
        <v>26</v>
      </c>
      <c r="C37" s="286"/>
      <c r="D37" s="287"/>
      <c r="E37" s="288"/>
      <c r="F37" s="289"/>
      <c r="G37" s="309" t="str">
        <f t="shared" si="1"/>
        <v/>
      </c>
      <c r="H37" s="310" t="str">
        <f t="shared" si="2"/>
        <v/>
      </c>
      <c r="I37" s="286"/>
      <c r="J37" s="287"/>
      <c r="K37" s="288"/>
      <c r="L37" s="289"/>
      <c r="M37" s="309" t="str">
        <f t="shared" si="3"/>
        <v/>
      </c>
      <c r="N37" s="310" t="str">
        <f t="shared" si="4"/>
        <v/>
      </c>
      <c r="O37" s="286">
        <v>1.0</v>
      </c>
      <c r="P37" s="287">
        <v>2.0</v>
      </c>
      <c r="Q37" s="288">
        <v>1.0</v>
      </c>
      <c r="R37" s="289">
        <v>2.0</v>
      </c>
      <c r="S37" s="309">
        <f t="shared" si="5"/>
        <v>0</v>
      </c>
      <c r="T37" s="310">
        <f t="shared" si="6"/>
        <v>0</v>
      </c>
      <c r="U37" s="286"/>
      <c r="V37" s="287"/>
      <c r="W37" s="288"/>
      <c r="X37" s="289"/>
      <c r="Y37" s="309" t="str">
        <f t="shared" si="7"/>
        <v/>
      </c>
      <c r="Z37" s="310" t="str">
        <f t="shared" si="8"/>
        <v/>
      </c>
      <c r="AA37" s="286">
        <v>1.0</v>
      </c>
      <c r="AB37" s="287">
        <v>3.0</v>
      </c>
      <c r="AC37" s="288">
        <v>1.0</v>
      </c>
      <c r="AD37" s="289">
        <v>3.0</v>
      </c>
      <c r="AE37" s="309">
        <f t="shared" si="9"/>
        <v>0</v>
      </c>
      <c r="AF37" s="310">
        <f t="shared" si="10"/>
        <v>0</v>
      </c>
      <c r="AG37" s="286">
        <v>1.0</v>
      </c>
      <c r="AH37" s="287">
        <v>3.0</v>
      </c>
      <c r="AI37" s="288">
        <v>1.0</v>
      </c>
      <c r="AJ37" s="289">
        <v>3.0</v>
      </c>
      <c r="AK37" s="309">
        <f t="shared" si="11"/>
        <v>0</v>
      </c>
      <c r="AL37" s="310">
        <f t="shared" si="12"/>
        <v>0</v>
      </c>
      <c r="AM37" s="286"/>
      <c r="AN37" s="287"/>
      <c r="AO37" s="288"/>
      <c r="AP37" s="289"/>
      <c r="AQ37" s="309" t="str">
        <f t="shared" si="13"/>
        <v/>
      </c>
      <c r="AR37" s="310" t="str">
        <f t="shared" si="14"/>
        <v/>
      </c>
      <c r="AS37" s="286">
        <v>1.0</v>
      </c>
      <c r="AT37" s="287">
        <v>3.0</v>
      </c>
      <c r="AU37" s="288">
        <v>1.0</v>
      </c>
      <c r="AV37" s="289">
        <v>3.0</v>
      </c>
      <c r="AW37" s="309">
        <f t="shared" si="15"/>
        <v>0</v>
      </c>
      <c r="AX37" s="310">
        <f t="shared" si="16"/>
        <v>0</v>
      </c>
      <c r="AY37" s="286"/>
      <c r="AZ37" s="287"/>
      <c r="BA37" s="288"/>
      <c r="BB37" s="289"/>
      <c r="BC37" s="309" t="str">
        <f t="shared" si="17"/>
        <v/>
      </c>
      <c r="BD37" s="310" t="str">
        <f t="shared" si="18"/>
        <v/>
      </c>
      <c r="BE37" s="286"/>
      <c r="BF37" s="287"/>
      <c r="BG37" s="288"/>
      <c r="BH37" s="289"/>
      <c r="BI37" s="309" t="str">
        <f t="shared" si="19"/>
        <v/>
      </c>
      <c r="BJ37" s="310" t="str">
        <f t="shared" si="20"/>
        <v/>
      </c>
      <c r="BK37" s="286"/>
      <c r="BL37" s="287"/>
      <c r="BM37" s="288"/>
      <c r="BN37" s="289"/>
      <c r="BO37" s="309" t="str">
        <f t="shared" si="21"/>
        <v/>
      </c>
      <c r="BP37" s="310" t="str">
        <f t="shared" si="22"/>
        <v/>
      </c>
      <c r="BQ37" s="286"/>
      <c r="BR37" s="287"/>
      <c r="BS37" s="288"/>
      <c r="BT37" s="289"/>
      <c r="BU37" s="309" t="str">
        <f t="shared" si="23"/>
        <v/>
      </c>
      <c r="BV37" s="310" t="str">
        <f t="shared" si="24"/>
        <v/>
      </c>
      <c r="BW37" s="286">
        <v>1.0</v>
      </c>
      <c r="BX37" s="287">
        <v>3.0</v>
      </c>
      <c r="BY37" s="288">
        <v>1.0</v>
      </c>
      <c r="BZ37" s="289">
        <v>3.0</v>
      </c>
      <c r="CA37" s="309">
        <f t="shared" si="25"/>
        <v>0</v>
      </c>
      <c r="CB37" s="310">
        <f t="shared" si="26"/>
        <v>0</v>
      </c>
      <c r="CC37" s="286">
        <v>1.0</v>
      </c>
      <c r="CD37" s="287">
        <v>2.0</v>
      </c>
      <c r="CE37" s="288">
        <v>1.0</v>
      </c>
      <c r="CF37" s="289">
        <v>2.0</v>
      </c>
      <c r="CG37" s="309">
        <f t="shared" si="27"/>
        <v>0</v>
      </c>
      <c r="CH37" s="310">
        <f t="shared" si="28"/>
        <v>0</v>
      </c>
      <c r="CI37" s="292">
        <f t="shared" si="29"/>
        <v>14</v>
      </c>
      <c r="CJ37" s="311">
        <f t="shared" si="30"/>
        <v>14</v>
      </c>
      <c r="CK37" s="317">
        <f t="shared" si="31"/>
        <v>0</v>
      </c>
    </row>
    <row r="38">
      <c r="A38" s="318" t="s">
        <v>70</v>
      </c>
      <c r="B38" s="303" t="s">
        <v>19</v>
      </c>
      <c r="C38" s="266">
        <v>3.0</v>
      </c>
      <c r="D38" s="267">
        <v>5.0</v>
      </c>
      <c r="E38" s="268">
        <v>3.0</v>
      </c>
      <c r="F38" s="269">
        <v>5.0</v>
      </c>
      <c r="G38" s="304">
        <f t="shared" si="1"/>
        <v>0</v>
      </c>
      <c r="H38" s="305">
        <f t="shared" si="2"/>
        <v>0</v>
      </c>
      <c r="I38" s="266">
        <v>5.0</v>
      </c>
      <c r="J38" s="267">
        <v>10.0</v>
      </c>
      <c r="K38" s="268">
        <v>5.0</v>
      </c>
      <c r="L38" s="269">
        <v>10.0</v>
      </c>
      <c r="M38" s="304">
        <f t="shared" si="3"/>
        <v>0</v>
      </c>
      <c r="N38" s="305">
        <f t="shared" si="4"/>
        <v>0</v>
      </c>
      <c r="O38" s="266">
        <v>3.0</v>
      </c>
      <c r="P38" s="267">
        <v>5.0</v>
      </c>
      <c r="Q38" s="268">
        <v>3.0</v>
      </c>
      <c r="R38" s="269">
        <v>5.0</v>
      </c>
      <c r="S38" s="304">
        <f t="shared" si="5"/>
        <v>0</v>
      </c>
      <c r="T38" s="305">
        <f t="shared" si="6"/>
        <v>0</v>
      </c>
      <c r="U38" s="266">
        <v>5.0</v>
      </c>
      <c r="V38" s="267">
        <v>10.0</v>
      </c>
      <c r="W38" s="268">
        <v>5.0</v>
      </c>
      <c r="X38" s="269">
        <v>10.0</v>
      </c>
      <c r="Y38" s="304">
        <f t="shared" si="7"/>
        <v>0</v>
      </c>
      <c r="Z38" s="305">
        <f t="shared" si="8"/>
        <v>0</v>
      </c>
      <c r="AA38" s="266">
        <v>5.0</v>
      </c>
      <c r="AB38" s="267">
        <v>10.0</v>
      </c>
      <c r="AC38" s="268">
        <v>5.0</v>
      </c>
      <c r="AD38" s="269">
        <v>10.0</v>
      </c>
      <c r="AE38" s="304">
        <f t="shared" si="9"/>
        <v>0</v>
      </c>
      <c r="AF38" s="305">
        <f t="shared" si="10"/>
        <v>0</v>
      </c>
      <c r="AG38" s="266">
        <v>5.0</v>
      </c>
      <c r="AH38" s="267">
        <v>10.0</v>
      </c>
      <c r="AI38" s="268">
        <v>5.0</v>
      </c>
      <c r="AJ38" s="269">
        <v>10.0</v>
      </c>
      <c r="AK38" s="304">
        <f t="shared" si="11"/>
        <v>0</v>
      </c>
      <c r="AL38" s="305">
        <f t="shared" si="12"/>
        <v>0</v>
      </c>
      <c r="AM38" s="266">
        <v>3.0</v>
      </c>
      <c r="AN38" s="267">
        <v>5.0</v>
      </c>
      <c r="AO38" s="268">
        <v>3.0</v>
      </c>
      <c r="AP38" s="269">
        <v>5.0</v>
      </c>
      <c r="AQ38" s="304">
        <f t="shared" si="13"/>
        <v>0</v>
      </c>
      <c r="AR38" s="305">
        <f t="shared" si="14"/>
        <v>0</v>
      </c>
      <c r="AS38" s="266">
        <v>5.0</v>
      </c>
      <c r="AT38" s="267">
        <v>10.0</v>
      </c>
      <c r="AU38" s="268">
        <v>5.0</v>
      </c>
      <c r="AV38" s="269">
        <v>10.0</v>
      </c>
      <c r="AW38" s="304">
        <f t="shared" si="15"/>
        <v>0</v>
      </c>
      <c r="AX38" s="305">
        <f t="shared" si="16"/>
        <v>0</v>
      </c>
      <c r="AY38" s="266">
        <v>5.0</v>
      </c>
      <c r="AZ38" s="267">
        <v>10.0</v>
      </c>
      <c r="BA38" s="268">
        <v>5.0</v>
      </c>
      <c r="BB38" s="269">
        <v>10.0</v>
      </c>
      <c r="BC38" s="304">
        <f t="shared" si="17"/>
        <v>0</v>
      </c>
      <c r="BD38" s="305">
        <f t="shared" si="18"/>
        <v>0</v>
      </c>
      <c r="BE38" s="266">
        <v>3.0</v>
      </c>
      <c r="BF38" s="267">
        <v>5.0</v>
      </c>
      <c r="BG38" s="268">
        <v>3.0</v>
      </c>
      <c r="BH38" s="269">
        <v>5.0</v>
      </c>
      <c r="BI38" s="304">
        <f t="shared" si="19"/>
        <v>0</v>
      </c>
      <c r="BJ38" s="305">
        <f t="shared" si="20"/>
        <v>0</v>
      </c>
      <c r="BK38" s="266">
        <v>3.0</v>
      </c>
      <c r="BL38" s="267">
        <v>5.0</v>
      </c>
      <c r="BM38" s="268">
        <v>3.0</v>
      </c>
      <c r="BN38" s="269">
        <v>5.0</v>
      </c>
      <c r="BO38" s="304">
        <f t="shared" si="21"/>
        <v>0</v>
      </c>
      <c r="BP38" s="305">
        <f t="shared" si="22"/>
        <v>0</v>
      </c>
      <c r="BQ38" s="266">
        <v>3.0</v>
      </c>
      <c r="BR38" s="267">
        <v>5.0</v>
      </c>
      <c r="BS38" s="268">
        <v>3.0</v>
      </c>
      <c r="BT38" s="269">
        <v>5.0</v>
      </c>
      <c r="BU38" s="304">
        <f t="shared" si="23"/>
        <v>0</v>
      </c>
      <c r="BV38" s="305">
        <f t="shared" si="24"/>
        <v>0</v>
      </c>
      <c r="BW38" s="266">
        <v>5.0</v>
      </c>
      <c r="BX38" s="267">
        <v>10.0</v>
      </c>
      <c r="BY38" s="268">
        <v>5.0</v>
      </c>
      <c r="BZ38" s="269">
        <v>10.0</v>
      </c>
      <c r="CA38" s="304">
        <f t="shared" si="25"/>
        <v>0</v>
      </c>
      <c r="CB38" s="305">
        <f t="shared" si="26"/>
        <v>0</v>
      </c>
      <c r="CC38" s="266">
        <v>3.0</v>
      </c>
      <c r="CD38" s="267">
        <v>5.0</v>
      </c>
      <c r="CE38" s="268">
        <v>3.0</v>
      </c>
      <c r="CF38" s="269">
        <v>5.0</v>
      </c>
      <c r="CG38" s="304">
        <f t="shared" si="27"/>
        <v>0</v>
      </c>
      <c r="CH38" s="305">
        <f t="shared" si="28"/>
        <v>0</v>
      </c>
      <c r="CI38" s="272">
        <f t="shared" si="29"/>
        <v>70</v>
      </c>
      <c r="CJ38" s="306">
        <f t="shared" si="30"/>
        <v>70</v>
      </c>
      <c r="CK38" s="283">
        <f t="shared" si="31"/>
        <v>0</v>
      </c>
    </row>
    <row r="39">
      <c r="A39" s="257"/>
      <c r="B39" s="319" t="s">
        <v>20</v>
      </c>
      <c r="C39" s="286">
        <v>1.0</v>
      </c>
      <c r="D39" s="287">
        <v>3.0</v>
      </c>
      <c r="E39" s="288">
        <v>1.0</v>
      </c>
      <c r="F39" s="289">
        <v>3.0</v>
      </c>
      <c r="G39" s="309">
        <f t="shared" si="1"/>
        <v>0</v>
      </c>
      <c r="H39" s="310">
        <f t="shared" si="2"/>
        <v>0</v>
      </c>
      <c r="I39" s="286">
        <v>2.0</v>
      </c>
      <c r="J39" s="287">
        <v>5.0</v>
      </c>
      <c r="K39" s="288">
        <v>2.0</v>
      </c>
      <c r="L39" s="289">
        <v>5.0</v>
      </c>
      <c r="M39" s="309">
        <f t="shared" si="3"/>
        <v>0</v>
      </c>
      <c r="N39" s="310">
        <f t="shared" si="4"/>
        <v>0</v>
      </c>
      <c r="O39" s="286">
        <v>1.0</v>
      </c>
      <c r="P39" s="287">
        <v>3.0</v>
      </c>
      <c r="Q39" s="288">
        <v>1.0</v>
      </c>
      <c r="R39" s="289">
        <v>3.0</v>
      </c>
      <c r="S39" s="309">
        <f t="shared" si="5"/>
        <v>0</v>
      </c>
      <c r="T39" s="310">
        <f t="shared" si="6"/>
        <v>0</v>
      </c>
      <c r="U39" s="286">
        <v>2.0</v>
      </c>
      <c r="V39" s="287">
        <v>5.0</v>
      </c>
      <c r="W39" s="288">
        <v>2.0</v>
      </c>
      <c r="X39" s="289">
        <v>5.0</v>
      </c>
      <c r="Y39" s="309">
        <f t="shared" si="7"/>
        <v>0</v>
      </c>
      <c r="Z39" s="310">
        <f t="shared" si="8"/>
        <v>0</v>
      </c>
      <c r="AA39" s="286">
        <v>2.0</v>
      </c>
      <c r="AB39" s="287">
        <v>5.0</v>
      </c>
      <c r="AC39" s="288">
        <v>2.0</v>
      </c>
      <c r="AD39" s="289">
        <v>5.0</v>
      </c>
      <c r="AE39" s="309">
        <f t="shared" si="9"/>
        <v>0</v>
      </c>
      <c r="AF39" s="310">
        <f t="shared" si="10"/>
        <v>0</v>
      </c>
      <c r="AG39" s="286">
        <v>2.0</v>
      </c>
      <c r="AH39" s="287">
        <v>5.0</v>
      </c>
      <c r="AI39" s="288">
        <v>2.0</v>
      </c>
      <c r="AJ39" s="289">
        <v>5.0</v>
      </c>
      <c r="AK39" s="309">
        <f t="shared" si="11"/>
        <v>0</v>
      </c>
      <c r="AL39" s="310">
        <f t="shared" si="12"/>
        <v>0</v>
      </c>
      <c r="AM39" s="286">
        <v>1.0</v>
      </c>
      <c r="AN39" s="287">
        <v>3.0</v>
      </c>
      <c r="AO39" s="288">
        <v>1.0</v>
      </c>
      <c r="AP39" s="289">
        <v>3.0</v>
      </c>
      <c r="AQ39" s="309">
        <f t="shared" si="13"/>
        <v>0</v>
      </c>
      <c r="AR39" s="310">
        <f t="shared" si="14"/>
        <v>0</v>
      </c>
      <c r="AS39" s="286">
        <v>2.0</v>
      </c>
      <c r="AT39" s="287">
        <v>5.0</v>
      </c>
      <c r="AU39" s="288">
        <v>2.0</v>
      </c>
      <c r="AV39" s="289">
        <v>5.0</v>
      </c>
      <c r="AW39" s="309">
        <f t="shared" si="15"/>
        <v>0</v>
      </c>
      <c r="AX39" s="310">
        <f t="shared" si="16"/>
        <v>0</v>
      </c>
      <c r="AY39" s="286">
        <v>2.0</v>
      </c>
      <c r="AZ39" s="287">
        <v>5.0</v>
      </c>
      <c r="BA39" s="288">
        <v>2.0</v>
      </c>
      <c r="BB39" s="289">
        <v>5.0</v>
      </c>
      <c r="BC39" s="309">
        <f t="shared" si="17"/>
        <v>0</v>
      </c>
      <c r="BD39" s="310">
        <f t="shared" si="18"/>
        <v>0</v>
      </c>
      <c r="BE39" s="286">
        <v>1.0</v>
      </c>
      <c r="BF39" s="287">
        <v>3.0</v>
      </c>
      <c r="BG39" s="288">
        <v>1.0</v>
      </c>
      <c r="BH39" s="289">
        <v>3.0</v>
      </c>
      <c r="BI39" s="309">
        <f t="shared" si="19"/>
        <v>0</v>
      </c>
      <c r="BJ39" s="310">
        <f t="shared" si="20"/>
        <v>0</v>
      </c>
      <c r="BK39" s="286">
        <v>1.0</v>
      </c>
      <c r="BL39" s="287">
        <v>3.0</v>
      </c>
      <c r="BM39" s="288">
        <v>1.0</v>
      </c>
      <c r="BN39" s="289">
        <v>3.0</v>
      </c>
      <c r="BO39" s="309">
        <f t="shared" si="21"/>
        <v>0</v>
      </c>
      <c r="BP39" s="310">
        <f t="shared" si="22"/>
        <v>0</v>
      </c>
      <c r="BQ39" s="286">
        <v>1.0</v>
      </c>
      <c r="BR39" s="287">
        <v>3.0</v>
      </c>
      <c r="BS39" s="288">
        <v>1.0</v>
      </c>
      <c r="BT39" s="289">
        <v>3.0</v>
      </c>
      <c r="BU39" s="309">
        <f t="shared" si="23"/>
        <v>0</v>
      </c>
      <c r="BV39" s="310">
        <f t="shared" si="24"/>
        <v>0</v>
      </c>
      <c r="BW39" s="286">
        <v>2.0</v>
      </c>
      <c r="BX39" s="287">
        <v>5.0</v>
      </c>
      <c r="BY39" s="288">
        <v>2.0</v>
      </c>
      <c r="BZ39" s="289">
        <v>5.0</v>
      </c>
      <c r="CA39" s="309">
        <f t="shared" si="25"/>
        <v>0</v>
      </c>
      <c r="CB39" s="310">
        <f t="shared" si="26"/>
        <v>0</v>
      </c>
      <c r="CC39" s="286">
        <v>1.0</v>
      </c>
      <c r="CD39" s="287">
        <v>3.0</v>
      </c>
      <c r="CE39" s="288">
        <v>1.0</v>
      </c>
      <c r="CF39" s="289">
        <v>3.0</v>
      </c>
      <c r="CG39" s="309">
        <f t="shared" si="27"/>
        <v>0</v>
      </c>
      <c r="CH39" s="310">
        <f t="shared" si="28"/>
        <v>0</v>
      </c>
      <c r="CI39" s="292">
        <f t="shared" si="29"/>
        <v>39</v>
      </c>
      <c r="CJ39" s="311">
        <f t="shared" si="30"/>
        <v>39</v>
      </c>
      <c r="CK39" s="317">
        <f t="shared" si="31"/>
        <v>0</v>
      </c>
    </row>
    <row r="40">
      <c r="A40" s="320" t="s">
        <v>71</v>
      </c>
      <c r="B40" s="295" t="s">
        <v>46</v>
      </c>
      <c r="C40" s="321"/>
      <c r="D40" s="322"/>
      <c r="E40" s="323"/>
      <c r="F40" s="324"/>
      <c r="G40" s="296" t="str">
        <f t="shared" si="1"/>
        <v/>
      </c>
      <c r="H40" s="297" t="str">
        <f t="shared" si="2"/>
        <v/>
      </c>
      <c r="I40" s="276"/>
      <c r="J40" s="277"/>
      <c r="K40" s="323"/>
      <c r="L40" s="324"/>
      <c r="M40" s="296" t="str">
        <f t="shared" si="3"/>
        <v/>
      </c>
      <c r="N40" s="297" t="str">
        <f t="shared" si="4"/>
        <v/>
      </c>
      <c r="O40" s="276">
        <v>1.0</v>
      </c>
      <c r="P40" s="277">
        <v>1.0</v>
      </c>
      <c r="Q40" s="278">
        <v>1.0</v>
      </c>
      <c r="R40" s="279">
        <v>1.0</v>
      </c>
      <c r="S40" s="296">
        <f t="shared" si="5"/>
        <v>0</v>
      </c>
      <c r="T40" s="297">
        <f t="shared" si="6"/>
        <v>0</v>
      </c>
      <c r="U40" s="321"/>
      <c r="V40" s="322"/>
      <c r="W40" s="323"/>
      <c r="X40" s="324"/>
      <c r="Y40" s="296" t="str">
        <f t="shared" si="7"/>
        <v/>
      </c>
      <c r="Z40" s="297" t="str">
        <f t="shared" si="8"/>
        <v/>
      </c>
      <c r="AA40" s="276">
        <v>2.0</v>
      </c>
      <c r="AB40" s="277">
        <v>2.0</v>
      </c>
      <c r="AC40" s="278">
        <v>2.0</v>
      </c>
      <c r="AD40" s="279">
        <v>2.0</v>
      </c>
      <c r="AE40" s="296">
        <f t="shared" si="9"/>
        <v>0</v>
      </c>
      <c r="AF40" s="297">
        <f t="shared" si="10"/>
        <v>0</v>
      </c>
      <c r="AG40" s="276">
        <v>2.0</v>
      </c>
      <c r="AH40" s="277">
        <v>2.0</v>
      </c>
      <c r="AI40" s="278">
        <v>2.0</v>
      </c>
      <c r="AJ40" s="279">
        <v>2.0</v>
      </c>
      <c r="AK40" s="296">
        <f t="shared" si="11"/>
        <v>0</v>
      </c>
      <c r="AL40" s="297">
        <f t="shared" si="12"/>
        <v>0</v>
      </c>
      <c r="AM40" s="276">
        <v>1.0</v>
      </c>
      <c r="AN40" s="277">
        <v>2.0</v>
      </c>
      <c r="AO40" s="278">
        <v>1.0</v>
      </c>
      <c r="AP40" s="279">
        <v>2.0</v>
      </c>
      <c r="AQ40" s="296">
        <f t="shared" si="13"/>
        <v>0</v>
      </c>
      <c r="AR40" s="297">
        <f t="shared" si="14"/>
        <v>0</v>
      </c>
      <c r="AS40" s="276">
        <v>2.0</v>
      </c>
      <c r="AT40" s="277">
        <v>3.0</v>
      </c>
      <c r="AU40" s="278">
        <v>2.0</v>
      </c>
      <c r="AV40" s="279">
        <v>3.0</v>
      </c>
      <c r="AW40" s="296">
        <f t="shared" si="15"/>
        <v>0</v>
      </c>
      <c r="AX40" s="297">
        <f t="shared" si="16"/>
        <v>0</v>
      </c>
      <c r="AY40" s="276">
        <v>2.0</v>
      </c>
      <c r="AZ40" s="277">
        <v>3.0</v>
      </c>
      <c r="BA40" s="278">
        <v>2.0</v>
      </c>
      <c r="BB40" s="279">
        <v>3.0</v>
      </c>
      <c r="BC40" s="296">
        <f t="shared" si="17"/>
        <v>0</v>
      </c>
      <c r="BD40" s="297">
        <f t="shared" si="18"/>
        <v>0</v>
      </c>
      <c r="BE40" s="276">
        <v>1.0</v>
      </c>
      <c r="BF40" s="277">
        <v>2.0</v>
      </c>
      <c r="BG40" s="278">
        <v>1.0</v>
      </c>
      <c r="BH40" s="279">
        <v>2.0</v>
      </c>
      <c r="BI40" s="296">
        <f t="shared" si="19"/>
        <v>0</v>
      </c>
      <c r="BJ40" s="297">
        <f t="shared" si="20"/>
        <v>0</v>
      </c>
      <c r="BK40" s="276">
        <v>1.0</v>
      </c>
      <c r="BL40" s="277">
        <v>2.0</v>
      </c>
      <c r="BM40" s="278">
        <v>1.0</v>
      </c>
      <c r="BN40" s="279">
        <v>2.0</v>
      </c>
      <c r="BO40" s="296">
        <f t="shared" si="21"/>
        <v>0</v>
      </c>
      <c r="BP40" s="297">
        <f t="shared" si="22"/>
        <v>0</v>
      </c>
      <c r="BQ40" s="276">
        <v>1.0</v>
      </c>
      <c r="BR40" s="277">
        <v>2.0</v>
      </c>
      <c r="BS40" s="278">
        <v>1.0</v>
      </c>
      <c r="BT40" s="279">
        <v>2.0</v>
      </c>
      <c r="BU40" s="296">
        <f t="shared" si="23"/>
        <v>0</v>
      </c>
      <c r="BV40" s="297">
        <f t="shared" si="24"/>
        <v>0</v>
      </c>
      <c r="BW40" s="276">
        <v>2.0</v>
      </c>
      <c r="BX40" s="277">
        <v>3.0</v>
      </c>
      <c r="BY40" s="278">
        <v>2.0</v>
      </c>
      <c r="BZ40" s="279">
        <v>3.0</v>
      </c>
      <c r="CA40" s="296">
        <f t="shared" si="25"/>
        <v>0</v>
      </c>
      <c r="CB40" s="297">
        <f t="shared" si="26"/>
        <v>0</v>
      </c>
      <c r="CC40" s="276">
        <v>1.0</v>
      </c>
      <c r="CD40" s="277">
        <v>2.0</v>
      </c>
      <c r="CE40" s="278">
        <v>1.0</v>
      </c>
      <c r="CF40" s="279">
        <v>2.0</v>
      </c>
      <c r="CG40" s="296">
        <f t="shared" si="27"/>
        <v>0</v>
      </c>
      <c r="CH40" s="297">
        <f t="shared" si="28"/>
        <v>0</v>
      </c>
      <c r="CI40" s="272">
        <f t="shared" si="29"/>
        <v>23</v>
      </c>
      <c r="CJ40" s="306">
        <f t="shared" si="30"/>
        <v>23</v>
      </c>
      <c r="CK40" s="283">
        <f t="shared" si="31"/>
        <v>0</v>
      </c>
    </row>
    <row r="41">
      <c r="A41" s="257"/>
      <c r="B41" s="319" t="s">
        <v>47</v>
      </c>
      <c r="C41" s="325"/>
      <c r="D41" s="326"/>
      <c r="E41" s="327"/>
      <c r="F41" s="328"/>
      <c r="G41" s="309" t="str">
        <f t="shared" si="1"/>
        <v/>
      </c>
      <c r="H41" s="310" t="str">
        <f t="shared" si="2"/>
        <v/>
      </c>
      <c r="I41" s="286"/>
      <c r="J41" s="287"/>
      <c r="K41" s="327"/>
      <c r="L41" s="328"/>
      <c r="M41" s="309" t="str">
        <f t="shared" si="3"/>
        <v/>
      </c>
      <c r="N41" s="310" t="str">
        <f t="shared" si="4"/>
        <v/>
      </c>
      <c r="O41" s="286">
        <v>2.0</v>
      </c>
      <c r="P41" s="287">
        <v>5.0</v>
      </c>
      <c r="Q41" s="288">
        <v>2.0</v>
      </c>
      <c r="R41" s="289">
        <v>5.0</v>
      </c>
      <c r="S41" s="309">
        <f t="shared" si="5"/>
        <v>0</v>
      </c>
      <c r="T41" s="310">
        <f t="shared" si="6"/>
        <v>0</v>
      </c>
      <c r="U41" s="325"/>
      <c r="V41" s="326"/>
      <c r="W41" s="327"/>
      <c r="X41" s="328"/>
      <c r="Y41" s="309" t="str">
        <f t="shared" si="7"/>
        <v/>
      </c>
      <c r="Z41" s="310" t="str">
        <f t="shared" si="8"/>
        <v/>
      </c>
      <c r="AA41" s="286">
        <v>5.0</v>
      </c>
      <c r="AB41" s="287">
        <v>10.0</v>
      </c>
      <c r="AC41" s="288">
        <v>5.0</v>
      </c>
      <c r="AD41" s="289">
        <v>10.0</v>
      </c>
      <c r="AE41" s="309">
        <f t="shared" si="9"/>
        <v>0</v>
      </c>
      <c r="AF41" s="310">
        <f t="shared" si="10"/>
        <v>0</v>
      </c>
      <c r="AG41" s="286">
        <v>5.0</v>
      </c>
      <c r="AH41" s="287">
        <v>10.0</v>
      </c>
      <c r="AI41" s="288">
        <v>5.0</v>
      </c>
      <c r="AJ41" s="289">
        <v>10.0</v>
      </c>
      <c r="AK41" s="309">
        <f t="shared" si="11"/>
        <v>0</v>
      </c>
      <c r="AL41" s="310">
        <f t="shared" si="12"/>
        <v>0</v>
      </c>
      <c r="AM41" s="286">
        <v>2.0</v>
      </c>
      <c r="AN41" s="287">
        <v>5.0</v>
      </c>
      <c r="AO41" s="288">
        <v>2.0</v>
      </c>
      <c r="AP41" s="289">
        <v>5.0</v>
      </c>
      <c r="AQ41" s="309">
        <f t="shared" si="13"/>
        <v>0</v>
      </c>
      <c r="AR41" s="310">
        <f t="shared" si="14"/>
        <v>0</v>
      </c>
      <c r="AS41" s="286">
        <v>5.0</v>
      </c>
      <c r="AT41" s="287">
        <v>10.0</v>
      </c>
      <c r="AU41" s="288">
        <v>5.0</v>
      </c>
      <c r="AV41" s="289">
        <v>10.0</v>
      </c>
      <c r="AW41" s="309">
        <f t="shared" si="15"/>
        <v>0</v>
      </c>
      <c r="AX41" s="310">
        <f t="shared" si="16"/>
        <v>0</v>
      </c>
      <c r="AY41" s="286">
        <v>5.0</v>
      </c>
      <c r="AZ41" s="287">
        <v>10.0</v>
      </c>
      <c r="BA41" s="288">
        <v>5.0</v>
      </c>
      <c r="BB41" s="289">
        <v>10.0</v>
      </c>
      <c r="BC41" s="309">
        <f t="shared" si="17"/>
        <v>0</v>
      </c>
      <c r="BD41" s="310">
        <f t="shared" si="18"/>
        <v>0</v>
      </c>
      <c r="BE41" s="286">
        <v>2.0</v>
      </c>
      <c r="BF41" s="287">
        <v>5.0</v>
      </c>
      <c r="BG41" s="288">
        <v>2.0</v>
      </c>
      <c r="BH41" s="289">
        <v>5.0</v>
      </c>
      <c r="BI41" s="309">
        <f t="shared" si="19"/>
        <v>0</v>
      </c>
      <c r="BJ41" s="310">
        <f t="shared" si="20"/>
        <v>0</v>
      </c>
      <c r="BK41" s="286">
        <v>2.0</v>
      </c>
      <c r="BL41" s="287">
        <v>5.0</v>
      </c>
      <c r="BM41" s="288">
        <v>2.0</v>
      </c>
      <c r="BN41" s="289">
        <v>5.0</v>
      </c>
      <c r="BO41" s="309">
        <f t="shared" si="21"/>
        <v>0</v>
      </c>
      <c r="BP41" s="310">
        <f t="shared" si="22"/>
        <v>0</v>
      </c>
      <c r="BQ41" s="286">
        <v>2.0</v>
      </c>
      <c r="BR41" s="287">
        <v>5.0</v>
      </c>
      <c r="BS41" s="288">
        <v>2.0</v>
      </c>
      <c r="BT41" s="289">
        <v>5.0</v>
      </c>
      <c r="BU41" s="309">
        <f t="shared" si="23"/>
        <v>0</v>
      </c>
      <c r="BV41" s="310">
        <f t="shared" si="24"/>
        <v>0</v>
      </c>
      <c r="BW41" s="286">
        <v>5.0</v>
      </c>
      <c r="BX41" s="287">
        <v>10.0</v>
      </c>
      <c r="BY41" s="288">
        <v>5.0</v>
      </c>
      <c r="BZ41" s="289">
        <v>10.0</v>
      </c>
      <c r="CA41" s="309">
        <f t="shared" si="25"/>
        <v>0</v>
      </c>
      <c r="CB41" s="310">
        <f t="shared" si="26"/>
        <v>0</v>
      </c>
      <c r="CC41" s="286">
        <v>2.0</v>
      </c>
      <c r="CD41" s="287">
        <v>5.0</v>
      </c>
      <c r="CE41" s="288">
        <v>2.0</v>
      </c>
      <c r="CF41" s="289">
        <v>5.0</v>
      </c>
      <c r="CG41" s="309">
        <f t="shared" si="27"/>
        <v>0</v>
      </c>
      <c r="CH41" s="310">
        <f t="shared" si="28"/>
        <v>0</v>
      </c>
      <c r="CI41" s="292">
        <f t="shared" si="29"/>
        <v>70</v>
      </c>
      <c r="CJ41" s="311">
        <f t="shared" si="30"/>
        <v>70</v>
      </c>
      <c r="CK41" s="317">
        <f t="shared" si="31"/>
        <v>0</v>
      </c>
    </row>
    <row r="42">
      <c r="A42" s="329" t="s">
        <v>107</v>
      </c>
      <c r="C42" s="330"/>
      <c r="D42" s="277"/>
      <c r="E42" s="331"/>
      <c r="F42" s="322"/>
      <c r="G42" s="296"/>
      <c r="H42" s="296"/>
      <c r="I42" s="330"/>
      <c r="J42" s="277"/>
      <c r="K42" s="331"/>
      <c r="L42" s="322"/>
      <c r="M42" s="296"/>
      <c r="N42" s="296"/>
      <c r="O42" s="330"/>
      <c r="P42" s="277"/>
      <c r="Q42" s="330"/>
      <c r="R42" s="277"/>
      <c r="S42" s="296"/>
      <c r="T42" s="296"/>
      <c r="U42" s="330"/>
      <c r="V42" s="277"/>
      <c r="W42" s="331"/>
      <c r="X42" s="322"/>
      <c r="Y42" s="296"/>
      <c r="Z42" s="296"/>
      <c r="AA42" s="330"/>
      <c r="AB42" s="277"/>
      <c r="AC42" s="330"/>
      <c r="AD42" s="277"/>
      <c r="AE42" s="296"/>
      <c r="AF42" s="296"/>
      <c r="AG42" s="330"/>
      <c r="AH42" s="277"/>
      <c r="AI42" s="330"/>
      <c r="AJ42" s="277"/>
      <c r="AK42" s="296"/>
      <c r="AL42" s="296"/>
      <c r="AM42" s="330"/>
      <c r="AN42" s="277"/>
      <c r="AO42" s="330"/>
      <c r="AP42" s="277"/>
      <c r="AQ42" s="296"/>
      <c r="AR42" s="296"/>
      <c r="AS42" s="330"/>
      <c r="AT42" s="277"/>
      <c r="AU42" s="330"/>
      <c r="AV42" s="277"/>
      <c r="AW42" s="296"/>
      <c r="AX42" s="296"/>
      <c r="AY42" s="330"/>
      <c r="AZ42" s="277"/>
      <c r="BA42" s="330"/>
      <c r="BB42" s="277"/>
      <c r="BC42" s="296"/>
      <c r="BD42" s="296"/>
      <c r="BE42" s="330"/>
      <c r="BF42" s="277"/>
      <c r="BG42" s="330"/>
      <c r="BH42" s="277"/>
      <c r="BI42" s="296"/>
      <c r="BJ42" s="296"/>
      <c r="BK42" s="330"/>
      <c r="BL42" s="277"/>
      <c r="BM42" s="330"/>
      <c r="BN42" s="277"/>
      <c r="BO42" s="296"/>
      <c r="BP42" s="296"/>
      <c r="BQ42" s="330"/>
      <c r="BR42" s="277"/>
      <c r="BS42" s="330"/>
      <c r="BT42" s="277"/>
      <c r="BU42" s="296"/>
      <c r="BV42" s="296"/>
      <c r="BW42" s="330"/>
      <c r="BX42" s="277"/>
      <c r="BY42" s="330"/>
      <c r="BZ42" s="277"/>
      <c r="CA42" s="296"/>
      <c r="CB42" s="296"/>
      <c r="CC42" s="330"/>
      <c r="CD42" s="277"/>
      <c r="CE42" s="330"/>
      <c r="CF42" s="277"/>
      <c r="CG42" s="296"/>
      <c r="CH42" s="296"/>
      <c r="CI42" s="332"/>
      <c r="CJ42" s="333"/>
      <c r="CK42" s="334"/>
    </row>
    <row r="43">
      <c r="A43" s="329" t="s">
        <v>108</v>
      </c>
      <c r="C43" s="330"/>
      <c r="D43" s="277"/>
      <c r="E43" s="331"/>
      <c r="F43" s="322"/>
      <c r="G43" s="296"/>
      <c r="H43" s="296"/>
      <c r="I43" s="330"/>
      <c r="J43" s="277"/>
      <c r="K43" s="331"/>
      <c r="L43" s="322"/>
      <c r="M43" s="296"/>
      <c r="N43" s="296"/>
      <c r="O43" s="330"/>
      <c r="P43" s="277"/>
      <c r="Q43" s="330"/>
      <c r="R43" s="277"/>
      <c r="S43" s="296"/>
      <c r="T43" s="296"/>
      <c r="U43" s="330"/>
      <c r="V43" s="277"/>
      <c r="W43" s="331"/>
      <c r="X43" s="322"/>
      <c r="Y43" s="296"/>
      <c r="Z43" s="296"/>
      <c r="AA43" s="330"/>
      <c r="AB43" s="277"/>
      <c r="AC43" s="330"/>
      <c r="AD43" s="277"/>
      <c r="AE43" s="296"/>
      <c r="AF43" s="296"/>
      <c r="AG43" s="330"/>
      <c r="AH43" s="277"/>
      <c r="AI43" s="330"/>
      <c r="AJ43" s="277"/>
      <c r="AK43" s="296"/>
      <c r="AL43" s="296"/>
      <c r="AM43" s="330"/>
      <c r="AN43" s="277"/>
      <c r="AO43" s="330"/>
      <c r="AP43" s="277"/>
      <c r="AQ43" s="296"/>
      <c r="AR43" s="296"/>
      <c r="AS43" s="330"/>
      <c r="AT43" s="277"/>
      <c r="AU43" s="330"/>
      <c r="AV43" s="277"/>
      <c r="AW43" s="296"/>
      <c r="AX43" s="296"/>
      <c r="AY43" s="330"/>
      <c r="AZ43" s="277"/>
      <c r="BA43" s="330"/>
      <c r="BB43" s="277"/>
      <c r="BC43" s="296"/>
      <c r="BD43" s="296"/>
      <c r="BE43" s="330"/>
      <c r="BF43" s="277"/>
      <c r="BG43" s="330"/>
      <c r="BH43" s="277"/>
      <c r="BI43" s="296"/>
      <c r="BJ43" s="296"/>
      <c r="BK43" s="330"/>
      <c r="BL43" s="277"/>
      <c r="BM43" s="330"/>
      <c r="BN43" s="277"/>
      <c r="BO43" s="296"/>
      <c r="BP43" s="296"/>
      <c r="BQ43" s="330"/>
      <c r="BR43" s="277"/>
      <c r="BS43" s="330"/>
      <c r="BT43" s="277"/>
      <c r="BU43" s="296"/>
      <c r="BV43" s="296"/>
      <c r="BW43" s="330"/>
      <c r="BX43" s="277"/>
      <c r="BY43" s="330"/>
      <c r="BZ43" s="277"/>
      <c r="CA43" s="296"/>
      <c r="CB43" s="296"/>
      <c r="CC43" s="330"/>
      <c r="CD43" s="277"/>
      <c r="CE43" s="330"/>
      <c r="CF43" s="277"/>
      <c r="CG43" s="296"/>
      <c r="CH43" s="296"/>
      <c r="CI43" s="332"/>
      <c r="CJ43" s="333"/>
      <c r="CK43" s="334"/>
    </row>
  </sheetData>
  <mergeCells count="68">
    <mergeCell ref="Y2:Z2"/>
    <mergeCell ref="AA2:AB2"/>
    <mergeCell ref="AC2:AD2"/>
    <mergeCell ref="AE2:AF2"/>
    <mergeCell ref="AG2:AH2"/>
    <mergeCell ref="AI2:AJ2"/>
    <mergeCell ref="B1:B3"/>
    <mergeCell ref="C1:H1"/>
    <mergeCell ref="I1:N1"/>
    <mergeCell ref="O1:T1"/>
    <mergeCell ref="U1:Z1"/>
    <mergeCell ref="AA1:AF1"/>
    <mergeCell ref="AG1:AL1"/>
    <mergeCell ref="AK2:AL2"/>
    <mergeCell ref="A34:A35"/>
    <mergeCell ref="A36:A37"/>
    <mergeCell ref="A38:A39"/>
    <mergeCell ref="A40:A41"/>
    <mergeCell ref="A2:A3"/>
    <mergeCell ref="C2:D2"/>
    <mergeCell ref="A4:A11"/>
    <mergeCell ref="A12:A17"/>
    <mergeCell ref="A18:A22"/>
    <mergeCell ref="A23:A27"/>
    <mergeCell ref="A28:A33"/>
    <mergeCell ref="BK2:BL2"/>
    <mergeCell ref="BM2:BN2"/>
    <mergeCell ref="AW2:AX2"/>
    <mergeCell ref="AY2:AZ2"/>
    <mergeCell ref="BA2:BB2"/>
    <mergeCell ref="BC2:BD2"/>
    <mergeCell ref="BE2:BF2"/>
    <mergeCell ref="BG2:BH2"/>
    <mergeCell ref="BI2:BJ2"/>
    <mergeCell ref="CC1:CH1"/>
    <mergeCell ref="CI1:CK2"/>
    <mergeCell ref="CC2:CD2"/>
    <mergeCell ref="CE2:CF2"/>
    <mergeCell ref="CG2:CH2"/>
    <mergeCell ref="AM1:AR1"/>
    <mergeCell ref="AS1:AX1"/>
    <mergeCell ref="AY1:BD1"/>
    <mergeCell ref="BE1:BJ1"/>
    <mergeCell ref="BK1:BP1"/>
    <mergeCell ref="BQ1:BV1"/>
    <mergeCell ref="BW1:CB1"/>
    <mergeCell ref="E2:F2"/>
    <mergeCell ref="G2:H2"/>
    <mergeCell ref="I2:J2"/>
    <mergeCell ref="K2:L2"/>
    <mergeCell ref="M2:N2"/>
    <mergeCell ref="O2:P2"/>
    <mergeCell ref="Q2:R2"/>
    <mergeCell ref="S2:T2"/>
    <mergeCell ref="BO2:BP2"/>
    <mergeCell ref="BQ2:BR2"/>
    <mergeCell ref="BS2:BT2"/>
    <mergeCell ref="BU2:BV2"/>
    <mergeCell ref="BW2:BX2"/>
    <mergeCell ref="BY2:BZ2"/>
    <mergeCell ref="CA2:CB2"/>
    <mergeCell ref="U2:V2"/>
    <mergeCell ref="W2:X2"/>
    <mergeCell ref="AM2:AN2"/>
    <mergeCell ref="AO2:AP2"/>
    <mergeCell ref="AQ2:AR2"/>
    <mergeCell ref="AS2:AT2"/>
    <mergeCell ref="AU2:AV2"/>
  </mergeCells>
  <conditionalFormatting sqref="CK4:CK43">
    <cfRule type="colorScale" priority="1">
      <colorScale>
        <cfvo type="formula" val="-1"/>
        <cfvo type="percent" val="0"/>
        <cfvo type="max"/>
        <color rgb="FFEA4335"/>
        <color rgb="FFFFFFFF"/>
        <color rgb="FF57BB8A"/>
      </colorScale>
    </cfRule>
  </conditionalFormatting>
  <conditionalFormatting sqref="G4:H43 M4:N43 S4:T43 Y4:Z43 AE4:AF43 AK4:AL43 AQ4:AR43 AW4:AX43 BC4:BD43 BI4:BJ43 BO4:BP43 BU4:BV43 CA4:CB43 CG4:CH43">
    <cfRule type="colorScale" priority="2">
      <colorScale>
        <cfvo type="formula" val="-1"/>
        <cfvo type="formula" val="0%"/>
        <cfvo type="formula" val="50%"/>
        <color rgb="FFEA4335"/>
        <color rgb="FFFFFFFF"/>
        <color rgb="FF57BB8A"/>
      </colorScale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46" width="7.38"/>
  </cols>
  <sheetData>
    <row r="1">
      <c r="A1" s="335" t="s">
        <v>109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7</v>
      </c>
      <c r="U1" s="337"/>
      <c r="V1" s="338"/>
      <c r="W1" s="336" t="s">
        <v>8</v>
      </c>
      <c r="X1" s="337"/>
      <c r="Y1" s="338"/>
      <c r="Z1" s="336" t="s">
        <v>9</v>
      </c>
      <c r="AA1" s="337"/>
      <c r="AB1" s="338"/>
      <c r="AC1" s="336" t="s">
        <v>10</v>
      </c>
      <c r="AD1" s="337"/>
      <c r="AE1" s="338"/>
      <c r="AF1" s="336" t="s">
        <v>11</v>
      </c>
      <c r="AG1" s="337"/>
      <c r="AH1" s="338"/>
      <c r="AI1" s="336" t="s">
        <v>12</v>
      </c>
      <c r="AJ1" s="337"/>
      <c r="AK1" s="338"/>
      <c r="AL1" s="336" t="s">
        <v>110</v>
      </c>
      <c r="AM1" s="337"/>
      <c r="AN1" s="338"/>
      <c r="AO1" s="336" t="s">
        <v>13</v>
      </c>
      <c r="AP1" s="337"/>
      <c r="AQ1" s="338"/>
      <c r="AR1" s="248" t="s">
        <v>55</v>
      </c>
      <c r="AS1" s="337"/>
      <c r="AT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  <c r="AI2" s="339"/>
      <c r="AJ2" s="340"/>
      <c r="AK2" s="341"/>
      <c r="AL2" s="339"/>
      <c r="AM2" s="340"/>
      <c r="AN2" s="341"/>
      <c r="AO2" s="339"/>
      <c r="AP2" s="340"/>
      <c r="AQ2" s="341"/>
      <c r="AR2" s="339"/>
      <c r="AS2" s="340"/>
      <c r="AT2" s="341"/>
    </row>
    <row r="3" ht="28.5" customHeight="1">
      <c r="A3" s="342" t="s">
        <v>111</v>
      </c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3" t="s">
        <v>103</v>
      </c>
      <c r="AA3" s="343" t="s">
        <v>104</v>
      </c>
      <c r="AB3" s="344" t="s">
        <v>105</v>
      </c>
      <c r="AC3" s="343" t="s">
        <v>103</v>
      </c>
      <c r="AD3" s="343" t="s">
        <v>104</v>
      </c>
      <c r="AE3" s="344" t="s">
        <v>105</v>
      </c>
      <c r="AF3" s="343" t="s">
        <v>103</v>
      </c>
      <c r="AG3" s="343" t="s">
        <v>104</v>
      </c>
      <c r="AH3" s="344" t="s">
        <v>105</v>
      </c>
      <c r="AI3" s="343" t="s">
        <v>103</v>
      </c>
      <c r="AJ3" s="343" t="s">
        <v>104</v>
      </c>
      <c r="AK3" s="344" t="s">
        <v>105</v>
      </c>
      <c r="AL3" s="344" t="s">
        <v>103</v>
      </c>
      <c r="AM3" s="344" t="s">
        <v>104</v>
      </c>
      <c r="AN3" s="344" t="s">
        <v>105</v>
      </c>
      <c r="AO3" s="344" t="s">
        <v>103</v>
      </c>
      <c r="AP3" s="344" t="s">
        <v>104</v>
      </c>
      <c r="AQ3" s="344" t="s">
        <v>105</v>
      </c>
      <c r="AR3" s="345" t="s">
        <v>103</v>
      </c>
      <c r="AS3" s="345" t="s">
        <v>104</v>
      </c>
      <c r="AT3" s="346" t="s">
        <v>105</v>
      </c>
    </row>
    <row r="4">
      <c r="A4" s="6" t="s">
        <v>15</v>
      </c>
      <c r="B4" s="347"/>
      <c r="C4" s="9"/>
      <c r="D4" s="348" t="str">
        <f t="shared" ref="D4:D39" si="1">if(and(isblank(B4),isblank(C4)), "", ((if(isblank(C4), 0,(LEFT(C4, SEARCH("-",C4,1)-1)+right(C4,LEN(C4)-(SEARCH("-",C4,1))))/2)/((if(isblank(B4), 0,(LEFT(B4, SEARCH("-",B4,1)-1)+right(B4,LEN(B4)-(SEARCH("-",B4,1))))/2)))))-1)</f>
        <v/>
      </c>
      <c r="E4" s="9"/>
      <c r="F4" s="9"/>
      <c r="G4" s="348" t="str">
        <f t="shared" ref="G4:G39" si="2">if(and(isblank(E4),isblank(F4)), "", ((if(isblank(F4), 0,(LEFT(F4, SEARCH("-",F4,1)-1)+right(F4,LEN(F4)-(SEARCH("-",F4,1))))/2)/((if(isblank(E4), 0,(LEFT(E4, SEARCH("-",E4,1)-1)+right(E4,LEN(E4)-(SEARCH("-",E4,1))))/2)))))-1)</f>
        <v/>
      </c>
      <c r="H4" s="349"/>
      <c r="I4" s="350"/>
      <c r="J4" s="348" t="str">
        <f t="shared" ref="J4:J39" si="3">if(and(isblank(H4),isblank(I4)), "", ((if(isblank(I4), 0,(LEFT(I4, SEARCH("-",I4,1)-1)+right(I4,LEN(I4)-(SEARCH("-",I4,1))))/2)/((if(isblank(H4), 0,(LEFT(H4, SEARCH("-",H4,1)-1)+right(H4,LEN(H4)-(SEARCH("-",H4,1))))/2)))))-1)</f>
        <v/>
      </c>
      <c r="K4" s="347"/>
      <c r="L4" s="9"/>
      <c r="M4" s="348" t="str">
        <f t="shared" ref="M4:M39" si="4">if(and(isblank(K4),isblank(L4)), "", ((if(isblank(L4), 0,(LEFT(L4, SEARCH("-",L4,1)-1)+right(L4,LEN(L4)-(SEARCH("-",L4,1))))/2)/((if(isblank(K4), 0,(LEFT(K4, SEARCH("-",K4,1)-1)+right(K4,LEN(K4)-(SEARCH("-",K4,1))))/2)))))-1)</f>
        <v/>
      </c>
      <c r="N4" s="347"/>
      <c r="O4" s="9"/>
      <c r="P4" s="348" t="str">
        <f t="shared" ref="P4:P39" si="5">if(and(isblank(N4),isblank(O4)), "", ((if(isblank(O4), 0,(LEFT(O4, SEARCH("-",O4,1)-1)+right(O4,LEN(O4)-(SEARCH("-",O4,1))))/2)/((if(isblank(N4), 0,(LEFT(N4, SEARCH("-",N4,1)-1)+right(N4,LEN(N4)-(SEARCH("-",N4,1))))/2)))))-1)</f>
        <v/>
      </c>
      <c r="Q4" s="347"/>
      <c r="R4" s="9"/>
      <c r="S4" s="348" t="str">
        <f t="shared" ref="S4:S39" si="6">if(and(isblank(Q4),isblank(R4)), "", ((if(isblank(R4), 0,(LEFT(R4, SEARCH("-",R4,1)-1)+right(R4,LEN(R4)-(SEARCH("-",R4,1))))/2)/((if(isblank(Q4), 0,(LEFT(Q4, SEARCH("-",Q4,1)-1)+right(Q4,LEN(Q4)-(SEARCH("-",Q4,1))))/2)))))-1)</f>
        <v/>
      </c>
      <c r="T4" s="347" t="s">
        <v>112</v>
      </c>
      <c r="U4" s="9" t="s">
        <v>113</v>
      </c>
      <c r="V4" s="348">
        <f t="shared" ref="V4:V39" si="7">if(and(isblank(T4),isblank(U4)), "", ((if(isblank(U4), 0,(LEFT(U4, SEARCH("-",U4,1)-1)+right(U4,LEN(U4)-(SEARCH("-",U4,1))))/2)/((if(isblank(T4), 0,(LEFT(T4, SEARCH("-",T4,1)-1)+right(T4,LEN(T4)-(SEARCH("-",T4,1))))/2)))))-1)</f>
        <v>0.3636363636</v>
      </c>
      <c r="W4" s="347" t="s">
        <v>114</v>
      </c>
      <c r="X4" s="9" t="s">
        <v>114</v>
      </c>
      <c r="Y4" s="348">
        <f t="shared" ref="Y4:Y39" si="8">if(and(isblank(W4),isblank(X4)), "", ((if(isblank(X4), 0,(LEFT(X4, SEARCH("-",X4,1)-1)+right(X4,LEN(X4)-(SEARCH("-",X4,1))))/2)/((if(isblank(W4), 0,(LEFT(W4, SEARCH("-",W4,1)-1)+right(W4,LEN(W4)-(SEARCH("-",W4,1))))/2)))))-1)</f>
        <v>0</v>
      </c>
      <c r="Z4" s="347" t="s">
        <v>114</v>
      </c>
      <c r="AA4" s="9" t="s">
        <v>114</v>
      </c>
      <c r="AB4" s="348">
        <f t="shared" ref="AB4:AB39" si="9">if(and(isblank(Z4),isblank(AA4)), "", ((if(isblank(AA4), 0,(LEFT(AA4, SEARCH("-",AA4,1)-1)+right(AA4,LEN(AA4)-(SEARCH("-",AA4,1))))/2)/((if(isblank(Z4), 0,(LEFT(Z4, SEARCH("-",Z4,1)-1)+right(Z4,LEN(Z4)-(SEARCH("-",Z4,1))))/2)))))-1)</f>
        <v>0</v>
      </c>
      <c r="AC4" s="347" t="s">
        <v>112</v>
      </c>
      <c r="AD4" s="9" t="s">
        <v>113</v>
      </c>
      <c r="AE4" s="348">
        <f t="shared" ref="AE4:AE39" si="10">if(and(isblank(AC4),isblank(AD4)), "", ((if(isblank(AD4), 0,(LEFT(AD4, SEARCH("-",AD4,1)-1)+right(AD4,LEN(AD4)-(SEARCH("-",AD4,1))))/2)/((if(isblank(AC4), 0,(LEFT(AC4, SEARCH("-",AC4,1)-1)+right(AC4,LEN(AC4)-(SEARCH("-",AC4,1))))/2)))))-1)</f>
        <v>0.3636363636</v>
      </c>
      <c r="AF4" s="347"/>
      <c r="AG4" s="9"/>
      <c r="AH4" s="348" t="str">
        <f t="shared" ref="AH4:AH39" si="11">if(and(isblank(AF4),isblank(AG4)), "", ((if(isblank(AG4), 0,(LEFT(AG4, SEARCH("-",AG4,1)-1)+right(AG4,LEN(AG4)-(SEARCH("-",AG4,1))))/2)/((if(isblank(AF4), 0,(LEFT(AF4, SEARCH("-",AF4,1)-1)+right(AF4,LEN(AF4)-(SEARCH("-",AF4,1))))/2)))))-1)</f>
        <v/>
      </c>
      <c r="AI4" s="347" t="s">
        <v>114</v>
      </c>
      <c r="AJ4" s="9" t="s">
        <v>114</v>
      </c>
      <c r="AK4" s="348">
        <f t="shared" ref="AK4:AK39" si="12">if(and(isblank(AI4),isblank(AJ4)), "", ((if(isblank(AJ4), 0,(LEFT(AJ4, SEARCH("-",AJ4,1)-1)+right(AJ4,LEN(AJ4)-(SEARCH("-",AJ4,1))))/2)/((if(isblank(AI4), 0,(LEFT(AI4, SEARCH("-",AI4,1)-1)+right(AI4,LEN(AI4)-(SEARCH("-",AI4,1))))/2)))))-1)</f>
        <v>0</v>
      </c>
      <c r="AL4" s="351" t="s">
        <v>112</v>
      </c>
      <c r="AM4" s="351" t="s">
        <v>113</v>
      </c>
      <c r="AN4" s="348">
        <f t="shared" ref="AN4:AN39" si="13">if(and(isblank(AL4),isblank(AM4)), "", ((if(isblank(AM4), 0,(LEFT(AM4, SEARCH("-",AM4,1)-1)+right(AM4,LEN(AM4)-(SEARCH("-",AM4,1))))/2)/((if(isblank(AL4), 0,(LEFT(AL4, SEARCH("-",AL4,1)-1)+right(AL4,LEN(AL4)-(SEARCH("-",AL4,1))))/2)))))-1)</f>
        <v>0.3636363636</v>
      </c>
      <c r="AO4" s="351" t="s">
        <v>114</v>
      </c>
      <c r="AP4" s="351" t="s">
        <v>114</v>
      </c>
      <c r="AQ4" s="348">
        <f t="shared" ref="AQ4:AQ39" si="14">if(and(isblank(AO4),isblank(AP4)), "", ((if(isblank(AP4), 0,(LEFT(AP4, SEARCH("-",AP4,1)-1)+right(AP4,LEN(AP4)-(SEARCH("-",AP4,1))))/2)/((if(isblank(AO4), 0,(LEFT(AO4, SEARCH("-",AO4,1)-1)+right(AO4,LEN(AO4)-(SEARCH("-",AO4,1))))/2)))))-1)</f>
        <v>0</v>
      </c>
      <c r="AR4" s="352">
        <f t="shared" ref="AR4:AR21" si="15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0,INT(right(Q4,LEN(Q4)-(SEARCH("-",Q4,1))))))+(if(isblank(T4), 0,INT(right(T4,LEN(T4)-(SEARCH("-",T4,1)))))+(if(isblank(W4), 0,INT(right(W4,LEN(W4)-(SEARCH("-",W4,1)))))+(if(isblank(Z4), 0,INT(right(Z4,LEN(Z4)-(SEARCH("-",Z4,1)))))+(if(isblank(AC4), 0,INT(right(AC4,LEN(AC4)-(SEARCH("-",AC4,1)))))+(if(isblank(AF4), 0,INT(right(AF4,LEN(T4)-(SEARCH("-",AF4,1)))))+(if(isblank(AI4), 0,INT(right(AI4,LEN(AI4)-(SEARCH("-",AI4,1)))))+(2*(if(isblank(AL4), 0,INT(right(AL4,LEN(AL4)-(SEARCH("-",AL4,1))))))+(if(isblank(AO4), 0,INT(right(AO4,LEN(AO4)-(SEARCH("-",AO4,1)))))))))))))</f>
        <v>12</v>
      </c>
      <c r="AS4" s="352">
        <f t="shared" ref="AS4:AS39" si="16">max((if(isblank(C4), 0,INT(right(C4,LEN(C4)-(SEARCH("-",C4,1)))))+if(isblank(I4), 0,INT(right(I4,LEN(I4)-(SEARCH("-",I4,1)))))),if(isblank(F4), 0,INT(right(F4,LEN(F4)-(SEARCH("-",F4,1))))),if(isblank(L4), 0,INT(right(L4,LEN(L4)-(SEARCH("-",L4,1))))),if(isblank(O4), 0,INT(right(O4,LEN(O4)-(SEARCH("-",O4,1))))),if(isblank(R4), 0,INT(right(R4,LEN(R4)-(SEARCH("-",R4,1))))))+(if(isblank(U4), 0,INT(right(U4,LEN(U4)-(SEARCH("-",U4,1)))))+(if(isblank(X4), 0,INT(right(X4,LEN(X4)-(SEARCH("-",X4,1)))))+(if(isblank(AA4), 0,INT(right(AA4,LEN(AA4)-(SEARCH("-",AA4,1)))))+(if(isblank(AD4), 0,INT(right(AD4,LEN(AD4)-(SEARCH("-",AD4,1)))))+(if(isblank(AG4), 0,INT(right(AG4,LEN(AG4)-(SEARCH("-",AG4,1)))))+(if(isblank(AJ4), 0,INT(right(AJ4,LEN(AJ4)-(SEARCH("-",AJ4,1)))))+(2*(if(isblank(AM4), 0,INT(right(AM4,LEN(AM4)-(SEARCH("-",AM4,1))))))+if(isblank(AP4), 0,INT(right(AP4,LEN(AP4)-(SEARCH("-",AP4,1))))))))))))</f>
        <v>12</v>
      </c>
      <c r="AT4" s="348">
        <f t="shared" ref="AT4:AT39" si="17">(AS4/AR4)-1</f>
        <v>0</v>
      </c>
    </row>
    <row r="5">
      <c r="A5" s="12" t="s">
        <v>16</v>
      </c>
      <c r="B5" s="353"/>
      <c r="C5" s="15"/>
      <c r="D5" s="354" t="str">
        <f t="shared" si="1"/>
        <v/>
      </c>
      <c r="E5" s="15"/>
      <c r="F5" s="15"/>
      <c r="G5" s="354" t="str">
        <f t="shared" si="2"/>
        <v/>
      </c>
      <c r="H5" s="355"/>
      <c r="I5" s="29"/>
      <c r="J5" s="354" t="str">
        <f t="shared" si="3"/>
        <v/>
      </c>
      <c r="K5" s="353"/>
      <c r="L5" s="15"/>
      <c r="M5" s="354" t="str">
        <f t="shared" si="4"/>
        <v/>
      </c>
      <c r="N5" s="353"/>
      <c r="O5" s="15"/>
      <c r="P5" s="354" t="str">
        <f t="shared" si="5"/>
        <v/>
      </c>
      <c r="Q5" s="353"/>
      <c r="R5" s="15"/>
      <c r="S5" s="354" t="str">
        <f t="shared" si="6"/>
        <v/>
      </c>
      <c r="T5" s="353" t="s">
        <v>115</v>
      </c>
      <c r="U5" s="15" t="s">
        <v>115</v>
      </c>
      <c r="V5" s="354">
        <f t="shared" si="7"/>
        <v>0</v>
      </c>
      <c r="W5" s="353" t="s">
        <v>115</v>
      </c>
      <c r="X5" s="15" t="s">
        <v>115</v>
      </c>
      <c r="Y5" s="354">
        <f t="shared" si="8"/>
        <v>0</v>
      </c>
      <c r="Z5" s="353" t="s">
        <v>115</v>
      </c>
      <c r="AA5" s="15" t="s">
        <v>115</v>
      </c>
      <c r="AB5" s="354">
        <f t="shared" si="9"/>
        <v>0</v>
      </c>
      <c r="AC5" s="353" t="s">
        <v>115</v>
      </c>
      <c r="AD5" s="15" t="s">
        <v>115</v>
      </c>
      <c r="AE5" s="354">
        <f t="shared" si="10"/>
        <v>0</v>
      </c>
      <c r="AF5" s="353" t="s">
        <v>115</v>
      </c>
      <c r="AG5" s="15" t="s">
        <v>115</v>
      </c>
      <c r="AH5" s="354">
        <f t="shared" si="11"/>
        <v>0</v>
      </c>
      <c r="AI5" s="353"/>
      <c r="AJ5" s="15"/>
      <c r="AK5" s="354" t="str">
        <f t="shared" si="12"/>
        <v/>
      </c>
      <c r="AL5" s="356"/>
      <c r="AM5" s="356"/>
      <c r="AN5" s="354" t="str">
        <f t="shared" si="13"/>
        <v/>
      </c>
      <c r="AO5" s="356"/>
      <c r="AP5" s="356"/>
      <c r="AQ5" s="354" t="str">
        <f t="shared" si="14"/>
        <v/>
      </c>
      <c r="AR5" s="357">
        <f t="shared" si="15"/>
        <v>10</v>
      </c>
      <c r="AS5" s="357">
        <f t="shared" si="16"/>
        <v>10</v>
      </c>
      <c r="AT5" s="354">
        <f t="shared" si="17"/>
        <v>0</v>
      </c>
    </row>
    <row r="6">
      <c r="A6" s="6" t="s">
        <v>17</v>
      </c>
      <c r="B6" s="358"/>
      <c r="C6" s="18"/>
      <c r="D6" s="359" t="str">
        <f t="shared" si="1"/>
        <v/>
      </c>
      <c r="E6" s="18"/>
      <c r="F6" s="18"/>
      <c r="G6" s="359" t="str">
        <f t="shared" si="2"/>
        <v/>
      </c>
      <c r="H6" s="358" t="s">
        <v>116</v>
      </c>
      <c r="I6" s="18" t="s">
        <v>116</v>
      </c>
      <c r="J6" s="359">
        <f t="shared" si="3"/>
        <v>0</v>
      </c>
      <c r="K6" s="358" t="s">
        <v>117</v>
      </c>
      <c r="L6" s="18" t="s">
        <v>117</v>
      </c>
      <c r="M6" s="359">
        <f t="shared" si="4"/>
        <v>0</v>
      </c>
      <c r="N6" s="358" t="s">
        <v>117</v>
      </c>
      <c r="O6" s="18" t="s">
        <v>117</v>
      </c>
      <c r="P6" s="359">
        <f t="shared" si="5"/>
        <v>0</v>
      </c>
      <c r="Q6" s="358"/>
      <c r="R6" s="18"/>
      <c r="S6" s="359" t="str">
        <f t="shared" si="6"/>
        <v/>
      </c>
      <c r="T6" s="358" t="s">
        <v>114</v>
      </c>
      <c r="U6" s="18" t="s">
        <v>114</v>
      </c>
      <c r="V6" s="359">
        <f t="shared" si="7"/>
        <v>0</v>
      </c>
      <c r="W6" s="358"/>
      <c r="X6" s="18"/>
      <c r="Y6" s="359" t="str">
        <f t="shared" si="8"/>
        <v/>
      </c>
      <c r="Z6" s="358"/>
      <c r="AA6" s="18"/>
      <c r="AB6" s="359" t="str">
        <f t="shared" si="9"/>
        <v/>
      </c>
      <c r="AC6" s="358" t="s">
        <v>114</v>
      </c>
      <c r="AD6" s="18" t="s">
        <v>114</v>
      </c>
      <c r="AE6" s="359">
        <f t="shared" si="10"/>
        <v>0</v>
      </c>
      <c r="AF6" s="358"/>
      <c r="AG6" s="18"/>
      <c r="AH6" s="359" t="str">
        <f t="shared" si="11"/>
        <v/>
      </c>
      <c r="AI6" s="358" t="s">
        <v>118</v>
      </c>
      <c r="AJ6" s="18" t="s">
        <v>118</v>
      </c>
      <c r="AK6" s="359">
        <f t="shared" si="12"/>
        <v>0</v>
      </c>
      <c r="AL6" s="18" t="s">
        <v>119</v>
      </c>
      <c r="AM6" s="18" t="s">
        <v>119</v>
      </c>
      <c r="AN6" s="359">
        <f t="shared" si="13"/>
        <v>0</v>
      </c>
      <c r="AO6" s="18" t="s">
        <v>118</v>
      </c>
      <c r="AP6" s="18" t="s">
        <v>118</v>
      </c>
      <c r="AQ6" s="359">
        <f t="shared" si="14"/>
        <v>0</v>
      </c>
      <c r="AR6" s="360">
        <f t="shared" si="15"/>
        <v>16</v>
      </c>
      <c r="AS6" s="360">
        <f t="shared" si="16"/>
        <v>16</v>
      </c>
      <c r="AT6" s="359">
        <f t="shared" si="17"/>
        <v>0</v>
      </c>
    </row>
    <row r="7">
      <c r="A7" s="12" t="s">
        <v>18</v>
      </c>
      <c r="B7" s="353" t="s">
        <v>120</v>
      </c>
      <c r="C7" s="15" t="s">
        <v>120</v>
      </c>
      <c r="D7" s="354">
        <f t="shared" si="1"/>
        <v>0</v>
      </c>
      <c r="E7" s="15" t="s">
        <v>121</v>
      </c>
      <c r="F7" s="15" t="s">
        <v>121</v>
      </c>
      <c r="G7" s="354">
        <f t="shared" si="2"/>
        <v>0</v>
      </c>
      <c r="H7" s="355"/>
      <c r="I7" s="29"/>
      <c r="J7" s="354" t="str">
        <f t="shared" si="3"/>
        <v/>
      </c>
      <c r="K7" s="353"/>
      <c r="L7" s="15"/>
      <c r="M7" s="354" t="str">
        <f t="shared" si="4"/>
        <v/>
      </c>
      <c r="N7" s="353"/>
      <c r="O7" s="15"/>
      <c r="P7" s="354" t="str">
        <f t="shared" si="5"/>
        <v/>
      </c>
      <c r="Q7" s="353"/>
      <c r="R7" s="15"/>
      <c r="S7" s="354" t="str">
        <f t="shared" si="6"/>
        <v/>
      </c>
      <c r="T7" s="353" t="s">
        <v>122</v>
      </c>
      <c r="U7" s="15" t="s">
        <v>123</v>
      </c>
      <c r="V7" s="354">
        <f t="shared" si="7"/>
        <v>0.1666666667</v>
      </c>
      <c r="W7" s="353" t="s">
        <v>124</v>
      </c>
      <c r="X7" s="15" t="s">
        <v>124</v>
      </c>
      <c r="Y7" s="354">
        <f t="shared" si="8"/>
        <v>0</v>
      </c>
      <c r="Z7" s="353" t="s">
        <v>124</v>
      </c>
      <c r="AA7" s="15" t="s">
        <v>124</v>
      </c>
      <c r="AB7" s="354">
        <f t="shared" si="9"/>
        <v>0</v>
      </c>
      <c r="AC7" s="353" t="s">
        <v>122</v>
      </c>
      <c r="AD7" s="15" t="s">
        <v>123</v>
      </c>
      <c r="AE7" s="354">
        <f t="shared" si="10"/>
        <v>0.1666666667</v>
      </c>
      <c r="AF7" s="353" t="s">
        <v>122</v>
      </c>
      <c r="AG7" s="15" t="s">
        <v>123</v>
      </c>
      <c r="AH7" s="354">
        <f t="shared" si="11"/>
        <v>0.1666666667</v>
      </c>
      <c r="AI7" s="353" t="s">
        <v>122</v>
      </c>
      <c r="AJ7" s="15" t="s">
        <v>123</v>
      </c>
      <c r="AK7" s="354">
        <f t="shared" si="12"/>
        <v>0.1666666667</v>
      </c>
      <c r="AL7" s="15" t="s">
        <v>122</v>
      </c>
      <c r="AM7" s="15" t="s">
        <v>123</v>
      </c>
      <c r="AN7" s="354">
        <f t="shared" si="13"/>
        <v>0.1666666667</v>
      </c>
      <c r="AO7" s="15" t="s">
        <v>124</v>
      </c>
      <c r="AP7" s="15" t="s">
        <v>124</v>
      </c>
      <c r="AQ7" s="354">
        <f t="shared" si="14"/>
        <v>0</v>
      </c>
      <c r="AR7" s="357">
        <f t="shared" si="15"/>
        <v>90</v>
      </c>
      <c r="AS7" s="357">
        <f t="shared" si="16"/>
        <v>90</v>
      </c>
      <c r="AT7" s="354">
        <f t="shared" si="17"/>
        <v>0</v>
      </c>
    </row>
    <row r="8">
      <c r="A8" s="6" t="s">
        <v>19</v>
      </c>
      <c r="B8" s="358" t="s">
        <v>125</v>
      </c>
      <c r="C8" s="18" t="s">
        <v>126</v>
      </c>
      <c r="D8" s="359">
        <f t="shared" si="1"/>
        <v>1</v>
      </c>
      <c r="E8" s="18" t="s">
        <v>127</v>
      </c>
      <c r="F8" s="18" t="s">
        <v>128</v>
      </c>
      <c r="G8" s="359">
        <f t="shared" si="2"/>
        <v>1.142857143</v>
      </c>
      <c r="H8" s="358" t="s">
        <v>125</v>
      </c>
      <c r="I8" s="18" t="s">
        <v>126</v>
      </c>
      <c r="J8" s="359">
        <f t="shared" si="3"/>
        <v>1</v>
      </c>
      <c r="K8" s="358" t="s">
        <v>127</v>
      </c>
      <c r="L8" s="18" t="s">
        <v>128</v>
      </c>
      <c r="M8" s="359">
        <f t="shared" si="4"/>
        <v>1.142857143</v>
      </c>
      <c r="N8" s="358" t="s">
        <v>127</v>
      </c>
      <c r="O8" s="18" t="s">
        <v>128</v>
      </c>
      <c r="P8" s="359">
        <f t="shared" si="5"/>
        <v>1.142857143</v>
      </c>
      <c r="Q8" s="358" t="s">
        <v>127</v>
      </c>
      <c r="R8" s="18" t="s">
        <v>128</v>
      </c>
      <c r="S8" s="359">
        <f t="shared" si="6"/>
        <v>1.142857143</v>
      </c>
      <c r="T8" s="358" t="s">
        <v>125</v>
      </c>
      <c r="U8" s="18" t="s">
        <v>126</v>
      </c>
      <c r="V8" s="359">
        <f t="shared" si="7"/>
        <v>1</v>
      </c>
      <c r="W8" s="358" t="s">
        <v>127</v>
      </c>
      <c r="X8" s="18" t="s">
        <v>128</v>
      </c>
      <c r="Y8" s="359">
        <f t="shared" si="8"/>
        <v>1.142857143</v>
      </c>
      <c r="Z8" s="358" t="s">
        <v>127</v>
      </c>
      <c r="AA8" s="18" t="s">
        <v>128</v>
      </c>
      <c r="AB8" s="359">
        <f t="shared" si="9"/>
        <v>1.142857143</v>
      </c>
      <c r="AC8" s="358" t="s">
        <v>125</v>
      </c>
      <c r="AD8" s="18" t="s">
        <v>126</v>
      </c>
      <c r="AE8" s="359">
        <f t="shared" si="10"/>
        <v>1</v>
      </c>
      <c r="AF8" s="358" t="s">
        <v>125</v>
      </c>
      <c r="AG8" s="18" t="s">
        <v>126</v>
      </c>
      <c r="AH8" s="359">
        <f t="shared" si="11"/>
        <v>1</v>
      </c>
      <c r="AI8" s="358" t="s">
        <v>125</v>
      </c>
      <c r="AJ8" s="18" t="s">
        <v>126</v>
      </c>
      <c r="AK8" s="359">
        <f t="shared" si="12"/>
        <v>1</v>
      </c>
      <c r="AL8" s="18" t="s">
        <v>125</v>
      </c>
      <c r="AM8" s="18" t="s">
        <v>126</v>
      </c>
      <c r="AN8" s="359">
        <f t="shared" si="13"/>
        <v>1</v>
      </c>
      <c r="AO8" s="18" t="s">
        <v>127</v>
      </c>
      <c r="AP8" s="18" t="s">
        <v>128</v>
      </c>
      <c r="AQ8" s="359">
        <f t="shared" si="14"/>
        <v>1.142857143</v>
      </c>
      <c r="AR8" s="360">
        <f t="shared" si="15"/>
        <v>39</v>
      </c>
      <c r="AS8" s="360">
        <f t="shared" si="16"/>
        <v>70</v>
      </c>
      <c r="AT8" s="359">
        <f t="shared" si="17"/>
        <v>0.7948717949</v>
      </c>
    </row>
    <row r="9">
      <c r="A9" s="12" t="s">
        <v>20</v>
      </c>
      <c r="B9" s="353" t="s">
        <v>125</v>
      </c>
      <c r="C9" s="15" t="s">
        <v>125</v>
      </c>
      <c r="D9" s="354">
        <f t="shared" si="1"/>
        <v>0</v>
      </c>
      <c r="E9" s="15" t="s">
        <v>127</v>
      </c>
      <c r="F9" s="15" t="s">
        <v>127</v>
      </c>
      <c r="G9" s="354">
        <f t="shared" si="2"/>
        <v>0</v>
      </c>
      <c r="H9" s="353" t="s">
        <v>125</v>
      </c>
      <c r="I9" s="15" t="s">
        <v>125</v>
      </c>
      <c r="J9" s="354">
        <f t="shared" si="3"/>
        <v>0</v>
      </c>
      <c r="K9" s="353" t="s">
        <v>127</v>
      </c>
      <c r="L9" s="15" t="s">
        <v>127</v>
      </c>
      <c r="M9" s="354">
        <f t="shared" si="4"/>
        <v>0</v>
      </c>
      <c r="N9" s="353" t="s">
        <v>127</v>
      </c>
      <c r="O9" s="15" t="s">
        <v>127</v>
      </c>
      <c r="P9" s="354">
        <f t="shared" si="5"/>
        <v>0</v>
      </c>
      <c r="Q9" s="353" t="s">
        <v>127</v>
      </c>
      <c r="R9" s="15" t="s">
        <v>127</v>
      </c>
      <c r="S9" s="354">
        <f t="shared" si="6"/>
        <v>0</v>
      </c>
      <c r="T9" s="353" t="s">
        <v>125</v>
      </c>
      <c r="U9" s="15" t="s">
        <v>125</v>
      </c>
      <c r="V9" s="354">
        <f t="shared" si="7"/>
        <v>0</v>
      </c>
      <c r="W9" s="353" t="s">
        <v>127</v>
      </c>
      <c r="X9" s="15" t="s">
        <v>127</v>
      </c>
      <c r="Y9" s="354">
        <f t="shared" si="8"/>
        <v>0</v>
      </c>
      <c r="Z9" s="353" t="s">
        <v>127</v>
      </c>
      <c r="AA9" s="15" t="s">
        <v>127</v>
      </c>
      <c r="AB9" s="354">
        <f t="shared" si="9"/>
        <v>0</v>
      </c>
      <c r="AC9" s="353" t="s">
        <v>125</v>
      </c>
      <c r="AD9" s="15" t="s">
        <v>125</v>
      </c>
      <c r="AE9" s="354">
        <f t="shared" si="10"/>
        <v>0</v>
      </c>
      <c r="AF9" s="353" t="s">
        <v>125</v>
      </c>
      <c r="AG9" s="15" t="s">
        <v>125</v>
      </c>
      <c r="AH9" s="354">
        <f t="shared" si="11"/>
        <v>0</v>
      </c>
      <c r="AI9" s="353" t="s">
        <v>125</v>
      </c>
      <c r="AJ9" s="15" t="s">
        <v>125</v>
      </c>
      <c r="AK9" s="354">
        <f t="shared" si="12"/>
        <v>0</v>
      </c>
      <c r="AL9" s="15" t="s">
        <v>125</v>
      </c>
      <c r="AM9" s="15" t="s">
        <v>125</v>
      </c>
      <c r="AN9" s="354">
        <f t="shared" si="13"/>
        <v>0</v>
      </c>
      <c r="AO9" s="15" t="s">
        <v>127</v>
      </c>
      <c r="AP9" s="15" t="s">
        <v>127</v>
      </c>
      <c r="AQ9" s="354">
        <f t="shared" si="14"/>
        <v>0</v>
      </c>
      <c r="AR9" s="357">
        <f t="shared" si="15"/>
        <v>39</v>
      </c>
      <c r="AS9" s="357">
        <f t="shared" si="16"/>
        <v>39</v>
      </c>
      <c r="AT9" s="354">
        <f t="shared" si="17"/>
        <v>0</v>
      </c>
    </row>
    <row r="10">
      <c r="A10" s="6" t="s">
        <v>21</v>
      </c>
      <c r="B10" s="358"/>
      <c r="C10" s="18"/>
      <c r="D10" s="359" t="str">
        <f t="shared" si="1"/>
        <v/>
      </c>
      <c r="E10" s="18"/>
      <c r="F10" s="18"/>
      <c r="G10" s="359" t="str">
        <f t="shared" si="2"/>
        <v/>
      </c>
      <c r="H10" s="361"/>
      <c r="I10" s="27"/>
      <c r="J10" s="359" t="str">
        <f t="shared" si="3"/>
        <v/>
      </c>
      <c r="K10" s="358"/>
      <c r="L10" s="18"/>
      <c r="M10" s="359" t="str">
        <f t="shared" si="4"/>
        <v/>
      </c>
      <c r="N10" s="358"/>
      <c r="O10" s="18"/>
      <c r="P10" s="359" t="str">
        <f t="shared" si="5"/>
        <v/>
      </c>
      <c r="Q10" s="358"/>
      <c r="R10" s="18"/>
      <c r="S10" s="359" t="str">
        <f t="shared" si="6"/>
        <v/>
      </c>
      <c r="T10" s="358" t="s">
        <v>115</v>
      </c>
      <c r="U10" s="18" t="s">
        <v>115</v>
      </c>
      <c r="V10" s="359">
        <f t="shared" si="7"/>
        <v>0</v>
      </c>
      <c r="W10" s="358" t="s">
        <v>115</v>
      </c>
      <c r="X10" s="18" t="s">
        <v>115</v>
      </c>
      <c r="Y10" s="359">
        <f t="shared" si="8"/>
        <v>0</v>
      </c>
      <c r="Z10" s="358" t="s">
        <v>115</v>
      </c>
      <c r="AA10" s="18" t="s">
        <v>115</v>
      </c>
      <c r="AB10" s="359">
        <f t="shared" si="9"/>
        <v>0</v>
      </c>
      <c r="AC10" s="358" t="s">
        <v>115</v>
      </c>
      <c r="AD10" s="18" t="s">
        <v>115</v>
      </c>
      <c r="AE10" s="359">
        <f t="shared" si="10"/>
        <v>0</v>
      </c>
      <c r="AF10" s="358" t="s">
        <v>115</v>
      </c>
      <c r="AG10" s="18" t="s">
        <v>115</v>
      </c>
      <c r="AH10" s="359">
        <f t="shared" si="11"/>
        <v>0</v>
      </c>
      <c r="AI10" s="358"/>
      <c r="AJ10" s="18"/>
      <c r="AK10" s="359" t="str">
        <f t="shared" si="12"/>
        <v/>
      </c>
      <c r="AL10" s="18"/>
      <c r="AM10" s="18"/>
      <c r="AN10" s="359" t="str">
        <f t="shared" si="13"/>
        <v/>
      </c>
      <c r="AO10" s="18"/>
      <c r="AP10" s="18"/>
      <c r="AQ10" s="359" t="str">
        <f t="shared" si="14"/>
        <v/>
      </c>
      <c r="AR10" s="360">
        <f t="shared" si="15"/>
        <v>10</v>
      </c>
      <c r="AS10" s="360">
        <f t="shared" si="16"/>
        <v>10</v>
      </c>
      <c r="AT10" s="359">
        <f t="shared" si="17"/>
        <v>0</v>
      </c>
    </row>
    <row r="11">
      <c r="A11" s="12" t="s">
        <v>22</v>
      </c>
      <c r="B11" s="353"/>
      <c r="C11" s="15"/>
      <c r="D11" s="354" t="str">
        <f t="shared" si="1"/>
        <v/>
      </c>
      <c r="E11" s="15"/>
      <c r="F11" s="15"/>
      <c r="G11" s="354" t="str">
        <f t="shared" si="2"/>
        <v/>
      </c>
      <c r="H11" s="355"/>
      <c r="I11" s="29"/>
      <c r="J11" s="354" t="str">
        <f t="shared" si="3"/>
        <v/>
      </c>
      <c r="K11" s="353"/>
      <c r="L11" s="15"/>
      <c r="M11" s="354" t="str">
        <f t="shared" si="4"/>
        <v/>
      </c>
      <c r="N11" s="353"/>
      <c r="O11" s="15"/>
      <c r="P11" s="354" t="str">
        <f t="shared" si="5"/>
        <v/>
      </c>
      <c r="Q11" s="353"/>
      <c r="R11" s="15"/>
      <c r="S11" s="354" t="str">
        <f t="shared" si="6"/>
        <v/>
      </c>
      <c r="T11" s="353" t="s">
        <v>115</v>
      </c>
      <c r="U11" s="15" t="s">
        <v>115</v>
      </c>
      <c r="V11" s="354">
        <f t="shared" si="7"/>
        <v>0</v>
      </c>
      <c r="W11" s="353"/>
      <c r="X11" s="15"/>
      <c r="Y11" s="354" t="str">
        <f t="shared" si="8"/>
        <v/>
      </c>
      <c r="Z11" s="353"/>
      <c r="AA11" s="15"/>
      <c r="AB11" s="354" t="str">
        <f t="shared" si="9"/>
        <v/>
      </c>
      <c r="AC11" s="353"/>
      <c r="AD11" s="15"/>
      <c r="AE11" s="354" t="str">
        <f t="shared" si="10"/>
        <v/>
      </c>
      <c r="AF11" s="353"/>
      <c r="AG11" s="15"/>
      <c r="AH11" s="354" t="str">
        <f t="shared" si="11"/>
        <v/>
      </c>
      <c r="AI11" s="353" t="s">
        <v>115</v>
      </c>
      <c r="AJ11" s="15" t="s">
        <v>115</v>
      </c>
      <c r="AK11" s="354">
        <f t="shared" si="12"/>
        <v>0</v>
      </c>
      <c r="AL11" s="15" t="s">
        <v>115</v>
      </c>
      <c r="AM11" s="15" t="s">
        <v>115</v>
      </c>
      <c r="AN11" s="354">
        <f t="shared" si="13"/>
        <v>0</v>
      </c>
      <c r="AO11" s="15" t="s">
        <v>129</v>
      </c>
      <c r="AP11" s="15" t="s">
        <v>129</v>
      </c>
      <c r="AQ11" s="354">
        <f t="shared" si="14"/>
        <v>0</v>
      </c>
      <c r="AR11" s="357">
        <f t="shared" si="15"/>
        <v>11</v>
      </c>
      <c r="AS11" s="357">
        <f t="shared" si="16"/>
        <v>11</v>
      </c>
      <c r="AT11" s="354">
        <f t="shared" si="17"/>
        <v>0</v>
      </c>
    </row>
    <row r="12">
      <c r="A12" s="6" t="s">
        <v>23</v>
      </c>
      <c r="B12" s="358"/>
      <c r="C12" s="18"/>
      <c r="D12" s="359" t="str">
        <f t="shared" si="1"/>
        <v/>
      </c>
      <c r="E12" s="18"/>
      <c r="F12" s="18"/>
      <c r="G12" s="359" t="str">
        <f t="shared" si="2"/>
        <v/>
      </c>
      <c r="H12" s="358" t="s">
        <v>125</v>
      </c>
      <c r="I12" s="18" t="s">
        <v>125</v>
      </c>
      <c r="J12" s="359">
        <f t="shared" si="3"/>
        <v>0</v>
      </c>
      <c r="K12" s="358"/>
      <c r="L12" s="18"/>
      <c r="M12" s="359" t="str">
        <f t="shared" si="4"/>
        <v/>
      </c>
      <c r="N12" s="358" t="s">
        <v>130</v>
      </c>
      <c r="O12" s="18" t="s">
        <v>130</v>
      </c>
      <c r="P12" s="359">
        <f t="shared" si="5"/>
        <v>0</v>
      </c>
      <c r="Q12" s="358" t="s">
        <v>130</v>
      </c>
      <c r="R12" s="18" t="s">
        <v>130</v>
      </c>
      <c r="S12" s="359">
        <f t="shared" si="6"/>
        <v>0</v>
      </c>
      <c r="T12" s="358" t="s">
        <v>125</v>
      </c>
      <c r="U12" s="18" t="s">
        <v>125</v>
      </c>
      <c r="V12" s="359">
        <f t="shared" si="7"/>
        <v>0</v>
      </c>
      <c r="W12" s="358" t="s">
        <v>127</v>
      </c>
      <c r="X12" s="18" t="s">
        <v>127</v>
      </c>
      <c r="Y12" s="359">
        <f t="shared" si="8"/>
        <v>0</v>
      </c>
      <c r="Z12" s="358" t="s">
        <v>127</v>
      </c>
      <c r="AA12" s="18" t="s">
        <v>127</v>
      </c>
      <c r="AB12" s="359">
        <f t="shared" si="9"/>
        <v>0</v>
      </c>
      <c r="AC12" s="358" t="s">
        <v>125</v>
      </c>
      <c r="AD12" s="18" t="s">
        <v>125</v>
      </c>
      <c r="AE12" s="359">
        <f t="shared" si="10"/>
        <v>0</v>
      </c>
      <c r="AF12" s="358" t="s">
        <v>125</v>
      </c>
      <c r="AG12" s="18" t="s">
        <v>125</v>
      </c>
      <c r="AH12" s="359">
        <f t="shared" si="11"/>
        <v>0</v>
      </c>
      <c r="AI12" s="358" t="s">
        <v>125</v>
      </c>
      <c r="AJ12" s="18" t="s">
        <v>125</v>
      </c>
      <c r="AK12" s="359">
        <f t="shared" si="12"/>
        <v>0</v>
      </c>
      <c r="AL12" s="18" t="s">
        <v>125</v>
      </c>
      <c r="AM12" s="18" t="s">
        <v>125</v>
      </c>
      <c r="AN12" s="359">
        <f t="shared" si="13"/>
        <v>0</v>
      </c>
      <c r="AO12" s="18" t="s">
        <v>127</v>
      </c>
      <c r="AP12" s="18" t="s">
        <v>127</v>
      </c>
      <c r="AQ12" s="359">
        <f t="shared" si="14"/>
        <v>0</v>
      </c>
      <c r="AR12" s="360">
        <f t="shared" si="15"/>
        <v>39</v>
      </c>
      <c r="AS12" s="360">
        <f t="shared" si="16"/>
        <v>39</v>
      </c>
      <c r="AT12" s="359">
        <f t="shared" si="17"/>
        <v>0</v>
      </c>
    </row>
    <row r="13">
      <c r="A13" s="12" t="s">
        <v>24</v>
      </c>
      <c r="B13" s="353" t="s">
        <v>125</v>
      </c>
      <c r="C13" s="15" t="s">
        <v>125</v>
      </c>
      <c r="D13" s="354">
        <f t="shared" si="1"/>
        <v>0</v>
      </c>
      <c r="E13" s="15" t="s">
        <v>131</v>
      </c>
      <c r="F13" s="15" t="s">
        <v>131</v>
      </c>
      <c r="G13" s="354">
        <f t="shared" si="2"/>
        <v>0</v>
      </c>
      <c r="H13" s="355"/>
      <c r="I13" s="29"/>
      <c r="J13" s="354" t="str">
        <f t="shared" si="3"/>
        <v/>
      </c>
      <c r="K13" s="353"/>
      <c r="L13" s="15"/>
      <c r="M13" s="354" t="str">
        <f t="shared" si="4"/>
        <v/>
      </c>
      <c r="N13" s="353"/>
      <c r="O13" s="15"/>
      <c r="P13" s="354" t="str">
        <f t="shared" si="5"/>
        <v/>
      </c>
      <c r="Q13" s="353"/>
      <c r="R13" s="15"/>
      <c r="S13" s="354" t="str">
        <f t="shared" si="6"/>
        <v/>
      </c>
      <c r="T13" s="353" t="s">
        <v>112</v>
      </c>
      <c r="U13" s="15" t="s">
        <v>112</v>
      </c>
      <c r="V13" s="354">
        <f t="shared" si="7"/>
        <v>0</v>
      </c>
      <c r="W13" s="353" t="s">
        <v>119</v>
      </c>
      <c r="X13" s="15" t="s">
        <v>119</v>
      </c>
      <c r="Y13" s="354">
        <f t="shared" si="8"/>
        <v>0</v>
      </c>
      <c r="Z13" s="353" t="s">
        <v>119</v>
      </c>
      <c r="AA13" s="15" t="s">
        <v>119</v>
      </c>
      <c r="AB13" s="354">
        <f t="shared" si="9"/>
        <v>0</v>
      </c>
      <c r="AC13" s="353" t="s">
        <v>112</v>
      </c>
      <c r="AD13" s="15" t="s">
        <v>112</v>
      </c>
      <c r="AE13" s="354">
        <f t="shared" si="10"/>
        <v>0</v>
      </c>
      <c r="AF13" s="353" t="s">
        <v>112</v>
      </c>
      <c r="AG13" s="15" t="s">
        <v>112</v>
      </c>
      <c r="AH13" s="354">
        <f t="shared" si="11"/>
        <v>0</v>
      </c>
      <c r="AI13" s="353" t="s">
        <v>112</v>
      </c>
      <c r="AJ13" s="15" t="s">
        <v>112</v>
      </c>
      <c r="AK13" s="354">
        <f t="shared" si="12"/>
        <v>0</v>
      </c>
      <c r="AL13" s="15" t="s">
        <v>112</v>
      </c>
      <c r="AM13" s="15" t="s">
        <v>112</v>
      </c>
      <c r="AN13" s="354">
        <f t="shared" si="13"/>
        <v>0</v>
      </c>
      <c r="AO13" s="15" t="s">
        <v>119</v>
      </c>
      <c r="AP13" s="15" t="s">
        <v>119</v>
      </c>
      <c r="AQ13" s="354">
        <f t="shared" si="14"/>
        <v>0</v>
      </c>
      <c r="AR13" s="357">
        <f t="shared" si="15"/>
        <v>14</v>
      </c>
      <c r="AS13" s="357">
        <f t="shared" si="16"/>
        <v>14</v>
      </c>
      <c r="AT13" s="354">
        <f t="shared" si="17"/>
        <v>0</v>
      </c>
    </row>
    <row r="14">
      <c r="A14" s="6" t="s">
        <v>25</v>
      </c>
      <c r="B14" s="358"/>
      <c r="C14" s="18"/>
      <c r="D14" s="359" t="str">
        <f t="shared" si="1"/>
        <v/>
      </c>
      <c r="E14" s="18"/>
      <c r="F14" s="18"/>
      <c r="G14" s="359" t="str">
        <f t="shared" si="2"/>
        <v/>
      </c>
      <c r="H14" s="27"/>
      <c r="I14" s="27"/>
      <c r="J14" s="359" t="str">
        <f t="shared" si="3"/>
        <v/>
      </c>
      <c r="K14" s="358"/>
      <c r="L14" s="18"/>
      <c r="M14" s="359" t="str">
        <f t="shared" si="4"/>
        <v/>
      </c>
      <c r="N14" s="358"/>
      <c r="O14" s="18"/>
      <c r="P14" s="359" t="str">
        <f t="shared" si="5"/>
        <v/>
      </c>
      <c r="Q14" s="358"/>
      <c r="R14" s="18"/>
      <c r="S14" s="359" t="str">
        <f t="shared" si="6"/>
        <v/>
      </c>
      <c r="T14" s="358" t="s">
        <v>115</v>
      </c>
      <c r="U14" s="18" t="s">
        <v>115</v>
      </c>
      <c r="V14" s="359">
        <f t="shared" si="7"/>
        <v>0</v>
      </c>
      <c r="W14" s="358"/>
      <c r="X14" s="18"/>
      <c r="Y14" s="359" t="str">
        <f t="shared" si="8"/>
        <v/>
      </c>
      <c r="Z14" s="358"/>
      <c r="AA14" s="18"/>
      <c r="AB14" s="359" t="str">
        <f t="shared" si="9"/>
        <v/>
      </c>
      <c r="AC14" s="358"/>
      <c r="AD14" s="18"/>
      <c r="AE14" s="359" t="str">
        <f t="shared" si="10"/>
        <v/>
      </c>
      <c r="AF14" s="358"/>
      <c r="AG14" s="18"/>
      <c r="AH14" s="359" t="str">
        <f t="shared" si="11"/>
        <v/>
      </c>
      <c r="AI14" s="358" t="s">
        <v>115</v>
      </c>
      <c r="AJ14" s="18" t="s">
        <v>115</v>
      </c>
      <c r="AK14" s="359">
        <f t="shared" si="12"/>
        <v>0</v>
      </c>
      <c r="AL14" s="18" t="s">
        <v>115</v>
      </c>
      <c r="AM14" s="18" t="s">
        <v>115</v>
      </c>
      <c r="AN14" s="359">
        <f t="shared" si="13"/>
        <v>0</v>
      </c>
      <c r="AO14" s="18" t="s">
        <v>129</v>
      </c>
      <c r="AP14" s="18" t="s">
        <v>129</v>
      </c>
      <c r="AQ14" s="359">
        <f t="shared" si="14"/>
        <v>0</v>
      </c>
      <c r="AR14" s="360">
        <f t="shared" si="15"/>
        <v>11</v>
      </c>
      <c r="AS14" s="360">
        <f t="shared" si="16"/>
        <v>11</v>
      </c>
      <c r="AT14" s="359">
        <f t="shared" si="17"/>
        <v>0</v>
      </c>
    </row>
    <row r="15">
      <c r="A15" s="12" t="s">
        <v>26</v>
      </c>
      <c r="B15" s="353"/>
      <c r="C15" s="15"/>
      <c r="D15" s="354" t="str">
        <f t="shared" si="1"/>
        <v/>
      </c>
      <c r="E15" s="15"/>
      <c r="F15" s="15"/>
      <c r="G15" s="354" t="str">
        <f t="shared" si="2"/>
        <v/>
      </c>
      <c r="H15" s="353" t="s">
        <v>115</v>
      </c>
      <c r="I15" s="15" t="s">
        <v>115</v>
      </c>
      <c r="J15" s="354">
        <f t="shared" si="3"/>
        <v>0</v>
      </c>
      <c r="K15" s="353"/>
      <c r="L15" s="15"/>
      <c r="M15" s="354" t="str">
        <f t="shared" si="4"/>
        <v/>
      </c>
      <c r="N15" s="353" t="s">
        <v>129</v>
      </c>
      <c r="O15" s="15" t="s">
        <v>129</v>
      </c>
      <c r="P15" s="354">
        <f t="shared" si="5"/>
        <v>0</v>
      </c>
      <c r="Q15" s="353" t="s">
        <v>129</v>
      </c>
      <c r="R15" s="15" t="s">
        <v>129</v>
      </c>
      <c r="S15" s="354">
        <f t="shared" si="6"/>
        <v>0</v>
      </c>
      <c r="T15" s="353"/>
      <c r="U15" s="15"/>
      <c r="V15" s="354" t="str">
        <f t="shared" si="7"/>
        <v/>
      </c>
      <c r="W15" s="353" t="s">
        <v>129</v>
      </c>
      <c r="X15" s="15" t="s">
        <v>129</v>
      </c>
      <c r="Y15" s="354">
        <f t="shared" si="8"/>
        <v>0</v>
      </c>
      <c r="Z15" s="353"/>
      <c r="AA15" s="15"/>
      <c r="AB15" s="354" t="str">
        <f t="shared" si="9"/>
        <v/>
      </c>
      <c r="AC15" s="353"/>
      <c r="AD15" s="15"/>
      <c r="AE15" s="354" t="str">
        <f t="shared" si="10"/>
        <v/>
      </c>
      <c r="AF15" s="353"/>
      <c r="AG15" s="15"/>
      <c r="AH15" s="354" t="str">
        <f t="shared" si="11"/>
        <v/>
      </c>
      <c r="AI15" s="353"/>
      <c r="AJ15" s="15"/>
      <c r="AK15" s="354" t="str">
        <f t="shared" si="12"/>
        <v/>
      </c>
      <c r="AL15" s="15" t="s">
        <v>115</v>
      </c>
      <c r="AM15" s="15" t="s">
        <v>115</v>
      </c>
      <c r="AN15" s="354">
        <f t="shared" si="13"/>
        <v>0</v>
      </c>
      <c r="AO15" s="15" t="s">
        <v>129</v>
      </c>
      <c r="AP15" s="15" t="s">
        <v>129</v>
      </c>
      <c r="AQ15" s="354">
        <f t="shared" si="14"/>
        <v>0</v>
      </c>
      <c r="AR15" s="357">
        <f t="shared" si="15"/>
        <v>13</v>
      </c>
      <c r="AS15" s="357">
        <f t="shared" si="16"/>
        <v>13</v>
      </c>
      <c r="AT15" s="354">
        <f t="shared" si="17"/>
        <v>0</v>
      </c>
    </row>
    <row r="16">
      <c r="A16" s="6" t="s">
        <v>27</v>
      </c>
      <c r="B16" s="358" t="s">
        <v>125</v>
      </c>
      <c r="C16" s="18" t="s">
        <v>132</v>
      </c>
      <c r="D16" s="359">
        <f t="shared" si="1"/>
        <v>2.125</v>
      </c>
      <c r="E16" s="18" t="s">
        <v>127</v>
      </c>
      <c r="F16" s="18" t="s">
        <v>133</v>
      </c>
      <c r="G16" s="359">
        <f t="shared" si="2"/>
        <v>2.571428571</v>
      </c>
      <c r="H16" s="358" t="s">
        <v>125</v>
      </c>
      <c r="I16" s="18" t="s">
        <v>132</v>
      </c>
      <c r="J16" s="359">
        <f t="shared" si="3"/>
        <v>2.125</v>
      </c>
      <c r="K16" s="358" t="s">
        <v>127</v>
      </c>
      <c r="L16" s="18" t="s">
        <v>133</v>
      </c>
      <c r="M16" s="359">
        <f t="shared" si="4"/>
        <v>2.571428571</v>
      </c>
      <c r="N16" s="358" t="s">
        <v>127</v>
      </c>
      <c r="O16" s="18" t="s">
        <v>133</v>
      </c>
      <c r="P16" s="359">
        <f t="shared" si="5"/>
        <v>2.571428571</v>
      </c>
      <c r="Q16" s="358" t="s">
        <v>127</v>
      </c>
      <c r="R16" s="18" t="s">
        <v>133</v>
      </c>
      <c r="S16" s="359">
        <f t="shared" si="6"/>
        <v>2.571428571</v>
      </c>
      <c r="T16" s="358" t="s">
        <v>125</v>
      </c>
      <c r="U16" s="18" t="s">
        <v>133</v>
      </c>
      <c r="V16" s="359">
        <f t="shared" si="7"/>
        <v>5.25</v>
      </c>
      <c r="W16" s="358" t="s">
        <v>127</v>
      </c>
      <c r="X16" s="18" t="s">
        <v>133</v>
      </c>
      <c r="Y16" s="359">
        <f t="shared" si="8"/>
        <v>2.571428571</v>
      </c>
      <c r="Z16" s="358" t="s">
        <v>127</v>
      </c>
      <c r="AA16" s="18" t="s">
        <v>132</v>
      </c>
      <c r="AB16" s="359">
        <f t="shared" si="9"/>
        <v>0.7857142857</v>
      </c>
      <c r="AC16" s="358" t="s">
        <v>125</v>
      </c>
      <c r="AD16" s="18" t="s">
        <v>132</v>
      </c>
      <c r="AE16" s="359">
        <f t="shared" si="10"/>
        <v>2.125</v>
      </c>
      <c r="AF16" s="358" t="s">
        <v>125</v>
      </c>
      <c r="AG16" s="18" t="s">
        <v>132</v>
      </c>
      <c r="AH16" s="359">
        <f t="shared" si="11"/>
        <v>2.125</v>
      </c>
      <c r="AI16" s="358" t="s">
        <v>125</v>
      </c>
      <c r="AJ16" s="18" t="s">
        <v>132</v>
      </c>
      <c r="AK16" s="359">
        <f t="shared" si="12"/>
        <v>2.125</v>
      </c>
      <c r="AL16" s="18" t="s">
        <v>125</v>
      </c>
      <c r="AM16" s="18" t="s">
        <v>132</v>
      </c>
      <c r="AN16" s="359">
        <f t="shared" si="13"/>
        <v>2.125</v>
      </c>
      <c r="AO16" s="18" t="s">
        <v>127</v>
      </c>
      <c r="AP16" s="18" t="s">
        <v>132</v>
      </c>
      <c r="AQ16" s="359">
        <f t="shared" si="14"/>
        <v>0.7857142857</v>
      </c>
      <c r="AR16" s="360">
        <f t="shared" si="15"/>
        <v>39</v>
      </c>
      <c r="AS16" s="360">
        <f t="shared" si="16"/>
        <v>94</v>
      </c>
      <c r="AT16" s="359">
        <f t="shared" si="17"/>
        <v>1.41025641</v>
      </c>
    </row>
    <row r="17">
      <c r="A17" s="12" t="s">
        <v>28</v>
      </c>
      <c r="B17" s="353"/>
      <c r="C17" s="15"/>
      <c r="D17" s="354" t="str">
        <f t="shared" si="1"/>
        <v/>
      </c>
      <c r="E17" s="15"/>
      <c r="F17" s="15"/>
      <c r="G17" s="354" t="str">
        <f t="shared" si="2"/>
        <v/>
      </c>
      <c r="H17" s="353" t="s">
        <v>129</v>
      </c>
      <c r="I17" s="15" t="s">
        <v>129</v>
      </c>
      <c r="J17" s="354">
        <f t="shared" si="3"/>
        <v>0</v>
      </c>
      <c r="K17" s="353"/>
      <c r="L17" s="15"/>
      <c r="M17" s="354" t="str">
        <f t="shared" si="4"/>
        <v/>
      </c>
      <c r="N17" s="353" t="s">
        <v>134</v>
      </c>
      <c r="O17" s="15" t="s">
        <v>134</v>
      </c>
      <c r="P17" s="354">
        <f t="shared" si="5"/>
        <v>0</v>
      </c>
      <c r="Q17" s="353" t="s">
        <v>134</v>
      </c>
      <c r="R17" s="15" t="s">
        <v>134</v>
      </c>
      <c r="S17" s="354">
        <f t="shared" si="6"/>
        <v>0</v>
      </c>
      <c r="T17" s="353" t="s">
        <v>129</v>
      </c>
      <c r="U17" s="15" t="s">
        <v>129</v>
      </c>
      <c r="V17" s="354">
        <f t="shared" si="7"/>
        <v>0</v>
      </c>
      <c r="W17" s="353" t="s">
        <v>122</v>
      </c>
      <c r="X17" s="15" t="s">
        <v>122</v>
      </c>
      <c r="Y17" s="354">
        <f t="shared" si="8"/>
        <v>0</v>
      </c>
      <c r="Z17" s="353" t="s">
        <v>122</v>
      </c>
      <c r="AA17" s="15" t="s">
        <v>122</v>
      </c>
      <c r="AB17" s="354">
        <f t="shared" si="9"/>
        <v>0</v>
      </c>
      <c r="AC17" s="353" t="s">
        <v>129</v>
      </c>
      <c r="AD17" s="15" t="s">
        <v>129</v>
      </c>
      <c r="AE17" s="354">
        <f t="shared" si="10"/>
        <v>0</v>
      </c>
      <c r="AF17" s="353" t="s">
        <v>129</v>
      </c>
      <c r="AG17" s="15" t="s">
        <v>129</v>
      </c>
      <c r="AH17" s="354">
        <f t="shared" si="11"/>
        <v>0</v>
      </c>
      <c r="AI17" s="353" t="s">
        <v>129</v>
      </c>
      <c r="AJ17" s="15" t="s">
        <v>129</v>
      </c>
      <c r="AK17" s="354">
        <f t="shared" si="12"/>
        <v>0</v>
      </c>
      <c r="AL17" s="15" t="s">
        <v>129</v>
      </c>
      <c r="AM17" s="15" t="s">
        <v>129</v>
      </c>
      <c r="AN17" s="354">
        <f t="shared" si="13"/>
        <v>0</v>
      </c>
      <c r="AO17" s="15" t="s">
        <v>122</v>
      </c>
      <c r="AP17" s="15" t="s">
        <v>122</v>
      </c>
      <c r="AQ17" s="354">
        <f t="shared" si="14"/>
        <v>0</v>
      </c>
      <c r="AR17" s="357">
        <f t="shared" si="15"/>
        <v>39</v>
      </c>
      <c r="AS17" s="357">
        <f t="shared" si="16"/>
        <v>39</v>
      </c>
      <c r="AT17" s="354">
        <f t="shared" si="17"/>
        <v>0</v>
      </c>
    </row>
    <row r="18">
      <c r="A18" s="6" t="s">
        <v>29</v>
      </c>
      <c r="B18" s="358"/>
      <c r="C18" s="18"/>
      <c r="D18" s="359" t="str">
        <f t="shared" si="1"/>
        <v/>
      </c>
      <c r="E18" s="18"/>
      <c r="F18" s="18"/>
      <c r="G18" s="359" t="str">
        <f t="shared" si="2"/>
        <v/>
      </c>
      <c r="H18" s="358" t="s">
        <v>116</v>
      </c>
      <c r="I18" s="18" t="s">
        <v>116</v>
      </c>
      <c r="J18" s="359">
        <f t="shared" si="3"/>
        <v>0</v>
      </c>
      <c r="K18" s="358"/>
      <c r="L18" s="18"/>
      <c r="M18" s="359" t="str">
        <f t="shared" si="4"/>
        <v/>
      </c>
      <c r="N18" s="358" t="s">
        <v>117</v>
      </c>
      <c r="O18" s="18" t="s">
        <v>117</v>
      </c>
      <c r="P18" s="359">
        <f t="shared" si="5"/>
        <v>0</v>
      </c>
      <c r="Q18" s="358" t="s">
        <v>117</v>
      </c>
      <c r="R18" s="18" t="s">
        <v>117</v>
      </c>
      <c r="S18" s="359">
        <f t="shared" si="6"/>
        <v>0</v>
      </c>
      <c r="T18" s="358" t="s">
        <v>114</v>
      </c>
      <c r="U18" s="18" t="s">
        <v>114</v>
      </c>
      <c r="V18" s="359">
        <f t="shared" si="7"/>
        <v>0</v>
      </c>
      <c r="W18" s="358"/>
      <c r="X18" s="18"/>
      <c r="Y18" s="359" t="str">
        <f t="shared" si="8"/>
        <v/>
      </c>
      <c r="Z18" s="358"/>
      <c r="AA18" s="18"/>
      <c r="AB18" s="359" t="str">
        <f t="shared" si="9"/>
        <v/>
      </c>
      <c r="AC18" s="358" t="s">
        <v>114</v>
      </c>
      <c r="AD18" s="18" t="s">
        <v>114</v>
      </c>
      <c r="AE18" s="359">
        <f t="shared" si="10"/>
        <v>0</v>
      </c>
      <c r="AF18" s="358"/>
      <c r="AG18" s="18"/>
      <c r="AH18" s="359" t="str">
        <f t="shared" si="11"/>
        <v/>
      </c>
      <c r="AI18" s="358" t="s">
        <v>118</v>
      </c>
      <c r="AJ18" s="18" t="s">
        <v>118</v>
      </c>
      <c r="AK18" s="359">
        <f t="shared" si="12"/>
        <v>0</v>
      </c>
      <c r="AL18" s="18" t="s">
        <v>119</v>
      </c>
      <c r="AM18" s="18" t="s">
        <v>119</v>
      </c>
      <c r="AN18" s="359">
        <f t="shared" si="13"/>
        <v>0</v>
      </c>
      <c r="AO18" s="18" t="s">
        <v>118</v>
      </c>
      <c r="AP18" s="18" t="s">
        <v>118</v>
      </c>
      <c r="AQ18" s="359">
        <f t="shared" si="14"/>
        <v>0</v>
      </c>
      <c r="AR18" s="360">
        <f t="shared" si="15"/>
        <v>16</v>
      </c>
      <c r="AS18" s="360">
        <f t="shared" si="16"/>
        <v>16</v>
      </c>
      <c r="AT18" s="359">
        <f t="shared" si="17"/>
        <v>0</v>
      </c>
    </row>
    <row r="19">
      <c r="A19" s="12" t="s">
        <v>30</v>
      </c>
      <c r="B19" s="353" t="s">
        <v>120</v>
      </c>
      <c r="C19" s="15" t="s">
        <v>120</v>
      </c>
      <c r="D19" s="354">
        <f t="shared" si="1"/>
        <v>0</v>
      </c>
      <c r="E19" s="15" t="s">
        <v>121</v>
      </c>
      <c r="F19" s="15" t="s">
        <v>121</v>
      </c>
      <c r="G19" s="354">
        <f t="shared" si="2"/>
        <v>0</v>
      </c>
      <c r="H19" s="355"/>
      <c r="I19" s="29"/>
      <c r="J19" s="354" t="str">
        <f t="shared" si="3"/>
        <v/>
      </c>
      <c r="K19" s="353"/>
      <c r="L19" s="15"/>
      <c r="M19" s="354" t="str">
        <f t="shared" si="4"/>
        <v/>
      </c>
      <c r="N19" s="353"/>
      <c r="O19" s="15"/>
      <c r="P19" s="354" t="str">
        <f t="shared" si="5"/>
        <v/>
      </c>
      <c r="Q19" s="353"/>
      <c r="R19" s="15"/>
      <c r="S19" s="354" t="str">
        <f t="shared" si="6"/>
        <v/>
      </c>
      <c r="T19" s="353" t="s">
        <v>122</v>
      </c>
      <c r="U19" s="15" t="s">
        <v>122</v>
      </c>
      <c r="V19" s="354">
        <f t="shared" si="7"/>
        <v>0</v>
      </c>
      <c r="W19" s="353" t="s">
        <v>124</v>
      </c>
      <c r="X19" s="15" t="s">
        <v>124</v>
      </c>
      <c r="Y19" s="354">
        <f t="shared" si="8"/>
        <v>0</v>
      </c>
      <c r="Z19" s="353" t="s">
        <v>124</v>
      </c>
      <c r="AA19" s="15" t="s">
        <v>124</v>
      </c>
      <c r="AB19" s="354">
        <f t="shared" si="9"/>
        <v>0</v>
      </c>
      <c r="AC19" s="353" t="s">
        <v>122</v>
      </c>
      <c r="AD19" s="15" t="s">
        <v>122</v>
      </c>
      <c r="AE19" s="354">
        <f t="shared" si="10"/>
        <v>0</v>
      </c>
      <c r="AF19" s="353" t="s">
        <v>122</v>
      </c>
      <c r="AG19" s="15" t="s">
        <v>122</v>
      </c>
      <c r="AH19" s="354">
        <f t="shared" si="11"/>
        <v>0</v>
      </c>
      <c r="AI19" s="353" t="s">
        <v>122</v>
      </c>
      <c r="AJ19" s="15" t="s">
        <v>122</v>
      </c>
      <c r="AK19" s="354">
        <f t="shared" si="12"/>
        <v>0</v>
      </c>
      <c r="AL19" s="15" t="s">
        <v>122</v>
      </c>
      <c r="AM19" s="15" t="s">
        <v>122</v>
      </c>
      <c r="AN19" s="354">
        <f t="shared" si="13"/>
        <v>0</v>
      </c>
      <c r="AO19" s="15" t="s">
        <v>124</v>
      </c>
      <c r="AP19" s="15" t="s">
        <v>124</v>
      </c>
      <c r="AQ19" s="354">
        <f t="shared" si="14"/>
        <v>0</v>
      </c>
      <c r="AR19" s="357">
        <f t="shared" si="15"/>
        <v>90</v>
      </c>
      <c r="AS19" s="357">
        <f t="shared" si="16"/>
        <v>90</v>
      </c>
      <c r="AT19" s="354">
        <f t="shared" si="17"/>
        <v>0</v>
      </c>
    </row>
    <row r="20">
      <c r="A20" s="6" t="s">
        <v>31</v>
      </c>
      <c r="B20" s="358" t="s">
        <v>135</v>
      </c>
      <c r="C20" s="18" t="s">
        <v>135</v>
      </c>
      <c r="D20" s="359">
        <f t="shared" si="1"/>
        <v>0</v>
      </c>
      <c r="E20" s="18" t="s">
        <v>136</v>
      </c>
      <c r="F20" s="18" t="s">
        <v>136</v>
      </c>
      <c r="G20" s="359">
        <f t="shared" si="2"/>
        <v>0</v>
      </c>
      <c r="H20" s="358" t="s">
        <v>135</v>
      </c>
      <c r="I20" s="18" t="s">
        <v>135</v>
      </c>
      <c r="J20" s="359">
        <f t="shared" si="3"/>
        <v>0</v>
      </c>
      <c r="K20" s="358" t="s">
        <v>136</v>
      </c>
      <c r="L20" s="18" t="s">
        <v>136</v>
      </c>
      <c r="M20" s="359">
        <f t="shared" si="4"/>
        <v>0</v>
      </c>
      <c r="N20" s="358" t="s">
        <v>136</v>
      </c>
      <c r="O20" s="18" t="s">
        <v>136</v>
      </c>
      <c r="P20" s="359">
        <f t="shared" si="5"/>
        <v>0</v>
      </c>
      <c r="Q20" s="358" t="s">
        <v>136</v>
      </c>
      <c r="R20" s="18" t="s">
        <v>136</v>
      </c>
      <c r="S20" s="359">
        <f t="shared" si="6"/>
        <v>0</v>
      </c>
      <c r="T20" s="358" t="s">
        <v>135</v>
      </c>
      <c r="U20" s="18" t="s">
        <v>135</v>
      </c>
      <c r="V20" s="359">
        <f t="shared" si="7"/>
        <v>0</v>
      </c>
      <c r="W20" s="358" t="s">
        <v>136</v>
      </c>
      <c r="X20" s="18" t="s">
        <v>136</v>
      </c>
      <c r="Y20" s="359">
        <f t="shared" si="8"/>
        <v>0</v>
      </c>
      <c r="Z20" s="358" t="s">
        <v>136</v>
      </c>
      <c r="AA20" s="18" t="s">
        <v>136</v>
      </c>
      <c r="AB20" s="359">
        <f t="shared" si="9"/>
        <v>0</v>
      </c>
      <c r="AC20" s="358" t="s">
        <v>135</v>
      </c>
      <c r="AD20" s="18" t="s">
        <v>135</v>
      </c>
      <c r="AE20" s="359">
        <f t="shared" si="10"/>
        <v>0</v>
      </c>
      <c r="AF20" s="358" t="s">
        <v>135</v>
      </c>
      <c r="AG20" s="18" t="s">
        <v>135</v>
      </c>
      <c r="AH20" s="359">
        <f t="shared" si="11"/>
        <v>0</v>
      </c>
      <c r="AI20" s="358" t="s">
        <v>135</v>
      </c>
      <c r="AJ20" s="18" t="s">
        <v>135</v>
      </c>
      <c r="AK20" s="359">
        <f t="shared" si="12"/>
        <v>0</v>
      </c>
      <c r="AL20" s="18" t="s">
        <v>135</v>
      </c>
      <c r="AM20" s="18" t="s">
        <v>135</v>
      </c>
      <c r="AN20" s="359">
        <f t="shared" si="13"/>
        <v>0</v>
      </c>
      <c r="AO20" s="18" t="s">
        <v>136</v>
      </c>
      <c r="AP20" s="18" t="s">
        <v>136</v>
      </c>
      <c r="AQ20" s="359">
        <f t="shared" si="14"/>
        <v>0</v>
      </c>
      <c r="AR20" s="360">
        <f t="shared" si="15"/>
        <v>50</v>
      </c>
      <c r="AS20" s="360">
        <f t="shared" si="16"/>
        <v>50</v>
      </c>
      <c r="AT20" s="359">
        <f t="shared" si="17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1"/>
        <v>0</v>
      </c>
      <c r="E21" s="15" t="s">
        <v>116</v>
      </c>
      <c r="F21" s="15" t="s">
        <v>116</v>
      </c>
      <c r="G21" s="354">
        <f t="shared" si="2"/>
        <v>0</v>
      </c>
      <c r="H21" s="353" t="s">
        <v>114</v>
      </c>
      <c r="I21" s="15" t="s">
        <v>114</v>
      </c>
      <c r="J21" s="354">
        <f t="shared" si="3"/>
        <v>0</v>
      </c>
      <c r="K21" s="353" t="s">
        <v>116</v>
      </c>
      <c r="L21" s="15" t="s">
        <v>116</v>
      </c>
      <c r="M21" s="354">
        <f t="shared" si="4"/>
        <v>0</v>
      </c>
      <c r="N21" s="353" t="s">
        <v>116</v>
      </c>
      <c r="O21" s="15" t="s">
        <v>116</v>
      </c>
      <c r="P21" s="354">
        <f t="shared" si="5"/>
        <v>0</v>
      </c>
      <c r="Q21" s="353" t="s">
        <v>116</v>
      </c>
      <c r="R21" s="15" t="s">
        <v>116</v>
      </c>
      <c r="S21" s="354">
        <f t="shared" si="6"/>
        <v>0</v>
      </c>
      <c r="T21" s="353" t="s">
        <v>114</v>
      </c>
      <c r="U21" s="15" t="s">
        <v>114</v>
      </c>
      <c r="V21" s="354">
        <f t="shared" si="7"/>
        <v>0</v>
      </c>
      <c r="W21" s="353" t="s">
        <v>116</v>
      </c>
      <c r="X21" s="15" t="s">
        <v>116</v>
      </c>
      <c r="Y21" s="354">
        <f t="shared" si="8"/>
        <v>0</v>
      </c>
      <c r="Z21" s="353" t="s">
        <v>116</v>
      </c>
      <c r="AA21" s="15" t="s">
        <v>116</v>
      </c>
      <c r="AB21" s="354">
        <f t="shared" si="9"/>
        <v>0</v>
      </c>
      <c r="AC21" s="353" t="s">
        <v>114</v>
      </c>
      <c r="AD21" s="15" t="s">
        <v>114</v>
      </c>
      <c r="AE21" s="354">
        <f t="shared" si="10"/>
        <v>0</v>
      </c>
      <c r="AF21" s="353" t="s">
        <v>114</v>
      </c>
      <c r="AG21" s="15" t="s">
        <v>114</v>
      </c>
      <c r="AH21" s="354">
        <f t="shared" si="11"/>
        <v>0</v>
      </c>
      <c r="AI21" s="353" t="s">
        <v>114</v>
      </c>
      <c r="AJ21" s="15" t="s">
        <v>114</v>
      </c>
      <c r="AK21" s="354">
        <f t="shared" si="12"/>
        <v>0</v>
      </c>
      <c r="AL21" s="15" t="s">
        <v>114</v>
      </c>
      <c r="AM21" s="15" t="s">
        <v>114</v>
      </c>
      <c r="AN21" s="354">
        <f t="shared" si="13"/>
        <v>0</v>
      </c>
      <c r="AO21" s="15" t="s">
        <v>116</v>
      </c>
      <c r="AP21" s="15" t="s">
        <v>116</v>
      </c>
      <c r="AQ21" s="354">
        <f t="shared" si="14"/>
        <v>0</v>
      </c>
      <c r="AR21" s="357">
        <f t="shared" si="15"/>
        <v>25</v>
      </c>
      <c r="AS21" s="357">
        <f t="shared" si="16"/>
        <v>25</v>
      </c>
      <c r="AT21" s="354">
        <f t="shared" si="17"/>
        <v>0</v>
      </c>
    </row>
    <row r="22">
      <c r="A22" s="6" t="s">
        <v>33</v>
      </c>
      <c r="B22" s="358"/>
      <c r="C22" s="18"/>
      <c r="D22" s="359" t="str">
        <f t="shared" si="1"/>
        <v/>
      </c>
      <c r="E22" s="18"/>
      <c r="F22" s="18"/>
      <c r="G22" s="359" t="str">
        <f t="shared" si="2"/>
        <v/>
      </c>
      <c r="H22" s="361"/>
      <c r="I22" s="27"/>
      <c r="J22" s="359" t="str">
        <f t="shared" si="3"/>
        <v/>
      </c>
      <c r="K22" s="358"/>
      <c r="L22" s="18"/>
      <c r="M22" s="359" t="str">
        <f t="shared" si="4"/>
        <v/>
      </c>
      <c r="N22" s="358"/>
      <c r="O22" s="18"/>
      <c r="P22" s="359" t="str">
        <f t="shared" si="5"/>
        <v/>
      </c>
      <c r="Q22" s="358"/>
      <c r="R22" s="18"/>
      <c r="S22" s="359" t="str">
        <f t="shared" si="6"/>
        <v/>
      </c>
      <c r="T22" s="358"/>
      <c r="U22" s="18"/>
      <c r="V22" s="359" t="str">
        <f t="shared" si="7"/>
        <v/>
      </c>
      <c r="W22" s="358"/>
      <c r="X22" s="18"/>
      <c r="Y22" s="359" t="str">
        <f t="shared" si="8"/>
        <v/>
      </c>
      <c r="Z22" s="358" t="s">
        <v>122</v>
      </c>
      <c r="AA22" s="18" t="s">
        <v>123</v>
      </c>
      <c r="AB22" s="359">
        <f t="shared" si="9"/>
        <v>0.1666666667</v>
      </c>
      <c r="AC22" s="358"/>
      <c r="AD22" s="18"/>
      <c r="AE22" s="359" t="str">
        <f t="shared" si="10"/>
        <v/>
      </c>
      <c r="AF22" s="358" t="s">
        <v>122</v>
      </c>
      <c r="AG22" s="18" t="s">
        <v>123</v>
      </c>
      <c r="AH22" s="359">
        <f t="shared" si="11"/>
        <v>0.1666666667</v>
      </c>
      <c r="AI22" s="358" t="s">
        <v>129</v>
      </c>
      <c r="AJ22" s="18" t="s">
        <v>137</v>
      </c>
      <c r="AK22" s="359">
        <f t="shared" si="12"/>
        <v>0.25</v>
      </c>
      <c r="AL22" s="18" t="s">
        <v>115</v>
      </c>
      <c r="AM22" s="18" t="s">
        <v>138</v>
      </c>
      <c r="AN22" s="359">
        <f t="shared" si="13"/>
        <v>0.3333333333</v>
      </c>
      <c r="AO22" s="18" t="s">
        <v>129</v>
      </c>
      <c r="AP22" s="18" t="s">
        <v>137</v>
      </c>
      <c r="AQ22" s="359">
        <f t="shared" si="14"/>
        <v>0.25</v>
      </c>
      <c r="AR22" s="362" t="s">
        <v>139</v>
      </c>
      <c r="AS22" s="360">
        <f t="shared" si="16"/>
        <v>20</v>
      </c>
      <c r="AT22" s="359">
        <f t="shared" si="17"/>
        <v>0</v>
      </c>
    </row>
    <row r="23">
      <c r="A23" s="12" t="s">
        <v>34</v>
      </c>
      <c r="B23" s="353"/>
      <c r="C23" s="15"/>
      <c r="D23" s="354" t="str">
        <f t="shared" si="1"/>
        <v/>
      </c>
      <c r="E23" s="15"/>
      <c r="F23" s="15"/>
      <c r="G23" s="354" t="str">
        <f t="shared" si="2"/>
        <v/>
      </c>
      <c r="H23" s="355"/>
      <c r="I23" s="29"/>
      <c r="J23" s="354" t="str">
        <f t="shared" si="3"/>
        <v/>
      </c>
      <c r="K23" s="353"/>
      <c r="L23" s="15"/>
      <c r="M23" s="354" t="str">
        <f t="shared" si="4"/>
        <v/>
      </c>
      <c r="N23" s="353"/>
      <c r="O23" s="15"/>
      <c r="P23" s="354" t="str">
        <f t="shared" si="5"/>
        <v/>
      </c>
      <c r="Q23" s="353"/>
      <c r="R23" s="15"/>
      <c r="S23" s="354" t="str">
        <f t="shared" si="6"/>
        <v/>
      </c>
      <c r="T23" s="353"/>
      <c r="U23" s="15"/>
      <c r="V23" s="354" t="str">
        <f t="shared" si="7"/>
        <v/>
      </c>
      <c r="W23" s="353"/>
      <c r="X23" s="15"/>
      <c r="Y23" s="354" t="str">
        <f t="shared" si="8"/>
        <v/>
      </c>
      <c r="Z23" s="353" t="s">
        <v>119</v>
      </c>
      <c r="AA23" s="15" t="s">
        <v>119</v>
      </c>
      <c r="AB23" s="354">
        <f t="shared" si="9"/>
        <v>0</v>
      </c>
      <c r="AC23" s="353"/>
      <c r="AD23" s="15"/>
      <c r="AE23" s="354" t="str">
        <f t="shared" si="10"/>
        <v/>
      </c>
      <c r="AF23" s="353" t="s">
        <v>119</v>
      </c>
      <c r="AG23" s="15" t="s">
        <v>119</v>
      </c>
      <c r="AH23" s="354">
        <f t="shared" si="11"/>
        <v>0</v>
      </c>
      <c r="AI23" s="353" t="s">
        <v>112</v>
      </c>
      <c r="AJ23" s="15" t="s">
        <v>112</v>
      </c>
      <c r="AK23" s="354">
        <f t="shared" si="12"/>
        <v>0</v>
      </c>
      <c r="AL23" s="15" t="s">
        <v>112</v>
      </c>
      <c r="AM23" s="15" t="s">
        <v>112</v>
      </c>
      <c r="AN23" s="354">
        <f t="shared" si="13"/>
        <v>0</v>
      </c>
      <c r="AO23" s="15" t="s">
        <v>119</v>
      </c>
      <c r="AP23" s="15" t="s">
        <v>119</v>
      </c>
      <c r="AQ23" s="354">
        <f t="shared" si="14"/>
        <v>0</v>
      </c>
      <c r="AR23" s="363" t="s">
        <v>140</v>
      </c>
      <c r="AS23" s="357">
        <f t="shared" si="16"/>
        <v>6</v>
      </c>
      <c r="AT23" s="354">
        <f t="shared" si="17"/>
        <v>0</v>
      </c>
    </row>
    <row r="24">
      <c r="A24" s="6" t="s">
        <v>35</v>
      </c>
      <c r="B24" s="358"/>
      <c r="C24" s="18"/>
      <c r="D24" s="359" t="str">
        <f t="shared" si="1"/>
        <v/>
      </c>
      <c r="E24" s="18"/>
      <c r="F24" s="18"/>
      <c r="G24" s="359" t="str">
        <f t="shared" si="2"/>
        <v/>
      </c>
      <c r="H24" s="361"/>
      <c r="I24" s="27"/>
      <c r="J24" s="359" t="str">
        <f t="shared" si="3"/>
        <v/>
      </c>
      <c r="K24" s="358"/>
      <c r="L24" s="18"/>
      <c r="M24" s="359" t="str">
        <f t="shared" si="4"/>
        <v/>
      </c>
      <c r="N24" s="358"/>
      <c r="O24" s="18"/>
      <c r="P24" s="359" t="str">
        <f t="shared" si="5"/>
        <v/>
      </c>
      <c r="Q24" s="358"/>
      <c r="R24" s="18"/>
      <c r="S24" s="359" t="str">
        <f t="shared" si="6"/>
        <v/>
      </c>
      <c r="T24" s="358"/>
      <c r="U24" s="18"/>
      <c r="V24" s="359" t="str">
        <f t="shared" si="7"/>
        <v/>
      </c>
      <c r="W24" s="358"/>
      <c r="X24" s="18"/>
      <c r="Y24" s="359" t="str">
        <f t="shared" si="8"/>
        <v/>
      </c>
      <c r="Z24" s="358"/>
      <c r="AA24" s="18"/>
      <c r="AB24" s="359" t="str">
        <f t="shared" si="9"/>
        <v/>
      </c>
      <c r="AC24" s="358" t="s">
        <v>115</v>
      </c>
      <c r="AD24" s="18" t="s">
        <v>115</v>
      </c>
      <c r="AE24" s="359">
        <f t="shared" si="10"/>
        <v>0</v>
      </c>
      <c r="AF24" s="358"/>
      <c r="AG24" s="18"/>
      <c r="AH24" s="359" t="str">
        <f t="shared" si="11"/>
        <v/>
      </c>
      <c r="AI24" s="358" t="s">
        <v>115</v>
      </c>
      <c r="AJ24" s="18" t="s">
        <v>115</v>
      </c>
      <c r="AK24" s="359">
        <f t="shared" si="12"/>
        <v>0</v>
      </c>
      <c r="AL24" s="18" t="s">
        <v>115</v>
      </c>
      <c r="AM24" s="18" t="s">
        <v>115</v>
      </c>
      <c r="AN24" s="359">
        <f t="shared" si="13"/>
        <v>0</v>
      </c>
      <c r="AO24" s="18" t="s">
        <v>129</v>
      </c>
      <c r="AP24" s="18" t="s">
        <v>129</v>
      </c>
      <c r="AQ24" s="359">
        <f t="shared" si="14"/>
        <v>0</v>
      </c>
      <c r="AR24" s="360">
        <f t="shared" ref="AR24:AR39" si="18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0,INT(right(Q24,LEN(Q24)-(SEARCH("-",Q24,1))))))+(if(isblank(T24), 0,INT(right(T24,LEN(T24)-(SEARCH("-",T24,1)))))+(if(isblank(W24), 0,INT(right(W24,LEN(W24)-(SEARCH("-",W24,1)))))+(if(isblank(Z24), 0,INT(right(Z24,LEN(Z24)-(SEARCH("-",Z24,1)))))+(if(isblank(AC24), 0,INT(right(AC24,LEN(AC24)-(SEARCH("-",AC24,1)))))+(if(isblank(AF24), 0,INT(right(AF24,LEN(T24)-(SEARCH("-",AF24,1)))))+(if(isblank(AI24), 0,INT(right(AI24,LEN(AI24)-(SEARCH("-",AI24,1)))))+(2*(if(isblank(AL24), 0,INT(right(AL24,LEN(AL24)-(SEARCH("-",AL24,1))))))+(if(isblank(AO24), 0,INT(right(AO24,LEN(AO24)-(SEARCH("-",AO24,1)))))))))))))</f>
        <v>11</v>
      </c>
      <c r="AS24" s="360">
        <f t="shared" si="16"/>
        <v>11</v>
      </c>
      <c r="AT24" s="359">
        <f t="shared" si="17"/>
        <v>0</v>
      </c>
    </row>
    <row r="25">
      <c r="A25" s="12" t="s">
        <v>36</v>
      </c>
      <c r="B25" s="353"/>
      <c r="C25" s="15"/>
      <c r="D25" s="354" t="str">
        <f t="shared" si="1"/>
        <v/>
      </c>
      <c r="E25" s="15"/>
      <c r="F25" s="15"/>
      <c r="G25" s="354" t="str">
        <f t="shared" si="2"/>
        <v/>
      </c>
      <c r="H25" s="353" t="s">
        <v>125</v>
      </c>
      <c r="I25" s="15" t="s">
        <v>125</v>
      </c>
      <c r="J25" s="354">
        <f t="shared" si="3"/>
        <v>0</v>
      </c>
      <c r="K25" s="353" t="s">
        <v>130</v>
      </c>
      <c r="L25" s="15" t="s">
        <v>130</v>
      </c>
      <c r="M25" s="354">
        <f t="shared" si="4"/>
        <v>0</v>
      </c>
      <c r="N25" s="353" t="s">
        <v>130</v>
      </c>
      <c r="O25" s="15" t="s">
        <v>130</v>
      </c>
      <c r="P25" s="354">
        <f t="shared" si="5"/>
        <v>0</v>
      </c>
      <c r="Q25" s="353"/>
      <c r="R25" s="15"/>
      <c r="S25" s="354" t="str">
        <f t="shared" si="6"/>
        <v/>
      </c>
      <c r="T25" s="353" t="s">
        <v>125</v>
      </c>
      <c r="U25" s="15" t="s">
        <v>125</v>
      </c>
      <c r="V25" s="354">
        <f t="shared" si="7"/>
        <v>0</v>
      </c>
      <c r="W25" s="353" t="s">
        <v>127</v>
      </c>
      <c r="X25" s="15" t="s">
        <v>127</v>
      </c>
      <c r="Y25" s="354">
        <f t="shared" si="8"/>
        <v>0</v>
      </c>
      <c r="Z25" s="353" t="s">
        <v>127</v>
      </c>
      <c r="AA25" s="15" t="s">
        <v>127</v>
      </c>
      <c r="AB25" s="354">
        <f t="shared" si="9"/>
        <v>0</v>
      </c>
      <c r="AC25" s="353" t="s">
        <v>125</v>
      </c>
      <c r="AD25" s="15" t="s">
        <v>125</v>
      </c>
      <c r="AE25" s="354">
        <f t="shared" si="10"/>
        <v>0</v>
      </c>
      <c r="AF25" s="353" t="s">
        <v>125</v>
      </c>
      <c r="AG25" s="15" t="s">
        <v>125</v>
      </c>
      <c r="AH25" s="354">
        <f t="shared" si="11"/>
        <v>0</v>
      </c>
      <c r="AI25" s="353" t="s">
        <v>125</v>
      </c>
      <c r="AJ25" s="15" t="s">
        <v>125</v>
      </c>
      <c r="AK25" s="354">
        <f t="shared" si="12"/>
        <v>0</v>
      </c>
      <c r="AL25" s="15" t="s">
        <v>125</v>
      </c>
      <c r="AM25" s="15" t="s">
        <v>125</v>
      </c>
      <c r="AN25" s="354">
        <f t="shared" si="13"/>
        <v>0</v>
      </c>
      <c r="AO25" s="15" t="s">
        <v>127</v>
      </c>
      <c r="AP25" s="15" t="s">
        <v>127</v>
      </c>
      <c r="AQ25" s="354">
        <f t="shared" si="14"/>
        <v>0</v>
      </c>
      <c r="AR25" s="357">
        <f t="shared" si="18"/>
        <v>39</v>
      </c>
      <c r="AS25" s="357">
        <f t="shared" si="16"/>
        <v>39</v>
      </c>
      <c r="AT25" s="354">
        <f t="shared" si="17"/>
        <v>0</v>
      </c>
    </row>
    <row r="26">
      <c r="A26" s="6" t="s">
        <v>37</v>
      </c>
      <c r="B26" s="358" t="s">
        <v>125</v>
      </c>
      <c r="C26" s="18" t="s">
        <v>125</v>
      </c>
      <c r="D26" s="359">
        <f t="shared" si="1"/>
        <v>0</v>
      </c>
      <c r="E26" s="18" t="s">
        <v>131</v>
      </c>
      <c r="F26" s="18" t="s">
        <v>131</v>
      </c>
      <c r="G26" s="359">
        <f t="shared" si="2"/>
        <v>0</v>
      </c>
      <c r="H26" s="361"/>
      <c r="I26" s="27"/>
      <c r="J26" s="359" t="str">
        <f t="shared" si="3"/>
        <v/>
      </c>
      <c r="K26" s="358"/>
      <c r="L26" s="18"/>
      <c r="M26" s="359" t="str">
        <f t="shared" si="4"/>
        <v/>
      </c>
      <c r="N26" s="358"/>
      <c r="O26" s="18"/>
      <c r="P26" s="359" t="str">
        <f t="shared" si="5"/>
        <v/>
      </c>
      <c r="Q26" s="358"/>
      <c r="R26" s="18"/>
      <c r="S26" s="359" t="str">
        <f t="shared" si="6"/>
        <v/>
      </c>
      <c r="T26" s="358" t="s">
        <v>112</v>
      </c>
      <c r="U26" s="18" t="s">
        <v>112</v>
      </c>
      <c r="V26" s="359">
        <f t="shared" si="7"/>
        <v>0</v>
      </c>
      <c r="W26" s="358" t="s">
        <v>119</v>
      </c>
      <c r="X26" s="18" t="s">
        <v>119</v>
      </c>
      <c r="Y26" s="359">
        <f t="shared" si="8"/>
        <v>0</v>
      </c>
      <c r="Z26" s="358" t="s">
        <v>119</v>
      </c>
      <c r="AA26" s="18" t="s">
        <v>119</v>
      </c>
      <c r="AB26" s="359">
        <f t="shared" si="9"/>
        <v>0</v>
      </c>
      <c r="AC26" s="358" t="s">
        <v>112</v>
      </c>
      <c r="AD26" s="18" t="s">
        <v>112</v>
      </c>
      <c r="AE26" s="359">
        <f t="shared" si="10"/>
        <v>0</v>
      </c>
      <c r="AF26" s="358" t="s">
        <v>112</v>
      </c>
      <c r="AG26" s="18" t="s">
        <v>112</v>
      </c>
      <c r="AH26" s="359">
        <f t="shared" si="11"/>
        <v>0</v>
      </c>
      <c r="AI26" s="358" t="s">
        <v>112</v>
      </c>
      <c r="AJ26" s="18" t="s">
        <v>112</v>
      </c>
      <c r="AK26" s="359">
        <f t="shared" si="12"/>
        <v>0</v>
      </c>
      <c r="AL26" s="18" t="s">
        <v>112</v>
      </c>
      <c r="AM26" s="18" t="s">
        <v>112</v>
      </c>
      <c r="AN26" s="359">
        <f t="shared" si="13"/>
        <v>0</v>
      </c>
      <c r="AO26" s="18" t="s">
        <v>119</v>
      </c>
      <c r="AP26" s="18" t="s">
        <v>119</v>
      </c>
      <c r="AQ26" s="359">
        <f t="shared" si="14"/>
        <v>0</v>
      </c>
      <c r="AR26" s="360">
        <f t="shared" si="18"/>
        <v>14</v>
      </c>
      <c r="AS26" s="360">
        <f t="shared" si="16"/>
        <v>14</v>
      </c>
      <c r="AT26" s="359">
        <f t="shared" si="17"/>
        <v>0</v>
      </c>
    </row>
    <row r="27">
      <c r="A27" s="12" t="s">
        <v>38</v>
      </c>
      <c r="B27" s="353"/>
      <c r="C27" s="15"/>
      <c r="D27" s="354" t="str">
        <f t="shared" si="1"/>
        <v/>
      </c>
      <c r="E27" s="15"/>
      <c r="F27" s="15"/>
      <c r="G27" s="354" t="str">
        <f t="shared" si="2"/>
        <v/>
      </c>
      <c r="H27" s="29"/>
      <c r="I27" s="29"/>
      <c r="J27" s="354" t="str">
        <f t="shared" si="3"/>
        <v/>
      </c>
      <c r="K27" s="353"/>
      <c r="L27" s="15"/>
      <c r="M27" s="354" t="str">
        <f t="shared" si="4"/>
        <v/>
      </c>
      <c r="N27" s="353"/>
      <c r="O27" s="15"/>
      <c r="P27" s="354" t="str">
        <f t="shared" si="5"/>
        <v/>
      </c>
      <c r="Q27" s="353"/>
      <c r="R27" s="15"/>
      <c r="S27" s="354" t="str">
        <f t="shared" si="6"/>
        <v/>
      </c>
      <c r="T27" s="353"/>
      <c r="U27" s="15"/>
      <c r="V27" s="354" t="str">
        <f t="shared" si="7"/>
        <v/>
      </c>
      <c r="W27" s="353"/>
      <c r="X27" s="15"/>
      <c r="Y27" s="354" t="str">
        <f t="shared" si="8"/>
        <v/>
      </c>
      <c r="Z27" s="353"/>
      <c r="AA27" s="15"/>
      <c r="AB27" s="354" t="str">
        <f t="shared" si="9"/>
        <v/>
      </c>
      <c r="AC27" s="353" t="s">
        <v>115</v>
      </c>
      <c r="AD27" s="15" t="s">
        <v>115</v>
      </c>
      <c r="AE27" s="354">
        <f t="shared" si="10"/>
        <v>0</v>
      </c>
      <c r="AF27" s="353"/>
      <c r="AG27" s="15"/>
      <c r="AH27" s="354" t="str">
        <f t="shared" si="11"/>
        <v/>
      </c>
      <c r="AI27" s="353" t="s">
        <v>115</v>
      </c>
      <c r="AJ27" s="15" t="s">
        <v>115</v>
      </c>
      <c r="AK27" s="354">
        <f t="shared" si="12"/>
        <v>0</v>
      </c>
      <c r="AL27" s="15" t="s">
        <v>115</v>
      </c>
      <c r="AM27" s="15" t="s">
        <v>115</v>
      </c>
      <c r="AN27" s="354">
        <f t="shared" si="13"/>
        <v>0</v>
      </c>
      <c r="AO27" s="15" t="s">
        <v>129</v>
      </c>
      <c r="AP27" s="15" t="s">
        <v>129</v>
      </c>
      <c r="AQ27" s="354">
        <f t="shared" si="14"/>
        <v>0</v>
      </c>
      <c r="AR27" s="357">
        <f t="shared" si="18"/>
        <v>11</v>
      </c>
      <c r="AS27" s="357">
        <f t="shared" si="16"/>
        <v>11</v>
      </c>
      <c r="AT27" s="354">
        <f t="shared" si="17"/>
        <v>0</v>
      </c>
    </row>
    <row r="28">
      <c r="A28" s="6" t="s">
        <v>39</v>
      </c>
      <c r="B28" s="358"/>
      <c r="C28" s="18"/>
      <c r="D28" s="359" t="str">
        <f t="shared" si="1"/>
        <v/>
      </c>
      <c r="E28" s="18"/>
      <c r="F28" s="18"/>
      <c r="G28" s="359" t="str">
        <f t="shared" si="2"/>
        <v/>
      </c>
      <c r="H28" s="361"/>
      <c r="I28" s="27"/>
      <c r="J28" s="359" t="str">
        <f t="shared" si="3"/>
        <v/>
      </c>
      <c r="K28" s="358"/>
      <c r="L28" s="18"/>
      <c r="M28" s="359" t="str">
        <f t="shared" si="4"/>
        <v/>
      </c>
      <c r="N28" s="358"/>
      <c r="O28" s="18"/>
      <c r="P28" s="359" t="str">
        <f t="shared" si="5"/>
        <v/>
      </c>
      <c r="Q28" s="358"/>
      <c r="R28" s="18"/>
      <c r="S28" s="359" t="str">
        <f t="shared" si="6"/>
        <v/>
      </c>
      <c r="T28" s="358"/>
      <c r="U28" s="18"/>
      <c r="V28" s="359" t="str">
        <f t="shared" si="7"/>
        <v/>
      </c>
      <c r="W28" s="358" t="s">
        <v>129</v>
      </c>
      <c r="X28" s="18" t="s">
        <v>129</v>
      </c>
      <c r="Y28" s="359">
        <f t="shared" si="8"/>
        <v>0</v>
      </c>
      <c r="Z28" s="358"/>
      <c r="AA28" s="18"/>
      <c r="AB28" s="359" t="str">
        <f t="shared" si="9"/>
        <v/>
      </c>
      <c r="AC28" s="358"/>
      <c r="AD28" s="18"/>
      <c r="AE28" s="359" t="str">
        <f t="shared" si="10"/>
        <v/>
      </c>
      <c r="AF28" s="358"/>
      <c r="AG28" s="18"/>
      <c r="AH28" s="359" t="str">
        <f t="shared" si="11"/>
        <v/>
      </c>
      <c r="AI28" s="358"/>
      <c r="AJ28" s="18"/>
      <c r="AK28" s="359" t="str">
        <f t="shared" si="12"/>
        <v/>
      </c>
      <c r="AL28" s="18" t="s">
        <v>115</v>
      </c>
      <c r="AM28" s="18" t="s">
        <v>115</v>
      </c>
      <c r="AN28" s="359">
        <f t="shared" si="13"/>
        <v>0</v>
      </c>
      <c r="AO28" s="18" t="s">
        <v>129</v>
      </c>
      <c r="AP28" s="18" t="s">
        <v>129</v>
      </c>
      <c r="AQ28" s="359">
        <f t="shared" si="14"/>
        <v>0</v>
      </c>
      <c r="AR28" s="360">
        <f t="shared" si="18"/>
        <v>10</v>
      </c>
      <c r="AS28" s="360">
        <f t="shared" si="16"/>
        <v>10</v>
      </c>
      <c r="AT28" s="359">
        <f t="shared" si="17"/>
        <v>0</v>
      </c>
    </row>
    <row r="29">
      <c r="A29" s="12" t="s">
        <v>40</v>
      </c>
      <c r="B29" s="353"/>
      <c r="C29" s="15"/>
      <c r="D29" s="354" t="str">
        <f t="shared" si="1"/>
        <v/>
      </c>
      <c r="E29" s="15"/>
      <c r="F29" s="15"/>
      <c r="G29" s="354" t="str">
        <f t="shared" si="2"/>
        <v/>
      </c>
      <c r="H29" s="353" t="s">
        <v>129</v>
      </c>
      <c r="I29" s="15" t="s">
        <v>129</v>
      </c>
      <c r="J29" s="354">
        <f t="shared" si="3"/>
        <v>0</v>
      </c>
      <c r="K29" s="353" t="s">
        <v>134</v>
      </c>
      <c r="L29" s="15" t="s">
        <v>134</v>
      </c>
      <c r="M29" s="354">
        <f t="shared" si="4"/>
        <v>0</v>
      </c>
      <c r="N29" s="353" t="s">
        <v>134</v>
      </c>
      <c r="O29" s="15" t="s">
        <v>134</v>
      </c>
      <c r="P29" s="354">
        <f t="shared" si="5"/>
        <v>0</v>
      </c>
      <c r="Q29" s="353"/>
      <c r="R29" s="15"/>
      <c r="S29" s="354" t="str">
        <f t="shared" si="6"/>
        <v/>
      </c>
      <c r="T29" s="353" t="s">
        <v>129</v>
      </c>
      <c r="U29" s="15" t="s">
        <v>129</v>
      </c>
      <c r="V29" s="354">
        <f t="shared" si="7"/>
        <v>0</v>
      </c>
      <c r="W29" s="353" t="s">
        <v>122</v>
      </c>
      <c r="X29" s="15" t="s">
        <v>122</v>
      </c>
      <c r="Y29" s="354">
        <f t="shared" si="8"/>
        <v>0</v>
      </c>
      <c r="Z29" s="353" t="s">
        <v>122</v>
      </c>
      <c r="AA29" s="15" t="s">
        <v>122</v>
      </c>
      <c r="AB29" s="354">
        <f t="shared" si="9"/>
        <v>0</v>
      </c>
      <c r="AC29" s="353" t="s">
        <v>129</v>
      </c>
      <c r="AD29" s="15" t="s">
        <v>129</v>
      </c>
      <c r="AE29" s="354">
        <f t="shared" si="10"/>
        <v>0</v>
      </c>
      <c r="AF29" s="353" t="s">
        <v>129</v>
      </c>
      <c r="AG29" s="15" t="s">
        <v>129</v>
      </c>
      <c r="AH29" s="354">
        <f t="shared" si="11"/>
        <v>0</v>
      </c>
      <c r="AI29" s="353" t="s">
        <v>129</v>
      </c>
      <c r="AJ29" s="15" t="s">
        <v>129</v>
      </c>
      <c r="AK29" s="354">
        <f t="shared" si="12"/>
        <v>0</v>
      </c>
      <c r="AL29" s="15" t="s">
        <v>129</v>
      </c>
      <c r="AM29" s="15" t="s">
        <v>129</v>
      </c>
      <c r="AN29" s="354">
        <f t="shared" si="13"/>
        <v>0</v>
      </c>
      <c r="AO29" s="15" t="s">
        <v>122</v>
      </c>
      <c r="AP29" s="15" t="s">
        <v>122</v>
      </c>
      <c r="AQ29" s="354">
        <f t="shared" si="14"/>
        <v>0</v>
      </c>
      <c r="AR29" s="357">
        <f t="shared" si="18"/>
        <v>39</v>
      </c>
      <c r="AS29" s="357">
        <f t="shared" si="16"/>
        <v>39</v>
      </c>
      <c r="AT29" s="354">
        <f t="shared" si="17"/>
        <v>0</v>
      </c>
    </row>
    <row r="30">
      <c r="A30" s="6" t="s">
        <v>41</v>
      </c>
      <c r="B30" s="358"/>
      <c r="C30" s="18"/>
      <c r="D30" s="359" t="str">
        <f t="shared" si="1"/>
        <v/>
      </c>
      <c r="E30" s="18"/>
      <c r="F30" s="18"/>
      <c r="G30" s="359" t="str">
        <f t="shared" si="2"/>
        <v/>
      </c>
      <c r="H30" s="358" t="s">
        <v>115</v>
      </c>
      <c r="I30" s="18" t="s">
        <v>115</v>
      </c>
      <c r="J30" s="359">
        <f t="shared" si="3"/>
        <v>0</v>
      </c>
      <c r="K30" s="358" t="s">
        <v>129</v>
      </c>
      <c r="L30" s="18" t="s">
        <v>129</v>
      </c>
      <c r="M30" s="359">
        <f t="shared" si="4"/>
        <v>0</v>
      </c>
      <c r="N30" s="358" t="s">
        <v>129</v>
      </c>
      <c r="O30" s="18" t="s">
        <v>129</v>
      </c>
      <c r="P30" s="359">
        <f t="shared" si="5"/>
        <v>0</v>
      </c>
      <c r="Q30" s="358"/>
      <c r="R30" s="18"/>
      <c r="S30" s="359" t="str">
        <f t="shared" si="6"/>
        <v/>
      </c>
      <c r="T30" s="358"/>
      <c r="U30" s="18"/>
      <c r="V30" s="359" t="str">
        <f t="shared" si="7"/>
        <v/>
      </c>
      <c r="W30" s="358"/>
      <c r="X30" s="18"/>
      <c r="Y30" s="359" t="str">
        <f t="shared" si="8"/>
        <v/>
      </c>
      <c r="Z30" s="358"/>
      <c r="AA30" s="18"/>
      <c r="AB30" s="359" t="str">
        <f t="shared" si="9"/>
        <v/>
      </c>
      <c r="AC30" s="358"/>
      <c r="AD30" s="18"/>
      <c r="AE30" s="359" t="str">
        <f t="shared" si="10"/>
        <v/>
      </c>
      <c r="AF30" s="358"/>
      <c r="AG30" s="18"/>
      <c r="AH30" s="359" t="str">
        <f t="shared" si="11"/>
        <v/>
      </c>
      <c r="AI30" s="358"/>
      <c r="AJ30" s="18"/>
      <c r="AK30" s="359" t="str">
        <f t="shared" si="12"/>
        <v/>
      </c>
      <c r="AL30" s="18"/>
      <c r="AM30" s="18"/>
      <c r="AN30" s="359" t="str">
        <f t="shared" si="13"/>
        <v/>
      </c>
      <c r="AO30" s="18"/>
      <c r="AP30" s="18"/>
      <c r="AQ30" s="359" t="str">
        <f t="shared" si="14"/>
        <v/>
      </c>
      <c r="AR30" s="360">
        <f t="shared" si="18"/>
        <v>3</v>
      </c>
      <c r="AS30" s="360">
        <f t="shared" si="16"/>
        <v>3</v>
      </c>
      <c r="AT30" s="359">
        <f t="shared" si="17"/>
        <v>0</v>
      </c>
    </row>
    <row r="31">
      <c r="A31" s="12" t="s">
        <v>42</v>
      </c>
      <c r="B31" s="353"/>
      <c r="C31" s="15"/>
      <c r="D31" s="354" t="str">
        <f t="shared" si="1"/>
        <v/>
      </c>
      <c r="E31" s="15"/>
      <c r="F31" s="15"/>
      <c r="G31" s="354" t="str">
        <f t="shared" si="2"/>
        <v/>
      </c>
      <c r="H31" s="355"/>
      <c r="I31" s="29"/>
      <c r="J31" s="354" t="str">
        <f t="shared" si="3"/>
        <v/>
      </c>
      <c r="K31" s="353"/>
      <c r="L31" s="15"/>
      <c r="M31" s="354" t="str">
        <f t="shared" si="4"/>
        <v/>
      </c>
      <c r="N31" s="353"/>
      <c r="O31" s="15"/>
      <c r="P31" s="354" t="str">
        <f t="shared" si="5"/>
        <v/>
      </c>
      <c r="Q31" s="353"/>
      <c r="R31" s="15"/>
      <c r="S31" s="354" t="str">
        <f t="shared" si="6"/>
        <v/>
      </c>
      <c r="T31" s="353"/>
      <c r="U31" s="15"/>
      <c r="V31" s="354" t="str">
        <f t="shared" si="7"/>
        <v/>
      </c>
      <c r="W31" s="353"/>
      <c r="X31" s="15"/>
      <c r="Y31" s="354" t="str">
        <f t="shared" si="8"/>
        <v/>
      </c>
      <c r="Z31" s="353"/>
      <c r="AA31" s="15"/>
      <c r="AB31" s="354" t="str">
        <f t="shared" si="9"/>
        <v/>
      </c>
      <c r="AC31" s="353"/>
      <c r="AD31" s="15"/>
      <c r="AE31" s="354" t="str">
        <f t="shared" si="10"/>
        <v/>
      </c>
      <c r="AF31" s="353"/>
      <c r="AG31" s="15"/>
      <c r="AH31" s="354" t="str">
        <f t="shared" si="11"/>
        <v/>
      </c>
      <c r="AI31" s="353"/>
      <c r="AJ31" s="15"/>
      <c r="AK31" s="354" t="str">
        <f t="shared" si="12"/>
        <v/>
      </c>
      <c r="AL31" s="15"/>
      <c r="AM31" s="15"/>
      <c r="AN31" s="354" t="str">
        <f t="shared" si="13"/>
        <v/>
      </c>
      <c r="AO31" s="15" t="s">
        <v>141</v>
      </c>
      <c r="AP31" s="15" t="s">
        <v>141</v>
      </c>
      <c r="AQ31" s="354">
        <f t="shared" si="14"/>
        <v>0</v>
      </c>
      <c r="AR31" s="357">
        <f t="shared" si="18"/>
        <v>1</v>
      </c>
      <c r="AS31" s="357">
        <f t="shared" si="16"/>
        <v>1</v>
      </c>
      <c r="AT31" s="354">
        <f t="shared" si="17"/>
        <v>0</v>
      </c>
    </row>
    <row r="32">
      <c r="A32" s="6" t="s">
        <v>43</v>
      </c>
      <c r="B32" s="358" t="s">
        <v>125</v>
      </c>
      <c r="C32" s="18" t="s">
        <v>125</v>
      </c>
      <c r="D32" s="359">
        <f t="shared" si="1"/>
        <v>0</v>
      </c>
      <c r="E32" s="18" t="s">
        <v>131</v>
      </c>
      <c r="F32" s="18" t="s">
        <v>131</v>
      </c>
      <c r="G32" s="359">
        <f t="shared" si="2"/>
        <v>0</v>
      </c>
      <c r="H32" s="361"/>
      <c r="I32" s="27"/>
      <c r="J32" s="359" t="str">
        <f t="shared" si="3"/>
        <v/>
      </c>
      <c r="K32" s="358"/>
      <c r="L32" s="18"/>
      <c r="M32" s="359" t="str">
        <f t="shared" si="4"/>
        <v/>
      </c>
      <c r="N32" s="358"/>
      <c r="O32" s="18"/>
      <c r="P32" s="359" t="str">
        <f t="shared" si="5"/>
        <v/>
      </c>
      <c r="Q32" s="358"/>
      <c r="R32" s="18"/>
      <c r="S32" s="359" t="str">
        <f t="shared" si="6"/>
        <v/>
      </c>
      <c r="T32" s="358" t="s">
        <v>112</v>
      </c>
      <c r="U32" s="18" t="s">
        <v>112</v>
      </c>
      <c r="V32" s="359">
        <f t="shared" si="7"/>
        <v>0</v>
      </c>
      <c r="W32" s="358" t="s">
        <v>119</v>
      </c>
      <c r="X32" s="18" t="s">
        <v>119</v>
      </c>
      <c r="Y32" s="359">
        <f t="shared" si="8"/>
        <v>0</v>
      </c>
      <c r="Z32" s="358" t="s">
        <v>119</v>
      </c>
      <c r="AA32" s="18" t="s">
        <v>119</v>
      </c>
      <c r="AB32" s="359">
        <f t="shared" si="9"/>
        <v>0</v>
      </c>
      <c r="AC32" s="358" t="s">
        <v>112</v>
      </c>
      <c r="AD32" s="18" t="s">
        <v>112</v>
      </c>
      <c r="AE32" s="359">
        <f t="shared" si="10"/>
        <v>0</v>
      </c>
      <c r="AF32" s="358" t="s">
        <v>112</v>
      </c>
      <c r="AG32" s="18" t="s">
        <v>112</v>
      </c>
      <c r="AH32" s="359">
        <f t="shared" si="11"/>
        <v>0</v>
      </c>
      <c r="AI32" s="358" t="s">
        <v>112</v>
      </c>
      <c r="AJ32" s="18" t="s">
        <v>112</v>
      </c>
      <c r="AK32" s="359">
        <f t="shared" si="12"/>
        <v>0</v>
      </c>
      <c r="AL32" s="18" t="s">
        <v>112</v>
      </c>
      <c r="AM32" s="18" t="s">
        <v>112</v>
      </c>
      <c r="AN32" s="359">
        <f t="shared" si="13"/>
        <v>0</v>
      </c>
      <c r="AO32" s="18" t="s">
        <v>119</v>
      </c>
      <c r="AP32" s="18" t="s">
        <v>119</v>
      </c>
      <c r="AQ32" s="359">
        <f t="shared" si="14"/>
        <v>0</v>
      </c>
      <c r="AR32" s="360">
        <f t="shared" si="18"/>
        <v>14</v>
      </c>
      <c r="AS32" s="360">
        <f t="shared" si="16"/>
        <v>14</v>
      </c>
      <c r="AT32" s="359">
        <f t="shared" si="17"/>
        <v>0</v>
      </c>
    </row>
    <row r="33">
      <c r="A33" s="12" t="s">
        <v>44</v>
      </c>
      <c r="B33" s="353" t="s">
        <v>125</v>
      </c>
      <c r="C33" s="15" t="s">
        <v>132</v>
      </c>
      <c r="D33" s="354">
        <f t="shared" si="1"/>
        <v>2.125</v>
      </c>
      <c r="E33" s="15" t="s">
        <v>127</v>
      </c>
      <c r="F33" s="15" t="s">
        <v>133</v>
      </c>
      <c r="G33" s="354">
        <f t="shared" si="2"/>
        <v>2.571428571</v>
      </c>
      <c r="H33" s="353" t="s">
        <v>125</v>
      </c>
      <c r="I33" s="15" t="s">
        <v>132</v>
      </c>
      <c r="J33" s="354">
        <f t="shared" si="3"/>
        <v>2.125</v>
      </c>
      <c r="K33" s="353" t="s">
        <v>127</v>
      </c>
      <c r="L33" s="15" t="s">
        <v>133</v>
      </c>
      <c r="M33" s="354">
        <f t="shared" si="4"/>
        <v>2.571428571</v>
      </c>
      <c r="N33" s="353" t="s">
        <v>127</v>
      </c>
      <c r="O33" s="15" t="s">
        <v>133</v>
      </c>
      <c r="P33" s="354">
        <f t="shared" si="5"/>
        <v>2.571428571</v>
      </c>
      <c r="Q33" s="353" t="s">
        <v>127</v>
      </c>
      <c r="R33" s="15" t="s">
        <v>133</v>
      </c>
      <c r="S33" s="354">
        <f t="shared" si="6"/>
        <v>2.571428571</v>
      </c>
      <c r="T33" s="353" t="s">
        <v>125</v>
      </c>
      <c r="U33" s="15" t="s">
        <v>133</v>
      </c>
      <c r="V33" s="354">
        <f t="shared" si="7"/>
        <v>5.25</v>
      </c>
      <c r="W33" s="353" t="s">
        <v>127</v>
      </c>
      <c r="X33" s="15" t="s">
        <v>133</v>
      </c>
      <c r="Y33" s="354">
        <f t="shared" si="8"/>
        <v>2.571428571</v>
      </c>
      <c r="Z33" s="353" t="s">
        <v>127</v>
      </c>
      <c r="AA33" s="15" t="s">
        <v>132</v>
      </c>
      <c r="AB33" s="354">
        <f t="shared" si="9"/>
        <v>0.7857142857</v>
      </c>
      <c r="AC33" s="353" t="s">
        <v>125</v>
      </c>
      <c r="AD33" s="15" t="s">
        <v>132</v>
      </c>
      <c r="AE33" s="354">
        <f t="shared" si="10"/>
        <v>2.125</v>
      </c>
      <c r="AF33" s="353" t="s">
        <v>125</v>
      </c>
      <c r="AG33" s="15" t="s">
        <v>132</v>
      </c>
      <c r="AH33" s="354">
        <f t="shared" si="11"/>
        <v>2.125</v>
      </c>
      <c r="AI33" s="353" t="s">
        <v>125</v>
      </c>
      <c r="AJ33" s="15" t="s">
        <v>132</v>
      </c>
      <c r="AK33" s="354">
        <f t="shared" si="12"/>
        <v>2.125</v>
      </c>
      <c r="AL33" s="15" t="s">
        <v>125</v>
      </c>
      <c r="AM33" s="15" t="s">
        <v>132</v>
      </c>
      <c r="AN33" s="354">
        <f t="shared" si="13"/>
        <v>2.125</v>
      </c>
      <c r="AO33" s="15" t="s">
        <v>127</v>
      </c>
      <c r="AP33" s="15" t="s">
        <v>132</v>
      </c>
      <c r="AQ33" s="354">
        <f t="shared" si="14"/>
        <v>0.7857142857</v>
      </c>
      <c r="AR33" s="357">
        <f t="shared" si="18"/>
        <v>39</v>
      </c>
      <c r="AS33" s="357">
        <f t="shared" si="16"/>
        <v>94</v>
      </c>
      <c r="AT33" s="354">
        <f t="shared" si="17"/>
        <v>1.41025641</v>
      </c>
    </row>
    <row r="34">
      <c r="A34" s="6" t="s">
        <v>45</v>
      </c>
      <c r="B34" s="358"/>
      <c r="C34" s="18"/>
      <c r="D34" s="359" t="str">
        <f t="shared" si="1"/>
        <v/>
      </c>
      <c r="E34" s="18"/>
      <c r="F34" s="18"/>
      <c r="G34" s="359" t="str">
        <f t="shared" si="2"/>
        <v/>
      </c>
      <c r="H34" s="361"/>
      <c r="I34" s="27"/>
      <c r="J34" s="359" t="str">
        <f t="shared" si="3"/>
        <v/>
      </c>
      <c r="K34" s="358"/>
      <c r="L34" s="18"/>
      <c r="M34" s="359" t="str">
        <f t="shared" si="4"/>
        <v/>
      </c>
      <c r="N34" s="358"/>
      <c r="O34" s="18"/>
      <c r="P34" s="359" t="str">
        <f t="shared" si="5"/>
        <v/>
      </c>
      <c r="Q34" s="358"/>
      <c r="R34" s="18"/>
      <c r="S34" s="359" t="str">
        <f t="shared" si="6"/>
        <v/>
      </c>
      <c r="T34" s="358" t="s">
        <v>115</v>
      </c>
      <c r="U34" s="18" t="s">
        <v>115</v>
      </c>
      <c r="V34" s="359">
        <f t="shared" si="7"/>
        <v>0</v>
      </c>
      <c r="W34" s="358" t="s">
        <v>115</v>
      </c>
      <c r="X34" s="18" t="s">
        <v>115</v>
      </c>
      <c r="Y34" s="359">
        <f t="shared" si="8"/>
        <v>0</v>
      </c>
      <c r="Z34" s="358" t="s">
        <v>115</v>
      </c>
      <c r="AA34" s="18" t="s">
        <v>115</v>
      </c>
      <c r="AB34" s="359">
        <f t="shared" si="9"/>
        <v>0</v>
      </c>
      <c r="AC34" s="358" t="s">
        <v>115</v>
      </c>
      <c r="AD34" s="18" t="s">
        <v>115</v>
      </c>
      <c r="AE34" s="359">
        <f t="shared" si="10"/>
        <v>0</v>
      </c>
      <c r="AF34" s="358" t="s">
        <v>115</v>
      </c>
      <c r="AG34" s="18" t="s">
        <v>115</v>
      </c>
      <c r="AH34" s="359">
        <f t="shared" si="11"/>
        <v>0</v>
      </c>
      <c r="AI34" s="358"/>
      <c r="AJ34" s="18"/>
      <c r="AK34" s="359" t="str">
        <f t="shared" si="12"/>
        <v/>
      </c>
      <c r="AL34" s="18"/>
      <c r="AM34" s="18"/>
      <c r="AN34" s="359" t="str">
        <f t="shared" si="13"/>
        <v/>
      </c>
      <c r="AO34" s="18"/>
      <c r="AP34" s="18"/>
      <c r="AQ34" s="359" t="str">
        <f t="shared" si="14"/>
        <v/>
      </c>
      <c r="AR34" s="360">
        <f t="shared" si="18"/>
        <v>10</v>
      </c>
      <c r="AS34" s="360">
        <f t="shared" si="16"/>
        <v>10</v>
      </c>
      <c r="AT34" s="359">
        <f t="shared" si="17"/>
        <v>0</v>
      </c>
    </row>
    <row r="35">
      <c r="A35" s="12" t="s">
        <v>46</v>
      </c>
      <c r="B35" s="353"/>
      <c r="C35" s="15"/>
      <c r="D35" s="354" t="str">
        <f t="shared" si="1"/>
        <v/>
      </c>
      <c r="E35" s="15"/>
      <c r="F35" s="15"/>
      <c r="G35" s="354" t="str">
        <f t="shared" si="2"/>
        <v/>
      </c>
      <c r="H35" s="15" t="s">
        <v>141</v>
      </c>
      <c r="I35" s="15" t="s">
        <v>141</v>
      </c>
      <c r="J35" s="354">
        <f t="shared" si="3"/>
        <v>0</v>
      </c>
      <c r="K35" s="353"/>
      <c r="L35" s="15"/>
      <c r="M35" s="354" t="str">
        <f t="shared" si="4"/>
        <v/>
      </c>
      <c r="N35" s="353" t="s">
        <v>138</v>
      </c>
      <c r="O35" s="15" t="s">
        <v>138</v>
      </c>
      <c r="P35" s="354">
        <f t="shared" si="5"/>
        <v>0</v>
      </c>
      <c r="Q35" s="353" t="s">
        <v>138</v>
      </c>
      <c r="R35" s="15" t="s">
        <v>138</v>
      </c>
      <c r="S35" s="354">
        <f t="shared" si="6"/>
        <v>0</v>
      </c>
      <c r="T35" s="353" t="s">
        <v>115</v>
      </c>
      <c r="U35" s="15" t="s">
        <v>115</v>
      </c>
      <c r="V35" s="354">
        <f t="shared" si="7"/>
        <v>0</v>
      </c>
      <c r="W35" s="353" t="s">
        <v>137</v>
      </c>
      <c r="X35" s="15" t="s">
        <v>137</v>
      </c>
      <c r="Y35" s="354">
        <f t="shared" si="8"/>
        <v>0</v>
      </c>
      <c r="Z35" s="353" t="s">
        <v>137</v>
      </c>
      <c r="AA35" s="15" t="s">
        <v>137</v>
      </c>
      <c r="AB35" s="354">
        <f t="shared" si="9"/>
        <v>0</v>
      </c>
      <c r="AC35" s="353" t="s">
        <v>115</v>
      </c>
      <c r="AD35" s="15" t="s">
        <v>115</v>
      </c>
      <c r="AE35" s="354">
        <f t="shared" si="10"/>
        <v>0</v>
      </c>
      <c r="AF35" s="353" t="s">
        <v>115</v>
      </c>
      <c r="AG35" s="15" t="s">
        <v>115</v>
      </c>
      <c r="AH35" s="354">
        <f t="shared" si="11"/>
        <v>0</v>
      </c>
      <c r="AI35" s="353" t="s">
        <v>115</v>
      </c>
      <c r="AJ35" s="15" t="s">
        <v>115</v>
      </c>
      <c r="AK35" s="354">
        <f t="shared" si="12"/>
        <v>0</v>
      </c>
      <c r="AL35" s="15" t="s">
        <v>115</v>
      </c>
      <c r="AM35" s="15" t="s">
        <v>115</v>
      </c>
      <c r="AN35" s="354">
        <f t="shared" si="13"/>
        <v>0</v>
      </c>
      <c r="AO35" s="15" t="s">
        <v>137</v>
      </c>
      <c r="AP35" s="15" t="s">
        <v>137</v>
      </c>
      <c r="AQ35" s="354">
        <f t="shared" si="14"/>
        <v>0</v>
      </c>
      <c r="AR35" s="357">
        <f t="shared" si="18"/>
        <v>23</v>
      </c>
      <c r="AS35" s="357">
        <f t="shared" si="16"/>
        <v>23</v>
      </c>
      <c r="AT35" s="354">
        <f t="shared" si="17"/>
        <v>0</v>
      </c>
    </row>
    <row r="36">
      <c r="A36" s="6" t="s">
        <v>47</v>
      </c>
      <c r="B36" s="358"/>
      <c r="C36" s="18"/>
      <c r="D36" s="359" t="str">
        <f t="shared" si="1"/>
        <v/>
      </c>
      <c r="E36" s="18"/>
      <c r="F36" s="18"/>
      <c r="G36" s="359" t="str">
        <f t="shared" si="2"/>
        <v/>
      </c>
      <c r="H36" s="358" t="s">
        <v>127</v>
      </c>
      <c r="I36" s="18" t="s">
        <v>127</v>
      </c>
      <c r="J36" s="359">
        <f t="shared" si="3"/>
        <v>0</v>
      </c>
      <c r="K36" s="358"/>
      <c r="L36" s="18"/>
      <c r="M36" s="359" t="str">
        <f t="shared" si="4"/>
        <v/>
      </c>
      <c r="N36" s="358" t="s">
        <v>128</v>
      </c>
      <c r="O36" s="18" t="s">
        <v>128</v>
      </c>
      <c r="P36" s="359">
        <f t="shared" si="5"/>
        <v>0</v>
      </c>
      <c r="Q36" s="358" t="s">
        <v>128</v>
      </c>
      <c r="R36" s="18" t="s">
        <v>128</v>
      </c>
      <c r="S36" s="359">
        <f t="shared" si="6"/>
        <v>0</v>
      </c>
      <c r="T36" s="358" t="s">
        <v>127</v>
      </c>
      <c r="U36" s="18" t="s">
        <v>127</v>
      </c>
      <c r="V36" s="359">
        <f t="shared" si="7"/>
        <v>0</v>
      </c>
      <c r="W36" s="358" t="s">
        <v>128</v>
      </c>
      <c r="X36" s="18" t="s">
        <v>128</v>
      </c>
      <c r="Y36" s="359">
        <f t="shared" si="8"/>
        <v>0</v>
      </c>
      <c r="Z36" s="358" t="s">
        <v>128</v>
      </c>
      <c r="AA36" s="18" t="s">
        <v>128</v>
      </c>
      <c r="AB36" s="359">
        <f t="shared" si="9"/>
        <v>0</v>
      </c>
      <c r="AC36" s="358" t="s">
        <v>127</v>
      </c>
      <c r="AD36" s="18" t="s">
        <v>127</v>
      </c>
      <c r="AE36" s="359">
        <f t="shared" si="10"/>
        <v>0</v>
      </c>
      <c r="AF36" s="358" t="s">
        <v>127</v>
      </c>
      <c r="AG36" s="18" t="s">
        <v>127</v>
      </c>
      <c r="AH36" s="359">
        <f t="shared" si="11"/>
        <v>0</v>
      </c>
      <c r="AI36" s="358" t="s">
        <v>127</v>
      </c>
      <c r="AJ36" s="18" t="s">
        <v>127</v>
      </c>
      <c r="AK36" s="359">
        <f t="shared" si="12"/>
        <v>0</v>
      </c>
      <c r="AL36" s="18" t="s">
        <v>127</v>
      </c>
      <c r="AM36" s="18" t="s">
        <v>127</v>
      </c>
      <c r="AN36" s="359">
        <f t="shared" si="13"/>
        <v>0</v>
      </c>
      <c r="AO36" s="18" t="s">
        <v>128</v>
      </c>
      <c r="AP36" s="18" t="s">
        <v>128</v>
      </c>
      <c r="AQ36" s="359">
        <f t="shared" si="14"/>
        <v>0</v>
      </c>
      <c r="AR36" s="360">
        <f t="shared" si="18"/>
        <v>70</v>
      </c>
      <c r="AS36" s="360">
        <f t="shared" si="16"/>
        <v>70</v>
      </c>
      <c r="AT36" s="359">
        <f t="shared" si="17"/>
        <v>0</v>
      </c>
    </row>
    <row r="37">
      <c r="A37" s="12" t="s">
        <v>48</v>
      </c>
      <c r="B37" s="353"/>
      <c r="C37" s="15"/>
      <c r="D37" s="354" t="str">
        <f t="shared" si="1"/>
        <v/>
      </c>
      <c r="E37" s="15"/>
      <c r="F37" s="15"/>
      <c r="G37" s="354" t="str">
        <f t="shared" si="2"/>
        <v/>
      </c>
      <c r="H37" s="355"/>
      <c r="I37" s="29"/>
      <c r="J37" s="354" t="str">
        <f t="shared" si="3"/>
        <v/>
      </c>
      <c r="K37" s="353"/>
      <c r="L37" s="15"/>
      <c r="M37" s="354" t="str">
        <f t="shared" si="4"/>
        <v/>
      </c>
      <c r="N37" s="353"/>
      <c r="O37" s="15"/>
      <c r="P37" s="354" t="str">
        <f t="shared" si="5"/>
        <v/>
      </c>
      <c r="Q37" s="353"/>
      <c r="R37" s="15"/>
      <c r="S37" s="354" t="str">
        <f t="shared" si="6"/>
        <v/>
      </c>
      <c r="T37" s="353" t="s">
        <v>112</v>
      </c>
      <c r="U37" s="15" t="s">
        <v>113</v>
      </c>
      <c r="V37" s="354">
        <f t="shared" si="7"/>
        <v>0.3636363636</v>
      </c>
      <c r="W37" s="353" t="s">
        <v>114</v>
      </c>
      <c r="X37" s="15" t="s">
        <v>114</v>
      </c>
      <c r="Y37" s="354">
        <f t="shared" si="8"/>
        <v>0</v>
      </c>
      <c r="Z37" s="353" t="s">
        <v>114</v>
      </c>
      <c r="AA37" s="15" t="s">
        <v>114</v>
      </c>
      <c r="AB37" s="354">
        <f t="shared" si="9"/>
        <v>0</v>
      </c>
      <c r="AC37" s="353" t="s">
        <v>112</v>
      </c>
      <c r="AD37" s="15" t="s">
        <v>113</v>
      </c>
      <c r="AE37" s="354">
        <f t="shared" si="10"/>
        <v>0.3636363636</v>
      </c>
      <c r="AF37" s="353"/>
      <c r="AG37" s="15"/>
      <c r="AH37" s="354" t="str">
        <f t="shared" si="11"/>
        <v/>
      </c>
      <c r="AI37" s="353" t="s">
        <v>114</v>
      </c>
      <c r="AJ37" s="15" t="s">
        <v>114</v>
      </c>
      <c r="AK37" s="354">
        <f t="shared" si="12"/>
        <v>0</v>
      </c>
      <c r="AL37" s="15" t="s">
        <v>112</v>
      </c>
      <c r="AM37" s="15" t="s">
        <v>113</v>
      </c>
      <c r="AN37" s="354">
        <f t="shared" si="13"/>
        <v>0.3636363636</v>
      </c>
      <c r="AO37" s="15" t="s">
        <v>114</v>
      </c>
      <c r="AP37" s="15" t="s">
        <v>114</v>
      </c>
      <c r="AQ37" s="354">
        <f t="shared" si="14"/>
        <v>0</v>
      </c>
      <c r="AR37" s="357">
        <f t="shared" si="18"/>
        <v>12</v>
      </c>
      <c r="AS37" s="357">
        <f t="shared" si="16"/>
        <v>12</v>
      </c>
      <c r="AT37" s="354">
        <f t="shared" si="17"/>
        <v>0</v>
      </c>
    </row>
    <row r="38">
      <c r="A38" s="6" t="s">
        <v>49</v>
      </c>
      <c r="B38" s="358"/>
      <c r="C38" s="18"/>
      <c r="D38" s="359" t="str">
        <f t="shared" si="1"/>
        <v/>
      </c>
      <c r="E38" s="18"/>
      <c r="F38" s="18"/>
      <c r="G38" s="359" t="str">
        <f t="shared" si="2"/>
        <v/>
      </c>
      <c r="H38" s="361"/>
      <c r="I38" s="27"/>
      <c r="J38" s="359" t="str">
        <f t="shared" si="3"/>
        <v/>
      </c>
      <c r="K38" s="358"/>
      <c r="L38" s="18"/>
      <c r="M38" s="359" t="str">
        <f t="shared" si="4"/>
        <v/>
      </c>
      <c r="N38" s="358"/>
      <c r="O38" s="18"/>
      <c r="P38" s="359" t="str">
        <f t="shared" si="5"/>
        <v/>
      </c>
      <c r="Q38" s="358"/>
      <c r="R38" s="18"/>
      <c r="S38" s="359" t="str">
        <f t="shared" si="6"/>
        <v/>
      </c>
      <c r="T38" s="358" t="s">
        <v>115</v>
      </c>
      <c r="U38" s="18" t="s">
        <v>115</v>
      </c>
      <c r="V38" s="359">
        <f t="shared" si="7"/>
        <v>0</v>
      </c>
      <c r="W38" s="358" t="s">
        <v>115</v>
      </c>
      <c r="X38" s="18" t="s">
        <v>115</v>
      </c>
      <c r="Y38" s="359">
        <f t="shared" si="8"/>
        <v>0</v>
      </c>
      <c r="Z38" s="358" t="s">
        <v>115</v>
      </c>
      <c r="AA38" s="18" t="s">
        <v>115</v>
      </c>
      <c r="AB38" s="359">
        <f t="shared" si="9"/>
        <v>0</v>
      </c>
      <c r="AC38" s="358" t="s">
        <v>115</v>
      </c>
      <c r="AD38" s="18" t="s">
        <v>115</v>
      </c>
      <c r="AE38" s="359">
        <f t="shared" si="10"/>
        <v>0</v>
      </c>
      <c r="AF38" s="358" t="s">
        <v>115</v>
      </c>
      <c r="AG38" s="18" t="s">
        <v>115</v>
      </c>
      <c r="AH38" s="359">
        <f t="shared" si="11"/>
        <v>0</v>
      </c>
      <c r="AI38" s="358"/>
      <c r="AJ38" s="18"/>
      <c r="AK38" s="359" t="str">
        <f t="shared" si="12"/>
        <v/>
      </c>
      <c r="AL38" s="18"/>
      <c r="AM38" s="18"/>
      <c r="AN38" s="359" t="str">
        <f t="shared" si="13"/>
        <v/>
      </c>
      <c r="AO38" s="18"/>
      <c r="AP38" s="18"/>
      <c r="AQ38" s="359" t="str">
        <f t="shared" si="14"/>
        <v/>
      </c>
      <c r="AR38" s="360">
        <f t="shared" si="18"/>
        <v>10</v>
      </c>
      <c r="AS38" s="360">
        <f t="shared" si="16"/>
        <v>10</v>
      </c>
      <c r="AT38" s="359">
        <f t="shared" si="17"/>
        <v>0</v>
      </c>
    </row>
    <row r="39">
      <c r="A39" s="21" t="s">
        <v>50</v>
      </c>
      <c r="B39" s="364"/>
      <c r="C39" s="24"/>
      <c r="D39" s="365" t="str">
        <f t="shared" si="1"/>
        <v/>
      </c>
      <c r="E39" s="24"/>
      <c r="F39" s="24"/>
      <c r="G39" s="365" t="str">
        <f t="shared" si="2"/>
        <v/>
      </c>
      <c r="H39" s="366"/>
      <c r="I39" s="367"/>
      <c r="J39" s="365" t="str">
        <f t="shared" si="3"/>
        <v/>
      </c>
      <c r="K39" s="364"/>
      <c r="L39" s="24"/>
      <c r="M39" s="365" t="str">
        <f t="shared" si="4"/>
        <v/>
      </c>
      <c r="N39" s="364"/>
      <c r="O39" s="24"/>
      <c r="P39" s="365" t="str">
        <f t="shared" si="5"/>
        <v/>
      </c>
      <c r="Q39" s="364"/>
      <c r="R39" s="24"/>
      <c r="S39" s="365" t="str">
        <f t="shared" si="6"/>
        <v/>
      </c>
      <c r="T39" s="364" t="s">
        <v>115</v>
      </c>
      <c r="U39" s="24" t="s">
        <v>115</v>
      </c>
      <c r="V39" s="365">
        <f t="shared" si="7"/>
        <v>0</v>
      </c>
      <c r="W39" s="364" t="s">
        <v>115</v>
      </c>
      <c r="X39" s="24" t="s">
        <v>115</v>
      </c>
      <c r="Y39" s="365">
        <f t="shared" si="8"/>
        <v>0</v>
      </c>
      <c r="Z39" s="364" t="s">
        <v>115</v>
      </c>
      <c r="AA39" s="24" t="s">
        <v>115</v>
      </c>
      <c r="AB39" s="365">
        <f t="shared" si="9"/>
        <v>0</v>
      </c>
      <c r="AC39" s="364" t="s">
        <v>115</v>
      </c>
      <c r="AD39" s="24" t="s">
        <v>115</v>
      </c>
      <c r="AE39" s="365">
        <f t="shared" si="10"/>
        <v>0</v>
      </c>
      <c r="AF39" s="364" t="s">
        <v>115</v>
      </c>
      <c r="AG39" s="24" t="s">
        <v>115</v>
      </c>
      <c r="AH39" s="365">
        <f t="shared" si="11"/>
        <v>0</v>
      </c>
      <c r="AI39" s="364"/>
      <c r="AJ39" s="24"/>
      <c r="AK39" s="365" t="str">
        <f t="shared" si="12"/>
        <v/>
      </c>
      <c r="AL39" s="24"/>
      <c r="AM39" s="24"/>
      <c r="AN39" s="365" t="str">
        <f t="shared" si="13"/>
        <v/>
      </c>
      <c r="AO39" s="24"/>
      <c r="AP39" s="24"/>
      <c r="AQ39" s="365" t="str">
        <f t="shared" si="14"/>
        <v/>
      </c>
      <c r="AR39" s="368">
        <f t="shared" si="18"/>
        <v>10</v>
      </c>
      <c r="AS39" s="368">
        <f t="shared" si="16"/>
        <v>10</v>
      </c>
      <c r="AT39" s="365">
        <f t="shared" si="17"/>
        <v>0</v>
      </c>
    </row>
  </sheetData>
  <mergeCells count="16">
    <mergeCell ref="A1:A2"/>
    <mergeCell ref="B1:D2"/>
    <mergeCell ref="E1:G2"/>
    <mergeCell ref="H1:J2"/>
    <mergeCell ref="K1:M2"/>
    <mergeCell ref="N1:P2"/>
    <mergeCell ref="Q1:S2"/>
    <mergeCell ref="AO1:AQ2"/>
    <mergeCell ref="AR1:AT2"/>
    <mergeCell ref="T1:V2"/>
    <mergeCell ref="W1:Y2"/>
    <mergeCell ref="Z1:AB2"/>
    <mergeCell ref="AC1:AE2"/>
    <mergeCell ref="AF1:AH2"/>
    <mergeCell ref="AI1:AK2"/>
    <mergeCell ref="AL1:AN2"/>
  </mergeCells>
  <conditionalFormatting sqref="AT4:AT39">
    <cfRule type="colorScale" priority="1">
      <colorScale>
        <cfvo type="formula" val="-1"/>
        <cfvo type="percent" val="0"/>
        <cfvo type="max"/>
        <color rgb="FFEA4335"/>
        <color rgb="FFFFFFFF"/>
        <color rgb="FF57BB8A"/>
      </colorScale>
    </cfRule>
  </conditionalFormatting>
  <conditionalFormatting sqref="D4:D39 G4:G39 J4:J39 M4:M39 P4:P39 S4:S39 V4:AE39 AH4:AQ39">
    <cfRule type="colorScale" priority="2">
      <colorScale>
        <cfvo type="formula" val="-1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46" width="7.38"/>
  </cols>
  <sheetData>
    <row r="1">
      <c r="A1" s="335" t="s">
        <v>142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7</v>
      </c>
      <c r="U1" s="337"/>
      <c r="V1" s="338"/>
      <c r="W1" s="336" t="s">
        <v>8</v>
      </c>
      <c r="X1" s="337"/>
      <c r="Y1" s="338"/>
      <c r="Z1" s="336" t="s">
        <v>9</v>
      </c>
      <c r="AA1" s="337"/>
      <c r="AB1" s="338"/>
      <c r="AC1" s="336" t="s">
        <v>10</v>
      </c>
      <c r="AD1" s="337"/>
      <c r="AE1" s="338"/>
      <c r="AF1" s="336" t="s">
        <v>11</v>
      </c>
      <c r="AG1" s="337"/>
      <c r="AH1" s="338"/>
      <c r="AI1" s="336" t="s">
        <v>12</v>
      </c>
      <c r="AJ1" s="337"/>
      <c r="AK1" s="338"/>
      <c r="AL1" s="336" t="s">
        <v>110</v>
      </c>
      <c r="AM1" s="337"/>
      <c r="AN1" s="338"/>
      <c r="AO1" s="336" t="s">
        <v>13</v>
      </c>
      <c r="AP1" s="337"/>
      <c r="AQ1" s="338"/>
      <c r="AR1" s="248" t="s">
        <v>55</v>
      </c>
      <c r="AS1" s="337"/>
      <c r="AT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  <c r="AI2" s="339"/>
      <c r="AJ2" s="340"/>
      <c r="AK2" s="341"/>
      <c r="AL2" s="339"/>
      <c r="AM2" s="340"/>
      <c r="AN2" s="341"/>
      <c r="AO2" s="339"/>
      <c r="AP2" s="340"/>
      <c r="AQ2" s="341"/>
      <c r="AR2" s="339"/>
      <c r="AS2" s="340"/>
      <c r="AT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3" t="s">
        <v>103</v>
      </c>
      <c r="AA3" s="343" t="s">
        <v>104</v>
      </c>
      <c r="AB3" s="344" t="s">
        <v>105</v>
      </c>
      <c r="AC3" s="343" t="s">
        <v>103</v>
      </c>
      <c r="AD3" s="343" t="s">
        <v>104</v>
      </c>
      <c r="AE3" s="344" t="s">
        <v>105</v>
      </c>
      <c r="AF3" s="343" t="s">
        <v>103</v>
      </c>
      <c r="AG3" s="343" t="s">
        <v>104</v>
      </c>
      <c r="AH3" s="344" t="s">
        <v>105</v>
      </c>
      <c r="AI3" s="343" t="s">
        <v>103</v>
      </c>
      <c r="AJ3" s="343" t="s">
        <v>104</v>
      </c>
      <c r="AK3" s="344" t="s">
        <v>105</v>
      </c>
      <c r="AL3" s="344" t="s">
        <v>103</v>
      </c>
      <c r="AM3" s="344" t="s">
        <v>104</v>
      </c>
      <c r="AN3" s="344" t="s">
        <v>105</v>
      </c>
      <c r="AO3" s="344" t="s">
        <v>103</v>
      </c>
      <c r="AP3" s="344" t="s">
        <v>104</v>
      </c>
      <c r="AQ3" s="344" t="s">
        <v>105</v>
      </c>
      <c r="AR3" s="345" t="s">
        <v>103</v>
      </c>
      <c r="AS3" s="345" t="s">
        <v>104</v>
      </c>
      <c r="AT3" s="346" t="s">
        <v>105</v>
      </c>
    </row>
    <row r="4">
      <c r="A4" s="6" t="s">
        <v>15</v>
      </c>
      <c r="B4" s="347"/>
      <c r="C4" s="9"/>
      <c r="D4" s="348" t="str">
        <f t="shared" ref="D4:D39" si="1">if(and(isblank(B4),isblank(C4)), "", ((if(isblank(C4), 0,right(C4,LEN(C4)-(SEARCH("-",C4,1))))/((if(isblank(B4), 0,right(B4,LEN(B4)-(SEARCH("-",B4,1))))))))-1)</f>
        <v/>
      </c>
      <c r="E4" s="9"/>
      <c r="F4" s="9"/>
      <c r="G4" s="348" t="str">
        <f t="shared" ref="G4:G39" si="2">if(and(isblank(E4),isblank(F4)), "", ((if(isblank(F4), 0,right(F4,LEN(F4)-(SEARCH("-",F4,1))))/((if(isblank(E4), 0,right(E4,LEN(E4)-(SEARCH("-",E4,1))))))))-1)</f>
        <v/>
      </c>
      <c r="H4" s="349"/>
      <c r="I4" s="350"/>
      <c r="J4" s="348" t="str">
        <f t="shared" ref="J4:J39" si="3">if(and(isblank(H4),isblank(I4)), "", ((if(isblank(I4), 0,right(I4,LEN(I4)-(SEARCH("-",I4,1))))/((if(isblank(H4), 0,right(H4,LEN(H4)-(SEARCH("-",H4,1))))))))-1)</f>
        <v/>
      </c>
      <c r="K4" s="347"/>
      <c r="L4" s="9"/>
      <c r="M4" s="348" t="str">
        <f t="shared" ref="M4:M39" si="4">if(and(isblank(K4),isblank(L4)), "", ((if(isblank(L4), 0,right(L4,LEN(L4)-(SEARCH("-",L4,1))))/((if(isblank(K4), 0,right(K4,LEN(K4)-(SEARCH("-",K4,1))))))))-1)</f>
        <v/>
      </c>
      <c r="N4" s="347"/>
      <c r="O4" s="9"/>
      <c r="P4" s="348" t="str">
        <f t="shared" ref="P4:P39" si="5">if(and(isblank(N4),isblank(O4)), "", ((if(isblank(O4), 0,right(O4,LEN(O4)-(SEARCH("-",O4,1))))/((if(isblank(N4), 0,right(N4,LEN(N4)-(SEARCH("-",N4,1))))))))-1)</f>
        <v/>
      </c>
      <c r="Q4" s="347"/>
      <c r="R4" s="9"/>
      <c r="S4" s="348" t="str">
        <f t="shared" ref="S4:S39" si="6">if(and(isblank(Q4),isblank(R4)), "", ((if(isblank(R4), 0,right(R4,LEN(R4)-(SEARCH("-",R4,1))))/((if(isblank(Q4), 0,right(Q4,LEN(Q4)-(SEARCH("-",Q4,1))))))))-1)</f>
        <v/>
      </c>
      <c r="T4" s="347" t="s">
        <v>112</v>
      </c>
      <c r="U4" s="9" t="s">
        <v>113</v>
      </c>
      <c r="V4" s="348">
        <f t="shared" ref="V4:V39" si="7">if(and(isblank(T4),isblank(U4)), "", ((if(isblank(U4), 0,right(U4,LEN(U4)-(SEARCH("-",U4,1))))/((if(isblank(T4), 0,right(T4,LEN(T4)-(SEARCH("-",T4,1))))))))-1)</f>
        <v>0</v>
      </c>
      <c r="W4" s="347" t="s">
        <v>114</v>
      </c>
      <c r="X4" s="9" t="s">
        <v>114</v>
      </c>
      <c r="Y4" s="348">
        <f t="shared" ref="Y4:Y39" si="8">if(and(isblank(W4),isblank(X4)), "", ((if(isblank(X4), 0,right(X4,LEN(X4)-(SEARCH("-",X4,1))))/((if(isblank(W4), 0,right(W4,LEN(W4)-(SEARCH("-",W4,1))))))))-1)</f>
        <v>0</v>
      </c>
      <c r="Z4" s="347" t="s">
        <v>114</v>
      </c>
      <c r="AA4" s="9" t="s">
        <v>114</v>
      </c>
      <c r="AB4" s="348">
        <f t="shared" ref="AB4:AB39" si="9">if(and(isblank(Z4),isblank(AA4)), "", ((if(isblank(AA4), 0,right(AA4,LEN(AA4)-(SEARCH("-",AA4,1))))/((if(isblank(Z4), 0,right(Z4,LEN(Z4)-(SEARCH("-",Z4,1))))))))-1)</f>
        <v>0</v>
      </c>
      <c r="AC4" s="347" t="s">
        <v>112</v>
      </c>
      <c r="AD4" s="9" t="s">
        <v>113</v>
      </c>
      <c r="AE4" s="348">
        <f t="shared" ref="AE4:AE39" si="10">if(and(isblank(AC4),isblank(AD4)), "", ((if(isblank(AD4), 0,right(AD4,LEN(AD4)-(SEARCH("-",AD4,1))))/((if(isblank(AC4), 0,right(AC4,LEN(AC4)-(SEARCH("-",AC4,1))))))))-1)</f>
        <v>0</v>
      </c>
      <c r="AF4" s="347"/>
      <c r="AG4" s="9"/>
      <c r="AH4" s="348" t="str">
        <f t="shared" ref="AH4:AH39" si="11">if(and(isblank(AF4),isblank(AG4)), "", ((if(isblank(AG4), 0,right(AG4,LEN(AG4)-(SEARCH("-",AG4,1))))/((if(isblank(AF4), 0,right(AF4,LEN(AF4)-(SEARCH("-",AF4,1))))))))-1)</f>
        <v/>
      </c>
      <c r="AI4" s="347" t="s">
        <v>114</v>
      </c>
      <c r="AJ4" s="9" t="s">
        <v>114</v>
      </c>
      <c r="AK4" s="348">
        <f t="shared" ref="AK4:AK39" si="12">if(and(isblank(AI4),isblank(AJ4)), "", ((if(isblank(AJ4), 0,right(AJ4,LEN(AJ4)-(SEARCH("-",AJ4,1))))/((if(isblank(AI4), 0,right(AI4,LEN(AI4)-(SEARCH("-",AI4,1))))))))-1)</f>
        <v>0</v>
      </c>
      <c r="AL4" s="351" t="s">
        <v>112</v>
      </c>
      <c r="AM4" s="351" t="s">
        <v>113</v>
      </c>
      <c r="AN4" s="348">
        <f t="shared" ref="AN4:AN39" si="13">if(and(isblank(AL4),isblank(AM4)), "", ((if(isblank(AM4), 0,right(AM4,LEN(AM4)-(SEARCH("-",AM4,1))))/((if(isblank(AL4), 0,right(AL4,LEN(AL4)-(SEARCH("-",AL4,1))))))))-1)</f>
        <v>0</v>
      </c>
      <c r="AO4" s="351" t="s">
        <v>114</v>
      </c>
      <c r="AP4" s="351" t="s">
        <v>114</v>
      </c>
      <c r="AQ4" s="348">
        <f t="shared" ref="AQ4:AQ39" si="14">if(and(isblank(AO4),isblank(AP4)), "", ((if(isblank(AP4), 0,right(AP4,LEN(AP4)-(SEARCH("-",AP4,1))))/((if(isblank(AO4), 0,right(AO4,LEN(AO4)-(SEARCH("-",AO4,1))))))))-1)</f>
        <v>0</v>
      </c>
      <c r="AR4" s="370">
        <f t="shared" ref="AR4:AR21" si="15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0,INT(right(Q4,LEN(Q4)-(SEARCH("-",Q4,1))))))+(if(isblank(T4), 0,INT(right(T4,LEN(T4)-(SEARCH("-",T4,1)))))+(if(isblank(W4), 0,INT(right(W4,LEN(W4)-(SEARCH("-",W4,1)))))+(if(isblank(Z4), 0,INT(right(Z4,LEN(Z4)-(SEARCH("-",Z4,1)))))+(if(isblank(AC4), 0,INT(right(AC4,LEN(AC4)-(SEARCH("-",AC4,1)))))+(if(isblank(AF4), 0,INT(right(AF4,LEN(T4)-(SEARCH("-",AF4,1)))))+(if(isblank(AI4), 0,INT(right(AI4,LEN(AI4)-(SEARCH("-",AI4,1)))))+(2*(if(isblank(AL4), 0,INT(right(AL4,LEN(AL4)-(SEARCH("-",AL4,1))))))+(if(isblank(AO4), 0,INT(right(AO4,LEN(AO4)-(SEARCH("-",AO4,1)))))))))))))</f>
        <v>12</v>
      </c>
      <c r="AS4" s="371">
        <f t="shared" ref="AS4:AS39" si="16">max((if(isblank(C4), 0,INT(right(C4,LEN(C4)-(SEARCH("-",C4,1)))))+if(isblank(I4), 0,INT(right(I4,LEN(I4)-(SEARCH("-",I4,1)))))),if(isblank(F4), 0,INT(right(F4,LEN(F4)-(SEARCH("-",F4,1))))),if(isblank(L4), 0,INT(right(L4,LEN(L4)-(SEARCH("-",L4,1))))),if(isblank(O4), 0,INT(right(O4,LEN(O4)-(SEARCH("-",O4,1))))),if(isblank(R4), 0,INT(right(R4,LEN(R4)-(SEARCH("-",R4,1))))))+(if(isblank(U4), 0,INT(right(U4,LEN(U4)-(SEARCH("-",U4,1)))))+(if(isblank(X4), 0,INT(right(X4,LEN(X4)-(SEARCH("-",X4,1)))))+(if(isblank(AA4), 0,INT(right(AA4,LEN(AA4)-(SEARCH("-",AA4,1)))))+(if(isblank(AD4), 0,INT(right(AD4,LEN(AD4)-(SEARCH("-",AD4,1)))))+(if(isblank(AG4), 0,INT(right(AG4,LEN(AG4)-(SEARCH("-",AG4,1)))))+(if(isblank(AJ4), 0,INT(right(AJ4,LEN(AJ4)-(SEARCH("-",AJ4,1)))))+(2*(if(isblank(AM4), 0,INT(right(AM4,LEN(AM4)-(SEARCH("-",AM4,1))))))+if(isblank(AP4), 0,INT(right(AP4,LEN(AP4)-(SEARCH("-",AP4,1))))))))))))</f>
        <v>12</v>
      </c>
      <c r="AT4" s="348">
        <f t="shared" ref="AT4:AT39" si="17">(AS4/AR4)-1</f>
        <v>0</v>
      </c>
    </row>
    <row r="5">
      <c r="A5" s="12" t="s">
        <v>16</v>
      </c>
      <c r="B5" s="353"/>
      <c r="C5" s="15"/>
      <c r="D5" s="354" t="str">
        <f t="shared" si="1"/>
        <v/>
      </c>
      <c r="E5" s="15"/>
      <c r="F5" s="15"/>
      <c r="G5" s="354" t="str">
        <f t="shared" si="2"/>
        <v/>
      </c>
      <c r="H5" s="355"/>
      <c r="I5" s="29"/>
      <c r="J5" s="354" t="str">
        <f t="shared" si="3"/>
        <v/>
      </c>
      <c r="K5" s="353"/>
      <c r="L5" s="15"/>
      <c r="M5" s="354" t="str">
        <f t="shared" si="4"/>
        <v/>
      </c>
      <c r="N5" s="353"/>
      <c r="O5" s="15"/>
      <c r="P5" s="354" t="str">
        <f t="shared" si="5"/>
        <v/>
      </c>
      <c r="Q5" s="353"/>
      <c r="R5" s="15"/>
      <c r="S5" s="354" t="str">
        <f t="shared" si="6"/>
        <v/>
      </c>
      <c r="T5" s="353" t="s">
        <v>115</v>
      </c>
      <c r="U5" s="15" t="s">
        <v>115</v>
      </c>
      <c r="V5" s="354">
        <f t="shared" si="7"/>
        <v>0</v>
      </c>
      <c r="W5" s="353" t="s">
        <v>115</v>
      </c>
      <c r="X5" s="15" t="s">
        <v>115</v>
      </c>
      <c r="Y5" s="354">
        <f t="shared" si="8"/>
        <v>0</v>
      </c>
      <c r="Z5" s="353" t="s">
        <v>115</v>
      </c>
      <c r="AA5" s="15" t="s">
        <v>115</v>
      </c>
      <c r="AB5" s="354">
        <f t="shared" si="9"/>
        <v>0</v>
      </c>
      <c r="AC5" s="353" t="s">
        <v>115</v>
      </c>
      <c r="AD5" s="15" t="s">
        <v>115</v>
      </c>
      <c r="AE5" s="354">
        <f t="shared" si="10"/>
        <v>0</v>
      </c>
      <c r="AF5" s="353" t="s">
        <v>115</v>
      </c>
      <c r="AG5" s="15" t="s">
        <v>115</v>
      </c>
      <c r="AH5" s="354">
        <f t="shared" si="11"/>
        <v>0</v>
      </c>
      <c r="AI5" s="353"/>
      <c r="AJ5" s="15"/>
      <c r="AK5" s="354" t="str">
        <f t="shared" si="12"/>
        <v/>
      </c>
      <c r="AL5" s="356"/>
      <c r="AM5" s="356"/>
      <c r="AN5" s="354" t="str">
        <f t="shared" si="13"/>
        <v/>
      </c>
      <c r="AO5" s="356"/>
      <c r="AP5" s="356"/>
      <c r="AQ5" s="354" t="str">
        <f t="shared" si="14"/>
        <v/>
      </c>
      <c r="AR5" s="372">
        <f t="shared" si="15"/>
        <v>10</v>
      </c>
      <c r="AS5" s="373">
        <f t="shared" si="16"/>
        <v>10</v>
      </c>
      <c r="AT5" s="354">
        <f t="shared" si="17"/>
        <v>0</v>
      </c>
    </row>
    <row r="6">
      <c r="A6" s="6" t="s">
        <v>17</v>
      </c>
      <c r="B6" s="358"/>
      <c r="C6" s="18"/>
      <c r="D6" s="359" t="str">
        <f t="shared" si="1"/>
        <v/>
      </c>
      <c r="E6" s="18"/>
      <c r="F6" s="18"/>
      <c r="G6" s="359" t="str">
        <f t="shared" si="2"/>
        <v/>
      </c>
      <c r="H6" s="358" t="s">
        <v>116</v>
      </c>
      <c r="I6" s="18" t="s">
        <v>116</v>
      </c>
      <c r="J6" s="359">
        <f t="shared" si="3"/>
        <v>0</v>
      </c>
      <c r="K6" s="358" t="s">
        <v>117</v>
      </c>
      <c r="L6" s="18" t="s">
        <v>117</v>
      </c>
      <c r="M6" s="359">
        <f t="shared" si="4"/>
        <v>0</v>
      </c>
      <c r="N6" s="358" t="s">
        <v>117</v>
      </c>
      <c r="O6" s="18" t="s">
        <v>117</v>
      </c>
      <c r="P6" s="359">
        <f t="shared" si="5"/>
        <v>0</v>
      </c>
      <c r="Q6" s="358"/>
      <c r="R6" s="18"/>
      <c r="S6" s="359" t="str">
        <f t="shared" si="6"/>
        <v/>
      </c>
      <c r="T6" s="358" t="s">
        <v>114</v>
      </c>
      <c r="U6" s="18" t="s">
        <v>114</v>
      </c>
      <c r="V6" s="359">
        <f t="shared" si="7"/>
        <v>0</v>
      </c>
      <c r="W6" s="358"/>
      <c r="X6" s="18"/>
      <c r="Y6" s="359" t="str">
        <f t="shared" si="8"/>
        <v/>
      </c>
      <c r="Z6" s="358"/>
      <c r="AA6" s="18"/>
      <c r="AB6" s="359" t="str">
        <f t="shared" si="9"/>
        <v/>
      </c>
      <c r="AC6" s="358" t="s">
        <v>114</v>
      </c>
      <c r="AD6" s="18" t="s">
        <v>114</v>
      </c>
      <c r="AE6" s="359">
        <f t="shared" si="10"/>
        <v>0</v>
      </c>
      <c r="AF6" s="358"/>
      <c r="AG6" s="18"/>
      <c r="AH6" s="359" t="str">
        <f t="shared" si="11"/>
        <v/>
      </c>
      <c r="AI6" s="358" t="s">
        <v>118</v>
      </c>
      <c r="AJ6" s="18" t="s">
        <v>118</v>
      </c>
      <c r="AK6" s="359">
        <f t="shared" si="12"/>
        <v>0</v>
      </c>
      <c r="AL6" s="18" t="s">
        <v>119</v>
      </c>
      <c r="AM6" s="18" t="s">
        <v>119</v>
      </c>
      <c r="AN6" s="359">
        <f t="shared" si="13"/>
        <v>0</v>
      </c>
      <c r="AO6" s="18" t="s">
        <v>118</v>
      </c>
      <c r="AP6" s="18" t="s">
        <v>118</v>
      </c>
      <c r="AQ6" s="359">
        <f t="shared" si="14"/>
        <v>0</v>
      </c>
      <c r="AR6" s="374">
        <f t="shared" si="15"/>
        <v>16</v>
      </c>
      <c r="AS6" s="375">
        <f t="shared" si="16"/>
        <v>16</v>
      </c>
      <c r="AT6" s="359">
        <f t="shared" si="17"/>
        <v>0</v>
      </c>
    </row>
    <row r="7">
      <c r="A7" s="12" t="s">
        <v>18</v>
      </c>
      <c r="B7" s="353" t="s">
        <v>120</v>
      </c>
      <c r="C7" s="15" t="s">
        <v>120</v>
      </c>
      <c r="D7" s="354">
        <f t="shared" si="1"/>
        <v>0</v>
      </c>
      <c r="E7" s="15" t="s">
        <v>121</v>
      </c>
      <c r="F7" s="15" t="s">
        <v>121</v>
      </c>
      <c r="G7" s="354">
        <f t="shared" si="2"/>
        <v>0</v>
      </c>
      <c r="H7" s="355"/>
      <c r="I7" s="29"/>
      <c r="J7" s="354" t="str">
        <f t="shared" si="3"/>
        <v/>
      </c>
      <c r="K7" s="353"/>
      <c r="L7" s="15"/>
      <c r="M7" s="354" t="str">
        <f t="shared" si="4"/>
        <v/>
      </c>
      <c r="N7" s="353"/>
      <c r="O7" s="15"/>
      <c r="P7" s="354" t="str">
        <f t="shared" si="5"/>
        <v/>
      </c>
      <c r="Q7" s="353"/>
      <c r="R7" s="15"/>
      <c r="S7" s="354" t="str">
        <f t="shared" si="6"/>
        <v/>
      </c>
      <c r="T7" s="353" t="s">
        <v>122</v>
      </c>
      <c r="U7" s="15" t="s">
        <v>123</v>
      </c>
      <c r="V7" s="354">
        <f t="shared" si="7"/>
        <v>0</v>
      </c>
      <c r="W7" s="353" t="s">
        <v>124</v>
      </c>
      <c r="X7" s="15" t="s">
        <v>124</v>
      </c>
      <c r="Y7" s="354">
        <f t="shared" si="8"/>
        <v>0</v>
      </c>
      <c r="Z7" s="353" t="s">
        <v>124</v>
      </c>
      <c r="AA7" s="15" t="s">
        <v>124</v>
      </c>
      <c r="AB7" s="354">
        <f t="shared" si="9"/>
        <v>0</v>
      </c>
      <c r="AC7" s="353" t="s">
        <v>122</v>
      </c>
      <c r="AD7" s="15" t="s">
        <v>123</v>
      </c>
      <c r="AE7" s="354">
        <f t="shared" si="10"/>
        <v>0</v>
      </c>
      <c r="AF7" s="353" t="s">
        <v>122</v>
      </c>
      <c r="AG7" s="15" t="s">
        <v>123</v>
      </c>
      <c r="AH7" s="354">
        <f t="shared" si="11"/>
        <v>0</v>
      </c>
      <c r="AI7" s="353" t="s">
        <v>122</v>
      </c>
      <c r="AJ7" s="15" t="s">
        <v>123</v>
      </c>
      <c r="AK7" s="354">
        <f t="shared" si="12"/>
        <v>0</v>
      </c>
      <c r="AL7" s="15" t="s">
        <v>122</v>
      </c>
      <c r="AM7" s="15" t="s">
        <v>123</v>
      </c>
      <c r="AN7" s="354">
        <f t="shared" si="13"/>
        <v>0</v>
      </c>
      <c r="AO7" s="15" t="s">
        <v>124</v>
      </c>
      <c r="AP7" s="15" t="s">
        <v>124</v>
      </c>
      <c r="AQ7" s="354">
        <f t="shared" si="14"/>
        <v>0</v>
      </c>
      <c r="AR7" s="372">
        <f t="shared" si="15"/>
        <v>90</v>
      </c>
      <c r="AS7" s="373">
        <f t="shared" si="16"/>
        <v>90</v>
      </c>
      <c r="AT7" s="354">
        <f t="shared" si="17"/>
        <v>0</v>
      </c>
    </row>
    <row r="8">
      <c r="A8" s="6" t="s">
        <v>19</v>
      </c>
      <c r="B8" s="358" t="s">
        <v>125</v>
      </c>
      <c r="C8" s="18" t="s">
        <v>126</v>
      </c>
      <c r="D8" s="359">
        <f t="shared" si="1"/>
        <v>0.6666666667</v>
      </c>
      <c r="E8" s="18" t="s">
        <v>127</v>
      </c>
      <c r="F8" s="18" t="s">
        <v>128</v>
      </c>
      <c r="G8" s="359">
        <f t="shared" si="2"/>
        <v>1</v>
      </c>
      <c r="H8" s="358" t="s">
        <v>125</v>
      </c>
      <c r="I8" s="18" t="s">
        <v>126</v>
      </c>
      <c r="J8" s="359">
        <f t="shared" si="3"/>
        <v>0.6666666667</v>
      </c>
      <c r="K8" s="358" t="s">
        <v>127</v>
      </c>
      <c r="L8" s="18" t="s">
        <v>128</v>
      </c>
      <c r="M8" s="359">
        <f t="shared" si="4"/>
        <v>1</v>
      </c>
      <c r="N8" s="358" t="s">
        <v>127</v>
      </c>
      <c r="O8" s="18" t="s">
        <v>128</v>
      </c>
      <c r="P8" s="359">
        <f t="shared" si="5"/>
        <v>1</v>
      </c>
      <c r="Q8" s="358" t="s">
        <v>127</v>
      </c>
      <c r="R8" s="18" t="s">
        <v>128</v>
      </c>
      <c r="S8" s="359">
        <f t="shared" si="6"/>
        <v>1</v>
      </c>
      <c r="T8" s="358" t="s">
        <v>125</v>
      </c>
      <c r="U8" s="18" t="s">
        <v>126</v>
      </c>
      <c r="V8" s="359">
        <f t="shared" si="7"/>
        <v>0.6666666667</v>
      </c>
      <c r="W8" s="358" t="s">
        <v>127</v>
      </c>
      <c r="X8" s="18" t="s">
        <v>128</v>
      </c>
      <c r="Y8" s="359">
        <f t="shared" si="8"/>
        <v>1</v>
      </c>
      <c r="Z8" s="358" t="s">
        <v>127</v>
      </c>
      <c r="AA8" s="18" t="s">
        <v>128</v>
      </c>
      <c r="AB8" s="359">
        <f t="shared" si="9"/>
        <v>1</v>
      </c>
      <c r="AC8" s="358" t="s">
        <v>125</v>
      </c>
      <c r="AD8" s="18" t="s">
        <v>126</v>
      </c>
      <c r="AE8" s="359">
        <f t="shared" si="10"/>
        <v>0.6666666667</v>
      </c>
      <c r="AF8" s="358" t="s">
        <v>125</v>
      </c>
      <c r="AG8" s="18" t="s">
        <v>126</v>
      </c>
      <c r="AH8" s="359">
        <f t="shared" si="11"/>
        <v>0.6666666667</v>
      </c>
      <c r="AI8" s="358" t="s">
        <v>125</v>
      </c>
      <c r="AJ8" s="18" t="s">
        <v>126</v>
      </c>
      <c r="AK8" s="359">
        <f t="shared" si="12"/>
        <v>0.6666666667</v>
      </c>
      <c r="AL8" s="18" t="s">
        <v>125</v>
      </c>
      <c r="AM8" s="18" t="s">
        <v>126</v>
      </c>
      <c r="AN8" s="359">
        <f t="shared" si="13"/>
        <v>0.6666666667</v>
      </c>
      <c r="AO8" s="18" t="s">
        <v>127</v>
      </c>
      <c r="AP8" s="18" t="s">
        <v>128</v>
      </c>
      <c r="AQ8" s="359">
        <f t="shared" si="14"/>
        <v>1</v>
      </c>
      <c r="AR8" s="374">
        <f t="shared" si="15"/>
        <v>39</v>
      </c>
      <c r="AS8" s="375">
        <f t="shared" si="16"/>
        <v>70</v>
      </c>
      <c r="AT8" s="359">
        <f t="shared" si="17"/>
        <v>0.7948717949</v>
      </c>
    </row>
    <row r="9">
      <c r="A9" s="12" t="s">
        <v>20</v>
      </c>
      <c r="B9" s="353" t="s">
        <v>125</v>
      </c>
      <c r="C9" s="15" t="s">
        <v>125</v>
      </c>
      <c r="D9" s="354">
        <f t="shared" si="1"/>
        <v>0</v>
      </c>
      <c r="E9" s="15" t="s">
        <v>127</v>
      </c>
      <c r="F9" s="15" t="s">
        <v>127</v>
      </c>
      <c r="G9" s="354">
        <f t="shared" si="2"/>
        <v>0</v>
      </c>
      <c r="H9" s="353" t="s">
        <v>125</v>
      </c>
      <c r="I9" s="15" t="s">
        <v>125</v>
      </c>
      <c r="J9" s="354">
        <f t="shared" si="3"/>
        <v>0</v>
      </c>
      <c r="K9" s="353" t="s">
        <v>127</v>
      </c>
      <c r="L9" s="15" t="s">
        <v>127</v>
      </c>
      <c r="M9" s="354">
        <f t="shared" si="4"/>
        <v>0</v>
      </c>
      <c r="N9" s="353" t="s">
        <v>127</v>
      </c>
      <c r="O9" s="15" t="s">
        <v>127</v>
      </c>
      <c r="P9" s="354">
        <f t="shared" si="5"/>
        <v>0</v>
      </c>
      <c r="Q9" s="353" t="s">
        <v>127</v>
      </c>
      <c r="R9" s="15" t="s">
        <v>127</v>
      </c>
      <c r="S9" s="354">
        <f t="shared" si="6"/>
        <v>0</v>
      </c>
      <c r="T9" s="353" t="s">
        <v>125</v>
      </c>
      <c r="U9" s="15" t="s">
        <v>125</v>
      </c>
      <c r="V9" s="354">
        <f t="shared" si="7"/>
        <v>0</v>
      </c>
      <c r="W9" s="353" t="s">
        <v>127</v>
      </c>
      <c r="X9" s="15" t="s">
        <v>127</v>
      </c>
      <c r="Y9" s="354">
        <f t="shared" si="8"/>
        <v>0</v>
      </c>
      <c r="Z9" s="353" t="s">
        <v>127</v>
      </c>
      <c r="AA9" s="15" t="s">
        <v>127</v>
      </c>
      <c r="AB9" s="354">
        <f t="shared" si="9"/>
        <v>0</v>
      </c>
      <c r="AC9" s="353" t="s">
        <v>125</v>
      </c>
      <c r="AD9" s="15" t="s">
        <v>125</v>
      </c>
      <c r="AE9" s="354">
        <f t="shared" si="10"/>
        <v>0</v>
      </c>
      <c r="AF9" s="353" t="s">
        <v>125</v>
      </c>
      <c r="AG9" s="15" t="s">
        <v>125</v>
      </c>
      <c r="AH9" s="354">
        <f t="shared" si="11"/>
        <v>0</v>
      </c>
      <c r="AI9" s="353" t="s">
        <v>125</v>
      </c>
      <c r="AJ9" s="15" t="s">
        <v>125</v>
      </c>
      <c r="AK9" s="354">
        <f t="shared" si="12"/>
        <v>0</v>
      </c>
      <c r="AL9" s="15" t="s">
        <v>125</v>
      </c>
      <c r="AM9" s="15" t="s">
        <v>125</v>
      </c>
      <c r="AN9" s="354">
        <f t="shared" si="13"/>
        <v>0</v>
      </c>
      <c r="AO9" s="15" t="s">
        <v>127</v>
      </c>
      <c r="AP9" s="15" t="s">
        <v>127</v>
      </c>
      <c r="AQ9" s="354">
        <f t="shared" si="14"/>
        <v>0</v>
      </c>
      <c r="AR9" s="372">
        <f t="shared" si="15"/>
        <v>39</v>
      </c>
      <c r="AS9" s="373">
        <f t="shared" si="16"/>
        <v>39</v>
      </c>
      <c r="AT9" s="354">
        <f t="shared" si="17"/>
        <v>0</v>
      </c>
    </row>
    <row r="10">
      <c r="A10" s="6" t="s">
        <v>21</v>
      </c>
      <c r="B10" s="358"/>
      <c r="C10" s="18"/>
      <c r="D10" s="359" t="str">
        <f t="shared" si="1"/>
        <v/>
      </c>
      <c r="E10" s="18"/>
      <c r="F10" s="18"/>
      <c r="G10" s="359" t="str">
        <f t="shared" si="2"/>
        <v/>
      </c>
      <c r="H10" s="361"/>
      <c r="I10" s="27"/>
      <c r="J10" s="359" t="str">
        <f t="shared" si="3"/>
        <v/>
      </c>
      <c r="K10" s="358"/>
      <c r="L10" s="18"/>
      <c r="M10" s="359" t="str">
        <f t="shared" si="4"/>
        <v/>
      </c>
      <c r="N10" s="358"/>
      <c r="O10" s="18"/>
      <c r="P10" s="359" t="str">
        <f t="shared" si="5"/>
        <v/>
      </c>
      <c r="Q10" s="358"/>
      <c r="R10" s="18"/>
      <c r="S10" s="359" t="str">
        <f t="shared" si="6"/>
        <v/>
      </c>
      <c r="T10" s="358" t="s">
        <v>115</v>
      </c>
      <c r="U10" s="18" t="s">
        <v>115</v>
      </c>
      <c r="V10" s="359">
        <f t="shared" si="7"/>
        <v>0</v>
      </c>
      <c r="W10" s="358" t="s">
        <v>115</v>
      </c>
      <c r="X10" s="18" t="s">
        <v>115</v>
      </c>
      <c r="Y10" s="359">
        <f t="shared" si="8"/>
        <v>0</v>
      </c>
      <c r="Z10" s="358" t="s">
        <v>115</v>
      </c>
      <c r="AA10" s="18" t="s">
        <v>115</v>
      </c>
      <c r="AB10" s="359">
        <f t="shared" si="9"/>
        <v>0</v>
      </c>
      <c r="AC10" s="358" t="s">
        <v>115</v>
      </c>
      <c r="AD10" s="18" t="s">
        <v>115</v>
      </c>
      <c r="AE10" s="359">
        <f t="shared" si="10"/>
        <v>0</v>
      </c>
      <c r="AF10" s="358" t="s">
        <v>115</v>
      </c>
      <c r="AG10" s="18" t="s">
        <v>115</v>
      </c>
      <c r="AH10" s="359">
        <f t="shared" si="11"/>
        <v>0</v>
      </c>
      <c r="AI10" s="358"/>
      <c r="AJ10" s="18"/>
      <c r="AK10" s="359" t="str">
        <f t="shared" si="12"/>
        <v/>
      </c>
      <c r="AL10" s="18"/>
      <c r="AM10" s="18"/>
      <c r="AN10" s="359" t="str">
        <f t="shared" si="13"/>
        <v/>
      </c>
      <c r="AO10" s="18"/>
      <c r="AP10" s="18"/>
      <c r="AQ10" s="359" t="str">
        <f t="shared" si="14"/>
        <v/>
      </c>
      <c r="AR10" s="374">
        <f t="shared" si="15"/>
        <v>10</v>
      </c>
      <c r="AS10" s="375">
        <f t="shared" si="16"/>
        <v>10</v>
      </c>
      <c r="AT10" s="359">
        <f t="shared" si="17"/>
        <v>0</v>
      </c>
    </row>
    <row r="11">
      <c r="A11" s="12" t="s">
        <v>22</v>
      </c>
      <c r="B11" s="353"/>
      <c r="C11" s="15"/>
      <c r="D11" s="354" t="str">
        <f t="shared" si="1"/>
        <v/>
      </c>
      <c r="E11" s="15"/>
      <c r="F11" s="15"/>
      <c r="G11" s="354" t="str">
        <f t="shared" si="2"/>
        <v/>
      </c>
      <c r="H11" s="355"/>
      <c r="I11" s="29"/>
      <c r="J11" s="354" t="str">
        <f t="shared" si="3"/>
        <v/>
      </c>
      <c r="K11" s="353"/>
      <c r="L11" s="15"/>
      <c r="M11" s="354" t="str">
        <f t="shared" si="4"/>
        <v/>
      </c>
      <c r="N11" s="353"/>
      <c r="O11" s="15"/>
      <c r="P11" s="354" t="str">
        <f t="shared" si="5"/>
        <v/>
      </c>
      <c r="Q11" s="353"/>
      <c r="R11" s="15"/>
      <c r="S11" s="354" t="str">
        <f t="shared" si="6"/>
        <v/>
      </c>
      <c r="T11" s="353" t="s">
        <v>115</v>
      </c>
      <c r="U11" s="15" t="s">
        <v>115</v>
      </c>
      <c r="V11" s="354">
        <f t="shared" si="7"/>
        <v>0</v>
      </c>
      <c r="W11" s="353"/>
      <c r="X11" s="15"/>
      <c r="Y11" s="354" t="str">
        <f t="shared" si="8"/>
        <v/>
      </c>
      <c r="Z11" s="353"/>
      <c r="AA11" s="15"/>
      <c r="AB11" s="354" t="str">
        <f t="shared" si="9"/>
        <v/>
      </c>
      <c r="AC11" s="353"/>
      <c r="AD11" s="15"/>
      <c r="AE11" s="354" t="str">
        <f t="shared" si="10"/>
        <v/>
      </c>
      <c r="AF11" s="353"/>
      <c r="AG11" s="15"/>
      <c r="AH11" s="354" t="str">
        <f t="shared" si="11"/>
        <v/>
      </c>
      <c r="AI11" s="353" t="s">
        <v>115</v>
      </c>
      <c r="AJ11" s="15" t="s">
        <v>115</v>
      </c>
      <c r="AK11" s="354">
        <f t="shared" si="12"/>
        <v>0</v>
      </c>
      <c r="AL11" s="15" t="s">
        <v>115</v>
      </c>
      <c r="AM11" s="15" t="s">
        <v>115</v>
      </c>
      <c r="AN11" s="354">
        <f t="shared" si="13"/>
        <v>0</v>
      </c>
      <c r="AO11" s="15" t="s">
        <v>129</v>
      </c>
      <c r="AP11" s="15" t="s">
        <v>129</v>
      </c>
      <c r="AQ11" s="354">
        <f t="shared" si="14"/>
        <v>0</v>
      </c>
      <c r="AR11" s="372">
        <f t="shared" si="15"/>
        <v>11</v>
      </c>
      <c r="AS11" s="373">
        <f t="shared" si="16"/>
        <v>11</v>
      </c>
      <c r="AT11" s="354">
        <f t="shared" si="17"/>
        <v>0</v>
      </c>
    </row>
    <row r="12">
      <c r="A12" s="6" t="s">
        <v>23</v>
      </c>
      <c r="B12" s="358"/>
      <c r="C12" s="18"/>
      <c r="D12" s="359" t="str">
        <f t="shared" si="1"/>
        <v/>
      </c>
      <c r="E12" s="18"/>
      <c r="F12" s="18"/>
      <c r="G12" s="359" t="str">
        <f t="shared" si="2"/>
        <v/>
      </c>
      <c r="H12" s="358" t="s">
        <v>125</v>
      </c>
      <c r="I12" s="18" t="s">
        <v>125</v>
      </c>
      <c r="J12" s="359">
        <f t="shared" si="3"/>
        <v>0</v>
      </c>
      <c r="K12" s="358"/>
      <c r="L12" s="18"/>
      <c r="M12" s="359" t="str">
        <f t="shared" si="4"/>
        <v/>
      </c>
      <c r="N12" s="358" t="s">
        <v>130</v>
      </c>
      <c r="O12" s="18" t="s">
        <v>130</v>
      </c>
      <c r="P12" s="359">
        <f t="shared" si="5"/>
        <v>0</v>
      </c>
      <c r="Q12" s="358" t="s">
        <v>130</v>
      </c>
      <c r="R12" s="18" t="s">
        <v>130</v>
      </c>
      <c r="S12" s="359">
        <f t="shared" si="6"/>
        <v>0</v>
      </c>
      <c r="T12" s="358" t="s">
        <v>125</v>
      </c>
      <c r="U12" s="18" t="s">
        <v>125</v>
      </c>
      <c r="V12" s="359">
        <f t="shared" si="7"/>
        <v>0</v>
      </c>
      <c r="W12" s="358" t="s">
        <v>127</v>
      </c>
      <c r="X12" s="18" t="s">
        <v>127</v>
      </c>
      <c r="Y12" s="359">
        <f t="shared" si="8"/>
        <v>0</v>
      </c>
      <c r="Z12" s="358" t="s">
        <v>127</v>
      </c>
      <c r="AA12" s="18" t="s">
        <v>127</v>
      </c>
      <c r="AB12" s="359">
        <f t="shared" si="9"/>
        <v>0</v>
      </c>
      <c r="AC12" s="358" t="s">
        <v>125</v>
      </c>
      <c r="AD12" s="18" t="s">
        <v>125</v>
      </c>
      <c r="AE12" s="359">
        <f t="shared" si="10"/>
        <v>0</v>
      </c>
      <c r="AF12" s="358" t="s">
        <v>125</v>
      </c>
      <c r="AG12" s="18" t="s">
        <v>125</v>
      </c>
      <c r="AH12" s="359">
        <f t="shared" si="11"/>
        <v>0</v>
      </c>
      <c r="AI12" s="358" t="s">
        <v>125</v>
      </c>
      <c r="AJ12" s="18" t="s">
        <v>125</v>
      </c>
      <c r="AK12" s="359">
        <f t="shared" si="12"/>
        <v>0</v>
      </c>
      <c r="AL12" s="18" t="s">
        <v>125</v>
      </c>
      <c r="AM12" s="18" t="s">
        <v>125</v>
      </c>
      <c r="AN12" s="359">
        <f t="shared" si="13"/>
        <v>0</v>
      </c>
      <c r="AO12" s="18" t="s">
        <v>127</v>
      </c>
      <c r="AP12" s="18" t="s">
        <v>127</v>
      </c>
      <c r="AQ12" s="359">
        <f t="shared" si="14"/>
        <v>0</v>
      </c>
      <c r="AR12" s="374">
        <f t="shared" si="15"/>
        <v>39</v>
      </c>
      <c r="AS12" s="375">
        <f t="shared" si="16"/>
        <v>39</v>
      </c>
      <c r="AT12" s="359">
        <f t="shared" si="17"/>
        <v>0</v>
      </c>
    </row>
    <row r="13">
      <c r="A13" s="12" t="s">
        <v>24</v>
      </c>
      <c r="B13" s="353" t="s">
        <v>125</v>
      </c>
      <c r="C13" s="15" t="s">
        <v>125</v>
      </c>
      <c r="D13" s="354">
        <f t="shared" si="1"/>
        <v>0</v>
      </c>
      <c r="E13" s="15" t="s">
        <v>131</v>
      </c>
      <c r="F13" s="15" t="s">
        <v>131</v>
      </c>
      <c r="G13" s="354">
        <f t="shared" si="2"/>
        <v>0</v>
      </c>
      <c r="H13" s="355"/>
      <c r="I13" s="29"/>
      <c r="J13" s="354" t="str">
        <f t="shared" si="3"/>
        <v/>
      </c>
      <c r="K13" s="353"/>
      <c r="L13" s="15"/>
      <c r="M13" s="354" t="str">
        <f t="shared" si="4"/>
        <v/>
      </c>
      <c r="N13" s="353"/>
      <c r="O13" s="15"/>
      <c r="P13" s="354" t="str">
        <f t="shared" si="5"/>
        <v/>
      </c>
      <c r="Q13" s="353"/>
      <c r="R13" s="15"/>
      <c r="S13" s="354" t="str">
        <f t="shared" si="6"/>
        <v/>
      </c>
      <c r="T13" s="353" t="s">
        <v>112</v>
      </c>
      <c r="U13" s="15" t="s">
        <v>112</v>
      </c>
      <c r="V13" s="354">
        <f t="shared" si="7"/>
        <v>0</v>
      </c>
      <c r="W13" s="353" t="s">
        <v>119</v>
      </c>
      <c r="X13" s="15" t="s">
        <v>119</v>
      </c>
      <c r="Y13" s="354">
        <f t="shared" si="8"/>
        <v>0</v>
      </c>
      <c r="Z13" s="353" t="s">
        <v>119</v>
      </c>
      <c r="AA13" s="15" t="s">
        <v>119</v>
      </c>
      <c r="AB13" s="354">
        <f t="shared" si="9"/>
        <v>0</v>
      </c>
      <c r="AC13" s="353" t="s">
        <v>112</v>
      </c>
      <c r="AD13" s="15" t="s">
        <v>112</v>
      </c>
      <c r="AE13" s="354">
        <f t="shared" si="10"/>
        <v>0</v>
      </c>
      <c r="AF13" s="353" t="s">
        <v>112</v>
      </c>
      <c r="AG13" s="15" t="s">
        <v>112</v>
      </c>
      <c r="AH13" s="354">
        <f t="shared" si="11"/>
        <v>0</v>
      </c>
      <c r="AI13" s="353" t="s">
        <v>112</v>
      </c>
      <c r="AJ13" s="15" t="s">
        <v>112</v>
      </c>
      <c r="AK13" s="354">
        <f t="shared" si="12"/>
        <v>0</v>
      </c>
      <c r="AL13" s="15" t="s">
        <v>112</v>
      </c>
      <c r="AM13" s="15" t="s">
        <v>112</v>
      </c>
      <c r="AN13" s="354">
        <f t="shared" si="13"/>
        <v>0</v>
      </c>
      <c r="AO13" s="15" t="s">
        <v>119</v>
      </c>
      <c r="AP13" s="15" t="s">
        <v>119</v>
      </c>
      <c r="AQ13" s="354">
        <f t="shared" si="14"/>
        <v>0</v>
      </c>
      <c r="AR13" s="372">
        <f t="shared" si="15"/>
        <v>14</v>
      </c>
      <c r="AS13" s="373">
        <f t="shared" si="16"/>
        <v>14</v>
      </c>
      <c r="AT13" s="354">
        <f t="shared" si="17"/>
        <v>0</v>
      </c>
    </row>
    <row r="14">
      <c r="A14" s="6" t="s">
        <v>25</v>
      </c>
      <c r="B14" s="358"/>
      <c r="C14" s="18"/>
      <c r="D14" s="359" t="str">
        <f t="shared" si="1"/>
        <v/>
      </c>
      <c r="E14" s="18"/>
      <c r="F14" s="18"/>
      <c r="G14" s="359" t="str">
        <f t="shared" si="2"/>
        <v/>
      </c>
      <c r="H14" s="27"/>
      <c r="I14" s="27"/>
      <c r="J14" s="359" t="str">
        <f t="shared" si="3"/>
        <v/>
      </c>
      <c r="K14" s="358"/>
      <c r="L14" s="18"/>
      <c r="M14" s="359" t="str">
        <f t="shared" si="4"/>
        <v/>
      </c>
      <c r="N14" s="358"/>
      <c r="O14" s="18"/>
      <c r="P14" s="359" t="str">
        <f t="shared" si="5"/>
        <v/>
      </c>
      <c r="Q14" s="358"/>
      <c r="R14" s="18"/>
      <c r="S14" s="359" t="str">
        <f t="shared" si="6"/>
        <v/>
      </c>
      <c r="T14" s="358" t="s">
        <v>115</v>
      </c>
      <c r="U14" s="18" t="s">
        <v>115</v>
      </c>
      <c r="V14" s="359">
        <f t="shared" si="7"/>
        <v>0</v>
      </c>
      <c r="W14" s="358"/>
      <c r="X14" s="18"/>
      <c r="Y14" s="359" t="str">
        <f t="shared" si="8"/>
        <v/>
      </c>
      <c r="Z14" s="358"/>
      <c r="AA14" s="18"/>
      <c r="AB14" s="359" t="str">
        <f t="shared" si="9"/>
        <v/>
      </c>
      <c r="AC14" s="358"/>
      <c r="AD14" s="18"/>
      <c r="AE14" s="359" t="str">
        <f t="shared" si="10"/>
        <v/>
      </c>
      <c r="AF14" s="358"/>
      <c r="AG14" s="18"/>
      <c r="AH14" s="359" t="str">
        <f t="shared" si="11"/>
        <v/>
      </c>
      <c r="AI14" s="358" t="s">
        <v>115</v>
      </c>
      <c r="AJ14" s="18" t="s">
        <v>115</v>
      </c>
      <c r="AK14" s="359">
        <f t="shared" si="12"/>
        <v>0</v>
      </c>
      <c r="AL14" s="18" t="s">
        <v>115</v>
      </c>
      <c r="AM14" s="18" t="s">
        <v>115</v>
      </c>
      <c r="AN14" s="359">
        <f t="shared" si="13"/>
        <v>0</v>
      </c>
      <c r="AO14" s="18" t="s">
        <v>129</v>
      </c>
      <c r="AP14" s="18" t="s">
        <v>129</v>
      </c>
      <c r="AQ14" s="359">
        <f t="shared" si="14"/>
        <v>0</v>
      </c>
      <c r="AR14" s="374">
        <f t="shared" si="15"/>
        <v>11</v>
      </c>
      <c r="AS14" s="375">
        <f t="shared" si="16"/>
        <v>11</v>
      </c>
      <c r="AT14" s="359">
        <f t="shared" si="17"/>
        <v>0</v>
      </c>
    </row>
    <row r="15">
      <c r="A15" s="12" t="s">
        <v>26</v>
      </c>
      <c r="B15" s="353"/>
      <c r="C15" s="15"/>
      <c r="D15" s="354" t="str">
        <f t="shared" si="1"/>
        <v/>
      </c>
      <c r="E15" s="15"/>
      <c r="F15" s="15"/>
      <c r="G15" s="354" t="str">
        <f t="shared" si="2"/>
        <v/>
      </c>
      <c r="H15" s="353" t="s">
        <v>115</v>
      </c>
      <c r="I15" s="15" t="s">
        <v>115</v>
      </c>
      <c r="J15" s="354">
        <f t="shared" si="3"/>
        <v>0</v>
      </c>
      <c r="K15" s="353"/>
      <c r="L15" s="15"/>
      <c r="M15" s="354" t="str">
        <f t="shared" si="4"/>
        <v/>
      </c>
      <c r="N15" s="353" t="s">
        <v>129</v>
      </c>
      <c r="O15" s="15" t="s">
        <v>129</v>
      </c>
      <c r="P15" s="354">
        <f t="shared" si="5"/>
        <v>0</v>
      </c>
      <c r="Q15" s="353" t="s">
        <v>129</v>
      </c>
      <c r="R15" s="15" t="s">
        <v>129</v>
      </c>
      <c r="S15" s="354">
        <f t="shared" si="6"/>
        <v>0</v>
      </c>
      <c r="T15" s="353"/>
      <c r="U15" s="15"/>
      <c r="V15" s="354" t="str">
        <f t="shared" si="7"/>
        <v/>
      </c>
      <c r="W15" s="353" t="s">
        <v>129</v>
      </c>
      <c r="X15" s="15" t="s">
        <v>129</v>
      </c>
      <c r="Y15" s="354">
        <f t="shared" si="8"/>
        <v>0</v>
      </c>
      <c r="Z15" s="353"/>
      <c r="AA15" s="15"/>
      <c r="AB15" s="354" t="str">
        <f t="shared" si="9"/>
        <v/>
      </c>
      <c r="AC15" s="353"/>
      <c r="AD15" s="15"/>
      <c r="AE15" s="354" t="str">
        <f t="shared" si="10"/>
        <v/>
      </c>
      <c r="AF15" s="353"/>
      <c r="AG15" s="15"/>
      <c r="AH15" s="354" t="str">
        <f t="shared" si="11"/>
        <v/>
      </c>
      <c r="AI15" s="353"/>
      <c r="AJ15" s="15"/>
      <c r="AK15" s="354" t="str">
        <f t="shared" si="12"/>
        <v/>
      </c>
      <c r="AL15" s="15" t="s">
        <v>115</v>
      </c>
      <c r="AM15" s="15" t="s">
        <v>115</v>
      </c>
      <c r="AN15" s="354">
        <f t="shared" si="13"/>
        <v>0</v>
      </c>
      <c r="AO15" s="15" t="s">
        <v>129</v>
      </c>
      <c r="AP15" s="15" t="s">
        <v>129</v>
      </c>
      <c r="AQ15" s="354">
        <f t="shared" si="14"/>
        <v>0</v>
      </c>
      <c r="AR15" s="372">
        <f t="shared" si="15"/>
        <v>13</v>
      </c>
      <c r="AS15" s="373">
        <f t="shared" si="16"/>
        <v>13</v>
      </c>
      <c r="AT15" s="354">
        <f t="shared" si="17"/>
        <v>0</v>
      </c>
    </row>
    <row r="16">
      <c r="A16" s="6" t="s">
        <v>27</v>
      </c>
      <c r="B16" s="358" t="s">
        <v>125</v>
      </c>
      <c r="C16" s="18" t="s">
        <v>132</v>
      </c>
      <c r="D16" s="359">
        <f t="shared" si="1"/>
        <v>1.5</v>
      </c>
      <c r="E16" s="18" t="s">
        <v>127</v>
      </c>
      <c r="F16" s="18" t="s">
        <v>133</v>
      </c>
      <c r="G16" s="359">
        <f t="shared" si="2"/>
        <v>2</v>
      </c>
      <c r="H16" s="358" t="s">
        <v>125</v>
      </c>
      <c r="I16" s="18" t="s">
        <v>132</v>
      </c>
      <c r="J16" s="359">
        <f t="shared" si="3"/>
        <v>1.5</v>
      </c>
      <c r="K16" s="358" t="s">
        <v>127</v>
      </c>
      <c r="L16" s="18" t="s">
        <v>133</v>
      </c>
      <c r="M16" s="359">
        <f t="shared" si="4"/>
        <v>2</v>
      </c>
      <c r="N16" s="358" t="s">
        <v>127</v>
      </c>
      <c r="O16" s="18" t="s">
        <v>133</v>
      </c>
      <c r="P16" s="359">
        <f t="shared" si="5"/>
        <v>2</v>
      </c>
      <c r="Q16" s="358" t="s">
        <v>127</v>
      </c>
      <c r="R16" s="18" t="s">
        <v>133</v>
      </c>
      <c r="S16" s="359">
        <f t="shared" si="6"/>
        <v>2</v>
      </c>
      <c r="T16" s="358" t="s">
        <v>125</v>
      </c>
      <c r="U16" s="18" t="s">
        <v>133</v>
      </c>
      <c r="V16" s="359">
        <f t="shared" si="7"/>
        <v>4</v>
      </c>
      <c r="W16" s="358" t="s">
        <v>127</v>
      </c>
      <c r="X16" s="18" t="s">
        <v>133</v>
      </c>
      <c r="Y16" s="359">
        <f t="shared" si="8"/>
        <v>2</v>
      </c>
      <c r="Z16" s="358" t="s">
        <v>127</v>
      </c>
      <c r="AA16" s="18" t="s">
        <v>132</v>
      </c>
      <c r="AB16" s="359">
        <f t="shared" si="9"/>
        <v>0.5</v>
      </c>
      <c r="AC16" s="358" t="s">
        <v>125</v>
      </c>
      <c r="AD16" s="18" t="s">
        <v>132</v>
      </c>
      <c r="AE16" s="359">
        <f t="shared" si="10"/>
        <v>1.5</v>
      </c>
      <c r="AF16" s="358" t="s">
        <v>125</v>
      </c>
      <c r="AG16" s="18" t="s">
        <v>132</v>
      </c>
      <c r="AH16" s="359">
        <f t="shared" si="11"/>
        <v>1.5</v>
      </c>
      <c r="AI16" s="358" t="s">
        <v>125</v>
      </c>
      <c r="AJ16" s="18" t="s">
        <v>132</v>
      </c>
      <c r="AK16" s="359">
        <f t="shared" si="12"/>
        <v>1.5</v>
      </c>
      <c r="AL16" s="18" t="s">
        <v>125</v>
      </c>
      <c r="AM16" s="18" t="s">
        <v>132</v>
      </c>
      <c r="AN16" s="359">
        <f t="shared" si="13"/>
        <v>1.5</v>
      </c>
      <c r="AO16" s="18" t="s">
        <v>127</v>
      </c>
      <c r="AP16" s="18" t="s">
        <v>132</v>
      </c>
      <c r="AQ16" s="359">
        <f t="shared" si="14"/>
        <v>0.5</v>
      </c>
      <c r="AR16" s="374">
        <f t="shared" si="15"/>
        <v>39</v>
      </c>
      <c r="AS16" s="375">
        <f t="shared" si="16"/>
        <v>94</v>
      </c>
      <c r="AT16" s="359">
        <f t="shared" si="17"/>
        <v>1.41025641</v>
      </c>
    </row>
    <row r="17">
      <c r="A17" s="12" t="s">
        <v>28</v>
      </c>
      <c r="B17" s="353"/>
      <c r="C17" s="15"/>
      <c r="D17" s="354" t="str">
        <f t="shared" si="1"/>
        <v/>
      </c>
      <c r="E17" s="15"/>
      <c r="F17" s="15"/>
      <c r="G17" s="354" t="str">
        <f t="shared" si="2"/>
        <v/>
      </c>
      <c r="H17" s="353" t="s">
        <v>129</v>
      </c>
      <c r="I17" s="15" t="s">
        <v>129</v>
      </c>
      <c r="J17" s="354">
        <f t="shared" si="3"/>
        <v>0</v>
      </c>
      <c r="K17" s="353"/>
      <c r="L17" s="15"/>
      <c r="M17" s="354" t="str">
        <f t="shared" si="4"/>
        <v/>
      </c>
      <c r="N17" s="353" t="s">
        <v>134</v>
      </c>
      <c r="O17" s="15" t="s">
        <v>134</v>
      </c>
      <c r="P17" s="354">
        <f t="shared" si="5"/>
        <v>0</v>
      </c>
      <c r="Q17" s="353" t="s">
        <v>134</v>
      </c>
      <c r="R17" s="15" t="s">
        <v>134</v>
      </c>
      <c r="S17" s="354">
        <f t="shared" si="6"/>
        <v>0</v>
      </c>
      <c r="T17" s="353" t="s">
        <v>129</v>
      </c>
      <c r="U17" s="15" t="s">
        <v>129</v>
      </c>
      <c r="V17" s="354">
        <f t="shared" si="7"/>
        <v>0</v>
      </c>
      <c r="W17" s="353" t="s">
        <v>122</v>
      </c>
      <c r="X17" s="15" t="s">
        <v>122</v>
      </c>
      <c r="Y17" s="354">
        <f t="shared" si="8"/>
        <v>0</v>
      </c>
      <c r="Z17" s="353" t="s">
        <v>122</v>
      </c>
      <c r="AA17" s="15" t="s">
        <v>122</v>
      </c>
      <c r="AB17" s="354">
        <f t="shared" si="9"/>
        <v>0</v>
      </c>
      <c r="AC17" s="353" t="s">
        <v>129</v>
      </c>
      <c r="AD17" s="15" t="s">
        <v>129</v>
      </c>
      <c r="AE17" s="354">
        <f t="shared" si="10"/>
        <v>0</v>
      </c>
      <c r="AF17" s="353" t="s">
        <v>129</v>
      </c>
      <c r="AG17" s="15" t="s">
        <v>129</v>
      </c>
      <c r="AH17" s="354">
        <f t="shared" si="11"/>
        <v>0</v>
      </c>
      <c r="AI17" s="353" t="s">
        <v>129</v>
      </c>
      <c r="AJ17" s="15" t="s">
        <v>129</v>
      </c>
      <c r="AK17" s="354">
        <f t="shared" si="12"/>
        <v>0</v>
      </c>
      <c r="AL17" s="15" t="s">
        <v>129</v>
      </c>
      <c r="AM17" s="15" t="s">
        <v>129</v>
      </c>
      <c r="AN17" s="354">
        <f t="shared" si="13"/>
        <v>0</v>
      </c>
      <c r="AO17" s="15" t="s">
        <v>122</v>
      </c>
      <c r="AP17" s="15" t="s">
        <v>122</v>
      </c>
      <c r="AQ17" s="354">
        <f t="shared" si="14"/>
        <v>0</v>
      </c>
      <c r="AR17" s="372">
        <f t="shared" si="15"/>
        <v>39</v>
      </c>
      <c r="AS17" s="373">
        <f t="shared" si="16"/>
        <v>39</v>
      </c>
      <c r="AT17" s="354">
        <f t="shared" si="17"/>
        <v>0</v>
      </c>
    </row>
    <row r="18">
      <c r="A18" s="6" t="s">
        <v>29</v>
      </c>
      <c r="B18" s="358"/>
      <c r="C18" s="18"/>
      <c r="D18" s="359" t="str">
        <f t="shared" si="1"/>
        <v/>
      </c>
      <c r="E18" s="18"/>
      <c r="F18" s="18"/>
      <c r="G18" s="359" t="str">
        <f t="shared" si="2"/>
        <v/>
      </c>
      <c r="H18" s="358" t="s">
        <v>116</v>
      </c>
      <c r="I18" s="18" t="s">
        <v>116</v>
      </c>
      <c r="J18" s="359">
        <f t="shared" si="3"/>
        <v>0</v>
      </c>
      <c r="K18" s="358"/>
      <c r="L18" s="18"/>
      <c r="M18" s="359" t="str">
        <f t="shared" si="4"/>
        <v/>
      </c>
      <c r="N18" s="358" t="s">
        <v>117</v>
      </c>
      <c r="O18" s="18" t="s">
        <v>117</v>
      </c>
      <c r="P18" s="359">
        <f t="shared" si="5"/>
        <v>0</v>
      </c>
      <c r="Q18" s="358" t="s">
        <v>117</v>
      </c>
      <c r="R18" s="18" t="s">
        <v>117</v>
      </c>
      <c r="S18" s="359">
        <f t="shared" si="6"/>
        <v>0</v>
      </c>
      <c r="T18" s="358" t="s">
        <v>114</v>
      </c>
      <c r="U18" s="18" t="s">
        <v>114</v>
      </c>
      <c r="V18" s="359">
        <f t="shared" si="7"/>
        <v>0</v>
      </c>
      <c r="W18" s="358"/>
      <c r="X18" s="18"/>
      <c r="Y18" s="359" t="str">
        <f t="shared" si="8"/>
        <v/>
      </c>
      <c r="Z18" s="358"/>
      <c r="AA18" s="18"/>
      <c r="AB18" s="359" t="str">
        <f t="shared" si="9"/>
        <v/>
      </c>
      <c r="AC18" s="358" t="s">
        <v>114</v>
      </c>
      <c r="AD18" s="18" t="s">
        <v>114</v>
      </c>
      <c r="AE18" s="359">
        <f t="shared" si="10"/>
        <v>0</v>
      </c>
      <c r="AF18" s="358"/>
      <c r="AG18" s="18"/>
      <c r="AH18" s="359" t="str">
        <f t="shared" si="11"/>
        <v/>
      </c>
      <c r="AI18" s="358" t="s">
        <v>118</v>
      </c>
      <c r="AJ18" s="18" t="s">
        <v>118</v>
      </c>
      <c r="AK18" s="359">
        <f t="shared" si="12"/>
        <v>0</v>
      </c>
      <c r="AL18" s="18" t="s">
        <v>119</v>
      </c>
      <c r="AM18" s="18" t="s">
        <v>119</v>
      </c>
      <c r="AN18" s="359">
        <f t="shared" si="13"/>
        <v>0</v>
      </c>
      <c r="AO18" s="18" t="s">
        <v>118</v>
      </c>
      <c r="AP18" s="18" t="s">
        <v>118</v>
      </c>
      <c r="AQ18" s="359">
        <f t="shared" si="14"/>
        <v>0</v>
      </c>
      <c r="AR18" s="374">
        <f t="shared" si="15"/>
        <v>16</v>
      </c>
      <c r="AS18" s="375">
        <f t="shared" si="16"/>
        <v>16</v>
      </c>
      <c r="AT18" s="359">
        <f t="shared" si="17"/>
        <v>0</v>
      </c>
    </row>
    <row r="19">
      <c r="A19" s="12" t="s">
        <v>30</v>
      </c>
      <c r="B19" s="353" t="s">
        <v>120</v>
      </c>
      <c r="C19" s="15" t="s">
        <v>120</v>
      </c>
      <c r="D19" s="354">
        <f t="shared" si="1"/>
        <v>0</v>
      </c>
      <c r="E19" s="15" t="s">
        <v>121</v>
      </c>
      <c r="F19" s="15" t="s">
        <v>121</v>
      </c>
      <c r="G19" s="354">
        <f t="shared" si="2"/>
        <v>0</v>
      </c>
      <c r="H19" s="355"/>
      <c r="I19" s="29"/>
      <c r="J19" s="354" t="str">
        <f t="shared" si="3"/>
        <v/>
      </c>
      <c r="K19" s="353"/>
      <c r="L19" s="15"/>
      <c r="M19" s="354" t="str">
        <f t="shared" si="4"/>
        <v/>
      </c>
      <c r="N19" s="353"/>
      <c r="O19" s="15"/>
      <c r="P19" s="354" t="str">
        <f t="shared" si="5"/>
        <v/>
      </c>
      <c r="Q19" s="353"/>
      <c r="R19" s="15"/>
      <c r="S19" s="354" t="str">
        <f t="shared" si="6"/>
        <v/>
      </c>
      <c r="T19" s="353" t="s">
        <v>122</v>
      </c>
      <c r="U19" s="15" t="s">
        <v>122</v>
      </c>
      <c r="V19" s="354">
        <f t="shared" si="7"/>
        <v>0</v>
      </c>
      <c r="W19" s="353" t="s">
        <v>124</v>
      </c>
      <c r="X19" s="15" t="s">
        <v>124</v>
      </c>
      <c r="Y19" s="354">
        <f t="shared" si="8"/>
        <v>0</v>
      </c>
      <c r="Z19" s="353" t="s">
        <v>124</v>
      </c>
      <c r="AA19" s="15" t="s">
        <v>124</v>
      </c>
      <c r="AB19" s="354">
        <f t="shared" si="9"/>
        <v>0</v>
      </c>
      <c r="AC19" s="353" t="s">
        <v>122</v>
      </c>
      <c r="AD19" s="15" t="s">
        <v>122</v>
      </c>
      <c r="AE19" s="354">
        <f t="shared" si="10"/>
        <v>0</v>
      </c>
      <c r="AF19" s="353" t="s">
        <v>122</v>
      </c>
      <c r="AG19" s="15" t="s">
        <v>122</v>
      </c>
      <c r="AH19" s="354">
        <f t="shared" si="11"/>
        <v>0</v>
      </c>
      <c r="AI19" s="353" t="s">
        <v>122</v>
      </c>
      <c r="AJ19" s="15" t="s">
        <v>122</v>
      </c>
      <c r="AK19" s="354">
        <f t="shared" si="12"/>
        <v>0</v>
      </c>
      <c r="AL19" s="15" t="s">
        <v>122</v>
      </c>
      <c r="AM19" s="15" t="s">
        <v>122</v>
      </c>
      <c r="AN19" s="354">
        <f t="shared" si="13"/>
        <v>0</v>
      </c>
      <c r="AO19" s="15" t="s">
        <v>124</v>
      </c>
      <c r="AP19" s="15" t="s">
        <v>124</v>
      </c>
      <c r="AQ19" s="354">
        <f t="shared" si="14"/>
        <v>0</v>
      </c>
      <c r="AR19" s="372">
        <f t="shared" si="15"/>
        <v>90</v>
      </c>
      <c r="AS19" s="373">
        <f t="shared" si="16"/>
        <v>90</v>
      </c>
      <c r="AT19" s="354">
        <f t="shared" si="17"/>
        <v>0</v>
      </c>
    </row>
    <row r="20">
      <c r="A20" s="6" t="s">
        <v>31</v>
      </c>
      <c r="B20" s="358" t="s">
        <v>135</v>
      </c>
      <c r="C20" s="18" t="s">
        <v>135</v>
      </c>
      <c r="D20" s="359">
        <f t="shared" si="1"/>
        <v>0</v>
      </c>
      <c r="E20" s="18" t="s">
        <v>136</v>
      </c>
      <c r="F20" s="18" t="s">
        <v>136</v>
      </c>
      <c r="G20" s="359">
        <f t="shared" si="2"/>
        <v>0</v>
      </c>
      <c r="H20" s="358" t="s">
        <v>135</v>
      </c>
      <c r="I20" s="18" t="s">
        <v>135</v>
      </c>
      <c r="J20" s="359">
        <f t="shared" si="3"/>
        <v>0</v>
      </c>
      <c r="K20" s="358" t="s">
        <v>136</v>
      </c>
      <c r="L20" s="18" t="s">
        <v>136</v>
      </c>
      <c r="M20" s="359">
        <f t="shared" si="4"/>
        <v>0</v>
      </c>
      <c r="N20" s="358" t="s">
        <v>136</v>
      </c>
      <c r="O20" s="18" t="s">
        <v>136</v>
      </c>
      <c r="P20" s="359">
        <f t="shared" si="5"/>
        <v>0</v>
      </c>
      <c r="Q20" s="358" t="s">
        <v>136</v>
      </c>
      <c r="R20" s="18" t="s">
        <v>136</v>
      </c>
      <c r="S20" s="359">
        <f t="shared" si="6"/>
        <v>0</v>
      </c>
      <c r="T20" s="358" t="s">
        <v>135</v>
      </c>
      <c r="U20" s="18" t="s">
        <v>135</v>
      </c>
      <c r="V20" s="359">
        <f t="shared" si="7"/>
        <v>0</v>
      </c>
      <c r="W20" s="358" t="s">
        <v>136</v>
      </c>
      <c r="X20" s="18" t="s">
        <v>136</v>
      </c>
      <c r="Y20" s="359">
        <f t="shared" si="8"/>
        <v>0</v>
      </c>
      <c r="Z20" s="358" t="s">
        <v>136</v>
      </c>
      <c r="AA20" s="18" t="s">
        <v>136</v>
      </c>
      <c r="AB20" s="359">
        <f t="shared" si="9"/>
        <v>0</v>
      </c>
      <c r="AC20" s="358" t="s">
        <v>135</v>
      </c>
      <c r="AD20" s="18" t="s">
        <v>135</v>
      </c>
      <c r="AE20" s="359">
        <f t="shared" si="10"/>
        <v>0</v>
      </c>
      <c r="AF20" s="358" t="s">
        <v>135</v>
      </c>
      <c r="AG20" s="18" t="s">
        <v>135</v>
      </c>
      <c r="AH20" s="359">
        <f t="shared" si="11"/>
        <v>0</v>
      </c>
      <c r="AI20" s="358" t="s">
        <v>135</v>
      </c>
      <c r="AJ20" s="18" t="s">
        <v>135</v>
      </c>
      <c r="AK20" s="359">
        <f t="shared" si="12"/>
        <v>0</v>
      </c>
      <c r="AL20" s="18" t="s">
        <v>135</v>
      </c>
      <c r="AM20" s="18" t="s">
        <v>135</v>
      </c>
      <c r="AN20" s="359">
        <f t="shared" si="13"/>
        <v>0</v>
      </c>
      <c r="AO20" s="18" t="s">
        <v>136</v>
      </c>
      <c r="AP20" s="18" t="s">
        <v>136</v>
      </c>
      <c r="AQ20" s="359">
        <f t="shared" si="14"/>
        <v>0</v>
      </c>
      <c r="AR20" s="374">
        <f t="shared" si="15"/>
        <v>50</v>
      </c>
      <c r="AS20" s="375">
        <f t="shared" si="16"/>
        <v>50</v>
      </c>
      <c r="AT20" s="359">
        <f t="shared" si="17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1"/>
        <v>0</v>
      </c>
      <c r="E21" s="15" t="s">
        <v>116</v>
      </c>
      <c r="F21" s="15" t="s">
        <v>116</v>
      </c>
      <c r="G21" s="354">
        <f t="shared" si="2"/>
        <v>0</v>
      </c>
      <c r="H21" s="353" t="s">
        <v>114</v>
      </c>
      <c r="I21" s="15" t="s">
        <v>114</v>
      </c>
      <c r="J21" s="354">
        <f t="shared" si="3"/>
        <v>0</v>
      </c>
      <c r="K21" s="353" t="s">
        <v>116</v>
      </c>
      <c r="L21" s="15" t="s">
        <v>116</v>
      </c>
      <c r="M21" s="354">
        <f t="shared" si="4"/>
        <v>0</v>
      </c>
      <c r="N21" s="353" t="s">
        <v>116</v>
      </c>
      <c r="O21" s="15" t="s">
        <v>116</v>
      </c>
      <c r="P21" s="354">
        <f t="shared" si="5"/>
        <v>0</v>
      </c>
      <c r="Q21" s="353" t="s">
        <v>116</v>
      </c>
      <c r="R21" s="15" t="s">
        <v>116</v>
      </c>
      <c r="S21" s="354">
        <f t="shared" si="6"/>
        <v>0</v>
      </c>
      <c r="T21" s="353" t="s">
        <v>114</v>
      </c>
      <c r="U21" s="15" t="s">
        <v>114</v>
      </c>
      <c r="V21" s="354">
        <f t="shared" si="7"/>
        <v>0</v>
      </c>
      <c r="W21" s="353" t="s">
        <v>116</v>
      </c>
      <c r="X21" s="15" t="s">
        <v>116</v>
      </c>
      <c r="Y21" s="354">
        <f t="shared" si="8"/>
        <v>0</v>
      </c>
      <c r="Z21" s="353" t="s">
        <v>116</v>
      </c>
      <c r="AA21" s="15" t="s">
        <v>116</v>
      </c>
      <c r="AB21" s="354">
        <f t="shared" si="9"/>
        <v>0</v>
      </c>
      <c r="AC21" s="353" t="s">
        <v>114</v>
      </c>
      <c r="AD21" s="15" t="s">
        <v>114</v>
      </c>
      <c r="AE21" s="354">
        <f t="shared" si="10"/>
        <v>0</v>
      </c>
      <c r="AF21" s="353" t="s">
        <v>114</v>
      </c>
      <c r="AG21" s="15" t="s">
        <v>114</v>
      </c>
      <c r="AH21" s="354">
        <f t="shared" si="11"/>
        <v>0</v>
      </c>
      <c r="AI21" s="353" t="s">
        <v>114</v>
      </c>
      <c r="AJ21" s="15" t="s">
        <v>114</v>
      </c>
      <c r="AK21" s="354">
        <f t="shared" si="12"/>
        <v>0</v>
      </c>
      <c r="AL21" s="15" t="s">
        <v>114</v>
      </c>
      <c r="AM21" s="15" t="s">
        <v>114</v>
      </c>
      <c r="AN21" s="354">
        <f t="shared" si="13"/>
        <v>0</v>
      </c>
      <c r="AO21" s="15" t="s">
        <v>116</v>
      </c>
      <c r="AP21" s="15" t="s">
        <v>116</v>
      </c>
      <c r="AQ21" s="354">
        <f t="shared" si="14"/>
        <v>0</v>
      </c>
      <c r="AR21" s="372">
        <f t="shared" si="15"/>
        <v>25</v>
      </c>
      <c r="AS21" s="373">
        <f t="shared" si="16"/>
        <v>25</v>
      </c>
      <c r="AT21" s="354">
        <f t="shared" si="17"/>
        <v>0</v>
      </c>
    </row>
    <row r="22">
      <c r="A22" s="6" t="s">
        <v>33</v>
      </c>
      <c r="B22" s="358"/>
      <c r="C22" s="18"/>
      <c r="D22" s="359" t="str">
        <f t="shared" si="1"/>
        <v/>
      </c>
      <c r="E22" s="18"/>
      <c r="F22" s="18"/>
      <c r="G22" s="359" t="str">
        <f t="shared" si="2"/>
        <v/>
      </c>
      <c r="H22" s="361"/>
      <c r="I22" s="27"/>
      <c r="J22" s="359" t="str">
        <f t="shared" si="3"/>
        <v/>
      </c>
      <c r="K22" s="358"/>
      <c r="L22" s="18"/>
      <c r="M22" s="359" t="str">
        <f t="shared" si="4"/>
        <v/>
      </c>
      <c r="N22" s="358"/>
      <c r="O22" s="18"/>
      <c r="P22" s="359" t="str">
        <f t="shared" si="5"/>
        <v/>
      </c>
      <c r="Q22" s="358"/>
      <c r="R22" s="18"/>
      <c r="S22" s="359" t="str">
        <f t="shared" si="6"/>
        <v/>
      </c>
      <c r="T22" s="358"/>
      <c r="U22" s="18"/>
      <c r="V22" s="359" t="str">
        <f t="shared" si="7"/>
        <v/>
      </c>
      <c r="W22" s="358"/>
      <c r="X22" s="18"/>
      <c r="Y22" s="359" t="str">
        <f t="shared" si="8"/>
        <v/>
      </c>
      <c r="Z22" s="358" t="s">
        <v>122</v>
      </c>
      <c r="AA22" s="18" t="s">
        <v>123</v>
      </c>
      <c r="AB22" s="359">
        <f t="shared" si="9"/>
        <v>0</v>
      </c>
      <c r="AC22" s="358"/>
      <c r="AD22" s="18"/>
      <c r="AE22" s="359" t="str">
        <f t="shared" si="10"/>
        <v/>
      </c>
      <c r="AF22" s="358" t="s">
        <v>122</v>
      </c>
      <c r="AG22" s="18" t="s">
        <v>123</v>
      </c>
      <c r="AH22" s="359">
        <f t="shared" si="11"/>
        <v>0</v>
      </c>
      <c r="AI22" s="358" t="s">
        <v>129</v>
      </c>
      <c r="AJ22" s="18" t="s">
        <v>137</v>
      </c>
      <c r="AK22" s="359">
        <f t="shared" si="12"/>
        <v>0</v>
      </c>
      <c r="AL22" s="18" t="s">
        <v>115</v>
      </c>
      <c r="AM22" s="18" t="s">
        <v>138</v>
      </c>
      <c r="AN22" s="359">
        <f t="shared" si="13"/>
        <v>0</v>
      </c>
      <c r="AO22" s="18" t="s">
        <v>129</v>
      </c>
      <c r="AP22" s="18" t="s">
        <v>137</v>
      </c>
      <c r="AQ22" s="359">
        <f t="shared" si="14"/>
        <v>0</v>
      </c>
      <c r="AR22" s="376" t="s">
        <v>139</v>
      </c>
      <c r="AS22" s="375">
        <f t="shared" si="16"/>
        <v>20</v>
      </c>
      <c r="AT22" s="359">
        <f t="shared" si="17"/>
        <v>0</v>
      </c>
    </row>
    <row r="23">
      <c r="A23" s="12" t="s">
        <v>34</v>
      </c>
      <c r="B23" s="353"/>
      <c r="C23" s="15"/>
      <c r="D23" s="354" t="str">
        <f t="shared" si="1"/>
        <v/>
      </c>
      <c r="E23" s="15"/>
      <c r="F23" s="15"/>
      <c r="G23" s="354" t="str">
        <f t="shared" si="2"/>
        <v/>
      </c>
      <c r="H23" s="355"/>
      <c r="I23" s="29"/>
      <c r="J23" s="354" t="str">
        <f t="shared" si="3"/>
        <v/>
      </c>
      <c r="K23" s="353"/>
      <c r="L23" s="15"/>
      <c r="M23" s="354" t="str">
        <f t="shared" si="4"/>
        <v/>
      </c>
      <c r="N23" s="353"/>
      <c r="O23" s="15"/>
      <c r="P23" s="354" t="str">
        <f t="shared" si="5"/>
        <v/>
      </c>
      <c r="Q23" s="353"/>
      <c r="R23" s="15"/>
      <c r="S23" s="354" t="str">
        <f t="shared" si="6"/>
        <v/>
      </c>
      <c r="T23" s="353"/>
      <c r="U23" s="15"/>
      <c r="V23" s="354" t="str">
        <f t="shared" si="7"/>
        <v/>
      </c>
      <c r="W23" s="353"/>
      <c r="X23" s="15"/>
      <c r="Y23" s="354" t="str">
        <f t="shared" si="8"/>
        <v/>
      </c>
      <c r="Z23" s="353" t="s">
        <v>119</v>
      </c>
      <c r="AA23" s="15" t="s">
        <v>119</v>
      </c>
      <c r="AB23" s="354">
        <f t="shared" si="9"/>
        <v>0</v>
      </c>
      <c r="AC23" s="353"/>
      <c r="AD23" s="15"/>
      <c r="AE23" s="354" t="str">
        <f t="shared" si="10"/>
        <v/>
      </c>
      <c r="AF23" s="353" t="s">
        <v>119</v>
      </c>
      <c r="AG23" s="15" t="s">
        <v>119</v>
      </c>
      <c r="AH23" s="354">
        <f t="shared" si="11"/>
        <v>0</v>
      </c>
      <c r="AI23" s="353" t="s">
        <v>112</v>
      </c>
      <c r="AJ23" s="15" t="s">
        <v>112</v>
      </c>
      <c r="AK23" s="354">
        <f t="shared" si="12"/>
        <v>0</v>
      </c>
      <c r="AL23" s="15" t="s">
        <v>112</v>
      </c>
      <c r="AM23" s="15" t="s">
        <v>112</v>
      </c>
      <c r="AN23" s="354">
        <f t="shared" si="13"/>
        <v>0</v>
      </c>
      <c r="AO23" s="15" t="s">
        <v>119</v>
      </c>
      <c r="AP23" s="15" t="s">
        <v>119</v>
      </c>
      <c r="AQ23" s="354">
        <f t="shared" si="14"/>
        <v>0</v>
      </c>
      <c r="AR23" s="376" t="s">
        <v>140</v>
      </c>
      <c r="AS23" s="373">
        <f t="shared" si="16"/>
        <v>6</v>
      </c>
      <c r="AT23" s="354">
        <f t="shared" si="17"/>
        <v>0</v>
      </c>
    </row>
    <row r="24">
      <c r="A24" s="6" t="s">
        <v>35</v>
      </c>
      <c r="B24" s="358"/>
      <c r="C24" s="18"/>
      <c r="D24" s="359" t="str">
        <f t="shared" si="1"/>
        <v/>
      </c>
      <c r="E24" s="18"/>
      <c r="F24" s="18"/>
      <c r="G24" s="359" t="str">
        <f t="shared" si="2"/>
        <v/>
      </c>
      <c r="H24" s="361"/>
      <c r="I24" s="27"/>
      <c r="J24" s="359" t="str">
        <f t="shared" si="3"/>
        <v/>
      </c>
      <c r="K24" s="358"/>
      <c r="L24" s="18"/>
      <c r="M24" s="359" t="str">
        <f t="shared" si="4"/>
        <v/>
      </c>
      <c r="N24" s="358"/>
      <c r="O24" s="18"/>
      <c r="P24" s="359" t="str">
        <f t="shared" si="5"/>
        <v/>
      </c>
      <c r="Q24" s="358"/>
      <c r="R24" s="18"/>
      <c r="S24" s="359" t="str">
        <f t="shared" si="6"/>
        <v/>
      </c>
      <c r="T24" s="358"/>
      <c r="U24" s="18"/>
      <c r="V24" s="359" t="str">
        <f t="shared" si="7"/>
        <v/>
      </c>
      <c r="W24" s="358"/>
      <c r="X24" s="18"/>
      <c r="Y24" s="359" t="str">
        <f t="shared" si="8"/>
        <v/>
      </c>
      <c r="Z24" s="358"/>
      <c r="AA24" s="18"/>
      <c r="AB24" s="359" t="str">
        <f t="shared" si="9"/>
        <v/>
      </c>
      <c r="AC24" s="358" t="s">
        <v>115</v>
      </c>
      <c r="AD24" s="18" t="s">
        <v>115</v>
      </c>
      <c r="AE24" s="359">
        <f t="shared" si="10"/>
        <v>0</v>
      </c>
      <c r="AF24" s="358"/>
      <c r="AG24" s="18"/>
      <c r="AH24" s="359" t="str">
        <f t="shared" si="11"/>
        <v/>
      </c>
      <c r="AI24" s="358" t="s">
        <v>115</v>
      </c>
      <c r="AJ24" s="18" t="s">
        <v>115</v>
      </c>
      <c r="AK24" s="359">
        <f t="shared" si="12"/>
        <v>0</v>
      </c>
      <c r="AL24" s="18" t="s">
        <v>115</v>
      </c>
      <c r="AM24" s="18" t="s">
        <v>115</v>
      </c>
      <c r="AN24" s="359">
        <f t="shared" si="13"/>
        <v>0</v>
      </c>
      <c r="AO24" s="18" t="s">
        <v>129</v>
      </c>
      <c r="AP24" s="18" t="s">
        <v>129</v>
      </c>
      <c r="AQ24" s="359">
        <f t="shared" si="14"/>
        <v>0</v>
      </c>
      <c r="AR24" s="374">
        <f t="shared" ref="AR24:AR39" si="18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0,INT(right(Q24,LEN(Q24)-(SEARCH("-",Q24,1))))))+(if(isblank(T24), 0,INT(right(T24,LEN(T24)-(SEARCH("-",T24,1)))))+(if(isblank(W24), 0,INT(right(W24,LEN(W24)-(SEARCH("-",W24,1)))))+(if(isblank(Z24), 0,INT(right(Z24,LEN(Z24)-(SEARCH("-",Z24,1)))))+(if(isblank(AC24), 0,INT(right(AC24,LEN(AC24)-(SEARCH("-",AC24,1)))))+(if(isblank(AF24), 0,INT(right(AF24,LEN(T24)-(SEARCH("-",AF24,1)))))+(if(isblank(AI24), 0,INT(right(AI24,LEN(AI24)-(SEARCH("-",AI24,1)))))+(2*(if(isblank(AL24), 0,INT(right(AL24,LEN(AL24)-(SEARCH("-",AL24,1))))))+(if(isblank(AO24), 0,INT(right(AO24,LEN(AO24)-(SEARCH("-",AO24,1)))))))))))))</f>
        <v>11</v>
      </c>
      <c r="AS24" s="375">
        <f t="shared" si="16"/>
        <v>11</v>
      </c>
      <c r="AT24" s="359">
        <f t="shared" si="17"/>
        <v>0</v>
      </c>
    </row>
    <row r="25">
      <c r="A25" s="12" t="s">
        <v>36</v>
      </c>
      <c r="B25" s="353"/>
      <c r="C25" s="15"/>
      <c r="D25" s="354" t="str">
        <f t="shared" si="1"/>
        <v/>
      </c>
      <c r="E25" s="15"/>
      <c r="F25" s="15"/>
      <c r="G25" s="354" t="str">
        <f t="shared" si="2"/>
        <v/>
      </c>
      <c r="H25" s="353" t="s">
        <v>125</v>
      </c>
      <c r="I25" s="15" t="s">
        <v>125</v>
      </c>
      <c r="J25" s="354">
        <f t="shared" si="3"/>
        <v>0</v>
      </c>
      <c r="K25" s="353" t="s">
        <v>130</v>
      </c>
      <c r="L25" s="15" t="s">
        <v>130</v>
      </c>
      <c r="M25" s="354">
        <f t="shared" si="4"/>
        <v>0</v>
      </c>
      <c r="N25" s="353" t="s">
        <v>130</v>
      </c>
      <c r="O25" s="15" t="s">
        <v>130</v>
      </c>
      <c r="P25" s="354">
        <f t="shared" si="5"/>
        <v>0</v>
      </c>
      <c r="Q25" s="353"/>
      <c r="R25" s="15"/>
      <c r="S25" s="354" t="str">
        <f t="shared" si="6"/>
        <v/>
      </c>
      <c r="T25" s="353" t="s">
        <v>125</v>
      </c>
      <c r="U25" s="15" t="s">
        <v>125</v>
      </c>
      <c r="V25" s="354">
        <f t="shared" si="7"/>
        <v>0</v>
      </c>
      <c r="W25" s="353" t="s">
        <v>127</v>
      </c>
      <c r="X25" s="15" t="s">
        <v>127</v>
      </c>
      <c r="Y25" s="354">
        <f t="shared" si="8"/>
        <v>0</v>
      </c>
      <c r="Z25" s="353" t="s">
        <v>127</v>
      </c>
      <c r="AA25" s="15" t="s">
        <v>127</v>
      </c>
      <c r="AB25" s="354">
        <f t="shared" si="9"/>
        <v>0</v>
      </c>
      <c r="AC25" s="353" t="s">
        <v>125</v>
      </c>
      <c r="AD25" s="15" t="s">
        <v>125</v>
      </c>
      <c r="AE25" s="354">
        <f t="shared" si="10"/>
        <v>0</v>
      </c>
      <c r="AF25" s="353" t="s">
        <v>125</v>
      </c>
      <c r="AG25" s="15" t="s">
        <v>125</v>
      </c>
      <c r="AH25" s="354">
        <f t="shared" si="11"/>
        <v>0</v>
      </c>
      <c r="AI25" s="353" t="s">
        <v>125</v>
      </c>
      <c r="AJ25" s="15" t="s">
        <v>125</v>
      </c>
      <c r="AK25" s="354">
        <f t="shared" si="12"/>
        <v>0</v>
      </c>
      <c r="AL25" s="15" t="s">
        <v>125</v>
      </c>
      <c r="AM25" s="15" t="s">
        <v>125</v>
      </c>
      <c r="AN25" s="354">
        <f t="shared" si="13"/>
        <v>0</v>
      </c>
      <c r="AO25" s="15" t="s">
        <v>127</v>
      </c>
      <c r="AP25" s="15" t="s">
        <v>127</v>
      </c>
      <c r="AQ25" s="354">
        <f t="shared" si="14"/>
        <v>0</v>
      </c>
      <c r="AR25" s="372">
        <f t="shared" si="18"/>
        <v>39</v>
      </c>
      <c r="AS25" s="373">
        <f t="shared" si="16"/>
        <v>39</v>
      </c>
      <c r="AT25" s="354">
        <f t="shared" si="17"/>
        <v>0</v>
      </c>
    </row>
    <row r="26">
      <c r="A26" s="6" t="s">
        <v>37</v>
      </c>
      <c r="B26" s="358" t="s">
        <v>125</v>
      </c>
      <c r="C26" s="18" t="s">
        <v>125</v>
      </c>
      <c r="D26" s="359">
        <f t="shared" si="1"/>
        <v>0</v>
      </c>
      <c r="E26" s="18" t="s">
        <v>131</v>
      </c>
      <c r="F26" s="18" t="s">
        <v>131</v>
      </c>
      <c r="G26" s="359">
        <f t="shared" si="2"/>
        <v>0</v>
      </c>
      <c r="H26" s="361"/>
      <c r="I26" s="27"/>
      <c r="J26" s="359" t="str">
        <f t="shared" si="3"/>
        <v/>
      </c>
      <c r="K26" s="358"/>
      <c r="L26" s="18"/>
      <c r="M26" s="359" t="str">
        <f t="shared" si="4"/>
        <v/>
      </c>
      <c r="N26" s="358"/>
      <c r="O26" s="18"/>
      <c r="P26" s="359" t="str">
        <f t="shared" si="5"/>
        <v/>
      </c>
      <c r="Q26" s="358"/>
      <c r="R26" s="18"/>
      <c r="S26" s="359" t="str">
        <f t="shared" si="6"/>
        <v/>
      </c>
      <c r="T26" s="358" t="s">
        <v>112</v>
      </c>
      <c r="U26" s="18" t="s">
        <v>112</v>
      </c>
      <c r="V26" s="359">
        <f t="shared" si="7"/>
        <v>0</v>
      </c>
      <c r="W26" s="358" t="s">
        <v>119</v>
      </c>
      <c r="X26" s="18" t="s">
        <v>119</v>
      </c>
      <c r="Y26" s="359">
        <f t="shared" si="8"/>
        <v>0</v>
      </c>
      <c r="Z26" s="358" t="s">
        <v>119</v>
      </c>
      <c r="AA26" s="18" t="s">
        <v>119</v>
      </c>
      <c r="AB26" s="359">
        <f t="shared" si="9"/>
        <v>0</v>
      </c>
      <c r="AC26" s="358" t="s">
        <v>112</v>
      </c>
      <c r="AD26" s="18" t="s">
        <v>112</v>
      </c>
      <c r="AE26" s="359">
        <f t="shared" si="10"/>
        <v>0</v>
      </c>
      <c r="AF26" s="358" t="s">
        <v>112</v>
      </c>
      <c r="AG26" s="18" t="s">
        <v>112</v>
      </c>
      <c r="AH26" s="359">
        <f t="shared" si="11"/>
        <v>0</v>
      </c>
      <c r="AI26" s="358" t="s">
        <v>112</v>
      </c>
      <c r="AJ26" s="18" t="s">
        <v>112</v>
      </c>
      <c r="AK26" s="359">
        <f t="shared" si="12"/>
        <v>0</v>
      </c>
      <c r="AL26" s="18" t="s">
        <v>112</v>
      </c>
      <c r="AM26" s="18" t="s">
        <v>112</v>
      </c>
      <c r="AN26" s="359">
        <f t="shared" si="13"/>
        <v>0</v>
      </c>
      <c r="AO26" s="18" t="s">
        <v>119</v>
      </c>
      <c r="AP26" s="18" t="s">
        <v>119</v>
      </c>
      <c r="AQ26" s="359">
        <f t="shared" si="14"/>
        <v>0</v>
      </c>
      <c r="AR26" s="374">
        <f t="shared" si="18"/>
        <v>14</v>
      </c>
      <c r="AS26" s="375">
        <f t="shared" si="16"/>
        <v>14</v>
      </c>
      <c r="AT26" s="359">
        <f t="shared" si="17"/>
        <v>0</v>
      </c>
    </row>
    <row r="27">
      <c r="A27" s="12" t="s">
        <v>38</v>
      </c>
      <c r="B27" s="353"/>
      <c r="C27" s="15"/>
      <c r="D27" s="354" t="str">
        <f t="shared" si="1"/>
        <v/>
      </c>
      <c r="E27" s="15"/>
      <c r="F27" s="15"/>
      <c r="G27" s="354" t="str">
        <f t="shared" si="2"/>
        <v/>
      </c>
      <c r="H27" s="29"/>
      <c r="I27" s="29"/>
      <c r="J27" s="354" t="str">
        <f t="shared" si="3"/>
        <v/>
      </c>
      <c r="K27" s="353"/>
      <c r="L27" s="15"/>
      <c r="M27" s="354" t="str">
        <f t="shared" si="4"/>
        <v/>
      </c>
      <c r="N27" s="353"/>
      <c r="O27" s="15"/>
      <c r="P27" s="354" t="str">
        <f t="shared" si="5"/>
        <v/>
      </c>
      <c r="Q27" s="353"/>
      <c r="R27" s="15"/>
      <c r="S27" s="354" t="str">
        <f t="shared" si="6"/>
        <v/>
      </c>
      <c r="T27" s="353"/>
      <c r="U27" s="15"/>
      <c r="V27" s="354" t="str">
        <f t="shared" si="7"/>
        <v/>
      </c>
      <c r="W27" s="353"/>
      <c r="X27" s="15"/>
      <c r="Y27" s="354" t="str">
        <f t="shared" si="8"/>
        <v/>
      </c>
      <c r="Z27" s="353"/>
      <c r="AA27" s="15"/>
      <c r="AB27" s="354" t="str">
        <f t="shared" si="9"/>
        <v/>
      </c>
      <c r="AC27" s="353" t="s">
        <v>115</v>
      </c>
      <c r="AD27" s="15" t="s">
        <v>115</v>
      </c>
      <c r="AE27" s="354">
        <f t="shared" si="10"/>
        <v>0</v>
      </c>
      <c r="AF27" s="353"/>
      <c r="AG27" s="15"/>
      <c r="AH27" s="354" t="str">
        <f t="shared" si="11"/>
        <v/>
      </c>
      <c r="AI27" s="353" t="s">
        <v>115</v>
      </c>
      <c r="AJ27" s="15" t="s">
        <v>115</v>
      </c>
      <c r="AK27" s="354">
        <f t="shared" si="12"/>
        <v>0</v>
      </c>
      <c r="AL27" s="15" t="s">
        <v>115</v>
      </c>
      <c r="AM27" s="15" t="s">
        <v>115</v>
      </c>
      <c r="AN27" s="354">
        <f t="shared" si="13"/>
        <v>0</v>
      </c>
      <c r="AO27" s="15" t="s">
        <v>129</v>
      </c>
      <c r="AP27" s="15" t="s">
        <v>129</v>
      </c>
      <c r="AQ27" s="354">
        <f t="shared" si="14"/>
        <v>0</v>
      </c>
      <c r="AR27" s="372">
        <f t="shared" si="18"/>
        <v>11</v>
      </c>
      <c r="AS27" s="373">
        <f t="shared" si="16"/>
        <v>11</v>
      </c>
      <c r="AT27" s="354">
        <f t="shared" si="17"/>
        <v>0</v>
      </c>
    </row>
    <row r="28">
      <c r="A28" s="6" t="s">
        <v>39</v>
      </c>
      <c r="B28" s="358"/>
      <c r="C28" s="18"/>
      <c r="D28" s="359" t="str">
        <f t="shared" si="1"/>
        <v/>
      </c>
      <c r="E28" s="18"/>
      <c r="F28" s="18"/>
      <c r="G28" s="359" t="str">
        <f t="shared" si="2"/>
        <v/>
      </c>
      <c r="H28" s="361"/>
      <c r="I28" s="27"/>
      <c r="J28" s="359" t="str">
        <f t="shared" si="3"/>
        <v/>
      </c>
      <c r="K28" s="358"/>
      <c r="L28" s="18"/>
      <c r="M28" s="359" t="str">
        <f t="shared" si="4"/>
        <v/>
      </c>
      <c r="N28" s="358"/>
      <c r="O28" s="18"/>
      <c r="P28" s="359" t="str">
        <f t="shared" si="5"/>
        <v/>
      </c>
      <c r="Q28" s="358"/>
      <c r="R28" s="18"/>
      <c r="S28" s="359" t="str">
        <f t="shared" si="6"/>
        <v/>
      </c>
      <c r="T28" s="358"/>
      <c r="U28" s="18"/>
      <c r="V28" s="359" t="str">
        <f t="shared" si="7"/>
        <v/>
      </c>
      <c r="W28" s="358" t="s">
        <v>129</v>
      </c>
      <c r="X28" s="18" t="s">
        <v>129</v>
      </c>
      <c r="Y28" s="359">
        <f t="shared" si="8"/>
        <v>0</v>
      </c>
      <c r="Z28" s="358"/>
      <c r="AA28" s="18"/>
      <c r="AB28" s="359" t="str">
        <f t="shared" si="9"/>
        <v/>
      </c>
      <c r="AC28" s="358"/>
      <c r="AD28" s="18"/>
      <c r="AE28" s="359" t="str">
        <f t="shared" si="10"/>
        <v/>
      </c>
      <c r="AF28" s="358"/>
      <c r="AG28" s="18"/>
      <c r="AH28" s="359" t="str">
        <f t="shared" si="11"/>
        <v/>
      </c>
      <c r="AI28" s="358"/>
      <c r="AJ28" s="18"/>
      <c r="AK28" s="359" t="str">
        <f t="shared" si="12"/>
        <v/>
      </c>
      <c r="AL28" s="18" t="s">
        <v>115</v>
      </c>
      <c r="AM28" s="18" t="s">
        <v>115</v>
      </c>
      <c r="AN28" s="359">
        <f t="shared" si="13"/>
        <v>0</v>
      </c>
      <c r="AO28" s="18" t="s">
        <v>129</v>
      </c>
      <c r="AP28" s="18" t="s">
        <v>129</v>
      </c>
      <c r="AQ28" s="359">
        <f t="shared" si="14"/>
        <v>0</v>
      </c>
      <c r="AR28" s="374">
        <f t="shared" si="18"/>
        <v>10</v>
      </c>
      <c r="AS28" s="375">
        <f t="shared" si="16"/>
        <v>10</v>
      </c>
      <c r="AT28" s="359">
        <f t="shared" si="17"/>
        <v>0</v>
      </c>
    </row>
    <row r="29">
      <c r="A29" s="12" t="s">
        <v>40</v>
      </c>
      <c r="B29" s="353"/>
      <c r="C29" s="15"/>
      <c r="D29" s="354" t="str">
        <f t="shared" si="1"/>
        <v/>
      </c>
      <c r="E29" s="15"/>
      <c r="F29" s="15"/>
      <c r="G29" s="354" t="str">
        <f t="shared" si="2"/>
        <v/>
      </c>
      <c r="H29" s="353" t="s">
        <v>129</v>
      </c>
      <c r="I29" s="15" t="s">
        <v>129</v>
      </c>
      <c r="J29" s="354">
        <f t="shared" si="3"/>
        <v>0</v>
      </c>
      <c r="K29" s="353" t="s">
        <v>134</v>
      </c>
      <c r="L29" s="15" t="s">
        <v>134</v>
      </c>
      <c r="M29" s="354">
        <f t="shared" si="4"/>
        <v>0</v>
      </c>
      <c r="N29" s="353" t="s">
        <v>134</v>
      </c>
      <c r="O29" s="15" t="s">
        <v>134</v>
      </c>
      <c r="P29" s="354">
        <f t="shared" si="5"/>
        <v>0</v>
      </c>
      <c r="Q29" s="353"/>
      <c r="R29" s="15"/>
      <c r="S29" s="354" t="str">
        <f t="shared" si="6"/>
        <v/>
      </c>
      <c r="T29" s="353" t="s">
        <v>129</v>
      </c>
      <c r="U29" s="15" t="s">
        <v>129</v>
      </c>
      <c r="V29" s="354">
        <f t="shared" si="7"/>
        <v>0</v>
      </c>
      <c r="W29" s="353" t="s">
        <v>122</v>
      </c>
      <c r="X29" s="15" t="s">
        <v>122</v>
      </c>
      <c r="Y29" s="354">
        <f t="shared" si="8"/>
        <v>0</v>
      </c>
      <c r="Z29" s="353" t="s">
        <v>122</v>
      </c>
      <c r="AA29" s="15" t="s">
        <v>122</v>
      </c>
      <c r="AB29" s="354">
        <f t="shared" si="9"/>
        <v>0</v>
      </c>
      <c r="AC29" s="353" t="s">
        <v>129</v>
      </c>
      <c r="AD29" s="15" t="s">
        <v>129</v>
      </c>
      <c r="AE29" s="354">
        <f t="shared" si="10"/>
        <v>0</v>
      </c>
      <c r="AF29" s="353" t="s">
        <v>129</v>
      </c>
      <c r="AG29" s="15" t="s">
        <v>129</v>
      </c>
      <c r="AH29" s="354">
        <f t="shared" si="11"/>
        <v>0</v>
      </c>
      <c r="AI29" s="353" t="s">
        <v>129</v>
      </c>
      <c r="AJ29" s="15" t="s">
        <v>129</v>
      </c>
      <c r="AK29" s="354">
        <f t="shared" si="12"/>
        <v>0</v>
      </c>
      <c r="AL29" s="15" t="s">
        <v>129</v>
      </c>
      <c r="AM29" s="15" t="s">
        <v>129</v>
      </c>
      <c r="AN29" s="354">
        <f t="shared" si="13"/>
        <v>0</v>
      </c>
      <c r="AO29" s="15" t="s">
        <v>122</v>
      </c>
      <c r="AP29" s="15" t="s">
        <v>122</v>
      </c>
      <c r="AQ29" s="354">
        <f t="shared" si="14"/>
        <v>0</v>
      </c>
      <c r="AR29" s="372">
        <f t="shared" si="18"/>
        <v>39</v>
      </c>
      <c r="AS29" s="373">
        <f t="shared" si="16"/>
        <v>39</v>
      </c>
      <c r="AT29" s="354">
        <f t="shared" si="17"/>
        <v>0</v>
      </c>
    </row>
    <row r="30">
      <c r="A30" s="6" t="s">
        <v>41</v>
      </c>
      <c r="B30" s="358"/>
      <c r="C30" s="18"/>
      <c r="D30" s="359" t="str">
        <f t="shared" si="1"/>
        <v/>
      </c>
      <c r="E30" s="18"/>
      <c r="F30" s="18"/>
      <c r="G30" s="359" t="str">
        <f t="shared" si="2"/>
        <v/>
      </c>
      <c r="H30" s="358" t="s">
        <v>115</v>
      </c>
      <c r="I30" s="18" t="s">
        <v>115</v>
      </c>
      <c r="J30" s="359">
        <f t="shared" si="3"/>
        <v>0</v>
      </c>
      <c r="K30" s="358" t="s">
        <v>129</v>
      </c>
      <c r="L30" s="18" t="s">
        <v>129</v>
      </c>
      <c r="M30" s="359">
        <f t="shared" si="4"/>
        <v>0</v>
      </c>
      <c r="N30" s="358" t="s">
        <v>129</v>
      </c>
      <c r="O30" s="18" t="s">
        <v>129</v>
      </c>
      <c r="P30" s="359">
        <f t="shared" si="5"/>
        <v>0</v>
      </c>
      <c r="Q30" s="358"/>
      <c r="R30" s="18"/>
      <c r="S30" s="359" t="str">
        <f t="shared" si="6"/>
        <v/>
      </c>
      <c r="T30" s="358"/>
      <c r="U30" s="18"/>
      <c r="V30" s="359" t="str">
        <f t="shared" si="7"/>
        <v/>
      </c>
      <c r="W30" s="358"/>
      <c r="X30" s="18"/>
      <c r="Y30" s="359" t="str">
        <f t="shared" si="8"/>
        <v/>
      </c>
      <c r="Z30" s="358"/>
      <c r="AA30" s="18"/>
      <c r="AB30" s="359" t="str">
        <f t="shared" si="9"/>
        <v/>
      </c>
      <c r="AC30" s="358"/>
      <c r="AD30" s="18"/>
      <c r="AE30" s="359" t="str">
        <f t="shared" si="10"/>
        <v/>
      </c>
      <c r="AF30" s="358"/>
      <c r="AG30" s="18"/>
      <c r="AH30" s="359" t="str">
        <f t="shared" si="11"/>
        <v/>
      </c>
      <c r="AI30" s="358"/>
      <c r="AJ30" s="18"/>
      <c r="AK30" s="359" t="str">
        <f t="shared" si="12"/>
        <v/>
      </c>
      <c r="AL30" s="18"/>
      <c r="AM30" s="18"/>
      <c r="AN30" s="359" t="str">
        <f t="shared" si="13"/>
        <v/>
      </c>
      <c r="AO30" s="18"/>
      <c r="AP30" s="18"/>
      <c r="AQ30" s="359" t="str">
        <f t="shared" si="14"/>
        <v/>
      </c>
      <c r="AR30" s="374">
        <f t="shared" si="18"/>
        <v>3</v>
      </c>
      <c r="AS30" s="375">
        <f t="shared" si="16"/>
        <v>3</v>
      </c>
      <c r="AT30" s="359">
        <f t="shared" si="17"/>
        <v>0</v>
      </c>
    </row>
    <row r="31">
      <c r="A31" s="12" t="s">
        <v>42</v>
      </c>
      <c r="B31" s="353"/>
      <c r="C31" s="15"/>
      <c r="D31" s="354" t="str">
        <f t="shared" si="1"/>
        <v/>
      </c>
      <c r="E31" s="15"/>
      <c r="F31" s="15"/>
      <c r="G31" s="354" t="str">
        <f t="shared" si="2"/>
        <v/>
      </c>
      <c r="H31" s="355"/>
      <c r="I31" s="29"/>
      <c r="J31" s="354" t="str">
        <f t="shared" si="3"/>
        <v/>
      </c>
      <c r="K31" s="353"/>
      <c r="L31" s="15"/>
      <c r="M31" s="354" t="str">
        <f t="shared" si="4"/>
        <v/>
      </c>
      <c r="N31" s="353"/>
      <c r="O31" s="15"/>
      <c r="P31" s="354" t="str">
        <f t="shared" si="5"/>
        <v/>
      </c>
      <c r="Q31" s="353"/>
      <c r="R31" s="15"/>
      <c r="S31" s="354" t="str">
        <f t="shared" si="6"/>
        <v/>
      </c>
      <c r="T31" s="353"/>
      <c r="U31" s="15"/>
      <c r="V31" s="354" t="str">
        <f t="shared" si="7"/>
        <v/>
      </c>
      <c r="W31" s="353"/>
      <c r="X31" s="15"/>
      <c r="Y31" s="354" t="str">
        <f t="shared" si="8"/>
        <v/>
      </c>
      <c r="Z31" s="353"/>
      <c r="AA31" s="15"/>
      <c r="AB31" s="354" t="str">
        <f t="shared" si="9"/>
        <v/>
      </c>
      <c r="AC31" s="353"/>
      <c r="AD31" s="15"/>
      <c r="AE31" s="354" t="str">
        <f t="shared" si="10"/>
        <v/>
      </c>
      <c r="AF31" s="353"/>
      <c r="AG31" s="15"/>
      <c r="AH31" s="354" t="str">
        <f t="shared" si="11"/>
        <v/>
      </c>
      <c r="AI31" s="353"/>
      <c r="AJ31" s="15"/>
      <c r="AK31" s="354" t="str">
        <f t="shared" si="12"/>
        <v/>
      </c>
      <c r="AL31" s="15"/>
      <c r="AM31" s="15"/>
      <c r="AN31" s="354" t="str">
        <f t="shared" si="13"/>
        <v/>
      </c>
      <c r="AO31" s="15" t="s">
        <v>141</v>
      </c>
      <c r="AP31" s="15" t="s">
        <v>141</v>
      </c>
      <c r="AQ31" s="354">
        <f t="shared" si="14"/>
        <v>0</v>
      </c>
      <c r="AR31" s="372">
        <f t="shared" si="18"/>
        <v>1</v>
      </c>
      <c r="AS31" s="373">
        <f t="shared" si="16"/>
        <v>1</v>
      </c>
      <c r="AT31" s="354">
        <f t="shared" si="17"/>
        <v>0</v>
      </c>
    </row>
    <row r="32">
      <c r="A32" s="6" t="s">
        <v>43</v>
      </c>
      <c r="B32" s="358" t="s">
        <v>125</v>
      </c>
      <c r="C32" s="18" t="s">
        <v>125</v>
      </c>
      <c r="D32" s="359">
        <f t="shared" si="1"/>
        <v>0</v>
      </c>
      <c r="E32" s="18" t="s">
        <v>131</v>
      </c>
      <c r="F32" s="18" t="s">
        <v>131</v>
      </c>
      <c r="G32" s="359">
        <f t="shared" si="2"/>
        <v>0</v>
      </c>
      <c r="H32" s="361"/>
      <c r="I32" s="27"/>
      <c r="J32" s="359" t="str">
        <f t="shared" si="3"/>
        <v/>
      </c>
      <c r="K32" s="358"/>
      <c r="L32" s="18"/>
      <c r="M32" s="359" t="str">
        <f t="shared" si="4"/>
        <v/>
      </c>
      <c r="N32" s="358"/>
      <c r="O32" s="18"/>
      <c r="P32" s="359" t="str">
        <f t="shared" si="5"/>
        <v/>
      </c>
      <c r="Q32" s="358"/>
      <c r="R32" s="18"/>
      <c r="S32" s="359" t="str">
        <f t="shared" si="6"/>
        <v/>
      </c>
      <c r="T32" s="358" t="s">
        <v>112</v>
      </c>
      <c r="U32" s="18" t="s">
        <v>112</v>
      </c>
      <c r="V32" s="359">
        <f t="shared" si="7"/>
        <v>0</v>
      </c>
      <c r="W32" s="358" t="s">
        <v>119</v>
      </c>
      <c r="X32" s="18" t="s">
        <v>119</v>
      </c>
      <c r="Y32" s="359">
        <f t="shared" si="8"/>
        <v>0</v>
      </c>
      <c r="Z32" s="358" t="s">
        <v>119</v>
      </c>
      <c r="AA32" s="18" t="s">
        <v>119</v>
      </c>
      <c r="AB32" s="359">
        <f t="shared" si="9"/>
        <v>0</v>
      </c>
      <c r="AC32" s="358" t="s">
        <v>112</v>
      </c>
      <c r="AD32" s="18" t="s">
        <v>112</v>
      </c>
      <c r="AE32" s="359">
        <f t="shared" si="10"/>
        <v>0</v>
      </c>
      <c r="AF32" s="358" t="s">
        <v>112</v>
      </c>
      <c r="AG32" s="18" t="s">
        <v>112</v>
      </c>
      <c r="AH32" s="359">
        <f t="shared" si="11"/>
        <v>0</v>
      </c>
      <c r="AI32" s="358" t="s">
        <v>112</v>
      </c>
      <c r="AJ32" s="18" t="s">
        <v>112</v>
      </c>
      <c r="AK32" s="359">
        <f t="shared" si="12"/>
        <v>0</v>
      </c>
      <c r="AL32" s="18" t="s">
        <v>112</v>
      </c>
      <c r="AM32" s="18" t="s">
        <v>112</v>
      </c>
      <c r="AN32" s="359">
        <f t="shared" si="13"/>
        <v>0</v>
      </c>
      <c r="AO32" s="18" t="s">
        <v>119</v>
      </c>
      <c r="AP32" s="18" t="s">
        <v>119</v>
      </c>
      <c r="AQ32" s="359">
        <f t="shared" si="14"/>
        <v>0</v>
      </c>
      <c r="AR32" s="374">
        <f t="shared" si="18"/>
        <v>14</v>
      </c>
      <c r="AS32" s="375">
        <f t="shared" si="16"/>
        <v>14</v>
      </c>
      <c r="AT32" s="359">
        <f t="shared" si="17"/>
        <v>0</v>
      </c>
    </row>
    <row r="33">
      <c r="A33" s="12" t="s">
        <v>44</v>
      </c>
      <c r="B33" s="353" t="s">
        <v>125</v>
      </c>
      <c r="C33" s="15" t="s">
        <v>132</v>
      </c>
      <c r="D33" s="354">
        <f t="shared" si="1"/>
        <v>1.5</v>
      </c>
      <c r="E33" s="15" t="s">
        <v>127</v>
      </c>
      <c r="F33" s="15" t="s">
        <v>133</v>
      </c>
      <c r="G33" s="354">
        <f t="shared" si="2"/>
        <v>2</v>
      </c>
      <c r="H33" s="353" t="s">
        <v>125</v>
      </c>
      <c r="I33" s="15" t="s">
        <v>132</v>
      </c>
      <c r="J33" s="354">
        <f t="shared" si="3"/>
        <v>1.5</v>
      </c>
      <c r="K33" s="353" t="s">
        <v>127</v>
      </c>
      <c r="L33" s="15" t="s">
        <v>133</v>
      </c>
      <c r="M33" s="354">
        <f t="shared" si="4"/>
        <v>2</v>
      </c>
      <c r="N33" s="353" t="s">
        <v>127</v>
      </c>
      <c r="O33" s="15" t="s">
        <v>133</v>
      </c>
      <c r="P33" s="354">
        <f t="shared" si="5"/>
        <v>2</v>
      </c>
      <c r="Q33" s="353" t="s">
        <v>127</v>
      </c>
      <c r="R33" s="15" t="s">
        <v>133</v>
      </c>
      <c r="S33" s="354">
        <f t="shared" si="6"/>
        <v>2</v>
      </c>
      <c r="T33" s="353" t="s">
        <v>125</v>
      </c>
      <c r="U33" s="15" t="s">
        <v>133</v>
      </c>
      <c r="V33" s="354">
        <f t="shared" si="7"/>
        <v>4</v>
      </c>
      <c r="W33" s="353" t="s">
        <v>127</v>
      </c>
      <c r="X33" s="15" t="s">
        <v>133</v>
      </c>
      <c r="Y33" s="354">
        <f t="shared" si="8"/>
        <v>2</v>
      </c>
      <c r="Z33" s="353" t="s">
        <v>127</v>
      </c>
      <c r="AA33" s="15" t="s">
        <v>132</v>
      </c>
      <c r="AB33" s="354">
        <f t="shared" si="9"/>
        <v>0.5</v>
      </c>
      <c r="AC33" s="353" t="s">
        <v>125</v>
      </c>
      <c r="AD33" s="15" t="s">
        <v>132</v>
      </c>
      <c r="AE33" s="354">
        <f t="shared" si="10"/>
        <v>1.5</v>
      </c>
      <c r="AF33" s="353" t="s">
        <v>125</v>
      </c>
      <c r="AG33" s="15" t="s">
        <v>132</v>
      </c>
      <c r="AH33" s="354">
        <f t="shared" si="11"/>
        <v>1.5</v>
      </c>
      <c r="AI33" s="353" t="s">
        <v>125</v>
      </c>
      <c r="AJ33" s="15" t="s">
        <v>132</v>
      </c>
      <c r="AK33" s="354">
        <f t="shared" si="12"/>
        <v>1.5</v>
      </c>
      <c r="AL33" s="15" t="s">
        <v>125</v>
      </c>
      <c r="AM33" s="15" t="s">
        <v>132</v>
      </c>
      <c r="AN33" s="354">
        <f t="shared" si="13"/>
        <v>1.5</v>
      </c>
      <c r="AO33" s="15" t="s">
        <v>127</v>
      </c>
      <c r="AP33" s="15" t="s">
        <v>132</v>
      </c>
      <c r="AQ33" s="354">
        <f t="shared" si="14"/>
        <v>0.5</v>
      </c>
      <c r="AR33" s="372">
        <f t="shared" si="18"/>
        <v>39</v>
      </c>
      <c r="AS33" s="373">
        <f t="shared" si="16"/>
        <v>94</v>
      </c>
      <c r="AT33" s="354">
        <f t="shared" si="17"/>
        <v>1.41025641</v>
      </c>
    </row>
    <row r="34">
      <c r="A34" s="6" t="s">
        <v>45</v>
      </c>
      <c r="B34" s="358"/>
      <c r="C34" s="18"/>
      <c r="D34" s="359" t="str">
        <f t="shared" si="1"/>
        <v/>
      </c>
      <c r="E34" s="18"/>
      <c r="F34" s="18"/>
      <c r="G34" s="359" t="str">
        <f t="shared" si="2"/>
        <v/>
      </c>
      <c r="H34" s="361"/>
      <c r="I34" s="27"/>
      <c r="J34" s="359" t="str">
        <f t="shared" si="3"/>
        <v/>
      </c>
      <c r="K34" s="358"/>
      <c r="L34" s="18"/>
      <c r="M34" s="359" t="str">
        <f t="shared" si="4"/>
        <v/>
      </c>
      <c r="N34" s="358"/>
      <c r="O34" s="18"/>
      <c r="P34" s="359" t="str">
        <f t="shared" si="5"/>
        <v/>
      </c>
      <c r="Q34" s="358"/>
      <c r="R34" s="18"/>
      <c r="S34" s="359" t="str">
        <f t="shared" si="6"/>
        <v/>
      </c>
      <c r="T34" s="358" t="s">
        <v>115</v>
      </c>
      <c r="U34" s="18" t="s">
        <v>115</v>
      </c>
      <c r="V34" s="359">
        <f t="shared" si="7"/>
        <v>0</v>
      </c>
      <c r="W34" s="358" t="s">
        <v>115</v>
      </c>
      <c r="X34" s="18" t="s">
        <v>115</v>
      </c>
      <c r="Y34" s="359">
        <f t="shared" si="8"/>
        <v>0</v>
      </c>
      <c r="Z34" s="358" t="s">
        <v>115</v>
      </c>
      <c r="AA34" s="18" t="s">
        <v>115</v>
      </c>
      <c r="AB34" s="359">
        <f t="shared" si="9"/>
        <v>0</v>
      </c>
      <c r="AC34" s="358" t="s">
        <v>115</v>
      </c>
      <c r="AD34" s="18" t="s">
        <v>115</v>
      </c>
      <c r="AE34" s="359">
        <f t="shared" si="10"/>
        <v>0</v>
      </c>
      <c r="AF34" s="358" t="s">
        <v>115</v>
      </c>
      <c r="AG34" s="18" t="s">
        <v>115</v>
      </c>
      <c r="AH34" s="359">
        <f t="shared" si="11"/>
        <v>0</v>
      </c>
      <c r="AI34" s="358"/>
      <c r="AJ34" s="18"/>
      <c r="AK34" s="359" t="str">
        <f t="shared" si="12"/>
        <v/>
      </c>
      <c r="AL34" s="18"/>
      <c r="AM34" s="18"/>
      <c r="AN34" s="359" t="str">
        <f t="shared" si="13"/>
        <v/>
      </c>
      <c r="AO34" s="18"/>
      <c r="AP34" s="18"/>
      <c r="AQ34" s="359" t="str">
        <f t="shared" si="14"/>
        <v/>
      </c>
      <c r="AR34" s="374">
        <f t="shared" si="18"/>
        <v>10</v>
      </c>
      <c r="AS34" s="375">
        <f t="shared" si="16"/>
        <v>10</v>
      </c>
      <c r="AT34" s="359">
        <f t="shared" si="17"/>
        <v>0</v>
      </c>
    </row>
    <row r="35">
      <c r="A35" s="12" t="s">
        <v>46</v>
      </c>
      <c r="B35" s="353"/>
      <c r="C35" s="15"/>
      <c r="D35" s="354" t="str">
        <f t="shared" si="1"/>
        <v/>
      </c>
      <c r="E35" s="15"/>
      <c r="F35" s="15"/>
      <c r="G35" s="354" t="str">
        <f t="shared" si="2"/>
        <v/>
      </c>
      <c r="H35" s="15" t="s">
        <v>141</v>
      </c>
      <c r="I35" s="15" t="s">
        <v>141</v>
      </c>
      <c r="J35" s="354">
        <f t="shared" si="3"/>
        <v>0</v>
      </c>
      <c r="K35" s="353"/>
      <c r="L35" s="15"/>
      <c r="M35" s="354" t="str">
        <f t="shared" si="4"/>
        <v/>
      </c>
      <c r="N35" s="353" t="s">
        <v>138</v>
      </c>
      <c r="O35" s="15" t="s">
        <v>138</v>
      </c>
      <c r="P35" s="354">
        <f t="shared" si="5"/>
        <v>0</v>
      </c>
      <c r="Q35" s="353" t="s">
        <v>138</v>
      </c>
      <c r="R35" s="15" t="s">
        <v>138</v>
      </c>
      <c r="S35" s="354">
        <f t="shared" si="6"/>
        <v>0</v>
      </c>
      <c r="T35" s="353" t="s">
        <v>115</v>
      </c>
      <c r="U35" s="15" t="s">
        <v>115</v>
      </c>
      <c r="V35" s="354">
        <f t="shared" si="7"/>
        <v>0</v>
      </c>
      <c r="W35" s="353" t="s">
        <v>137</v>
      </c>
      <c r="X35" s="15" t="s">
        <v>137</v>
      </c>
      <c r="Y35" s="354">
        <f t="shared" si="8"/>
        <v>0</v>
      </c>
      <c r="Z35" s="353" t="s">
        <v>137</v>
      </c>
      <c r="AA35" s="15" t="s">
        <v>137</v>
      </c>
      <c r="AB35" s="354">
        <f t="shared" si="9"/>
        <v>0</v>
      </c>
      <c r="AC35" s="353" t="s">
        <v>115</v>
      </c>
      <c r="AD35" s="15" t="s">
        <v>115</v>
      </c>
      <c r="AE35" s="354">
        <f t="shared" si="10"/>
        <v>0</v>
      </c>
      <c r="AF35" s="353" t="s">
        <v>115</v>
      </c>
      <c r="AG35" s="15" t="s">
        <v>115</v>
      </c>
      <c r="AH35" s="354">
        <f t="shared" si="11"/>
        <v>0</v>
      </c>
      <c r="AI35" s="353" t="s">
        <v>115</v>
      </c>
      <c r="AJ35" s="15" t="s">
        <v>115</v>
      </c>
      <c r="AK35" s="354">
        <f t="shared" si="12"/>
        <v>0</v>
      </c>
      <c r="AL35" s="15" t="s">
        <v>115</v>
      </c>
      <c r="AM35" s="15" t="s">
        <v>115</v>
      </c>
      <c r="AN35" s="354">
        <f t="shared" si="13"/>
        <v>0</v>
      </c>
      <c r="AO35" s="15" t="s">
        <v>137</v>
      </c>
      <c r="AP35" s="15" t="s">
        <v>137</v>
      </c>
      <c r="AQ35" s="354">
        <f t="shared" si="14"/>
        <v>0</v>
      </c>
      <c r="AR35" s="372">
        <f t="shared" si="18"/>
        <v>23</v>
      </c>
      <c r="AS35" s="373">
        <f t="shared" si="16"/>
        <v>23</v>
      </c>
      <c r="AT35" s="354">
        <f t="shared" si="17"/>
        <v>0</v>
      </c>
    </row>
    <row r="36">
      <c r="A36" s="6" t="s">
        <v>47</v>
      </c>
      <c r="B36" s="358"/>
      <c r="C36" s="18"/>
      <c r="D36" s="359" t="str">
        <f t="shared" si="1"/>
        <v/>
      </c>
      <c r="E36" s="18"/>
      <c r="F36" s="18"/>
      <c r="G36" s="359" t="str">
        <f t="shared" si="2"/>
        <v/>
      </c>
      <c r="H36" s="358" t="s">
        <v>127</v>
      </c>
      <c r="I36" s="18" t="s">
        <v>127</v>
      </c>
      <c r="J36" s="359">
        <f t="shared" si="3"/>
        <v>0</v>
      </c>
      <c r="K36" s="358"/>
      <c r="L36" s="18"/>
      <c r="M36" s="359" t="str">
        <f t="shared" si="4"/>
        <v/>
      </c>
      <c r="N36" s="358" t="s">
        <v>128</v>
      </c>
      <c r="O36" s="18" t="s">
        <v>128</v>
      </c>
      <c r="P36" s="359">
        <f t="shared" si="5"/>
        <v>0</v>
      </c>
      <c r="Q36" s="358" t="s">
        <v>128</v>
      </c>
      <c r="R36" s="18" t="s">
        <v>128</v>
      </c>
      <c r="S36" s="359">
        <f t="shared" si="6"/>
        <v>0</v>
      </c>
      <c r="T36" s="358" t="s">
        <v>127</v>
      </c>
      <c r="U36" s="18" t="s">
        <v>127</v>
      </c>
      <c r="V36" s="359">
        <f t="shared" si="7"/>
        <v>0</v>
      </c>
      <c r="W36" s="358" t="s">
        <v>128</v>
      </c>
      <c r="X36" s="18" t="s">
        <v>128</v>
      </c>
      <c r="Y36" s="359">
        <f t="shared" si="8"/>
        <v>0</v>
      </c>
      <c r="Z36" s="358" t="s">
        <v>128</v>
      </c>
      <c r="AA36" s="18" t="s">
        <v>128</v>
      </c>
      <c r="AB36" s="359">
        <f t="shared" si="9"/>
        <v>0</v>
      </c>
      <c r="AC36" s="358" t="s">
        <v>127</v>
      </c>
      <c r="AD36" s="18" t="s">
        <v>127</v>
      </c>
      <c r="AE36" s="359">
        <f t="shared" si="10"/>
        <v>0</v>
      </c>
      <c r="AF36" s="358" t="s">
        <v>127</v>
      </c>
      <c r="AG36" s="18" t="s">
        <v>127</v>
      </c>
      <c r="AH36" s="359">
        <f t="shared" si="11"/>
        <v>0</v>
      </c>
      <c r="AI36" s="358" t="s">
        <v>127</v>
      </c>
      <c r="AJ36" s="18" t="s">
        <v>127</v>
      </c>
      <c r="AK36" s="359">
        <f t="shared" si="12"/>
        <v>0</v>
      </c>
      <c r="AL36" s="18" t="s">
        <v>127</v>
      </c>
      <c r="AM36" s="18" t="s">
        <v>127</v>
      </c>
      <c r="AN36" s="359">
        <f t="shared" si="13"/>
        <v>0</v>
      </c>
      <c r="AO36" s="18" t="s">
        <v>128</v>
      </c>
      <c r="AP36" s="18" t="s">
        <v>128</v>
      </c>
      <c r="AQ36" s="359">
        <f t="shared" si="14"/>
        <v>0</v>
      </c>
      <c r="AR36" s="374">
        <f t="shared" si="18"/>
        <v>70</v>
      </c>
      <c r="AS36" s="375">
        <f t="shared" si="16"/>
        <v>70</v>
      </c>
      <c r="AT36" s="359">
        <f t="shared" si="17"/>
        <v>0</v>
      </c>
    </row>
    <row r="37">
      <c r="A37" s="12" t="s">
        <v>48</v>
      </c>
      <c r="B37" s="353"/>
      <c r="C37" s="15"/>
      <c r="D37" s="354" t="str">
        <f t="shared" si="1"/>
        <v/>
      </c>
      <c r="E37" s="15"/>
      <c r="F37" s="15"/>
      <c r="G37" s="354" t="str">
        <f t="shared" si="2"/>
        <v/>
      </c>
      <c r="H37" s="355"/>
      <c r="I37" s="29"/>
      <c r="J37" s="354" t="str">
        <f t="shared" si="3"/>
        <v/>
      </c>
      <c r="K37" s="353"/>
      <c r="L37" s="15"/>
      <c r="M37" s="354" t="str">
        <f t="shared" si="4"/>
        <v/>
      </c>
      <c r="N37" s="353"/>
      <c r="O37" s="15"/>
      <c r="P37" s="354" t="str">
        <f t="shared" si="5"/>
        <v/>
      </c>
      <c r="Q37" s="353"/>
      <c r="R37" s="15"/>
      <c r="S37" s="354" t="str">
        <f t="shared" si="6"/>
        <v/>
      </c>
      <c r="T37" s="353" t="s">
        <v>112</v>
      </c>
      <c r="U37" s="15" t="s">
        <v>113</v>
      </c>
      <c r="V37" s="354">
        <f t="shared" si="7"/>
        <v>0</v>
      </c>
      <c r="W37" s="353" t="s">
        <v>114</v>
      </c>
      <c r="X37" s="15" t="s">
        <v>114</v>
      </c>
      <c r="Y37" s="354">
        <f t="shared" si="8"/>
        <v>0</v>
      </c>
      <c r="Z37" s="353" t="s">
        <v>114</v>
      </c>
      <c r="AA37" s="15" t="s">
        <v>114</v>
      </c>
      <c r="AB37" s="354">
        <f t="shared" si="9"/>
        <v>0</v>
      </c>
      <c r="AC37" s="353" t="s">
        <v>112</v>
      </c>
      <c r="AD37" s="15" t="s">
        <v>113</v>
      </c>
      <c r="AE37" s="354">
        <f t="shared" si="10"/>
        <v>0</v>
      </c>
      <c r="AF37" s="353"/>
      <c r="AG37" s="15"/>
      <c r="AH37" s="354" t="str">
        <f t="shared" si="11"/>
        <v/>
      </c>
      <c r="AI37" s="353" t="s">
        <v>114</v>
      </c>
      <c r="AJ37" s="15" t="s">
        <v>114</v>
      </c>
      <c r="AK37" s="354">
        <f t="shared" si="12"/>
        <v>0</v>
      </c>
      <c r="AL37" s="15" t="s">
        <v>112</v>
      </c>
      <c r="AM37" s="15" t="s">
        <v>113</v>
      </c>
      <c r="AN37" s="354">
        <f t="shared" si="13"/>
        <v>0</v>
      </c>
      <c r="AO37" s="15" t="s">
        <v>114</v>
      </c>
      <c r="AP37" s="15" t="s">
        <v>114</v>
      </c>
      <c r="AQ37" s="354">
        <f t="shared" si="14"/>
        <v>0</v>
      </c>
      <c r="AR37" s="372">
        <f t="shared" si="18"/>
        <v>12</v>
      </c>
      <c r="AS37" s="373">
        <f t="shared" si="16"/>
        <v>12</v>
      </c>
      <c r="AT37" s="354">
        <f t="shared" si="17"/>
        <v>0</v>
      </c>
    </row>
    <row r="38">
      <c r="A38" s="6" t="s">
        <v>49</v>
      </c>
      <c r="B38" s="358"/>
      <c r="C38" s="18"/>
      <c r="D38" s="359" t="str">
        <f t="shared" si="1"/>
        <v/>
      </c>
      <c r="E38" s="18"/>
      <c r="F38" s="18"/>
      <c r="G38" s="359" t="str">
        <f t="shared" si="2"/>
        <v/>
      </c>
      <c r="H38" s="361"/>
      <c r="I38" s="27"/>
      <c r="J38" s="359" t="str">
        <f t="shared" si="3"/>
        <v/>
      </c>
      <c r="K38" s="358"/>
      <c r="L38" s="18"/>
      <c r="M38" s="359" t="str">
        <f t="shared" si="4"/>
        <v/>
      </c>
      <c r="N38" s="358"/>
      <c r="O38" s="18"/>
      <c r="P38" s="359" t="str">
        <f t="shared" si="5"/>
        <v/>
      </c>
      <c r="Q38" s="358"/>
      <c r="R38" s="18"/>
      <c r="S38" s="359" t="str">
        <f t="shared" si="6"/>
        <v/>
      </c>
      <c r="T38" s="358" t="s">
        <v>115</v>
      </c>
      <c r="U38" s="18" t="s">
        <v>115</v>
      </c>
      <c r="V38" s="359">
        <f t="shared" si="7"/>
        <v>0</v>
      </c>
      <c r="W38" s="358" t="s">
        <v>115</v>
      </c>
      <c r="X38" s="18" t="s">
        <v>115</v>
      </c>
      <c r="Y38" s="359">
        <f t="shared" si="8"/>
        <v>0</v>
      </c>
      <c r="Z38" s="358" t="s">
        <v>115</v>
      </c>
      <c r="AA38" s="18" t="s">
        <v>115</v>
      </c>
      <c r="AB38" s="359">
        <f t="shared" si="9"/>
        <v>0</v>
      </c>
      <c r="AC38" s="358" t="s">
        <v>115</v>
      </c>
      <c r="AD38" s="18" t="s">
        <v>115</v>
      </c>
      <c r="AE38" s="359">
        <f t="shared" si="10"/>
        <v>0</v>
      </c>
      <c r="AF38" s="358" t="s">
        <v>115</v>
      </c>
      <c r="AG38" s="18" t="s">
        <v>115</v>
      </c>
      <c r="AH38" s="359">
        <f t="shared" si="11"/>
        <v>0</v>
      </c>
      <c r="AI38" s="358"/>
      <c r="AJ38" s="18"/>
      <c r="AK38" s="359" t="str">
        <f t="shared" si="12"/>
        <v/>
      </c>
      <c r="AL38" s="18"/>
      <c r="AM38" s="18"/>
      <c r="AN38" s="359" t="str">
        <f t="shared" si="13"/>
        <v/>
      </c>
      <c r="AO38" s="18"/>
      <c r="AP38" s="18"/>
      <c r="AQ38" s="359" t="str">
        <f t="shared" si="14"/>
        <v/>
      </c>
      <c r="AR38" s="374">
        <f t="shared" si="18"/>
        <v>10</v>
      </c>
      <c r="AS38" s="375">
        <f t="shared" si="16"/>
        <v>10</v>
      </c>
      <c r="AT38" s="359">
        <f t="shared" si="17"/>
        <v>0</v>
      </c>
    </row>
    <row r="39">
      <c r="A39" s="21" t="s">
        <v>50</v>
      </c>
      <c r="B39" s="364"/>
      <c r="C39" s="24"/>
      <c r="D39" s="365" t="str">
        <f t="shared" si="1"/>
        <v/>
      </c>
      <c r="E39" s="24"/>
      <c r="F39" s="24"/>
      <c r="G39" s="365" t="str">
        <f t="shared" si="2"/>
        <v/>
      </c>
      <c r="H39" s="366"/>
      <c r="I39" s="367"/>
      <c r="J39" s="365" t="str">
        <f t="shared" si="3"/>
        <v/>
      </c>
      <c r="K39" s="364"/>
      <c r="L39" s="24"/>
      <c r="M39" s="365" t="str">
        <f t="shared" si="4"/>
        <v/>
      </c>
      <c r="N39" s="364"/>
      <c r="O39" s="24"/>
      <c r="P39" s="365" t="str">
        <f t="shared" si="5"/>
        <v/>
      </c>
      <c r="Q39" s="364"/>
      <c r="R39" s="24"/>
      <c r="S39" s="365" t="str">
        <f t="shared" si="6"/>
        <v/>
      </c>
      <c r="T39" s="364" t="s">
        <v>115</v>
      </c>
      <c r="U39" s="24" t="s">
        <v>115</v>
      </c>
      <c r="V39" s="365">
        <f t="shared" si="7"/>
        <v>0</v>
      </c>
      <c r="W39" s="364" t="s">
        <v>115</v>
      </c>
      <c r="X39" s="24" t="s">
        <v>115</v>
      </c>
      <c r="Y39" s="365">
        <f t="shared" si="8"/>
        <v>0</v>
      </c>
      <c r="Z39" s="364" t="s">
        <v>115</v>
      </c>
      <c r="AA39" s="24" t="s">
        <v>115</v>
      </c>
      <c r="AB39" s="365">
        <f t="shared" si="9"/>
        <v>0</v>
      </c>
      <c r="AC39" s="364" t="s">
        <v>115</v>
      </c>
      <c r="AD39" s="24" t="s">
        <v>115</v>
      </c>
      <c r="AE39" s="365">
        <f t="shared" si="10"/>
        <v>0</v>
      </c>
      <c r="AF39" s="364" t="s">
        <v>115</v>
      </c>
      <c r="AG39" s="24" t="s">
        <v>115</v>
      </c>
      <c r="AH39" s="365">
        <f t="shared" si="11"/>
        <v>0</v>
      </c>
      <c r="AI39" s="364"/>
      <c r="AJ39" s="24"/>
      <c r="AK39" s="365" t="str">
        <f t="shared" si="12"/>
        <v/>
      </c>
      <c r="AL39" s="24"/>
      <c r="AM39" s="24"/>
      <c r="AN39" s="365" t="str">
        <f t="shared" si="13"/>
        <v/>
      </c>
      <c r="AO39" s="24"/>
      <c r="AP39" s="24"/>
      <c r="AQ39" s="365" t="str">
        <f t="shared" si="14"/>
        <v/>
      </c>
      <c r="AR39" s="377">
        <f t="shared" si="18"/>
        <v>10</v>
      </c>
      <c r="AS39" s="378">
        <f t="shared" si="16"/>
        <v>10</v>
      </c>
      <c r="AT39" s="365">
        <f t="shared" si="17"/>
        <v>0</v>
      </c>
    </row>
  </sheetData>
  <mergeCells count="16">
    <mergeCell ref="A1:A3"/>
    <mergeCell ref="B1:D2"/>
    <mergeCell ref="E1:G2"/>
    <mergeCell ref="H1:J2"/>
    <mergeCell ref="K1:M2"/>
    <mergeCell ref="N1:P2"/>
    <mergeCell ref="Q1:S2"/>
    <mergeCell ref="AO1:AQ2"/>
    <mergeCell ref="AR1:AT2"/>
    <mergeCell ref="T1:V2"/>
    <mergeCell ref="W1:Y2"/>
    <mergeCell ref="Z1:AB2"/>
    <mergeCell ref="AC1:AE2"/>
    <mergeCell ref="AF1:AH2"/>
    <mergeCell ref="AI1:AK2"/>
    <mergeCell ref="AL1:AN2"/>
  </mergeCells>
  <conditionalFormatting sqref="AT4:AT39">
    <cfRule type="colorScale" priority="1">
      <colorScale>
        <cfvo type="formula" val="-1%"/>
        <cfvo type="percentile" val="0"/>
        <cfvo type="max"/>
        <color rgb="FFEA4335"/>
        <color rgb="FFFFFFFF"/>
        <color rgb="FF57BB8A"/>
      </colorScale>
    </cfRule>
  </conditionalFormatting>
  <conditionalFormatting sqref="D4:D39 G4:G39 J4:J39 M4:M39 P4:P39 S4:S39 V4:AE39 AH4:AQ39">
    <cfRule type="colorScale" priority="2">
      <colorScale>
        <cfvo type="percent" val="-1"/>
        <cfvo type="percentile" val="0"/>
        <cfvo type="formula" val="50%"/>
        <color rgb="FFEA4335"/>
        <color rgb="FFFFFFFF"/>
        <color rgb="FF57BB8A"/>
      </colorScale>
    </cfRule>
  </conditionalFormatting>
  <conditionalFormatting sqref="AT6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46" width="7.38"/>
  </cols>
  <sheetData>
    <row r="1">
      <c r="A1" s="335" t="s">
        <v>142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7</v>
      </c>
      <c r="U1" s="337"/>
      <c r="V1" s="338"/>
      <c r="W1" s="336" t="s">
        <v>8</v>
      </c>
      <c r="X1" s="337"/>
      <c r="Y1" s="338"/>
      <c r="Z1" s="336" t="s">
        <v>9</v>
      </c>
      <c r="AA1" s="337"/>
      <c r="AB1" s="338"/>
      <c r="AC1" s="336" t="s">
        <v>10</v>
      </c>
      <c r="AD1" s="337"/>
      <c r="AE1" s="338"/>
      <c r="AF1" s="336" t="s">
        <v>11</v>
      </c>
      <c r="AG1" s="337"/>
      <c r="AH1" s="338"/>
      <c r="AI1" s="336" t="s">
        <v>12</v>
      </c>
      <c r="AJ1" s="337"/>
      <c r="AK1" s="338"/>
      <c r="AL1" s="336" t="s">
        <v>110</v>
      </c>
      <c r="AM1" s="337"/>
      <c r="AN1" s="338"/>
      <c r="AO1" s="336" t="s">
        <v>13</v>
      </c>
      <c r="AP1" s="337"/>
      <c r="AQ1" s="338"/>
      <c r="AR1" s="248" t="s">
        <v>55</v>
      </c>
      <c r="AS1" s="337"/>
      <c r="AT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  <c r="AI2" s="339"/>
      <c r="AJ2" s="340"/>
      <c r="AK2" s="341"/>
      <c r="AL2" s="339"/>
      <c r="AM2" s="340"/>
      <c r="AN2" s="341"/>
      <c r="AO2" s="339"/>
      <c r="AP2" s="340"/>
      <c r="AQ2" s="341"/>
      <c r="AR2" s="339"/>
      <c r="AS2" s="340"/>
      <c r="AT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3" t="s">
        <v>103</v>
      </c>
      <c r="AA3" s="343" t="s">
        <v>104</v>
      </c>
      <c r="AB3" s="344" t="s">
        <v>105</v>
      </c>
      <c r="AC3" s="343" t="s">
        <v>103</v>
      </c>
      <c r="AD3" s="343" t="s">
        <v>104</v>
      </c>
      <c r="AE3" s="344" t="s">
        <v>105</v>
      </c>
      <c r="AF3" s="343" t="s">
        <v>103</v>
      </c>
      <c r="AG3" s="343" t="s">
        <v>104</v>
      </c>
      <c r="AH3" s="344" t="s">
        <v>105</v>
      </c>
      <c r="AI3" s="343" t="s">
        <v>103</v>
      </c>
      <c r="AJ3" s="343" t="s">
        <v>104</v>
      </c>
      <c r="AK3" s="344" t="s">
        <v>105</v>
      </c>
      <c r="AL3" s="344" t="s">
        <v>103</v>
      </c>
      <c r="AM3" s="344" t="s">
        <v>104</v>
      </c>
      <c r="AN3" s="344" t="s">
        <v>105</v>
      </c>
      <c r="AO3" s="344" t="s">
        <v>103</v>
      </c>
      <c r="AP3" s="344" t="s">
        <v>104</v>
      </c>
      <c r="AQ3" s="344" t="s">
        <v>105</v>
      </c>
      <c r="AR3" s="345" t="s">
        <v>103</v>
      </c>
      <c r="AS3" s="345" t="s">
        <v>104</v>
      </c>
      <c r="AT3" s="346" t="s">
        <v>105</v>
      </c>
    </row>
    <row r="4">
      <c r="A4" s="6" t="s">
        <v>15</v>
      </c>
      <c r="B4" s="347" t="s">
        <v>143</v>
      </c>
      <c r="C4" s="9"/>
      <c r="D4" s="359">
        <f t="shared" ref="D4:D39" si="1">if(and(isblank(B4),isblank(C4)), "", ((if(isblank(C4), 0,(LEFT(C4, SEARCH("-",C4,1)-1)+right(C4,LEN(C4)-(SEARCH("-",C4,1))))/2)/((if(isblank(B4), 0,(LEFT(B4, SEARCH("-",B4,1)-1)+right(B4,LEN(B4)-(SEARCH("-",B4,1))))/2)))))-1)</f>
        <v>-1</v>
      </c>
      <c r="E4" s="9" t="s">
        <v>125</v>
      </c>
      <c r="F4" s="9"/>
      <c r="G4" s="359">
        <f t="shared" ref="G4:G39" si="2">if(and(isblank(E4),isblank(F4)), "", ((if(isblank(F4), 0,(LEFT(F4, SEARCH("-",F4,1)-1)+right(F4,LEN(F4)-(SEARCH("-",F4,1))))/2)/((if(isblank(E4), 0,(LEFT(E4, SEARCH("-",E4,1)-1)+right(E4,LEN(E4)-(SEARCH("-",E4,1))))/2)))))-1)</f>
        <v>-1</v>
      </c>
      <c r="H4" s="349" t="s">
        <v>143</v>
      </c>
      <c r="I4" s="350"/>
      <c r="J4" s="359">
        <f t="shared" ref="J4:J39" si="3">if(and(isblank(H4),isblank(I4)), "", ((if(isblank(I4), 0,(LEFT(I4, SEARCH("-",I4,1)-1)+right(I4,LEN(I4)-(SEARCH("-",I4,1))))/2)/((if(isblank(H4), 0,(LEFT(H4, SEARCH("-",H4,1)-1)+right(H4,LEN(H4)-(SEARCH("-",H4,1))))/2)))))-1)</f>
        <v>-1</v>
      </c>
      <c r="K4" s="347" t="s">
        <v>125</v>
      </c>
      <c r="L4" s="9"/>
      <c r="M4" s="359">
        <f t="shared" ref="M4:M39" si="4">if(and(isblank(K4),isblank(L4)), "", ((if(isblank(L4), 0,(LEFT(L4, SEARCH("-",L4,1)-1)+right(L4,LEN(L4)-(SEARCH("-",L4,1))))/2)/((if(isblank(K4), 0,(LEFT(K4, SEARCH("-",K4,1)-1)+right(K4,LEN(K4)-(SEARCH("-",K4,1))))/2)))))-1)</f>
        <v>-1</v>
      </c>
      <c r="N4" s="347" t="s">
        <v>125</v>
      </c>
      <c r="O4" s="9"/>
      <c r="P4" s="359">
        <f t="shared" ref="P4:P39" si="5">if(and(isblank(N4),isblank(O4)), "", ((if(isblank(O4), 0,(LEFT(O4, SEARCH("-",O4,1)-1)+right(O4,LEN(O4)-(SEARCH("-",O4,1))))/2)/((if(isblank(N4), 0,(LEFT(N4, SEARCH("-",N4,1)-1)+right(N4,LEN(N4)-(SEARCH("-",N4,1))))/2)))))-1)</f>
        <v>-1</v>
      </c>
      <c r="Q4" s="347" t="s">
        <v>125</v>
      </c>
      <c r="R4" s="9"/>
      <c r="S4" s="359">
        <f t="shared" ref="S4:S39" si="6">if(and(isblank(Q4),isblank(R4)), "", ((if(isblank(R4), 0,(LEFT(R4, SEARCH("-",R4,1)-1)+right(R4,LEN(R4)-(SEARCH("-",R4,1))))/2)/((if(isblank(Q4), 0,(LEFT(Q4, SEARCH("-",Q4,1)-1)+right(Q4,LEN(Q4)-(SEARCH("-",Q4,1))))/2)))))-1)</f>
        <v>-1</v>
      </c>
      <c r="T4" s="347" t="s">
        <v>143</v>
      </c>
      <c r="U4" s="9" t="s">
        <v>112</v>
      </c>
      <c r="V4" s="359">
        <f t="shared" ref="V4:V39" si="7">if(and(isblank(T4),isblank(U4)), "", ((if(isblank(U4), 0,(LEFT(U4, SEARCH("-",U4,1)-1)+right(U4,LEN(U4)-(SEARCH("-",U4,1))))/2)/((if(isblank(T4), 0,(LEFT(T4, SEARCH("-",T4,1)-1)+right(T4,LEN(T4)-(SEARCH("-",T4,1))))/2)))))-1)</f>
        <v>-0.56</v>
      </c>
      <c r="W4" s="347" t="s">
        <v>125</v>
      </c>
      <c r="X4" s="9" t="s">
        <v>114</v>
      </c>
      <c r="Y4" s="359">
        <f t="shared" ref="Y4:Y39" si="8">if(and(isblank(W4),isblank(X4)), "", ((if(isblank(X4), 0,(LEFT(X4, SEARCH("-",X4,1)-1)+right(X4,LEN(X4)-(SEARCH("-",X4,1))))/2)/((if(isblank(W4), 0,(LEFT(W4, SEARCH("-",W4,1)-1)+right(W4,LEN(W4)-(SEARCH("-",W4,1))))/2)))))-1)</f>
        <v>-0.25</v>
      </c>
      <c r="Z4" s="347" t="s">
        <v>125</v>
      </c>
      <c r="AA4" s="9" t="s">
        <v>114</v>
      </c>
      <c r="AB4" s="359">
        <f t="shared" ref="AB4:AB39" si="9">if(and(isblank(Z4),isblank(AA4)), "", ((if(isblank(AA4), 0,(LEFT(AA4, SEARCH("-",AA4,1)-1)+right(AA4,LEN(AA4)-(SEARCH("-",AA4,1))))/2)/((if(isblank(Z4), 0,(LEFT(Z4, SEARCH("-",Z4,1)-1)+right(Z4,LEN(Z4)-(SEARCH("-",Z4,1))))/2)))))-1)</f>
        <v>-0.25</v>
      </c>
      <c r="AC4" s="347" t="s">
        <v>143</v>
      </c>
      <c r="AD4" s="9" t="s">
        <v>112</v>
      </c>
      <c r="AE4" s="359">
        <f t="shared" ref="AE4:AE39" si="10">if(and(isblank(AC4),isblank(AD4)), "", ((if(isblank(AD4), 0,(LEFT(AD4, SEARCH("-",AD4,1)-1)+right(AD4,LEN(AD4)-(SEARCH("-",AD4,1))))/2)/((if(isblank(AC4), 0,(LEFT(AC4, SEARCH("-",AC4,1)-1)+right(AC4,LEN(AC4)-(SEARCH("-",AC4,1))))/2)))))-1)</f>
        <v>-0.56</v>
      </c>
      <c r="AF4" s="347" t="s">
        <v>143</v>
      </c>
      <c r="AG4" s="9"/>
      <c r="AH4" s="359">
        <f t="shared" ref="AH4:AH39" si="11">if(and(isblank(AF4),isblank(AG4)), "", ((if(isblank(AG4), 0,(LEFT(AG4, SEARCH("-",AG4,1)-1)+right(AG4,LEN(AG4)-(SEARCH("-",AG4,1))))/2)/((if(isblank(AF4), 0,(LEFT(AF4, SEARCH("-",AF4,1)-1)+right(AF4,LEN(AF4)-(SEARCH("-",AF4,1))))/2)))))-1)</f>
        <v>-1</v>
      </c>
      <c r="AI4" s="347" t="s">
        <v>143</v>
      </c>
      <c r="AJ4" s="9" t="s">
        <v>114</v>
      </c>
      <c r="AK4" s="359">
        <f t="shared" ref="AK4:AK39" si="12">if(and(isblank(AI4),isblank(AJ4)), "", ((if(isblank(AJ4), 0,(LEFT(AJ4, SEARCH("-",AJ4,1)-1)+right(AJ4,LEN(AJ4)-(SEARCH("-",AJ4,1))))/2)/((if(isblank(AI4), 0,(LEFT(AI4, SEARCH("-",AI4,1)-1)+right(AI4,LEN(AI4)-(SEARCH("-",AI4,1))))/2)))))-1)</f>
        <v>0.2</v>
      </c>
      <c r="AL4" s="379" t="s">
        <v>143</v>
      </c>
      <c r="AM4" s="379" t="s">
        <v>112</v>
      </c>
      <c r="AN4" s="359">
        <f t="shared" ref="AN4:AN39" si="13">if(and(isblank(AL4),isblank(AM4)), "", ((if(isblank(AM4), 0,(LEFT(AM4, SEARCH("-",AM4,1)-1)+right(AM4,LEN(AM4)-(SEARCH("-",AM4,1))))/2)/((if(isblank(AL4), 0,(LEFT(AL4, SEARCH("-",AL4,1)-1)+right(AL4,LEN(AL4)-(SEARCH("-",AL4,1))))/2)))))-1)</f>
        <v>-0.56</v>
      </c>
      <c r="AO4" s="379" t="s">
        <v>125</v>
      </c>
      <c r="AP4" s="379" t="s">
        <v>114</v>
      </c>
      <c r="AQ4" s="359">
        <f t="shared" ref="AQ4:AQ39" si="14">if(and(isblank(AO4),isblank(AP4)), "", ((if(isblank(AP4), 0,(LEFT(AP4, SEARCH("-",AP4,1)-1)+right(AP4,LEN(AP4)-(SEARCH("-",AP4,1))))/2)/((if(isblank(AO4), 0,(LEFT(AO4, SEARCH("-",AO4,1)-1)+right(AO4,LEN(AO4)-(SEARCH("-",AO4,1))))/2)))))-1)</f>
        <v>-0.25</v>
      </c>
      <c r="AR4" s="360">
        <f t="shared" ref="AR4:AR39" si="15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0,INT(right(Q4,LEN(Q4)-(SEARCH("-",Q4,1))))))+(if(isblank(T4), 0,INT(right(T4,LEN(T4)-(SEARCH("-",T4,1)))))+(if(isblank(W4), 0,INT(right(W4,LEN(W4)-(SEARCH("-",W4,1)))))+(if(isblank(Z4), 0,INT(right(Z4,LEN(Z4)-(SEARCH("-",Z4,1)))))+(if(isblank(AC4), 0,INT(right(AC4,LEN(AC4)-(SEARCH("-",AC4,1)))))+(if(isblank(AF4), 0,INT(right(AF4,LEN(T4)-(SEARCH("-",AF4,1)))))+(if(isblank(AI4), 0,INT(right(AI4,LEN(AI4)-(SEARCH("-",AI4,1)))))+(2*(if(isblank(AL4), 0,INT(right(AL4,LEN(AL4)-(SEARCH("-",AL4,1))))))+(if(isblank(AO4), 0,INT(right(AO4,LEN(AO4)-(SEARCH("-",AO4,1)))))))))))))</f>
        <v>25</v>
      </c>
      <c r="AS4" s="360">
        <f t="shared" ref="AS4:AS39" si="16">max((if(isblank(C4), 0,INT(right(C4,LEN(C4)-(SEARCH("-",C4,1)))))+if(isblank(I4), 0,INT(right(I4,LEN(I4)-(SEARCH("-",I4,1)))))),if(isblank(F4), 0,INT(right(F4,LEN(F4)-(SEARCH("-",F4,1))))),if(isblank(L4), 0,INT(right(L4,LEN(L4)-(SEARCH("-",L4,1))))),if(isblank(O4), 0,INT(right(O4,LEN(O4)-(SEARCH("-",O4,1))))),if(isblank(R4), 0,INT(right(R4,LEN(R4)-(SEARCH("-",R4,1))))))+(if(isblank(U4), 0,INT(right(U4,LEN(U4)-(SEARCH("-",U4,1)))))+(if(isblank(X4), 0,INT(right(X4,LEN(X4)-(SEARCH("-",X4,1)))))+(if(isblank(AA4), 0,INT(right(AA4,LEN(AA4)-(SEARCH("-",AA4,1)))))+(if(isblank(AD4), 0,INT(right(AD4,LEN(AD4)-(SEARCH("-",AD4,1)))))+(if(isblank(AG4), 0,INT(right(AG4,LEN(AG4)-(SEARCH("-",AG4,1)))))+(if(isblank(AJ4), 0,INT(right(AJ4,LEN(AJ4)-(SEARCH("-",AJ4,1)))))+(2*(if(isblank(AM4), 0,INT(right(AM4,LEN(AM4)-(SEARCH("-",AM4,1))))))+if(isblank(AP4), 0,INT(right(AP4,LEN(AP4)-(SEARCH("-",AP4,1))))))))))))</f>
        <v>12</v>
      </c>
      <c r="AT4" s="359">
        <f t="shared" ref="AT4:AT39" si="17">(AS4/AR4)-1</f>
        <v>-0.52</v>
      </c>
    </row>
    <row r="5">
      <c r="A5" s="12" t="s">
        <v>16</v>
      </c>
      <c r="B5" s="353" t="s">
        <v>115</v>
      </c>
      <c r="C5" s="15"/>
      <c r="D5" s="354">
        <f t="shared" si="1"/>
        <v>-1</v>
      </c>
      <c r="E5" s="15" t="s">
        <v>129</v>
      </c>
      <c r="F5" s="15"/>
      <c r="G5" s="354">
        <f t="shared" si="2"/>
        <v>-1</v>
      </c>
      <c r="H5" s="355" t="s">
        <v>115</v>
      </c>
      <c r="I5" s="29"/>
      <c r="J5" s="354">
        <f t="shared" si="3"/>
        <v>-1</v>
      </c>
      <c r="K5" s="353" t="s">
        <v>129</v>
      </c>
      <c r="L5" s="15"/>
      <c r="M5" s="354">
        <f t="shared" si="4"/>
        <v>-1</v>
      </c>
      <c r="N5" s="353" t="s">
        <v>129</v>
      </c>
      <c r="O5" s="15"/>
      <c r="P5" s="354">
        <f t="shared" si="5"/>
        <v>-1</v>
      </c>
      <c r="Q5" s="353" t="s">
        <v>129</v>
      </c>
      <c r="R5" s="15"/>
      <c r="S5" s="354">
        <f t="shared" si="6"/>
        <v>-1</v>
      </c>
      <c r="T5" s="353" t="s">
        <v>115</v>
      </c>
      <c r="U5" s="15" t="s">
        <v>115</v>
      </c>
      <c r="V5" s="354">
        <f t="shared" si="7"/>
        <v>0</v>
      </c>
      <c r="W5" s="353" t="s">
        <v>129</v>
      </c>
      <c r="X5" s="15" t="s">
        <v>115</v>
      </c>
      <c r="Y5" s="354">
        <f t="shared" si="8"/>
        <v>-0.25</v>
      </c>
      <c r="Z5" s="353" t="s">
        <v>129</v>
      </c>
      <c r="AA5" s="15" t="s">
        <v>115</v>
      </c>
      <c r="AB5" s="354">
        <f t="shared" si="9"/>
        <v>-0.25</v>
      </c>
      <c r="AC5" s="353" t="s">
        <v>115</v>
      </c>
      <c r="AD5" s="15" t="s">
        <v>115</v>
      </c>
      <c r="AE5" s="354">
        <f t="shared" si="10"/>
        <v>0</v>
      </c>
      <c r="AF5" s="353" t="s">
        <v>115</v>
      </c>
      <c r="AG5" s="15" t="s">
        <v>115</v>
      </c>
      <c r="AH5" s="354">
        <f t="shared" si="11"/>
        <v>0</v>
      </c>
      <c r="AI5" s="353" t="s">
        <v>115</v>
      </c>
      <c r="AJ5" s="15"/>
      <c r="AK5" s="354">
        <f t="shared" si="12"/>
        <v>-1</v>
      </c>
      <c r="AL5" s="356" t="s">
        <v>115</v>
      </c>
      <c r="AM5" s="356"/>
      <c r="AN5" s="354">
        <f t="shared" si="13"/>
        <v>-1</v>
      </c>
      <c r="AO5" s="356" t="s">
        <v>129</v>
      </c>
      <c r="AP5" s="356"/>
      <c r="AQ5" s="354">
        <f t="shared" si="14"/>
        <v>-1</v>
      </c>
      <c r="AR5" s="357">
        <f t="shared" si="15"/>
        <v>25</v>
      </c>
      <c r="AS5" s="357">
        <f t="shared" si="16"/>
        <v>10</v>
      </c>
      <c r="AT5" s="354">
        <f t="shared" si="17"/>
        <v>-0.6</v>
      </c>
    </row>
    <row r="6">
      <c r="A6" s="6" t="s">
        <v>17</v>
      </c>
      <c r="B6" s="358"/>
      <c r="C6" s="18"/>
      <c r="D6" s="359" t="str">
        <f t="shared" si="1"/>
        <v/>
      </c>
      <c r="E6" s="18"/>
      <c r="F6" s="18"/>
      <c r="G6" s="359" t="str">
        <f t="shared" si="2"/>
        <v/>
      </c>
      <c r="H6" s="361" t="s">
        <v>144</v>
      </c>
      <c r="I6" s="18" t="s">
        <v>116</v>
      </c>
      <c r="J6" s="359">
        <f t="shared" si="3"/>
        <v>-0.1818181818</v>
      </c>
      <c r="K6" s="358" t="s">
        <v>127</v>
      </c>
      <c r="L6" s="18" t="s">
        <v>117</v>
      </c>
      <c r="M6" s="359">
        <f t="shared" si="4"/>
        <v>0.2857142857</v>
      </c>
      <c r="N6" s="358" t="s">
        <v>127</v>
      </c>
      <c r="O6" s="18" t="s">
        <v>117</v>
      </c>
      <c r="P6" s="359">
        <f t="shared" si="5"/>
        <v>0.2857142857</v>
      </c>
      <c r="Q6" s="358"/>
      <c r="R6" s="18"/>
      <c r="S6" s="359" t="str">
        <f t="shared" si="6"/>
        <v/>
      </c>
      <c r="T6" s="358" t="s">
        <v>144</v>
      </c>
      <c r="U6" s="18" t="s">
        <v>114</v>
      </c>
      <c r="V6" s="359">
        <f t="shared" si="7"/>
        <v>-0.4545454545</v>
      </c>
      <c r="W6" s="358" t="s">
        <v>127</v>
      </c>
      <c r="X6" s="18"/>
      <c r="Y6" s="359">
        <f t="shared" si="8"/>
        <v>-1</v>
      </c>
      <c r="Z6" s="358" t="s">
        <v>127</v>
      </c>
      <c r="AA6" s="18"/>
      <c r="AB6" s="359">
        <f t="shared" si="9"/>
        <v>-1</v>
      </c>
      <c r="AC6" s="358" t="s">
        <v>144</v>
      </c>
      <c r="AD6" s="18" t="s">
        <v>114</v>
      </c>
      <c r="AE6" s="359">
        <f t="shared" si="10"/>
        <v>-0.4545454545</v>
      </c>
      <c r="AF6" s="358" t="s">
        <v>144</v>
      </c>
      <c r="AG6" s="18"/>
      <c r="AH6" s="359">
        <f t="shared" si="11"/>
        <v>-1</v>
      </c>
      <c r="AI6" s="358" t="s">
        <v>144</v>
      </c>
      <c r="AJ6" s="18" t="s">
        <v>118</v>
      </c>
      <c r="AK6" s="359">
        <f t="shared" si="12"/>
        <v>-0.2727272727</v>
      </c>
      <c r="AL6" s="18" t="s">
        <v>144</v>
      </c>
      <c r="AM6" s="18" t="s">
        <v>119</v>
      </c>
      <c r="AN6" s="359">
        <f t="shared" si="13"/>
        <v>-0.6363636364</v>
      </c>
      <c r="AO6" s="18" t="s">
        <v>127</v>
      </c>
      <c r="AP6" s="18" t="s">
        <v>118</v>
      </c>
      <c r="AQ6" s="359">
        <f t="shared" si="14"/>
        <v>-0.4285714286</v>
      </c>
      <c r="AR6" s="360">
        <f t="shared" si="15"/>
        <v>44</v>
      </c>
      <c r="AS6" s="360">
        <f t="shared" si="16"/>
        <v>16</v>
      </c>
      <c r="AT6" s="359">
        <f t="shared" si="17"/>
        <v>-0.6363636364</v>
      </c>
    </row>
    <row r="7">
      <c r="A7" s="12" t="s">
        <v>18</v>
      </c>
      <c r="B7" s="353" t="s">
        <v>145</v>
      </c>
      <c r="C7" s="15" t="s">
        <v>120</v>
      </c>
      <c r="D7" s="354">
        <f t="shared" si="1"/>
        <v>0.3888888889</v>
      </c>
      <c r="E7" s="15" t="s">
        <v>146</v>
      </c>
      <c r="F7" s="15" t="s">
        <v>121</v>
      </c>
      <c r="G7" s="354">
        <f t="shared" si="2"/>
        <v>1.083333333</v>
      </c>
      <c r="H7" s="355"/>
      <c r="I7" s="29"/>
      <c r="J7" s="354" t="str">
        <f t="shared" si="3"/>
        <v/>
      </c>
      <c r="K7" s="353"/>
      <c r="L7" s="15"/>
      <c r="M7" s="354" t="str">
        <f t="shared" si="4"/>
        <v/>
      </c>
      <c r="N7" s="353"/>
      <c r="O7" s="15"/>
      <c r="P7" s="354" t="str">
        <f t="shared" si="5"/>
        <v/>
      </c>
      <c r="Q7" s="353"/>
      <c r="R7" s="15"/>
      <c r="S7" s="354" t="str">
        <f t="shared" si="6"/>
        <v/>
      </c>
      <c r="T7" s="353" t="s">
        <v>145</v>
      </c>
      <c r="U7" s="15" t="s">
        <v>122</v>
      </c>
      <c r="V7" s="354">
        <f t="shared" si="7"/>
        <v>-0.6666666667</v>
      </c>
      <c r="W7" s="353" t="s">
        <v>146</v>
      </c>
      <c r="X7" s="15" t="s">
        <v>124</v>
      </c>
      <c r="Y7" s="354">
        <f t="shared" si="8"/>
        <v>-0.375</v>
      </c>
      <c r="Z7" s="353" t="s">
        <v>146</v>
      </c>
      <c r="AA7" s="15" t="s">
        <v>124</v>
      </c>
      <c r="AB7" s="354">
        <f t="shared" si="9"/>
        <v>-0.375</v>
      </c>
      <c r="AC7" s="353" t="s">
        <v>145</v>
      </c>
      <c r="AD7" s="15" t="s">
        <v>122</v>
      </c>
      <c r="AE7" s="354">
        <f t="shared" si="10"/>
        <v>-0.6666666667</v>
      </c>
      <c r="AF7" s="353" t="s">
        <v>145</v>
      </c>
      <c r="AG7" s="15" t="s">
        <v>122</v>
      </c>
      <c r="AH7" s="354">
        <f t="shared" si="11"/>
        <v>-0.6666666667</v>
      </c>
      <c r="AI7" s="353" t="s">
        <v>145</v>
      </c>
      <c r="AJ7" s="15" t="s">
        <v>122</v>
      </c>
      <c r="AK7" s="354">
        <f t="shared" si="12"/>
        <v>-0.6666666667</v>
      </c>
      <c r="AL7" s="15" t="s">
        <v>145</v>
      </c>
      <c r="AM7" s="15" t="s">
        <v>122</v>
      </c>
      <c r="AN7" s="354">
        <f t="shared" si="13"/>
        <v>-0.6666666667</v>
      </c>
      <c r="AO7" s="15" t="s">
        <v>146</v>
      </c>
      <c r="AP7" s="15" t="s">
        <v>124</v>
      </c>
      <c r="AQ7" s="354">
        <f t="shared" si="14"/>
        <v>-0.375</v>
      </c>
      <c r="AR7" s="357">
        <f t="shared" si="15"/>
        <v>120</v>
      </c>
      <c r="AS7" s="357">
        <f t="shared" si="16"/>
        <v>90</v>
      </c>
      <c r="AT7" s="354">
        <f t="shared" si="17"/>
        <v>-0.25</v>
      </c>
    </row>
    <row r="8">
      <c r="A8" s="6" t="s">
        <v>19</v>
      </c>
      <c r="B8" s="358" t="s">
        <v>125</v>
      </c>
      <c r="C8" s="18" t="s">
        <v>125</v>
      </c>
      <c r="D8" s="359">
        <f t="shared" si="1"/>
        <v>0</v>
      </c>
      <c r="E8" s="18" t="s">
        <v>127</v>
      </c>
      <c r="F8" s="18" t="s">
        <v>127</v>
      </c>
      <c r="G8" s="359">
        <f t="shared" si="2"/>
        <v>0</v>
      </c>
      <c r="H8" s="361" t="s">
        <v>125</v>
      </c>
      <c r="I8" s="18" t="s">
        <v>125</v>
      </c>
      <c r="J8" s="359">
        <f t="shared" si="3"/>
        <v>0</v>
      </c>
      <c r="K8" s="358" t="s">
        <v>127</v>
      </c>
      <c r="L8" s="18" t="s">
        <v>127</v>
      </c>
      <c r="M8" s="359">
        <f t="shared" si="4"/>
        <v>0</v>
      </c>
      <c r="N8" s="358" t="s">
        <v>127</v>
      </c>
      <c r="O8" s="18" t="s">
        <v>127</v>
      </c>
      <c r="P8" s="359">
        <f t="shared" si="5"/>
        <v>0</v>
      </c>
      <c r="Q8" s="358" t="s">
        <v>127</v>
      </c>
      <c r="R8" s="18" t="s">
        <v>127</v>
      </c>
      <c r="S8" s="359">
        <f t="shared" si="6"/>
        <v>0</v>
      </c>
      <c r="T8" s="358" t="s">
        <v>125</v>
      </c>
      <c r="U8" s="18" t="s">
        <v>125</v>
      </c>
      <c r="V8" s="359">
        <f t="shared" si="7"/>
        <v>0</v>
      </c>
      <c r="W8" s="358" t="s">
        <v>127</v>
      </c>
      <c r="X8" s="18" t="s">
        <v>127</v>
      </c>
      <c r="Y8" s="359">
        <f t="shared" si="8"/>
        <v>0</v>
      </c>
      <c r="Z8" s="358" t="s">
        <v>127</v>
      </c>
      <c r="AA8" s="18" t="s">
        <v>127</v>
      </c>
      <c r="AB8" s="359">
        <f t="shared" si="9"/>
        <v>0</v>
      </c>
      <c r="AC8" s="358" t="s">
        <v>125</v>
      </c>
      <c r="AD8" s="18" t="s">
        <v>125</v>
      </c>
      <c r="AE8" s="359">
        <f t="shared" si="10"/>
        <v>0</v>
      </c>
      <c r="AF8" s="358" t="s">
        <v>125</v>
      </c>
      <c r="AG8" s="18" t="s">
        <v>125</v>
      </c>
      <c r="AH8" s="359">
        <f t="shared" si="11"/>
        <v>0</v>
      </c>
      <c r="AI8" s="358" t="s">
        <v>125</v>
      </c>
      <c r="AJ8" s="18" t="s">
        <v>125</v>
      </c>
      <c r="AK8" s="359">
        <f t="shared" si="12"/>
        <v>0</v>
      </c>
      <c r="AL8" s="18" t="s">
        <v>125</v>
      </c>
      <c r="AM8" s="18" t="s">
        <v>125</v>
      </c>
      <c r="AN8" s="359">
        <f t="shared" si="13"/>
        <v>0</v>
      </c>
      <c r="AO8" s="18" t="s">
        <v>127</v>
      </c>
      <c r="AP8" s="18" t="s">
        <v>127</v>
      </c>
      <c r="AQ8" s="359">
        <f t="shared" si="14"/>
        <v>0</v>
      </c>
      <c r="AR8" s="360">
        <f t="shared" si="15"/>
        <v>39</v>
      </c>
      <c r="AS8" s="360">
        <f t="shared" si="16"/>
        <v>39</v>
      </c>
      <c r="AT8" s="359">
        <f t="shared" si="17"/>
        <v>0</v>
      </c>
    </row>
    <row r="9">
      <c r="A9" s="12" t="s">
        <v>20</v>
      </c>
      <c r="B9" s="353" t="s">
        <v>125</v>
      </c>
      <c r="C9" s="15" t="s">
        <v>125</v>
      </c>
      <c r="D9" s="354">
        <f t="shared" si="1"/>
        <v>0</v>
      </c>
      <c r="E9" s="15" t="s">
        <v>127</v>
      </c>
      <c r="F9" s="15" t="s">
        <v>127</v>
      </c>
      <c r="G9" s="354">
        <f t="shared" si="2"/>
        <v>0</v>
      </c>
      <c r="H9" s="355" t="s">
        <v>125</v>
      </c>
      <c r="I9" s="15" t="s">
        <v>125</v>
      </c>
      <c r="J9" s="354">
        <f t="shared" si="3"/>
        <v>0</v>
      </c>
      <c r="K9" s="353" t="s">
        <v>127</v>
      </c>
      <c r="L9" s="15" t="s">
        <v>127</v>
      </c>
      <c r="M9" s="354">
        <f t="shared" si="4"/>
        <v>0</v>
      </c>
      <c r="N9" s="353" t="s">
        <v>127</v>
      </c>
      <c r="O9" s="15" t="s">
        <v>127</v>
      </c>
      <c r="P9" s="354">
        <f t="shared" si="5"/>
        <v>0</v>
      </c>
      <c r="Q9" s="353" t="s">
        <v>127</v>
      </c>
      <c r="R9" s="15" t="s">
        <v>127</v>
      </c>
      <c r="S9" s="354">
        <f t="shared" si="6"/>
        <v>0</v>
      </c>
      <c r="T9" s="353" t="s">
        <v>125</v>
      </c>
      <c r="U9" s="15" t="s">
        <v>125</v>
      </c>
      <c r="V9" s="354">
        <f t="shared" si="7"/>
        <v>0</v>
      </c>
      <c r="W9" s="353" t="s">
        <v>127</v>
      </c>
      <c r="X9" s="15" t="s">
        <v>127</v>
      </c>
      <c r="Y9" s="354">
        <f t="shared" si="8"/>
        <v>0</v>
      </c>
      <c r="Z9" s="353" t="s">
        <v>127</v>
      </c>
      <c r="AA9" s="15" t="s">
        <v>127</v>
      </c>
      <c r="AB9" s="354">
        <f t="shared" si="9"/>
        <v>0</v>
      </c>
      <c r="AC9" s="353" t="s">
        <v>125</v>
      </c>
      <c r="AD9" s="15" t="s">
        <v>125</v>
      </c>
      <c r="AE9" s="354">
        <f t="shared" si="10"/>
        <v>0</v>
      </c>
      <c r="AF9" s="353" t="s">
        <v>125</v>
      </c>
      <c r="AG9" s="15" t="s">
        <v>125</v>
      </c>
      <c r="AH9" s="354">
        <f t="shared" si="11"/>
        <v>0</v>
      </c>
      <c r="AI9" s="353" t="s">
        <v>125</v>
      </c>
      <c r="AJ9" s="15" t="s">
        <v>125</v>
      </c>
      <c r="AK9" s="354">
        <f t="shared" si="12"/>
        <v>0</v>
      </c>
      <c r="AL9" s="15" t="s">
        <v>125</v>
      </c>
      <c r="AM9" s="15" t="s">
        <v>125</v>
      </c>
      <c r="AN9" s="354">
        <f t="shared" si="13"/>
        <v>0</v>
      </c>
      <c r="AO9" s="15" t="s">
        <v>127</v>
      </c>
      <c r="AP9" s="15" t="s">
        <v>127</v>
      </c>
      <c r="AQ9" s="354">
        <f t="shared" si="14"/>
        <v>0</v>
      </c>
      <c r="AR9" s="357">
        <f t="shared" si="15"/>
        <v>39</v>
      </c>
      <c r="AS9" s="357">
        <f t="shared" si="16"/>
        <v>39</v>
      </c>
      <c r="AT9" s="354">
        <f t="shared" si="17"/>
        <v>0</v>
      </c>
    </row>
    <row r="10">
      <c r="A10" s="6" t="s">
        <v>21</v>
      </c>
      <c r="B10" s="358" t="s">
        <v>115</v>
      </c>
      <c r="C10" s="18"/>
      <c r="D10" s="359">
        <f t="shared" si="1"/>
        <v>-1</v>
      </c>
      <c r="E10" s="18" t="s">
        <v>129</v>
      </c>
      <c r="F10" s="18"/>
      <c r="G10" s="359">
        <f t="shared" si="2"/>
        <v>-1</v>
      </c>
      <c r="H10" s="361" t="s">
        <v>115</v>
      </c>
      <c r="I10" s="27"/>
      <c r="J10" s="359">
        <f t="shared" si="3"/>
        <v>-1</v>
      </c>
      <c r="K10" s="358" t="s">
        <v>129</v>
      </c>
      <c r="L10" s="18"/>
      <c r="M10" s="359">
        <f t="shared" si="4"/>
        <v>-1</v>
      </c>
      <c r="N10" s="358" t="s">
        <v>129</v>
      </c>
      <c r="O10" s="18"/>
      <c r="P10" s="359">
        <f t="shared" si="5"/>
        <v>-1</v>
      </c>
      <c r="Q10" s="358" t="s">
        <v>129</v>
      </c>
      <c r="R10" s="18"/>
      <c r="S10" s="359">
        <f t="shared" si="6"/>
        <v>-1</v>
      </c>
      <c r="T10" s="358" t="s">
        <v>115</v>
      </c>
      <c r="U10" s="18" t="s">
        <v>115</v>
      </c>
      <c r="V10" s="359">
        <f t="shared" si="7"/>
        <v>0</v>
      </c>
      <c r="W10" s="358" t="s">
        <v>129</v>
      </c>
      <c r="X10" s="18" t="s">
        <v>115</v>
      </c>
      <c r="Y10" s="359">
        <f t="shared" si="8"/>
        <v>-0.25</v>
      </c>
      <c r="Z10" s="358" t="s">
        <v>129</v>
      </c>
      <c r="AA10" s="18" t="s">
        <v>115</v>
      </c>
      <c r="AB10" s="359">
        <f t="shared" si="9"/>
        <v>-0.25</v>
      </c>
      <c r="AC10" s="358" t="s">
        <v>115</v>
      </c>
      <c r="AD10" s="18" t="s">
        <v>115</v>
      </c>
      <c r="AE10" s="359">
        <f t="shared" si="10"/>
        <v>0</v>
      </c>
      <c r="AF10" s="358" t="s">
        <v>115</v>
      </c>
      <c r="AG10" s="18" t="s">
        <v>115</v>
      </c>
      <c r="AH10" s="359">
        <f t="shared" si="11"/>
        <v>0</v>
      </c>
      <c r="AI10" s="358" t="s">
        <v>115</v>
      </c>
      <c r="AJ10" s="18"/>
      <c r="AK10" s="359">
        <f t="shared" si="12"/>
        <v>-1</v>
      </c>
      <c r="AL10" s="18" t="s">
        <v>115</v>
      </c>
      <c r="AM10" s="18"/>
      <c r="AN10" s="359">
        <f t="shared" si="13"/>
        <v>-1</v>
      </c>
      <c r="AO10" s="18" t="s">
        <v>129</v>
      </c>
      <c r="AP10" s="18"/>
      <c r="AQ10" s="359">
        <f t="shared" si="14"/>
        <v>-1</v>
      </c>
      <c r="AR10" s="360">
        <f t="shared" si="15"/>
        <v>25</v>
      </c>
      <c r="AS10" s="360">
        <f t="shared" si="16"/>
        <v>10</v>
      </c>
      <c r="AT10" s="359">
        <f t="shared" si="17"/>
        <v>-0.6</v>
      </c>
    </row>
    <row r="11">
      <c r="A11" s="12" t="s">
        <v>22</v>
      </c>
      <c r="B11" s="353"/>
      <c r="C11" s="15"/>
      <c r="D11" s="354" t="str">
        <f t="shared" si="1"/>
        <v/>
      </c>
      <c r="E11" s="15"/>
      <c r="F11" s="15"/>
      <c r="G11" s="354" t="str">
        <f t="shared" si="2"/>
        <v/>
      </c>
      <c r="H11" s="355" t="s">
        <v>115</v>
      </c>
      <c r="I11" s="29"/>
      <c r="J11" s="354">
        <f t="shared" si="3"/>
        <v>-1</v>
      </c>
      <c r="K11" s="353"/>
      <c r="L11" s="15"/>
      <c r="M11" s="354" t="str">
        <f t="shared" si="4"/>
        <v/>
      </c>
      <c r="N11" s="353" t="s">
        <v>147</v>
      </c>
      <c r="O11" s="15"/>
      <c r="P11" s="354">
        <f t="shared" si="5"/>
        <v>-1</v>
      </c>
      <c r="Q11" s="353" t="s">
        <v>147</v>
      </c>
      <c r="R11" s="15"/>
      <c r="S11" s="354">
        <f t="shared" si="6"/>
        <v>-1</v>
      </c>
      <c r="T11" s="353" t="s">
        <v>115</v>
      </c>
      <c r="U11" s="15" t="s">
        <v>115</v>
      </c>
      <c r="V11" s="354">
        <f t="shared" si="7"/>
        <v>0</v>
      </c>
      <c r="W11" s="353" t="s">
        <v>129</v>
      </c>
      <c r="X11" s="15"/>
      <c r="Y11" s="354">
        <f t="shared" si="8"/>
        <v>-1</v>
      </c>
      <c r="Z11" s="353" t="s">
        <v>129</v>
      </c>
      <c r="AA11" s="15"/>
      <c r="AB11" s="354">
        <f t="shared" si="9"/>
        <v>-1</v>
      </c>
      <c r="AC11" s="353" t="s">
        <v>115</v>
      </c>
      <c r="AD11" s="15"/>
      <c r="AE11" s="354">
        <f t="shared" si="10"/>
        <v>-1</v>
      </c>
      <c r="AF11" s="353" t="s">
        <v>115</v>
      </c>
      <c r="AG11" s="15"/>
      <c r="AH11" s="354">
        <f t="shared" si="11"/>
        <v>-1</v>
      </c>
      <c r="AI11" s="353" t="s">
        <v>115</v>
      </c>
      <c r="AJ11" s="15" t="s">
        <v>115</v>
      </c>
      <c r="AK11" s="354">
        <f t="shared" si="12"/>
        <v>0</v>
      </c>
      <c r="AL11" s="15" t="s">
        <v>115</v>
      </c>
      <c r="AM11" s="15" t="s">
        <v>115</v>
      </c>
      <c r="AN11" s="354">
        <f t="shared" si="13"/>
        <v>0</v>
      </c>
      <c r="AO11" s="15" t="s">
        <v>129</v>
      </c>
      <c r="AP11" s="15" t="s">
        <v>129</v>
      </c>
      <c r="AQ11" s="354">
        <f t="shared" si="14"/>
        <v>0</v>
      </c>
      <c r="AR11" s="357">
        <f t="shared" si="15"/>
        <v>25</v>
      </c>
      <c r="AS11" s="357">
        <f t="shared" si="16"/>
        <v>11</v>
      </c>
      <c r="AT11" s="354">
        <f t="shared" si="17"/>
        <v>-0.56</v>
      </c>
    </row>
    <row r="12">
      <c r="A12" s="6" t="s">
        <v>23</v>
      </c>
      <c r="B12" s="358"/>
      <c r="C12" s="18"/>
      <c r="D12" s="359" t="str">
        <f t="shared" si="1"/>
        <v/>
      </c>
      <c r="E12" s="18"/>
      <c r="F12" s="18"/>
      <c r="G12" s="359" t="str">
        <f t="shared" si="2"/>
        <v/>
      </c>
      <c r="H12" s="361" t="s">
        <v>125</v>
      </c>
      <c r="I12" s="18" t="s">
        <v>125</v>
      </c>
      <c r="J12" s="359">
        <f t="shared" si="3"/>
        <v>0</v>
      </c>
      <c r="K12" s="358"/>
      <c r="L12" s="18"/>
      <c r="M12" s="359" t="str">
        <f t="shared" si="4"/>
        <v/>
      </c>
      <c r="N12" s="358" t="s">
        <v>130</v>
      </c>
      <c r="O12" s="18" t="s">
        <v>130</v>
      </c>
      <c r="P12" s="359">
        <f t="shared" si="5"/>
        <v>0</v>
      </c>
      <c r="Q12" s="358" t="s">
        <v>130</v>
      </c>
      <c r="R12" s="18" t="s">
        <v>130</v>
      </c>
      <c r="S12" s="359">
        <f t="shared" si="6"/>
        <v>0</v>
      </c>
      <c r="T12" s="358" t="s">
        <v>125</v>
      </c>
      <c r="U12" s="18" t="s">
        <v>125</v>
      </c>
      <c r="V12" s="359">
        <f t="shared" si="7"/>
        <v>0</v>
      </c>
      <c r="W12" s="358" t="s">
        <v>127</v>
      </c>
      <c r="X12" s="18" t="s">
        <v>127</v>
      </c>
      <c r="Y12" s="359">
        <f t="shared" si="8"/>
        <v>0</v>
      </c>
      <c r="Z12" s="358" t="s">
        <v>127</v>
      </c>
      <c r="AA12" s="18" t="s">
        <v>127</v>
      </c>
      <c r="AB12" s="359">
        <f t="shared" si="9"/>
        <v>0</v>
      </c>
      <c r="AC12" s="358" t="s">
        <v>125</v>
      </c>
      <c r="AD12" s="18" t="s">
        <v>125</v>
      </c>
      <c r="AE12" s="359">
        <f t="shared" si="10"/>
        <v>0</v>
      </c>
      <c r="AF12" s="358" t="s">
        <v>125</v>
      </c>
      <c r="AG12" s="18" t="s">
        <v>125</v>
      </c>
      <c r="AH12" s="359">
        <f t="shared" si="11"/>
        <v>0</v>
      </c>
      <c r="AI12" s="358" t="s">
        <v>125</v>
      </c>
      <c r="AJ12" s="18" t="s">
        <v>125</v>
      </c>
      <c r="AK12" s="359">
        <f t="shared" si="12"/>
        <v>0</v>
      </c>
      <c r="AL12" s="18" t="s">
        <v>125</v>
      </c>
      <c r="AM12" s="18" t="s">
        <v>125</v>
      </c>
      <c r="AN12" s="359">
        <f t="shared" si="13"/>
        <v>0</v>
      </c>
      <c r="AO12" s="18" t="s">
        <v>127</v>
      </c>
      <c r="AP12" s="18" t="s">
        <v>127</v>
      </c>
      <c r="AQ12" s="359">
        <f t="shared" si="14"/>
        <v>0</v>
      </c>
      <c r="AR12" s="360">
        <f t="shared" si="15"/>
        <v>39</v>
      </c>
      <c r="AS12" s="360">
        <f t="shared" si="16"/>
        <v>39</v>
      </c>
      <c r="AT12" s="359">
        <f t="shared" si="17"/>
        <v>0</v>
      </c>
    </row>
    <row r="13">
      <c r="A13" s="12" t="s">
        <v>24</v>
      </c>
      <c r="B13" s="353" t="s">
        <v>148</v>
      </c>
      <c r="C13" s="15" t="s">
        <v>125</v>
      </c>
      <c r="D13" s="354">
        <f t="shared" si="1"/>
        <v>-0.3333333333</v>
      </c>
      <c r="E13" s="15" t="s">
        <v>149</v>
      </c>
      <c r="F13" s="15" t="s">
        <v>131</v>
      </c>
      <c r="G13" s="354">
        <f t="shared" si="2"/>
        <v>-0.25</v>
      </c>
      <c r="H13" s="355"/>
      <c r="I13" s="29"/>
      <c r="J13" s="354" t="str">
        <f t="shared" si="3"/>
        <v/>
      </c>
      <c r="K13" s="353"/>
      <c r="L13" s="15"/>
      <c r="M13" s="354" t="str">
        <f t="shared" si="4"/>
        <v/>
      </c>
      <c r="N13" s="353"/>
      <c r="O13" s="15"/>
      <c r="P13" s="354" t="str">
        <f t="shared" si="5"/>
        <v/>
      </c>
      <c r="Q13" s="353"/>
      <c r="R13" s="15"/>
      <c r="S13" s="354" t="str">
        <f t="shared" si="6"/>
        <v/>
      </c>
      <c r="T13" s="353" t="s">
        <v>112</v>
      </c>
      <c r="U13" s="15" t="s">
        <v>112</v>
      </c>
      <c r="V13" s="354">
        <f t="shared" si="7"/>
        <v>0</v>
      </c>
      <c r="W13" s="353" t="s">
        <v>143</v>
      </c>
      <c r="X13" s="15" t="s">
        <v>119</v>
      </c>
      <c r="Y13" s="354">
        <f t="shared" si="8"/>
        <v>-0.2</v>
      </c>
      <c r="Z13" s="353" t="s">
        <v>143</v>
      </c>
      <c r="AA13" s="15" t="s">
        <v>119</v>
      </c>
      <c r="AB13" s="354">
        <f t="shared" si="9"/>
        <v>-0.2</v>
      </c>
      <c r="AC13" s="353" t="s">
        <v>112</v>
      </c>
      <c r="AD13" s="15" t="s">
        <v>112</v>
      </c>
      <c r="AE13" s="354">
        <f t="shared" si="10"/>
        <v>0</v>
      </c>
      <c r="AF13" s="353" t="s">
        <v>112</v>
      </c>
      <c r="AG13" s="15" t="s">
        <v>112</v>
      </c>
      <c r="AH13" s="354">
        <f t="shared" si="11"/>
        <v>0</v>
      </c>
      <c r="AI13" s="353" t="s">
        <v>112</v>
      </c>
      <c r="AJ13" s="15" t="s">
        <v>112</v>
      </c>
      <c r="AK13" s="354">
        <f t="shared" si="12"/>
        <v>0</v>
      </c>
      <c r="AL13" s="15" t="s">
        <v>112</v>
      </c>
      <c r="AM13" s="15" t="s">
        <v>112</v>
      </c>
      <c r="AN13" s="354">
        <f t="shared" si="13"/>
        <v>0</v>
      </c>
      <c r="AO13" s="15" t="s">
        <v>143</v>
      </c>
      <c r="AP13" s="15" t="s">
        <v>119</v>
      </c>
      <c r="AQ13" s="354">
        <f t="shared" si="14"/>
        <v>-0.2</v>
      </c>
      <c r="AR13" s="357">
        <f t="shared" si="15"/>
        <v>20</v>
      </c>
      <c r="AS13" s="357">
        <f t="shared" si="16"/>
        <v>14</v>
      </c>
      <c r="AT13" s="354">
        <f t="shared" si="17"/>
        <v>-0.3</v>
      </c>
    </row>
    <row r="14">
      <c r="A14" s="6" t="s">
        <v>25</v>
      </c>
      <c r="B14" s="358"/>
      <c r="C14" s="18"/>
      <c r="D14" s="359" t="str">
        <f t="shared" si="1"/>
        <v/>
      </c>
      <c r="E14" s="18"/>
      <c r="F14" s="18"/>
      <c r="G14" s="359" t="str">
        <f t="shared" si="2"/>
        <v/>
      </c>
      <c r="H14" s="27" t="s">
        <v>115</v>
      </c>
      <c r="I14" s="27"/>
      <c r="J14" s="359">
        <f t="shared" si="3"/>
        <v>-1</v>
      </c>
      <c r="K14" s="358"/>
      <c r="L14" s="18"/>
      <c r="M14" s="359" t="str">
        <f t="shared" si="4"/>
        <v/>
      </c>
      <c r="N14" s="358" t="s">
        <v>147</v>
      </c>
      <c r="O14" s="18"/>
      <c r="P14" s="359">
        <f t="shared" si="5"/>
        <v>-1</v>
      </c>
      <c r="Q14" s="358" t="s">
        <v>147</v>
      </c>
      <c r="R14" s="18"/>
      <c r="S14" s="359">
        <f t="shared" si="6"/>
        <v>-1</v>
      </c>
      <c r="T14" s="358" t="s">
        <v>115</v>
      </c>
      <c r="U14" s="18" t="s">
        <v>115</v>
      </c>
      <c r="V14" s="359">
        <f t="shared" si="7"/>
        <v>0</v>
      </c>
      <c r="W14" s="358" t="s">
        <v>129</v>
      </c>
      <c r="X14" s="18"/>
      <c r="Y14" s="359">
        <f t="shared" si="8"/>
        <v>-1</v>
      </c>
      <c r="Z14" s="358" t="s">
        <v>129</v>
      </c>
      <c r="AA14" s="18"/>
      <c r="AB14" s="359">
        <f t="shared" si="9"/>
        <v>-1</v>
      </c>
      <c r="AC14" s="358" t="s">
        <v>115</v>
      </c>
      <c r="AD14" s="18"/>
      <c r="AE14" s="359">
        <f t="shared" si="10"/>
        <v>-1</v>
      </c>
      <c r="AF14" s="358" t="s">
        <v>115</v>
      </c>
      <c r="AG14" s="18"/>
      <c r="AH14" s="359">
        <f t="shared" si="11"/>
        <v>-1</v>
      </c>
      <c r="AI14" s="358" t="s">
        <v>115</v>
      </c>
      <c r="AJ14" s="18" t="s">
        <v>115</v>
      </c>
      <c r="AK14" s="359">
        <f t="shared" si="12"/>
        <v>0</v>
      </c>
      <c r="AL14" s="18" t="s">
        <v>115</v>
      </c>
      <c r="AM14" s="18" t="s">
        <v>115</v>
      </c>
      <c r="AN14" s="359">
        <f t="shared" si="13"/>
        <v>0</v>
      </c>
      <c r="AO14" s="18" t="s">
        <v>129</v>
      </c>
      <c r="AP14" s="18" t="s">
        <v>129</v>
      </c>
      <c r="AQ14" s="359">
        <f t="shared" si="14"/>
        <v>0</v>
      </c>
      <c r="AR14" s="360">
        <f t="shared" si="15"/>
        <v>25</v>
      </c>
      <c r="AS14" s="360">
        <f t="shared" si="16"/>
        <v>11</v>
      </c>
      <c r="AT14" s="359">
        <f t="shared" si="17"/>
        <v>-0.56</v>
      </c>
    </row>
    <row r="15">
      <c r="A15" s="12" t="s">
        <v>26</v>
      </c>
      <c r="B15" s="353"/>
      <c r="C15" s="15"/>
      <c r="D15" s="354" t="str">
        <f t="shared" si="1"/>
        <v/>
      </c>
      <c r="E15" s="15"/>
      <c r="F15" s="15"/>
      <c r="G15" s="354" t="str">
        <f t="shared" si="2"/>
        <v/>
      </c>
      <c r="H15" s="355"/>
      <c r="I15" s="15" t="s">
        <v>115</v>
      </c>
      <c r="J15" s="354" t="str">
        <f t="shared" si="3"/>
        <v>#DIV/0!</v>
      </c>
      <c r="K15" s="353"/>
      <c r="L15" s="15"/>
      <c r="M15" s="354" t="str">
        <f t="shared" si="4"/>
        <v/>
      </c>
      <c r="N15" s="353" t="s">
        <v>129</v>
      </c>
      <c r="O15" s="15" t="s">
        <v>129</v>
      </c>
      <c r="P15" s="354">
        <f t="shared" si="5"/>
        <v>0</v>
      </c>
      <c r="Q15" s="353" t="s">
        <v>129</v>
      </c>
      <c r="R15" s="15" t="s">
        <v>129</v>
      </c>
      <c r="S15" s="354">
        <f t="shared" si="6"/>
        <v>0</v>
      </c>
      <c r="T15" s="353" t="s">
        <v>141</v>
      </c>
      <c r="U15" s="15"/>
      <c r="V15" s="354">
        <f t="shared" si="7"/>
        <v>-1</v>
      </c>
      <c r="W15" s="353" t="s">
        <v>115</v>
      </c>
      <c r="X15" s="15" t="s">
        <v>129</v>
      </c>
      <c r="Y15" s="354">
        <f t="shared" si="8"/>
        <v>0.3333333333</v>
      </c>
      <c r="Z15" s="353" t="s">
        <v>115</v>
      </c>
      <c r="AA15" s="15"/>
      <c r="AB15" s="354">
        <f t="shared" si="9"/>
        <v>-1</v>
      </c>
      <c r="AC15" s="353" t="s">
        <v>141</v>
      </c>
      <c r="AD15" s="15"/>
      <c r="AE15" s="354">
        <f t="shared" si="10"/>
        <v>-1</v>
      </c>
      <c r="AF15" s="353" t="s">
        <v>141</v>
      </c>
      <c r="AG15" s="15"/>
      <c r="AH15" s="354">
        <f t="shared" si="11"/>
        <v>-1</v>
      </c>
      <c r="AI15" s="353" t="s">
        <v>141</v>
      </c>
      <c r="AJ15" s="15"/>
      <c r="AK15" s="354">
        <f t="shared" si="12"/>
        <v>-1</v>
      </c>
      <c r="AL15" s="15" t="s">
        <v>141</v>
      </c>
      <c r="AM15" s="15" t="s">
        <v>115</v>
      </c>
      <c r="AN15" s="354">
        <f t="shared" si="13"/>
        <v>0.5</v>
      </c>
      <c r="AO15" s="15" t="s">
        <v>115</v>
      </c>
      <c r="AP15" s="15" t="s">
        <v>129</v>
      </c>
      <c r="AQ15" s="354">
        <f t="shared" si="14"/>
        <v>0.3333333333</v>
      </c>
      <c r="AR15" s="357">
        <f t="shared" si="15"/>
        <v>15</v>
      </c>
      <c r="AS15" s="357">
        <f t="shared" si="16"/>
        <v>13</v>
      </c>
      <c r="AT15" s="354">
        <f t="shared" si="17"/>
        <v>-0.1333333333</v>
      </c>
    </row>
    <row r="16">
      <c r="A16" s="6" t="s">
        <v>27</v>
      </c>
      <c r="B16" s="358" t="s">
        <v>125</v>
      </c>
      <c r="C16" s="18" t="s">
        <v>125</v>
      </c>
      <c r="D16" s="359">
        <f t="shared" si="1"/>
        <v>0</v>
      </c>
      <c r="E16" s="18" t="s">
        <v>127</v>
      </c>
      <c r="F16" s="18" t="s">
        <v>127</v>
      </c>
      <c r="G16" s="359">
        <f t="shared" si="2"/>
        <v>0</v>
      </c>
      <c r="H16" s="361" t="s">
        <v>125</v>
      </c>
      <c r="I16" s="18" t="s">
        <v>125</v>
      </c>
      <c r="J16" s="359">
        <f t="shared" si="3"/>
        <v>0</v>
      </c>
      <c r="K16" s="358" t="s">
        <v>127</v>
      </c>
      <c r="L16" s="18" t="s">
        <v>127</v>
      </c>
      <c r="M16" s="359">
        <f t="shared" si="4"/>
        <v>0</v>
      </c>
      <c r="N16" s="358" t="s">
        <v>127</v>
      </c>
      <c r="O16" s="18" t="s">
        <v>127</v>
      </c>
      <c r="P16" s="359">
        <f t="shared" si="5"/>
        <v>0</v>
      </c>
      <c r="Q16" s="358" t="s">
        <v>127</v>
      </c>
      <c r="R16" s="18" t="s">
        <v>127</v>
      </c>
      <c r="S16" s="359">
        <f t="shared" si="6"/>
        <v>0</v>
      </c>
      <c r="T16" s="358" t="s">
        <v>125</v>
      </c>
      <c r="U16" s="18" t="s">
        <v>125</v>
      </c>
      <c r="V16" s="359">
        <f t="shared" si="7"/>
        <v>0</v>
      </c>
      <c r="W16" s="358" t="s">
        <v>127</v>
      </c>
      <c r="X16" s="18" t="s">
        <v>127</v>
      </c>
      <c r="Y16" s="359">
        <f t="shared" si="8"/>
        <v>0</v>
      </c>
      <c r="Z16" s="358" t="s">
        <v>127</v>
      </c>
      <c r="AA16" s="18" t="s">
        <v>127</v>
      </c>
      <c r="AB16" s="359">
        <f t="shared" si="9"/>
        <v>0</v>
      </c>
      <c r="AC16" s="358" t="s">
        <v>125</v>
      </c>
      <c r="AD16" s="18" t="s">
        <v>125</v>
      </c>
      <c r="AE16" s="359">
        <f t="shared" si="10"/>
        <v>0</v>
      </c>
      <c r="AF16" s="358" t="s">
        <v>125</v>
      </c>
      <c r="AG16" s="18" t="s">
        <v>125</v>
      </c>
      <c r="AH16" s="359">
        <f t="shared" si="11"/>
        <v>0</v>
      </c>
      <c r="AI16" s="358" t="s">
        <v>125</v>
      </c>
      <c r="AJ16" s="18" t="s">
        <v>125</v>
      </c>
      <c r="AK16" s="359">
        <f t="shared" si="12"/>
        <v>0</v>
      </c>
      <c r="AL16" s="18" t="s">
        <v>125</v>
      </c>
      <c r="AM16" s="18" t="s">
        <v>125</v>
      </c>
      <c r="AN16" s="359">
        <f t="shared" si="13"/>
        <v>0</v>
      </c>
      <c r="AO16" s="18" t="s">
        <v>127</v>
      </c>
      <c r="AP16" s="18" t="s">
        <v>127</v>
      </c>
      <c r="AQ16" s="359">
        <f t="shared" si="14"/>
        <v>0</v>
      </c>
      <c r="AR16" s="360">
        <f t="shared" si="15"/>
        <v>39</v>
      </c>
      <c r="AS16" s="360">
        <f t="shared" si="16"/>
        <v>39</v>
      </c>
      <c r="AT16" s="359">
        <f t="shared" si="17"/>
        <v>0</v>
      </c>
    </row>
    <row r="17">
      <c r="A17" s="12" t="s">
        <v>28</v>
      </c>
      <c r="B17" s="353"/>
      <c r="C17" s="15"/>
      <c r="D17" s="354" t="str">
        <f t="shared" si="1"/>
        <v/>
      </c>
      <c r="E17" s="15"/>
      <c r="F17" s="15"/>
      <c r="G17" s="354" t="str">
        <f t="shared" si="2"/>
        <v/>
      </c>
      <c r="H17" s="355" t="s">
        <v>129</v>
      </c>
      <c r="I17" s="15" t="s">
        <v>129</v>
      </c>
      <c r="J17" s="354">
        <f t="shared" si="3"/>
        <v>0</v>
      </c>
      <c r="K17" s="353"/>
      <c r="L17" s="15"/>
      <c r="M17" s="354" t="str">
        <f t="shared" si="4"/>
        <v/>
      </c>
      <c r="N17" s="353" t="s">
        <v>134</v>
      </c>
      <c r="O17" s="15" t="s">
        <v>134</v>
      </c>
      <c r="P17" s="354">
        <f t="shared" si="5"/>
        <v>0</v>
      </c>
      <c r="Q17" s="353" t="s">
        <v>134</v>
      </c>
      <c r="R17" s="15" t="s">
        <v>134</v>
      </c>
      <c r="S17" s="354">
        <f t="shared" si="6"/>
        <v>0</v>
      </c>
      <c r="T17" s="353" t="s">
        <v>129</v>
      </c>
      <c r="U17" s="15" t="s">
        <v>129</v>
      </c>
      <c r="V17" s="354">
        <f t="shared" si="7"/>
        <v>0</v>
      </c>
      <c r="W17" s="353" t="s">
        <v>122</v>
      </c>
      <c r="X17" s="15" t="s">
        <v>122</v>
      </c>
      <c r="Y17" s="354">
        <f t="shared" si="8"/>
        <v>0</v>
      </c>
      <c r="Z17" s="353" t="s">
        <v>122</v>
      </c>
      <c r="AA17" s="15" t="s">
        <v>122</v>
      </c>
      <c r="AB17" s="354">
        <f t="shared" si="9"/>
        <v>0</v>
      </c>
      <c r="AC17" s="353" t="s">
        <v>129</v>
      </c>
      <c r="AD17" s="15" t="s">
        <v>129</v>
      </c>
      <c r="AE17" s="354">
        <f t="shared" si="10"/>
        <v>0</v>
      </c>
      <c r="AF17" s="353" t="s">
        <v>129</v>
      </c>
      <c r="AG17" s="15" t="s">
        <v>129</v>
      </c>
      <c r="AH17" s="354">
        <f t="shared" si="11"/>
        <v>0</v>
      </c>
      <c r="AI17" s="353" t="s">
        <v>129</v>
      </c>
      <c r="AJ17" s="15" t="s">
        <v>129</v>
      </c>
      <c r="AK17" s="354">
        <f t="shared" si="12"/>
        <v>0</v>
      </c>
      <c r="AL17" s="15" t="s">
        <v>129</v>
      </c>
      <c r="AM17" s="15" t="s">
        <v>129</v>
      </c>
      <c r="AN17" s="354">
        <f t="shared" si="13"/>
        <v>0</v>
      </c>
      <c r="AO17" s="15" t="s">
        <v>122</v>
      </c>
      <c r="AP17" s="15" t="s">
        <v>122</v>
      </c>
      <c r="AQ17" s="354">
        <f t="shared" si="14"/>
        <v>0</v>
      </c>
      <c r="AR17" s="357">
        <f t="shared" si="15"/>
        <v>39</v>
      </c>
      <c r="AS17" s="357">
        <f t="shared" si="16"/>
        <v>39</v>
      </c>
      <c r="AT17" s="354">
        <f t="shared" si="17"/>
        <v>0</v>
      </c>
    </row>
    <row r="18">
      <c r="A18" s="6" t="s">
        <v>29</v>
      </c>
      <c r="B18" s="358"/>
      <c r="C18" s="18"/>
      <c r="D18" s="359" t="str">
        <f t="shared" si="1"/>
        <v/>
      </c>
      <c r="E18" s="18"/>
      <c r="F18" s="18"/>
      <c r="G18" s="359" t="str">
        <f t="shared" si="2"/>
        <v/>
      </c>
      <c r="H18" s="361" t="s">
        <v>144</v>
      </c>
      <c r="I18" s="18" t="s">
        <v>116</v>
      </c>
      <c r="J18" s="359">
        <f t="shared" si="3"/>
        <v>-0.1818181818</v>
      </c>
      <c r="K18" s="358"/>
      <c r="L18" s="18"/>
      <c r="M18" s="359" t="str">
        <f t="shared" si="4"/>
        <v/>
      </c>
      <c r="N18" s="358" t="s">
        <v>127</v>
      </c>
      <c r="O18" s="18" t="s">
        <v>117</v>
      </c>
      <c r="P18" s="359">
        <f t="shared" si="5"/>
        <v>0.2857142857</v>
      </c>
      <c r="Q18" s="358" t="s">
        <v>127</v>
      </c>
      <c r="R18" s="18" t="s">
        <v>117</v>
      </c>
      <c r="S18" s="359">
        <f t="shared" si="6"/>
        <v>0.2857142857</v>
      </c>
      <c r="T18" s="358" t="s">
        <v>144</v>
      </c>
      <c r="U18" s="18" t="s">
        <v>114</v>
      </c>
      <c r="V18" s="359">
        <f t="shared" si="7"/>
        <v>-0.4545454545</v>
      </c>
      <c r="W18" s="358" t="s">
        <v>127</v>
      </c>
      <c r="X18" s="18"/>
      <c r="Y18" s="359">
        <f t="shared" si="8"/>
        <v>-1</v>
      </c>
      <c r="Z18" s="358" t="s">
        <v>127</v>
      </c>
      <c r="AA18" s="18"/>
      <c r="AB18" s="359">
        <f t="shared" si="9"/>
        <v>-1</v>
      </c>
      <c r="AC18" s="358" t="s">
        <v>144</v>
      </c>
      <c r="AD18" s="18" t="s">
        <v>114</v>
      </c>
      <c r="AE18" s="359">
        <f t="shared" si="10"/>
        <v>-0.4545454545</v>
      </c>
      <c r="AF18" s="358" t="s">
        <v>144</v>
      </c>
      <c r="AG18" s="18"/>
      <c r="AH18" s="359">
        <f t="shared" si="11"/>
        <v>-1</v>
      </c>
      <c r="AI18" s="358" t="s">
        <v>144</v>
      </c>
      <c r="AJ18" s="18" t="s">
        <v>118</v>
      </c>
      <c r="AK18" s="359">
        <f t="shared" si="12"/>
        <v>-0.2727272727</v>
      </c>
      <c r="AL18" s="18" t="s">
        <v>144</v>
      </c>
      <c r="AM18" s="18" t="s">
        <v>119</v>
      </c>
      <c r="AN18" s="359">
        <f t="shared" si="13"/>
        <v>-0.6363636364</v>
      </c>
      <c r="AO18" s="18" t="s">
        <v>127</v>
      </c>
      <c r="AP18" s="18" t="s">
        <v>118</v>
      </c>
      <c r="AQ18" s="359">
        <f t="shared" si="14"/>
        <v>-0.4285714286</v>
      </c>
      <c r="AR18" s="360">
        <f t="shared" si="15"/>
        <v>44</v>
      </c>
      <c r="AS18" s="360">
        <f t="shared" si="16"/>
        <v>16</v>
      </c>
      <c r="AT18" s="359">
        <f t="shared" si="17"/>
        <v>-0.6363636364</v>
      </c>
    </row>
    <row r="19">
      <c r="A19" s="12" t="s">
        <v>30</v>
      </c>
      <c r="B19" s="353" t="s">
        <v>150</v>
      </c>
      <c r="C19" s="15" t="s">
        <v>120</v>
      </c>
      <c r="D19" s="354">
        <f t="shared" si="1"/>
        <v>0.5625</v>
      </c>
      <c r="E19" s="15" t="s">
        <v>151</v>
      </c>
      <c r="F19" s="15" t="s">
        <v>121</v>
      </c>
      <c r="G19" s="354">
        <f t="shared" si="2"/>
        <v>0.724137931</v>
      </c>
      <c r="H19" s="355"/>
      <c r="I19" s="29"/>
      <c r="J19" s="354" t="str">
        <f t="shared" si="3"/>
        <v/>
      </c>
      <c r="K19" s="353"/>
      <c r="L19" s="15"/>
      <c r="M19" s="354" t="str">
        <f t="shared" si="4"/>
        <v/>
      </c>
      <c r="N19" s="353"/>
      <c r="O19" s="15"/>
      <c r="P19" s="354" t="str">
        <f t="shared" si="5"/>
        <v/>
      </c>
      <c r="Q19" s="353"/>
      <c r="R19" s="15"/>
      <c r="S19" s="354" t="str">
        <f t="shared" si="6"/>
        <v/>
      </c>
      <c r="T19" s="353" t="s">
        <v>150</v>
      </c>
      <c r="U19" s="15" t="s">
        <v>122</v>
      </c>
      <c r="V19" s="354">
        <f t="shared" si="7"/>
        <v>-0.625</v>
      </c>
      <c r="W19" s="353" t="s">
        <v>146</v>
      </c>
      <c r="X19" s="15" t="s">
        <v>124</v>
      </c>
      <c r="Y19" s="354">
        <f t="shared" si="8"/>
        <v>-0.375</v>
      </c>
      <c r="Z19" s="353" t="s">
        <v>146</v>
      </c>
      <c r="AA19" s="15" t="s">
        <v>124</v>
      </c>
      <c r="AB19" s="354">
        <f t="shared" si="9"/>
        <v>-0.375</v>
      </c>
      <c r="AC19" s="353" t="s">
        <v>150</v>
      </c>
      <c r="AD19" s="15" t="s">
        <v>122</v>
      </c>
      <c r="AE19" s="354">
        <f t="shared" si="10"/>
        <v>-0.625</v>
      </c>
      <c r="AF19" s="353" t="s">
        <v>150</v>
      </c>
      <c r="AG19" s="15" t="s">
        <v>122</v>
      </c>
      <c r="AH19" s="354">
        <f t="shared" si="11"/>
        <v>-0.625</v>
      </c>
      <c r="AI19" s="353" t="s">
        <v>150</v>
      </c>
      <c r="AJ19" s="15" t="s">
        <v>122</v>
      </c>
      <c r="AK19" s="354">
        <f t="shared" si="12"/>
        <v>-0.625</v>
      </c>
      <c r="AL19" s="15" t="s">
        <v>150</v>
      </c>
      <c r="AM19" s="15" t="s">
        <v>122</v>
      </c>
      <c r="AN19" s="354">
        <f t="shared" si="13"/>
        <v>-0.625</v>
      </c>
      <c r="AO19" s="15" t="s">
        <v>146</v>
      </c>
      <c r="AP19" s="15" t="s">
        <v>124</v>
      </c>
      <c r="AQ19" s="354">
        <f t="shared" si="14"/>
        <v>-0.375</v>
      </c>
      <c r="AR19" s="357">
        <f t="shared" si="15"/>
        <v>125</v>
      </c>
      <c r="AS19" s="357">
        <f t="shared" si="16"/>
        <v>90</v>
      </c>
      <c r="AT19" s="354">
        <f t="shared" si="17"/>
        <v>-0.28</v>
      </c>
    </row>
    <row r="20">
      <c r="A20" s="6" t="s">
        <v>31</v>
      </c>
      <c r="B20" s="358" t="s">
        <v>135</v>
      </c>
      <c r="C20" s="18" t="s">
        <v>135</v>
      </c>
      <c r="D20" s="359">
        <f t="shared" si="1"/>
        <v>0</v>
      </c>
      <c r="E20" s="18" t="s">
        <v>136</v>
      </c>
      <c r="F20" s="18" t="s">
        <v>136</v>
      </c>
      <c r="G20" s="359">
        <f t="shared" si="2"/>
        <v>0</v>
      </c>
      <c r="H20" s="361" t="s">
        <v>135</v>
      </c>
      <c r="I20" s="18" t="s">
        <v>135</v>
      </c>
      <c r="J20" s="359">
        <f t="shared" si="3"/>
        <v>0</v>
      </c>
      <c r="K20" s="358" t="s">
        <v>136</v>
      </c>
      <c r="L20" s="18" t="s">
        <v>136</v>
      </c>
      <c r="M20" s="359">
        <f t="shared" si="4"/>
        <v>0</v>
      </c>
      <c r="N20" s="358" t="s">
        <v>136</v>
      </c>
      <c r="O20" s="18" t="s">
        <v>136</v>
      </c>
      <c r="P20" s="359">
        <f t="shared" si="5"/>
        <v>0</v>
      </c>
      <c r="Q20" s="358" t="s">
        <v>136</v>
      </c>
      <c r="R20" s="18" t="s">
        <v>136</v>
      </c>
      <c r="S20" s="359">
        <f t="shared" si="6"/>
        <v>0</v>
      </c>
      <c r="T20" s="358" t="s">
        <v>135</v>
      </c>
      <c r="U20" s="18" t="s">
        <v>135</v>
      </c>
      <c r="V20" s="359">
        <f t="shared" si="7"/>
        <v>0</v>
      </c>
      <c r="W20" s="358" t="s">
        <v>136</v>
      </c>
      <c r="X20" s="18" t="s">
        <v>136</v>
      </c>
      <c r="Y20" s="359">
        <f t="shared" si="8"/>
        <v>0</v>
      </c>
      <c r="Z20" s="358" t="s">
        <v>136</v>
      </c>
      <c r="AA20" s="18" t="s">
        <v>136</v>
      </c>
      <c r="AB20" s="359">
        <f t="shared" si="9"/>
        <v>0</v>
      </c>
      <c r="AC20" s="358" t="s">
        <v>135</v>
      </c>
      <c r="AD20" s="18" t="s">
        <v>135</v>
      </c>
      <c r="AE20" s="359">
        <f t="shared" si="10"/>
        <v>0</v>
      </c>
      <c r="AF20" s="358" t="s">
        <v>135</v>
      </c>
      <c r="AG20" s="18" t="s">
        <v>135</v>
      </c>
      <c r="AH20" s="359">
        <f t="shared" si="11"/>
        <v>0</v>
      </c>
      <c r="AI20" s="358" t="s">
        <v>135</v>
      </c>
      <c r="AJ20" s="18" t="s">
        <v>135</v>
      </c>
      <c r="AK20" s="359">
        <f t="shared" si="12"/>
        <v>0</v>
      </c>
      <c r="AL20" s="18" t="s">
        <v>135</v>
      </c>
      <c r="AM20" s="18" t="s">
        <v>135</v>
      </c>
      <c r="AN20" s="359">
        <f t="shared" si="13"/>
        <v>0</v>
      </c>
      <c r="AO20" s="18" t="s">
        <v>136</v>
      </c>
      <c r="AP20" s="18" t="s">
        <v>136</v>
      </c>
      <c r="AQ20" s="359">
        <f t="shared" si="14"/>
        <v>0</v>
      </c>
      <c r="AR20" s="360">
        <f t="shared" si="15"/>
        <v>50</v>
      </c>
      <c r="AS20" s="360">
        <f t="shared" si="16"/>
        <v>50</v>
      </c>
      <c r="AT20" s="359">
        <f t="shared" si="17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1"/>
        <v>0</v>
      </c>
      <c r="E21" s="15" t="s">
        <v>116</v>
      </c>
      <c r="F21" s="15" t="s">
        <v>116</v>
      </c>
      <c r="G21" s="354">
        <f t="shared" si="2"/>
        <v>0</v>
      </c>
      <c r="H21" s="355" t="s">
        <v>114</v>
      </c>
      <c r="I21" s="15" t="s">
        <v>114</v>
      </c>
      <c r="J21" s="354">
        <f t="shared" si="3"/>
        <v>0</v>
      </c>
      <c r="K21" s="353" t="s">
        <v>116</v>
      </c>
      <c r="L21" s="15" t="s">
        <v>116</v>
      </c>
      <c r="M21" s="354">
        <f t="shared" si="4"/>
        <v>0</v>
      </c>
      <c r="N21" s="353" t="s">
        <v>116</v>
      </c>
      <c r="O21" s="15" t="s">
        <v>116</v>
      </c>
      <c r="P21" s="354">
        <f t="shared" si="5"/>
        <v>0</v>
      </c>
      <c r="Q21" s="353" t="s">
        <v>116</v>
      </c>
      <c r="R21" s="15" t="s">
        <v>116</v>
      </c>
      <c r="S21" s="354">
        <f t="shared" si="6"/>
        <v>0</v>
      </c>
      <c r="T21" s="353" t="s">
        <v>114</v>
      </c>
      <c r="U21" s="15" t="s">
        <v>114</v>
      </c>
      <c r="V21" s="354">
        <f t="shared" si="7"/>
        <v>0</v>
      </c>
      <c r="W21" s="353" t="s">
        <v>116</v>
      </c>
      <c r="X21" s="15" t="s">
        <v>116</v>
      </c>
      <c r="Y21" s="354">
        <f t="shared" si="8"/>
        <v>0</v>
      </c>
      <c r="Z21" s="353" t="s">
        <v>116</v>
      </c>
      <c r="AA21" s="15" t="s">
        <v>116</v>
      </c>
      <c r="AB21" s="354">
        <f t="shared" si="9"/>
        <v>0</v>
      </c>
      <c r="AC21" s="353" t="s">
        <v>114</v>
      </c>
      <c r="AD21" s="15" t="s">
        <v>114</v>
      </c>
      <c r="AE21" s="354">
        <f t="shared" si="10"/>
        <v>0</v>
      </c>
      <c r="AF21" s="353" t="s">
        <v>114</v>
      </c>
      <c r="AG21" s="15" t="s">
        <v>114</v>
      </c>
      <c r="AH21" s="354">
        <f t="shared" si="11"/>
        <v>0</v>
      </c>
      <c r="AI21" s="353" t="s">
        <v>114</v>
      </c>
      <c r="AJ21" s="15" t="s">
        <v>114</v>
      </c>
      <c r="AK21" s="354">
        <f t="shared" si="12"/>
        <v>0</v>
      </c>
      <c r="AL21" s="15" t="s">
        <v>114</v>
      </c>
      <c r="AM21" s="15" t="s">
        <v>114</v>
      </c>
      <c r="AN21" s="354">
        <f t="shared" si="13"/>
        <v>0</v>
      </c>
      <c r="AO21" s="15" t="s">
        <v>116</v>
      </c>
      <c r="AP21" s="15" t="s">
        <v>116</v>
      </c>
      <c r="AQ21" s="354">
        <f t="shared" si="14"/>
        <v>0</v>
      </c>
      <c r="AR21" s="357">
        <f t="shared" si="15"/>
        <v>25</v>
      </c>
      <c r="AS21" s="357">
        <f t="shared" si="16"/>
        <v>25</v>
      </c>
      <c r="AT21" s="354">
        <f t="shared" si="17"/>
        <v>0</v>
      </c>
    </row>
    <row r="22">
      <c r="A22" s="6" t="s">
        <v>33</v>
      </c>
      <c r="B22" s="358" t="s">
        <v>129</v>
      </c>
      <c r="C22" s="18"/>
      <c r="D22" s="359">
        <f t="shared" si="1"/>
        <v>-1</v>
      </c>
      <c r="E22" s="18" t="s">
        <v>123</v>
      </c>
      <c r="F22" s="18"/>
      <c r="G22" s="359">
        <f t="shared" si="2"/>
        <v>-1</v>
      </c>
      <c r="H22" s="361" t="s">
        <v>129</v>
      </c>
      <c r="I22" s="27"/>
      <c r="J22" s="359">
        <f t="shared" si="3"/>
        <v>-1</v>
      </c>
      <c r="K22" s="358" t="s">
        <v>123</v>
      </c>
      <c r="L22" s="18"/>
      <c r="M22" s="359">
        <f t="shared" si="4"/>
        <v>-1</v>
      </c>
      <c r="N22" s="358" t="s">
        <v>123</v>
      </c>
      <c r="O22" s="18"/>
      <c r="P22" s="359">
        <f t="shared" si="5"/>
        <v>-1</v>
      </c>
      <c r="Q22" s="358" t="s">
        <v>123</v>
      </c>
      <c r="R22" s="18"/>
      <c r="S22" s="359">
        <f t="shared" si="6"/>
        <v>-1</v>
      </c>
      <c r="T22" s="358" t="s">
        <v>129</v>
      </c>
      <c r="U22" s="18"/>
      <c r="V22" s="359">
        <f t="shared" si="7"/>
        <v>-1</v>
      </c>
      <c r="W22" s="358" t="s">
        <v>123</v>
      </c>
      <c r="X22" s="18"/>
      <c r="Y22" s="359">
        <f t="shared" si="8"/>
        <v>-1</v>
      </c>
      <c r="Z22" s="358" t="s">
        <v>123</v>
      </c>
      <c r="AA22" s="18" t="s">
        <v>122</v>
      </c>
      <c r="AB22" s="359">
        <f t="shared" si="9"/>
        <v>-0.1428571429</v>
      </c>
      <c r="AC22" s="358" t="s">
        <v>129</v>
      </c>
      <c r="AD22" s="18"/>
      <c r="AE22" s="359">
        <f t="shared" si="10"/>
        <v>-1</v>
      </c>
      <c r="AF22" s="358" t="s">
        <v>129</v>
      </c>
      <c r="AG22" s="18" t="s">
        <v>122</v>
      </c>
      <c r="AH22" s="359">
        <f t="shared" si="11"/>
        <v>0.5</v>
      </c>
      <c r="AI22" s="358" t="s">
        <v>129</v>
      </c>
      <c r="AJ22" s="18" t="s">
        <v>129</v>
      </c>
      <c r="AK22" s="359">
        <f t="shared" si="12"/>
        <v>0</v>
      </c>
      <c r="AL22" s="18" t="s">
        <v>129</v>
      </c>
      <c r="AM22" s="18" t="s">
        <v>115</v>
      </c>
      <c r="AN22" s="359">
        <f t="shared" si="13"/>
        <v>-0.25</v>
      </c>
      <c r="AO22" s="18" t="s">
        <v>123</v>
      </c>
      <c r="AP22" s="18" t="s">
        <v>129</v>
      </c>
      <c r="AQ22" s="359">
        <f t="shared" si="14"/>
        <v>-0.4285714286</v>
      </c>
      <c r="AR22" s="360">
        <f t="shared" si="15"/>
        <v>39</v>
      </c>
      <c r="AS22" s="360">
        <f t="shared" si="16"/>
        <v>20</v>
      </c>
      <c r="AT22" s="359">
        <f t="shared" si="17"/>
        <v>-0.4871794872</v>
      </c>
    </row>
    <row r="23">
      <c r="A23" s="12" t="s">
        <v>34</v>
      </c>
      <c r="B23" s="353" t="s">
        <v>113</v>
      </c>
      <c r="C23" s="15"/>
      <c r="D23" s="354">
        <f t="shared" si="1"/>
        <v>-1</v>
      </c>
      <c r="E23" s="15" t="s">
        <v>152</v>
      </c>
      <c r="F23" s="15"/>
      <c r="G23" s="354">
        <f t="shared" si="2"/>
        <v>-1</v>
      </c>
      <c r="H23" s="355" t="s">
        <v>113</v>
      </c>
      <c r="I23" s="29"/>
      <c r="J23" s="354">
        <f t="shared" si="3"/>
        <v>-1</v>
      </c>
      <c r="K23" s="353" t="s">
        <v>152</v>
      </c>
      <c r="L23" s="15"/>
      <c r="M23" s="354">
        <f t="shared" si="4"/>
        <v>-1</v>
      </c>
      <c r="N23" s="353" t="s">
        <v>152</v>
      </c>
      <c r="O23" s="15"/>
      <c r="P23" s="354">
        <f t="shared" si="5"/>
        <v>-1</v>
      </c>
      <c r="Q23" s="353" t="s">
        <v>152</v>
      </c>
      <c r="R23" s="15"/>
      <c r="S23" s="354">
        <f t="shared" si="6"/>
        <v>-1</v>
      </c>
      <c r="T23" s="353" t="s">
        <v>113</v>
      </c>
      <c r="U23" s="15"/>
      <c r="V23" s="354">
        <f t="shared" si="7"/>
        <v>-1</v>
      </c>
      <c r="W23" s="353" t="s">
        <v>152</v>
      </c>
      <c r="X23" s="15"/>
      <c r="Y23" s="354">
        <f t="shared" si="8"/>
        <v>-1</v>
      </c>
      <c r="Z23" s="353" t="s">
        <v>152</v>
      </c>
      <c r="AA23" s="15" t="s">
        <v>119</v>
      </c>
      <c r="AB23" s="354">
        <f t="shared" si="9"/>
        <v>-0.2</v>
      </c>
      <c r="AC23" s="353" t="s">
        <v>113</v>
      </c>
      <c r="AD23" s="15"/>
      <c r="AE23" s="354">
        <f t="shared" si="10"/>
        <v>-1</v>
      </c>
      <c r="AF23" s="353" t="s">
        <v>113</v>
      </c>
      <c r="AG23" s="15" t="s">
        <v>119</v>
      </c>
      <c r="AH23" s="354">
        <f t="shared" si="11"/>
        <v>0.3333333333</v>
      </c>
      <c r="AI23" s="353" t="s">
        <v>113</v>
      </c>
      <c r="AJ23" s="15" t="s">
        <v>112</v>
      </c>
      <c r="AK23" s="354">
        <f t="shared" si="12"/>
        <v>-0.2666666667</v>
      </c>
      <c r="AL23" s="15" t="s">
        <v>113</v>
      </c>
      <c r="AM23" s="15" t="s">
        <v>112</v>
      </c>
      <c r="AN23" s="354">
        <f t="shared" si="13"/>
        <v>-0.2666666667</v>
      </c>
      <c r="AO23" s="15" t="s">
        <v>152</v>
      </c>
      <c r="AP23" s="15" t="s">
        <v>119</v>
      </c>
      <c r="AQ23" s="354">
        <f t="shared" si="14"/>
        <v>-0.2</v>
      </c>
      <c r="AR23" s="357">
        <f t="shared" si="15"/>
        <v>11</v>
      </c>
      <c r="AS23" s="357">
        <f t="shared" si="16"/>
        <v>6</v>
      </c>
      <c r="AT23" s="354">
        <f t="shared" si="17"/>
        <v>-0.4545454545</v>
      </c>
    </row>
    <row r="24">
      <c r="A24" s="6" t="s">
        <v>35</v>
      </c>
      <c r="B24" s="358"/>
      <c r="C24" s="18"/>
      <c r="D24" s="359" t="str">
        <f t="shared" si="1"/>
        <v/>
      </c>
      <c r="E24" s="18"/>
      <c r="F24" s="18"/>
      <c r="G24" s="359" t="str">
        <f t="shared" si="2"/>
        <v/>
      </c>
      <c r="H24" s="361" t="s">
        <v>115</v>
      </c>
      <c r="I24" s="27"/>
      <c r="J24" s="359">
        <f t="shared" si="3"/>
        <v>-1</v>
      </c>
      <c r="K24" s="358" t="s">
        <v>147</v>
      </c>
      <c r="L24" s="18"/>
      <c r="M24" s="359">
        <f t="shared" si="4"/>
        <v>-1</v>
      </c>
      <c r="N24" s="358" t="s">
        <v>147</v>
      </c>
      <c r="O24" s="18"/>
      <c r="P24" s="359">
        <f t="shared" si="5"/>
        <v>-1</v>
      </c>
      <c r="Q24" s="358"/>
      <c r="R24" s="18"/>
      <c r="S24" s="359" t="str">
        <f t="shared" si="6"/>
        <v/>
      </c>
      <c r="T24" s="358" t="s">
        <v>115</v>
      </c>
      <c r="U24" s="18"/>
      <c r="V24" s="359">
        <f t="shared" si="7"/>
        <v>-1</v>
      </c>
      <c r="W24" s="358" t="s">
        <v>129</v>
      </c>
      <c r="X24" s="18"/>
      <c r="Y24" s="359">
        <f t="shared" si="8"/>
        <v>-1</v>
      </c>
      <c r="Z24" s="358" t="s">
        <v>129</v>
      </c>
      <c r="AA24" s="18"/>
      <c r="AB24" s="359">
        <f t="shared" si="9"/>
        <v>-1</v>
      </c>
      <c r="AC24" s="358" t="s">
        <v>115</v>
      </c>
      <c r="AD24" s="18" t="s">
        <v>115</v>
      </c>
      <c r="AE24" s="359">
        <f t="shared" si="10"/>
        <v>0</v>
      </c>
      <c r="AF24" s="358" t="s">
        <v>115</v>
      </c>
      <c r="AG24" s="18"/>
      <c r="AH24" s="359">
        <f t="shared" si="11"/>
        <v>-1</v>
      </c>
      <c r="AI24" s="358" t="s">
        <v>115</v>
      </c>
      <c r="AJ24" s="18" t="s">
        <v>115</v>
      </c>
      <c r="AK24" s="359">
        <f t="shared" si="12"/>
        <v>0</v>
      </c>
      <c r="AL24" s="18" t="s">
        <v>115</v>
      </c>
      <c r="AM24" s="18" t="s">
        <v>115</v>
      </c>
      <c r="AN24" s="359">
        <f t="shared" si="13"/>
        <v>0</v>
      </c>
      <c r="AO24" s="18" t="s">
        <v>129</v>
      </c>
      <c r="AP24" s="18" t="s">
        <v>129</v>
      </c>
      <c r="AQ24" s="359">
        <f t="shared" si="14"/>
        <v>0</v>
      </c>
      <c r="AR24" s="360">
        <f t="shared" si="15"/>
        <v>25</v>
      </c>
      <c r="AS24" s="360">
        <f t="shared" si="16"/>
        <v>11</v>
      </c>
      <c r="AT24" s="359">
        <f t="shared" si="17"/>
        <v>-0.56</v>
      </c>
    </row>
    <row r="25">
      <c r="A25" s="12" t="s">
        <v>36</v>
      </c>
      <c r="B25" s="353"/>
      <c r="C25" s="15"/>
      <c r="D25" s="354" t="str">
        <f t="shared" si="1"/>
        <v/>
      </c>
      <c r="E25" s="15"/>
      <c r="F25" s="15"/>
      <c r="G25" s="354" t="str">
        <f t="shared" si="2"/>
        <v/>
      </c>
      <c r="H25" s="355" t="s">
        <v>125</v>
      </c>
      <c r="I25" s="15" t="s">
        <v>125</v>
      </c>
      <c r="J25" s="354">
        <f t="shared" si="3"/>
        <v>0</v>
      </c>
      <c r="K25" s="353" t="s">
        <v>130</v>
      </c>
      <c r="L25" s="15" t="s">
        <v>130</v>
      </c>
      <c r="M25" s="354">
        <f t="shared" si="4"/>
        <v>0</v>
      </c>
      <c r="N25" s="353" t="s">
        <v>130</v>
      </c>
      <c r="O25" s="15" t="s">
        <v>130</v>
      </c>
      <c r="P25" s="354">
        <f t="shared" si="5"/>
        <v>0</v>
      </c>
      <c r="Q25" s="353"/>
      <c r="R25" s="15"/>
      <c r="S25" s="354" t="str">
        <f t="shared" si="6"/>
        <v/>
      </c>
      <c r="T25" s="353" t="s">
        <v>125</v>
      </c>
      <c r="U25" s="15" t="s">
        <v>125</v>
      </c>
      <c r="V25" s="354">
        <f t="shared" si="7"/>
        <v>0</v>
      </c>
      <c r="W25" s="353" t="s">
        <v>127</v>
      </c>
      <c r="X25" s="15" t="s">
        <v>127</v>
      </c>
      <c r="Y25" s="354">
        <f t="shared" si="8"/>
        <v>0</v>
      </c>
      <c r="Z25" s="353" t="s">
        <v>127</v>
      </c>
      <c r="AA25" s="15" t="s">
        <v>127</v>
      </c>
      <c r="AB25" s="354">
        <f t="shared" si="9"/>
        <v>0</v>
      </c>
      <c r="AC25" s="353" t="s">
        <v>125</v>
      </c>
      <c r="AD25" s="15" t="s">
        <v>125</v>
      </c>
      <c r="AE25" s="354">
        <f t="shared" si="10"/>
        <v>0</v>
      </c>
      <c r="AF25" s="353" t="s">
        <v>125</v>
      </c>
      <c r="AG25" s="15" t="s">
        <v>125</v>
      </c>
      <c r="AH25" s="354">
        <f t="shared" si="11"/>
        <v>0</v>
      </c>
      <c r="AI25" s="353" t="s">
        <v>125</v>
      </c>
      <c r="AJ25" s="15" t="s">
        <v>125</v>
      </c>
      <c r="AK25" s="354">
        <f t="shared" si="12"/>
        <v>0</v>
      </c>
      <c r="AL25" s="15" t="s">
        <v>125</v>
      </c>
      <c r="AM25" s="15" t="s">
        <v>125</v>
      </c>
      <c r="AN25" s="354">
        <f t="shared" si="13"/>
        <v>0</v>
      </c>
      <c r="AO25" s="15" t="s">
        <v>127</v>
      </c>
      <c r="AP25" s="15" t="s">
        <v>127</v>
      </c>
      <c r="AQ25" s="354">
        <f t="shared" si="14"/>
        <v>0</v>
      </c>
      <c r="AR25" s="357">
        <f t="shared" si="15"/>
        <v>39</v>
      </c>
      <c r="AS25" s="357">
        <f t="shared" si="16"/>
        <v>39</v>
      </c>
      <c r="AT25" s="354">
        <f t="shared" si="17"/>
        <v>0</v>
      </c>
    </row>
    <row r="26">
      <c r="A26" s="6" t="s">
        <v>37</v>
      </c>
      <c r="B26" s="358" t="s">
        <v>125</v>
      </c>
      <c r="C26" s="18" t="s">
        <v>125</v>
      </c>
      <c r="D26" s="359">
        <f t="shared" si="1"/>
        <v>0</v>
      </c>
      <c r="E26" s="18" t="s">
        <v>149</v>
      </c>
      <c r="F26" s="18" t="s">
        <v>131</v>
      </c>
      <c r="G26" s="359">
        <f t="shared" si="2"/>
        <v>-0.25</v>
      </c>
      <c r="H26" s="361"/>
      <c r="I26" s="27"/>
      <c r="J26" s="359" t="str">
        <f t="shared" si="3"/>
        <v/>
      </c>
      <c r="K26" s="358"/>
      <c r="L26" s="18"/>
      <c r="M26" s="359" t="str">
        <f t="shared" si="4"/>
        <v/>
      </c>
      <c r="N26" s="358"/>
      <c r="O26" s="18"/>
      <c r="P26" s="359" t="str">
        <f t="shared" si="5"/>
        <v/>
      </c>
      <c r="Q26" s="358"/>
      <c r="R26" s="18"/>
      <c r="S26" s="359" t="str">
        <f t="shared" si="6"/>
        <v/>
      </c>
      <c r="T26" s="358" t="s">
        <v>112</v>
      </c>
      <c r="U26" s="18" t="s">
        <v>112</v>
      </c>
      <c r="V26" s="359">
        <f t="shared" si="7"/>
        <v>0</v>
      </c>
      <c r="W26" s="358" t="s">
        <v>143</v>
      </c>
      <c r="X26" s="18" t="s">
        <v>119</v>
      </c>
      <c r="Y26" s="359">
        <f t="shared" si="8"/>
        <v>-0.2</v>
      </c>
      <c r="Z26" s="358" t="s">
        <v>143</v>
      </c>
      <c r="AA26" s="18" t="s">
        <v>119</v>
      </c>
      <c r="AB26" s="359">
        <f t="shared" si="9"/>
        <v>-0.2</v>
      </c>
      <c r="AC26" s="358" t="s">
        <v>112</v>
      </c>
      <c r="AD26" s="18" t="s">
        <v>112</v>
      </c>
      <c r="AE26" s="359">
        <f t="shared" si="10"/>
        <v>0</v>
      </c>
      <c r="AF26" s="358" t="s">
        <v>112</v>
      </c>
      <c r="AG26" s="18" t="s">
        <v>112</v>
      </c>
      <c r="AH26" s="359">
        <f t="shared" si="11"/>
        <v>0</v>
      </c>
      <c r="AI26" s="358" t="s">
        <v>112</v>
      </c>
      <c r="AJ26" s="18" t="s">
        <v>112</v>
      </c>
      <c r="AK26" s="359">
        <f t="shared" si="12"/>
        <v>0</v>
      </c>
      <c r="AL26" s="18" t="s">
        <v>112</v>
      </c>
      <c r="AM26" s="18" t="s">
        <v>112</v>
      </c>
      <c r="AN26" s="359">
        <f t="shared" si="13"/>
        <v>0</v>
      </c>
      <c r="AO26" s="18" t="s">
        <v>143</v>
      </c>
      <c r="AP26" s="18" t="s">
        <v>119</v>
      </c>
      <c r="AQ26" s="359">
        <f t="shared" si="14"/>
        <v>-0.2</v>
      </c>
      <c r="AR26" s="360">
        <f t="shared" si="15"/>
        <v>20</v>
      </c>
      <c r="AS26" s="360">
        <f t="shared" si="16"/>
        <v>14</v>
      </c>
      <c r="AT26" s="359">
        <f t="shared" si="17"/>
        <v>-0.3</v>
      </c>
    </row>
    <row r="27">
      <c r="A27" s="12" t="s">
        <v>38</v>
      </c>
      <c r="B27" s="353"/>
      <c r="C27" s="15"/>
      <c r="D27" s="354" t="str">
        <f t="shared" si="1"/>
        <v/>
      </c>
      <c r="E27" s="15"/>
      <c r="F27" s="15"/>
      <c r="G27" s="354" t="str">
        <f t="shared" si="2"/>
        <v/>
      </c>
      <c r="H27" s="29" t="s">
        <v>141</v>
      </c>
      <c r="I27" s="29"/>
      <c r="J27" s="354">
        <f t="shared" si="3"/>
        <v>-1</v>
      </c>
      <c r="K27" s="353" t="s">
        <v>115</v>
      </c>
      <c r="L27" s="15"/>
      <c r="M27" s="354">
        <f t="shared" si="4"/>
        <v>-1</v>
      </c>
      <c r="N27" s="353" t="s">
        <v>115</v>
      </c>
      <c r="O27" s="15"/>
      <c r="P27" s="354">
        <f t="shared" si="5"/>
        <v>-1</v>
      </c>
      <c r="Q27" s="353"/>
      <c r="R27" s="15"/>
      <c r="S27" s="354" t="str">
        <f t="shared" si="6"/>
        <v/>
      </c>
      <c r="T27" s="353" t="s">
        <v>141</v>
      </c>
      <c r="U27" s="15"/>
      <c r="V27" s="354">
        <f t="shared" si="7"/>
        <v>-1</v>
      </c>
      <c r="W27" s="353" t="s">
        <v>115</v>
      </c>
      <c r="X27" s="15"/>
      <c r="Y27" s="354">
        <f t="shared" si="8"/>
        <v>-1</v>
      </c>
      <c r="Z27" s="353" t="s">
        <v>115</v>
      </c>
      <c r="AA27" s="15"/>
      <c r="AB27" s="354">
        <f t="shared" si="9"/>
        <v>-1</v>
      </c>
      <c r="AC27" s="353" t="s">
        <v>141</v>
      </c>
      <c r="AD27" s="15" t="s">
        <v>115</v>
      </c>
      <c r="AE27" s="354">
        <f t="shared" si="10"/>
        <v>0.5</v>
      </c>
      <c r="AF27" s="353" t="s">
        <v>141</v>
      </c>
      <c r="AG27" s="15"/>
      <c r="AH27" s="354">
        <f t="shared" si="11"/>
        <v>-1</v>
      </c>
      <c r="AI27" s="353" t="s">
        <v>141</v>
      </c>
      <c r="AJ27" s="15" t="s">
        <v>115</v>
      </c>
      <c r="AK27" s="354">
        <f t="shared" si="12"/>
        <v>0.5</v>
      </c>
      <c r="AL27" s="15" t="s">
        <v>141</v>
      </c>
      <c r="AM27" s="15" t="s">
        <v>115</v>
      </c>
      <c r="AN27" s="354">
        <f t="shared" si="13"/>
        <v>0.5</v>
      </c>
      <c r="AO27" s="15" t="s">
        <v>115</v>
      </c>
      <c r="AP27" s="15" t="s">
        <v>129</v>
      </c>
      <c r="AQ27" s="354">
        <f t="shared" si="14"/>
        <v>0.3333333333</v>
      </c>
      <c r="AR27" s="357">
        <f t="shared" si="15"/>
        <v>14</v>
      </c>
      <c r="AS27" s="357">
        <f t="shared" si="16"/>
        <v>11</v>
      </c>
      <c r="AT27" s="354">
        <f t="shared" si="17"/>
        <v>-0.2142857143</v>
      </c>
    </row>
    <row r="28">
      <c r="A28" s="6" t="s">
        <v>39</v>
      </c>
      <c r="B28" s="358"/>
      <c r="C28" s="18"/>
      <c r="D28" s="359" t="str">
        <f t="shared" si="1"/>
        <v/>
      </c>
      <c r="E28" s="18"/>
      <c r="F28" s="18"/>
      <c r="G28" s="359" t="str">
        <f t="shared" si="2"/>
        <v/>
      </c>
      <c r="H28" s="361"/>
      <c r="I28" s="27"/>
      <c r="J28" s="359" t="str">
        <f t="shared" si="3"/>
        <v/>
      </c>
      <c r="K28" s="358"/>
      <c r="L28" s="18"/>
      <c r="M28" s="359" t="str">
        <f t="shared" si="4"/>
        <v/>
      </c>
      <c r="N28" s="358"/>
      <c r="O28" s="18"/>
      <c r="P28" s="359" t="str">
        <f t="shared" si="5"/>
        <v/>
      </c>
      <c r="Q28" s="358"/>
      <c r="R28" s="18"/>
      <c r="S28" s="359" t="str">
        <f t="shared" si="6"/>
        <v/>
      </c>
      <c r="T28" s="358" t="s">
        <v>115</v>
      </c>
      <c r="U28" s="18"/>
      <c r="V28" s="359">
        <f t="shared" si="7"/>
        <v>-1</v>
      </c>
      <c r="W28" s="358" t="s">
        <v>129</v>
      </c>
      <c r="X28" s="18" t="s">
        <v>129</v>
      </c>
      <c r="Y28" s="359">
        <f t="shared" si="8"/>
        <v>0</v>
      </c>
      <c r="Z28" s="358" t="s">
        <v>129</v>
      </c>
      <c r="AA28" s="18"/>
      <c r="AB28" s="359">
        <f t="shared" si="9"/>
        <v>-1</v>
      </c>
      <c r="AC28" s="358" t="s">
        <v>115</v>
      </c>
      <c r="AD28" s="18"/>
      <c r="AE28" s="359">
        <f t="shared" si="10"/>
        <v>-1</v>
      </c>
      <c r="AF28" s="358" t="s">
        <v>115</v>
      </c>
      <c r="AG28" s="18"/>
      <c r="AH28" s="359">
        <f t="shared" si="11"/>
        <v>-1</v>
      </c>
      <c r="AI28" s="358" t="s">
        <v>115</v>
      </c>
      <c r="AJ28" s="18"/>
      <c r="AK28" s="359">
        <f t="shared" si="12"/>
        <v>-1</v>
      </c>
      <c r="AL28" s="18" t="s">
        <v>115</v>
      </c>
      <c r="AM28" s="18" t="s">
        <v>115</v>
      </c>
      <c r="AN28" s="359">
        <f t="shared" si="13"/>
        <v>0</v>
      </c>
      <c r="AO28" s="18" t="s">
        <v>129</v>
      </c>
      <c r="AP28" s="18" t="s">
        <v>129</v>
      </c>
      <c r="AQ28" s="359">
        <f t="shared" si="14"/>
        <v>0</v>
      </c>
      <c r="AR28" s="360">
        <f t="shared" si="15"/>
        <v>21</v>
      </c>
      <c r="AS28" s="360">
        <f t="shared" si="16"/>
        <v>10</v>
      </c>
      <c r="AT28" s="359">
        <f t="shared" si="17"/>
        <v>-0.5238095238</v>
      </c>
    </row>
    <row r="29">
      <c r="A29" s="12" t="s">
        <v>40</v>
      </c>
      <c r="B29" s="353"/>
      <c r="C29" s="15"/>
      <c r="D29" s="354" t="str">
        <f t="shared" si="1"/>
        <v/>
      </c>
      <c r="E29" s="15"/>
      <c r="F29" s="15"/>
      <c r="G29" s="354" t="str">
        <f t="shared" si="2"/>
        <v/>
      </c>
      <c r="H29" s="355" t="s">
        <v>129</v>
      </c>
      <c r="I29" s="15" t="s">
        <v>129</v>
      </c>
      <c r="J29" s="354">
        <f t="shared" si="3"/>
        <v>0</v>
      </c>
      <c r="K29" s="353" t="s">
        <v>134</v>
      </c>
      <c r="L29" s="15" t="s">
        <v>134</v>
      </c>
      <c r="M29" s="354">
        <f t="shared" si="4"/>
        <v>0</v>
      </c>
      <c r="N29" s="353" t="s">
        <v>134</v>
      </c>
      <c r="O29" s="15" t="s">
        <v>134</v>
      </c>
      <c r="P29" s="354">
        <f t="shared" si="5"/>
        <v>0</v>
      </c>
      <c r="Q29" s="353"/>
      <c r="R29" s="15"/>
      <c r="S29" s="354" t="str">
        <f t="shared" si="6"/>
        <v/>
      </c>
      <c r="T29" s="353" t="s">
        <v>129</v>
      </c>
      <c r="U29" s="15" t="s">
        <v>129</v>
      </c>
      <c r="V29" s="354">
        <f t="shared" si="7"/>
        <v>0</v>
      </c>
      <c r="W29" s="353" t="s">
        <v>122</v>
      </c>
      <c r="X29" s="15" t="s">
        <v>122</v>
      </c>
      <c r="Y29" s="354">
        <f t="shared" si="8"/>
        <v>0</v>
      </c>
      <c r="Z29" s="353" t="s">
        <v>122</v>
      </c>
      <c r="AA29" s="15" t="s">
        <v>122</v>
      </c>
      <c r="AB29" s="354">
        <f t="shared" si="9"/>
        <v>0</v>
      </c>
      <c r="AC29" s="353" t="s">
        <v>129</v>
      </c>
      <c r="AD29" s="15" t="s">
        <v>129</v>
      </c>
      <c r="AE29" s="354">
        <f t="shared" si="10"/>
        <v>0</v>
      </c>
      <c r="AF29" s="353" t="s">
        <v>129</v>
      </c>
      <c r="AG29" s="15" t="s">
        <v>129</v>
      </c>
      <c r="AH29" s="354">
        <f t="shared" si="11"/>
        <v>0</v>
      </c>
      <c r="AI29" s="353" t="s">
        <v>129</v>
      </c>
      <c r="AJ29" s="15" t="s">
        <v>129</v>
      </c>
      <c r="AK29" s="354">
        <f t="shared" si="12"/>
        <v>0</v>
      </c>
      <c r="AL29" s="15" t="s">
        <v>129</v>
      </c>
      <c r="AM29" s="15" t="s">
        <v>129</v>
      </c>
      <c r="AN29" s="354">
        <f t="shared" si="13"/>
        <v>0</v>
      </c>
      <c r="AO29" s="15" t="s">
        <v>122</v>
      </c>
      <c r="AP29" s="15" t="s">
        <v>122</v>
      </c>
      <c r="AQ29" s="354">
        <f t="shared" si="14"/>
        <v>0</v>
      </c>
      <c r="AR29" s="357">
        <f t="shared" si="15"/>
        <v>39</v>
      </c>
      <c r="AS29" s="357">
        <f t="shared" si="16"/>
        <v>39</v>
      </c>
      <c r="AT29" s="354">
        <f t="shared" si="17"/>
        <v>0</v>
      </c>
    </row>
    <row r="30">
      <c r="A30" s="6" t="s">
        <v>41</v>
      </c>
      <c r="B30" s="358"/>
      <c r="C30" s="18"/>
      <c r="D30" s="359" t="str">
        <f t="shared" si="1"/>
        <v/>
      </c>
      <c r="E30" s="18"/>
      <c r="F30" s="18"/>
      <c r="G30" s="359" t="str">
        <f t="shared" si="2"/>
        <v/>
      </c>
      <c r="H30" s="361" t="s">
        <v>115</v>
      </c>
      <c r="I30" s="18" t="s">
        <v>115</v>
      </c>
      <c r="J30" s="359">
        <f t="shared" si="3"/>
        <v>0</v>
      </c>
      <c r="K30" s="358" t="s">
        <v>147</v>
      </c>
      <c r="L30" s="18" t="s">
        <v>129</v>
      </c>
      <c r="M30" s="359">
        <f t="shared" si="4"/>
        <v>-0.2</v>
      </c>
      <c r="N30" s="358" t="s">
        <v>147</v>
      </c>
      <c r="O30" s="18" t="s">
        <v>129</v>
      </c>
      <c r="P30" s="359">
        <f t="shared" si="5"/>
        <v>-0.2</v>
      </c>
      <c r="Q30" s="358"/>
      <c r="R30" s="18"/>
      <c r="S30" s="359" t="str">
        <f t="shared" si="6"/>
        <v/>
      </c>
      <c r="T30" s="358" t="s">
        <v>115</v>
      </c>
      <c r="U30" s="18"/>
      <c r="V30" s="359">
        <f t="shared" si="7"/>
        <v>-1</v>
      </c>
      <c r="W30" s="358" t="s">
        <v>129</v>
      </c>
      <c r="X30" s="18"/>
      <c r="Y30" s="359">
        <f t="shared" si="8"/>
        <v>-1</v>
      </c>
      <c r="Z30" s="358" t="s">
        <v>129</v>
      </c>
      <c r="AA30" s="18"/>
      <c r="AB30" s="359">
        <f t="shared" si="9"/>
        <v>-1</v>
      </c>
      <c r="AC30" s="358" t="s">
        <v>115</v>
      </c>
      <c r="AD30" s="18"/>
      <c r="AE30" s="359">
        <f t="shared" si="10"/>
        <v>-1</v>
      </c>
      <c r="AF30" s="358" t="s">
        <v>115</v>
      </c>
      <c r="AG30" s="18"/>
      <c r="AH30" s="359">
        <f t="shared" si="11"/>
        <v>-1</v>
      </c>
      <c r="AI30" s="358" t="s">
        <v>115</v>
      </c>
      <c r="AJ30" s="18"/>
      <c r="AK30" s="359">
        <f t="shared" si="12"/>
        <v>-1</v>
      </c>
      <c r="AL30" s="18" t="s">
        <v>115</v>
      </c>
      <c r="AM30" s="18"/>
      <c r="AN30" s="359">
        <f t="shared" si="13"/>
        <v>-1</v>
      </c>
      <c r="AO30" s="18" t="s">
        <v>129</v>
      </c>
      <c r="AP30" s="18"/>
      <c r="AQ30" s="359">
        <f t="shared" si="14"/>
        <v>-1</v>
      </c>
      <c r="AR30" s="360">
        <f t="shared" si="15"/>
        <v>25</v>
      </c>
      <c r="AS30" s="360">
        <f t="shared" si="16"/>
        <v>3</v>
      </c>
      <c r="AT30" s="359">
        <f t="shared" si="17"/>
        <v>-0.88</v>
      </c>
    </row>
    <row r="31">
      <c r="A31" s="12" t="s">
        <v>42</v>
      </c>
      <c r="B31" s="353" t="s">
        <v>141</v>
      </c>
      <c r="C31" s="15"/>
      <c r="D31" s="354">
        <f t="shared" si="1"/>
        <v>-1</v>
      </c>
      <c r="E31" s="15" t="s">
        <v>141</v>
      </c>
      <c r="F31" s="15"/>
      <c r="G31" s="354">
        <f t="shared" si="2"/>
        <v>-1</v>
      </c>
      <c r="H31" s="355" t="s">
        <v>141</v>
      </c>
      <c r="I31" s="29"/>
      <c r="J31" s="354">
        <f t="shared" si="3"/>
        <v>-1</v>
      </c>
      <c r="K31" s="353" t="s">
        <v>141</v>
      </c>
      <c r="L31" s="15"/>
      <c r="M31" s="354">
        <f t="shared" si="4"/>
        <v>-1</v>
      </c>
      <c r="N31" s="353" t="s">
        <v>141</v>
      </c>
      <c r="O31" s="15"/>
      <c r="P31" s="354">
        <f t="shared" si="5"/>
        <v>-1</v>
      </c>
      <c r="Q31" s="353" t="s">
        <v>141</v>
      </c>
      <c r="R31" s="15"/>
      <c r="S31" s="354">
        <f t="shared" si="6"/>
        <v>-1</v>
      </c>
      <c r="T31" s="353" t="s">
        <v>141</v>
      </c>
      <c r="U31" s="15"/>
      <c r="V31" s="354">
        <f t="shared" si="7"/>
        <v>-1</v>
      </c>
      <c r="W31" s="353" t="s">
        <v>141</v>
      </c>
      <c r="X31" s="15"/>
      <c r="Y31" s="354">
        <f t="shared" si="8"/>
        <v>-1</v>
      </c>
      <c r="Z31" s="353" t="s">
        <v>141</v>
      </c>
      <c r="AA31" s="15"/>
      <c r="AB31" s="354">
        <f t="shared" si="9"/>
        <v>-1</v>
      </c>
      <c r="AC31" s="353" t="s">
        <v>141</v>
      </c>
      <c r="AD31" s="15"/>
      <c r="AE31" s="354">
        <f t="shared" si="10"/>
        <v>-1</v>
      </c>
      <c r="AF31" s="353" t="s">
        <v>141</v>
      </c>
      <c r="AG31" s="15"/>
      <c r="AH31" s="354">
        <f t="shared" si="11"/>
        <v>-1</v>
      </c>
      <c r="AI31" s="353" t="s">
        <v>141</v>
      </c>
      <c r="AJ31" s="15"/>
      <c r="AK31" s="354">
        <f t="shared" si="12"/>
        <v>-1</v>
      </c>
      <c r="AL31" s="15" t="s">
        <v>141</v>
      </c>
      <c r="AM31" s="15"/>
      <c r="AN31" s="354">
        <f t="shared" si="13"/>
        <v>-1</v>
      </c>
      <c r="AO31" s="15" t="s">
        <v>141</v>
      </c>
      <c r="AP31" s="15" t="s">
        <v>141</v>
      </c>
      <c r="AQ31" s="354">
        <f t="shared" si="14"/>
        <v>0</v>
      </c>
      <c r="AR31" s="357">
        <f t="shared" si="15"/>
        <v>11</v>
      </c>
      <c r="AS31" s="357">
        <f t="shared" si="16"/>
        <v>1</v>
      </c>
      <c r="AT31" s="354">
        <f t="shared" si="17"/>
        <v>-0.9090909091</v>
      </c>
    </row>
    <row r="32">
      <c r="A32" s="6" t="s">
        <v>43</v>
      </c>
      <c r="B32" s="358" t="s">
        <v>125</v>
      </c>
      <c r="C32" s="18" t="s">
        <v>125</v>
      </c>
      <c r="D32" s="359">
        <f t="shared" si="1"/>
        <v>0</v>
      </c>
      <c r="E32" s="18" t="s">
        <v>127</v>
      </c>
      <c r="F32" s="18" t="s">
        <v>131</v>
      </c>
      <c r="G32" s="359">
        <f t="shared" si="2"/>
        <v>0.07142857143</v>
      </c>
      <c r="H32" s="361"/>
      <c r="I32" s="27"/>
      <c r="J32" s="359" t="str">
        <f t="shared" si="3"/>
        <v/>
      </c>
      <c r="K32" s="358"/>
      <c r="L32" s="18"/>
      <c r="M32" s="359" t="str">
        <f t="shared" si="4"/>
        <v/>
      </c>
      <c r="N32" s="358"/>
      <c r="O32" s="18"/>
      <c r="P32" s="359" t="str">
        <f t="shared" si="5"/>
        <v/>
      </c>
      <c r="Q32" s="358"/>
      <c r="R32" s="18"/>
      <c r="S32" s="359" t="str">
        <f t="shared" si="6"/>
        <v/>
      </c>
      <c r="T32" s="358" t="s">
        <v>125</v>
      </c>
      <c r="U32" s="18" t="s">
        <v>112</v>
      </c>
      <c r="V32" s="359">
        <f t="shared" si="7"/>
        <v>-0.725</v>
      </c>
      <c r="W32" s="358" t="s">
        <v>127</v>
      </c>
      <c r="X32" s="18" t="s">
        <v>119</v>
      </c>
      <c r="Y32" s="359">
        <f t="shared" si="8"/>
        <v>-0.7142857143</v>
      </c>
      <c r="Z32" s="358" t="s">
        <v>127</v>
      </c>
      <c r="AA32" s="18" t="s">
        <v>119</v>
      </c>
      <c r="AB32" s="359">
        <f t="shared" si="9"/>
        <v>-0.7142857143</v>
      </c>
      <c r="AC32" s="358" t="s">
        <v>125</v>
      </c>
      <c r="AD32" s="18" t="s">
        <v>112</v>
      </c>
      <c r="AE32" s="359">
        <f t="shared" si="10"/>
        <v>-0.725</v>
      </c>
      <c r="AF32" s="358" t="s">
        <v>125</v>
      </c>
      <c r="AG32" s="18" t="s">
        <v>112</v>
      </c>
      <c r="AH32" s="359">
        <f t="shared" si="11"/>
        <v>-0.725</v>
      </c>
      <c r="AI32" s="358" t="s">
        <v>125</v>
      </c>
      <c r="AJ32" s="18" t="s">
        <v>112</v>
      </c>
      <c r="AK32" s="359">
        <f t="shared" si="12"/>
        <v>-0.725</v>
      </c>
      <c r="AL32" s="18" t="s">
        <v>125</v>
      </c>
      <c r="AM32" s="18" t="s">
        <v>112</v>
      </c>
      <c r="AN32" s="359">
        <f t="shared" si="13"/>
        <v>-0.725</v>
      </c>
      <c r="AO32" s="18" t="s">
        <v>127</v>
      </c>
      <c r="AP32" s="18" t="s">
        <v>119</v>
      </c>
      <c r="AQ32" s="359">
        <f t="shared" si="14"/>
        <v>-0.7142857143</v>
      </c>
      <c r="AR32" s="360">
        <f t="shared" si="15"/>
        <v>38</v>
      </c>
      <c r="AS32" s="360">
        <f t="shared" si="16"/>
        <v>14</v>
      </c>
      <c r="AT32" s="359">
        <f t="shared" si="17"/>
        <v>-0.6315789474</v>
      </c>
    </row>
    <row r="33">
      <c r="A33" s="12" t="s">
        <v>44</v>
      </c>
      <c r="B33" s="353" t="s">
        <v>125</v>
      </c>
      <c r="C33" s="15" t="s">
        <v>125</v>
      </c>
      <c r="D33" s="354">
        <f t="shared" si="1"/>
        <v>0</v>
      </c>
      <c r="E33" s="15" t="s">
        <v>127</v>
      </c>
      <c r="F33" s="15" t="s">
        <v>127</v>
      </c>
      <c r="G33" s="354">
        <f t="shared" si="2"/>
        <v>0</v>
      </c>
      <c r="H33" s="355" t="s">
        <v>125</v>
      </c>
      <c r="I33" s="15" t="s">
        <v>125</v>
      </c>
      <c r="J33" s="354">
        <f t="shared" si="3"/>
        <v>0</v>
      </c>
      <c r="K33" s="353" t="s">
        <v>127</v>
      </c>
      <c r="L33" s="15" t="s">
        <v>127</v>
      </c>
      <c r="M33" s="354">
        <f t="shared" si="4"/>
        <v>0</v>
      </c>
      <c r="N33" s="353" t="s">
        <v>127</v>
      </c>
      <c r="O33" s="15" t="s">
        <v>127</v>
      </c>
      <c r="P33" s="354">
        <f t="shared" si="5"/>
        <v>0</v>
      </c>
      <c r="Q33" s="353" t="s">
        <v>127</v>
      </c>
      <c r="R33" s="15" t="s">
        <v>127</v>
      </c>
      <c r="S33" s="354">
        <f t="shared" si="6"/>
        <v>0</v>
      </c>
      <c r="T33" s="353" t="s">
        <v>125</v>
      </c>
      <c r="U33" s="15" t="s">
        <v>125</v>
      </c>
      <c r="V33" s="354">
        <f t="shared" si="7"/>
        <v>0</v>
      </c>
      <c r="W33" s="353" t="s">
        <v>127</v>
      </c>
      <c r="X33" s="15" t="s">
        <v>127</v>
      </c>
      <c r="Y33" s="354">
        <f t="shared" si="8"/>
        <v>0</v>
      </c>
      <c r="Z33" s="353" t="s">
        <v>127</v>
      </c>
      <c r="AA33" s="15" t="s">
        <v>127</v>
      </c>
      <c r="AB33" s="354">
        <f t="shared" si="9"/>
        <v>0</v>
      </c>
      <c r="AC33" s="353" t="s">
        <v>125</v>
      </c>
      <c r="AD33" s="15" t="s">
        <v>125</v>
      </c>
      <c r="AE33" s="354">
        <f t="shared" si="10"/>
        <v>0</v>
      </c>
      <c r="AF33" s="353" t="s">
        <v>125</v>
      </c>
      <c r="AG33" s="15" t="s">
        <v>125</v>
      </c>
      <c r="AH33" s="354">
        <f t="shared" si="11"/>
        <v>0</v>
      </c>
      <c r="AI33" s="353" t="s">
        <v>125</v>
      </c>
      <c r="AJ33" s="15" t="s">
        <v>125</v>
      </c>
      <c r="AK33" s="354">
        <f t="shared" si="12"/>
        <v>0</v>
      </c>
      <c r="AL33" s="15" t="s">
        <v>125</v>
      </c>
      <c r="AM33" s="15" t="s">
        <v>125</v>
      </c>
      <c r="AN33" s="354">
        <f t="shared" si="13"/>
        <v>0</v>
      </c>
      <c r="AO33" s="15" t="s">
        <v>127</v>
      </c>
      <c r="AP33" s="15" t="s">
        <v>127</v>
      </c>
      <c r="AQ33" s="354">
        <f t="shared" si="14"/>
        <v>0</v>
      </c>
      <c r="AR33" s="357">
        <f t="shared" si="15"/>
        <v>39</v>
      </c>
      <c r="AS33" s="357">
        <f t="shared" si="16"/>
        <v>39</v>
      </c>
      <c r="AT33" s="354">
        <f t="shared" si="17"/>
        <v>0</v>
      </c>
    </row>
    <row r="34">
      <c r="A34" s="6" t="s">
        <v>45</v>
      </c>
      <c r="B34" s="358" t="s">
        <v>115</v>
      </c>
      <c r="C34" s="18"/>
      <c r="D34" s="359">
        <f t="shared" si="1"/>
        <v>-1</v>
      </c>
      <c r="E34" s="18" t="s">
        <v>129</v>
      </c>
      <c r="F34" s="18"/>
      <c r="G34" s="359">
        <f t="shared" si="2"/>
        <v>-1</v>
      </c>
      <c r="H34" s="361" t="s">
        <v>115</v>
      </c>
      <c r="I34" s="27"/>
      <c r="J34" s="359">
        <f t="shared" si="3"/>
        <v>-1</v>
      </c>
      <c r="K34" s="358" t="s">
        <v>129</v>
      </c>
      <c r="L34" s="18"/>
      <c r="M34" s="359">
        <f t="shared" si="4"/>
        <v>-1</v>
      </c>
      <c r="N34" s="358" t="s">
        <v>129</v>
      </c>
      <c r="O34" s="18"/>
      <c r="P34" s="359">
        <f t="shared" si="5"/>
        <v>-1</v>
      </c>
      <c r="Q34" s="358" t="s">
        <v>129</v>
      </c>
      <c r="R34" s="18"/>
      <c r="S34" s="359">
        <f t="shared" si="6"/>
        <v>-1</v>
      </c>
      <c r="T34" s="358" t="s">
        <v>115</v>
      </c>
      <c r="U34" s="18" t="s">
        <v>115</v>
      </c>
      <c r="V34" s="359">
        <f t="shared" si="7"/>
        <v>0</v>
      </c>
      <c r="W34" s="358" t="s">
        <v>129</v>
      </c>
      <c r="X34" s="18" t="s">
        <v>115</v>
      </c>
      <c r="Y34" s="359">
        <f t="shared" si="8"/>
        <v>-0.25</v>
      </c>
      <c r="Z34" s="358" t="s">
        <v>129</v>
      </c>
      <c r="AA34" s="18" t="s">
        <v>115</v>
      </c>
      <c r="AB34" s="359">
        <f t="shared" si="9"/>
        <v>-0.25</v>
      </c>
      <c r="AC34" s="358" t="s">
        <v>115</v>
      </c>
      <c r="AD34" s="18" t="s">
        <v>115</v>
      </c>
      <c r="AE34" s="359">
        <f t="shared" si="10"/>
        <v>0</v>
      </c>
      <c r="AF34" s="358" t="s">
        <v>115</v>
      </c>
      <c r="AG34" s="18" t="s">
        <v>115</v>
      </c>
      <c r="AH34" s="359">
        <f t="shared" si="11"/>
        <v>0</v>
      </c>
      <c r="AI34" s="358" t="s">
        <v>115</v>
      </c>
      <c r="AJ34" s="18"/>
      <c r="AK34" s="359">
        <f t="shared" si="12"/>
        <v>-1</v>
      </c>
      <c r="AL34" s="18" t="s">
        <v>115</v>
      </c>
      <c r="AM34" s="18"/>
      <c r="AN34" s="359">
        <f t="shared" si="13"/>
        <v>-1</v>
      </c>
      <c r="AO34" s="18" t="s">
        <v>129</v>
      </c>
      <c r="AP34" s="18"/>
      <c r="AQ34" s="359">
        <f t="shared" si="14"/>
        <v>-1</v>
      </c>
      <c r="AR34" s="360">
        <f t="shared" si="15"/>
        <v>25</v>
      </c>
      <c r="AS34" s="360">
        <f t="shared" si="16"/>
        <v>10</v>
      </c>
      <c r="AT34" s="359">
        <f t="shared" si="17"/>
        <v>-0.6</v>
      </c>
    </row>
    <row r="35">
      <c r="A35" s="12" t="s">
        <v>46</v>
      </c>
      <c r="B35" s="353"/>
      <c r="C35" s="15"/>
      <c r="D35" s="354" t="str">
        <f t="shared" si="1"/>
        <v/>
      </c>
      <c r="E35" s="15"/>
      <c r="F35" s="15"/>
      <c r="G35" s="354" t="str">
        <f t="shared" si="2"/>
        <v/>
      </c>
      <c r="H35" s="29" t="s">
        <v>141</v>
      </c>
      <c r="I35" s="15" t="s">
        <v>141</v>
      </c>
      <c r="J35" s="354">
        <f t="shared" si="3"/>
        <v>0</v>
      </c>
      <c r="K35" s="353"/>
      <c r="L35" s="15"/>
      <c r="M35" s="354" t="str">
        <f t="shared" si="4"/>
        <v/>
      </c>
      <c r="N35" s="353" t="s">
        <v>138</v>
      </c>
      <c r="O35" s="15" t="s">
        <v>138</v>
      </c>
      <c r="P35" s="354">
        <f t="shared" si="5"/>
        <v>0</v>
      </c>
      <c r="Q35" s="353" t="s">
        <v>138</v>
      </c>
      <c r="R35" s="15" t="s">
        <v>138</v>
      </c>
      <c r="S35" s="354">
        <f t="shared" si="6"/>
        <v>0</v>
      </c>
      <c r="T35" s="353" t="s">
        <v>115</v>
      </c>
      <c r="U35" s="15" t="s">
        <v>115</v>
      </c>
      <c r="V35" s="354">
        <f t="shared" si="7"/>
        <v>0</v>
      </c>
      <c r="W35" s="353" t="s">
        <v>137</v>
      </c>
      <c r="X35" s="15" t="s">
        <v>137</v>
      </c>
      <c r="Y35" s="354">
        <f t="shared" si="8"/>
        <v>0</v>
      </c>
      <c r="Z35" s="353" t="s">
        <v>137</v>
      </c>
      <c r="AA35" s="15" t="s">
        <v>137</v>
      </c>
      <c r="AB35" s="354">
        <f t="shared" si="9"/>
        <v>0</v>
      </c>
      <c r="AC35" s="353" t="s">
        <v>115</v>
      </c>
      <c r="AD35" s="15" t="s">
        <v>115</v>
      </c>
      <c r="AE35" s="354">
        <f t="shared" si="10"/>
        <v>0</v>
      </c>
      <c r="AF35" s="353" t="s">
        <v>115</v>
      </c>
      <c r="AG35" s="15" t="s">
        <v>115</v>
      </c>
      <c r="AH35" s="354">
        <f t="shared" si="11"/>
        <v>0</v>
      </c>
      <c r="AI35" s="353" t="s">
        <v>115</v>
      </c>
      <c r="AJ35" s="15" t="s">
        <v>115</v>
      </c>
      <c r="AK35" s="354">
        <f t="shared" si="12"/>
        <v>0</v>
      </c>
      <c r="AL35" s="15" t="s">
        <v>115</v>
      </c>
      <c r="AM35" s="15" t="s">
        <v>115</v>
      </c>
      <c r="AN35" s="354">
        <f t="shared" si="13"/>
        <v>0</v>
      </c>
      <c r="AO35" s="15" t="s">
        <v>137</v>
      </c>
      <c r="AP35" s="15" t="s">
        <v>137</v>
      </c>
      <c r="AQ35" s="354">
        <f t="shared" si="14"/>
        <v>0</v>
      </c>
      <c r="AR35" s="357">
        <f t="shared" si="15"/>
        <v>23</v>
      </c>
      <c r="AS35" s="357">
        <f t="shared" si="16"/>
        <v>23</v>
      </c>
      <c r="AT35" s="354">
        <f t="shared" si="17"/>
        <v>0</v>
      </c>
    </row>
    <row r="36">
      <c r="A36" s="6" t="s">
        <v>47</v>
      </c>
      <c r="B36" s="358"/>
      <c r="C36" s="18"/>
      <c r="D36" s="359" t="str">
        <f t="shared" si="1"/>
        <v/>
      </c>
      <c r="E36" s="18"/>
      <c r="F36" s="18"/>
      <c r="G36" s="359" t="str">
        <f t="shared" si="2"/>
        <v/>
      </c>
      <c r="H36" s="361" t="s">
        <v>127</v>
      </c>
      <c r="I36" s="18" t="s">
        <v>127</v>
      </c>
      <c r="J36" s="359">
        <f t="shared" si="3"/>
        <v>0</v>
      </c>
      <c r="K36" s="358"/>
      <c r="L36" s="18"/>
      <c r="M36" s="359" t="str">
        <f t="shared" si="4"/>
        <v/>
      </c>
      <c r="N36" s="358" t="s">
        <v>128</v>
      </c>
      <c r="O36" s="18" t="s">
        <v>128</v>
      </c>
      <c r="P36" s="359">
        <f t="shared" si="5"/>
        <v>0</v>
      </c>
      <c r="Q36" s="358" t="s">
        <v>128</v>
      </c>
      <c r="R36" s="18" t="s">
        <v>128</v>
      </c>
      <c r="S36" s="359">
        <f t="shared" si="6"/>
        <v>0</v>
      </c>
      <c r="T36" s="358" t="s">
        <v>127</v>
      </c>
      <c r="U36" s="18" t="s">
        <v>127</v>
      </c>
      <c r="V36" s="359">
        <f t="shared" si="7"/>
        <v>0</v>
      </c>
      <c r="W36" s="358" t="s">
        <v>128</v>
      </c>
      <c r="X36" s="18" t="s">
        <v>128</v>
      </c>
      <c r="Y36" s="359">
        <f t="shared" si="8"/>
        <v>0</v>
      </c>
      <c r="Z36" s="358" t="s">
        <v>128</v>
      </c>
      <c r="AA36" s="18" t="s">
        <v>128</v>
      </c>
      <c r="AB36" s="359">
        <f t="shared" si="9"/>
        <v>0</v>
      </c>
      <c r="AC36" s="358" t="s">
        <v>127</v>
      </c>
      <c r="AD36" s="18" t="s">
        <v>127</v>
      </c>
      <c r="AE36" s="359">
        <f t="shared" si="10"/>
        <v>0</v>
      </c>
      <c r="AF36" s="358" t="s">
        <v>127</v>
      </c>
      <c r="AG36" s="18" t="s">
        <v>127</v>
      </c>
      <c r="AH36" s="359">
        <f t="shared" si="11"/>
        <v>0</v>
      </c>
      <c r="AI36" s="358" t="s">
        <v>127</v>
      </c>
      <c r="AJ36" s="18" t="s">
        <v>127</v>
      </c>
      <c r="AK36" s="359">
        <f t="shared" si="12"/>
        <v>0</v>
      </c>
      <c r="AL36" s="18" t="s">
        <v>127</v>
      </c>
      <c r="AM36" s="18" t="s">
        <v>127</v>
      </c>
      <c r="AN36" s="359">
        <f t="shared" si="13"/>
        <v>0</v>
      </c>
      <c r="AO36" s="18" t="s">
        <v>128</v>
      </c>
      <c r="AP36" s="18" t="s">
        <v>128</v>
      </c>
      <c r="AQ36" s="359">
        <f t="shared" si="14"/>
        <v>0</v>
      </c>
      <c r="AR36" s="360">
        <f t="shared" si="15"/>
        <v>70</v>
      </c>
      <c r="AS36" s="360">
        <f t="shared" si="16"/>
        <v>70</v>
      </c>
      <c r="AT36" s="359">
        <f t="shared" si="17"/>
        <v>0</v>
      </c>
    </row>
    <row r="37">
      <c r="A37" s="12" t="s">
        <v>48</v>
      </c>
      <c r="B37" s="353"/>
      <c r="C37" s="15"/>
      <c r="D37" s="354" t="str">
        <f t="shared" si="1"/>
        <v/>
      </c>
      <c r="E37" s="15"/>
      <c r="F37" s="15"/>
      <c r="G37" s="354" t="str">
        <f t="shared" si="2"/>
        <v/>
      </c>
      <c r="H37" s="355" t="s">
        <v>125</v>
      </c>
      <c r="I37" s="29"/>
      <c r="J37" s="354">
        <f t="shared" si="3"/>
        <v>-1</v>
      </c>
      <c r="K37" s="353"/>
      <c r="L37" s="15"/>
      <c r="M37" s="354" t="str">
        <f t="shared" si="4"/>
        <v/>
      </c>
      <c r="N37" s="353" t="s">
        <v>144</v>
      </c>
      <c r="O37" s="15"/>
      <c r="P37" s="354">
        <f t="shared" si="5"/>
        <v>-1</v>
      </c>
      <c r="Q37" s="353" t="s">
        <v>144</v>
      </c>
      <c r="R37" s="15"/>
      <c r="S37" s="354">
        <f t="shared" si="6"/>
        <v>-1</v>
      </c>
      <c r="T37" s="353" t="s">
        <v>125</v>
      </c>
      <c r="U37" s="15" t="s">
        <v>112</v>
      </c>
      <c r="V37" s="354">
        <f t="shared" si="7"/>
        <v>-0.725</v>
      </c>
      <c r="W37" s="353" t="s">
        <v>144</v>
      </c>
      <c r="X37" s="15" t="s">
        <v>114</v>
      </c>
      <c r="Y37" s="354">
        <f t="shared" si="8"/>
        <v>-0.4545454545</v>
      </c>
      <c r="Z37" s="353" t="s">
        <v>144</v>
      </c>
      <c r="AA37" s="15" t="s">
        <v>114</v>
      </c>
      <c r="AB37" s="354">
        <f t="shared" si="9"/>
        <v>-0.4545454545</v>
      </c>
      <c r="AC37" s="353" t="s">
        <v>125</v>
      </c>
      <c r="AD37" s="15" t="s">
        <v>112</v>
      </c>
      <c r="AE37" s="354">
        <f t="shared" si="10"/>
        <v>-0.725</v>
      </c>
      <c r="AF37" s="353" t="s">
        <v>125</v>
      </c>
      <c r="AG37" s="15"/>
      <c r="AH37" s="354">
        <f t="shared" si="11"/>
        <v>-1</v>
      </c>
      <c r="AI37" s="353" t="s">
        <v>125</v>
      </c>
      <c r="AJ37" s="15" t="s">
        <v>114</v>
      </c>
      <c r="AK37" s="354">
        <f t="shared" si="12"/>
        <v>-0.25</v>
      </c>
      <c r="AL37" s="15" t="s">
        <v>125</v>
      </c>
      <c r="AM37" s="15" t="s">
        <v>112</v>
      </c>
      <c r="AN37" s="354">
        <f t="shared" si="13"/>
        <v>-0.725</v>
      </c>
      <c r="AO37" s="15" t="s">
        <v>144</v>
      </c>
      <c r="AP37" s="15" t="s">
        <v>114</v>
      </c>
      <c r="AQ37" s="354">
        <f t="shared" si="14"/>
        <v>-0.4545454545</v>
      </c>
      <c r="AR37" s="357">
        <f t="shared" si="15"/>
        <v>34</v>
      </c>
      <c r="AS37" s="357">
        <f t="shared" si="16"/>
        <v>12</v>
      </c>
      <c r="AT37" s="354">
        <f t="shared" si="17"/>
        <v>-0.6470588235</v>
      </c>
    </row>
    <row r="38">
      <c r="A38" s="6" t="s">
        <v>49</v>
      </c>
      <c r="B38" s="358" t="s">
        <v>115</v>
      </c>
      <c r="C38" s="18"/>
      <c r="D38" s="359">
        <f t="shared" si="1"/>
        <v>-1</v>
      </c>
      <c r="E38" s="18" t="s">
        <v>129</v>
      </c>
      <c r="F38" s="18"/>
      <c r="G38" s="359">
        <f t="shared" si="2"/>
        <v>-1</v>
      </c>
      <c r="H38" s="361" t="s">
        <v>115</v>
      </c>
      <c r="I38" s="27"/>
      <c r="J38" s="359">
        <f t="shared" si="3"/>
        <v>-1</v>
      </c>
      <c r="K38" s="358" t="s">
        <v>129</v>
      </c>
      <c r="L38" s="18"/>
      <c r="M38" s="359">
        <f t="shared" si="4"/>
        <v>-1</v>
      </c>
      <c r="N38" s="358" t="s">
        <v>129</v>
      </c>
      <c r="O38" s="18"/>
      <c r="P38" s="359">
        <f t="shared" si="5"/>
        <v>-1</v>
      </c>
      <c r="Q38" s="358" t="s">
        <v>129</v>
      </c>
      <c r="R38" s="18"/>
      <c r="S38" s="359">
        <f t="shared" si="6"/>
        <v>-1</v>
      </c>
      <c r="T38" s="358" t="s">
        <v>115</v>
      </c>
      <c r="U38" s="18" t="s">
        <v>115</v>
      </c>
      <c r="V38" s="359">
        <f t="shared" si="7"/>
        <v>0</v>
      </c>
      <c r="W38" s="358" t="s">
        <v>129</v>
      </c>
      <c r="X38" s="18" t="s">
        <v>115</v>
      </c>
      <c r="Y38" s="359">
        <f t="shared" si="8"/>
        <v>-0.25</v>
      </c>
      <c r="Z38" s="358" t="s">
        <v>129</v>
      </c>
      <c r="AA38" s="18" t="s">
        <v>115</v>
      </c>
      <c r="AB38" s="359">
        <f t="shared" si="9"/>
        <v>-0.25</v>
      </c>
      <c r="AC38" s="358" t="s">
        <v>115</v>
      </c>
      <c r="AD38" s="18" t="s">
        <v>115</v>
      </c>
      <c r="AE38" s="359">
        <f t="shared" si="10"/>
        <v>0</v>
      </c>
      <c r="AF38" s="358" t="s">
        <v>115</v>
      </c>
      <c r="AG38" s="18" t="s">
        <v>115</v>
      </c>
      <c r="AH38" s="359">
        <f t="shared" si="11"/>
        <v>0</v>
      </c>
      <c r="AI38" s="358" t="s">
        <v>115</v>
      </c>
      <c r="AJ38" s="18"/>
      <c r="AK38" s="359">
        <f t="shared" si="12"/>
        <v>-1</v>
      </c>
      <c r="AL38" s="18" t="s">
        <v>115</v>
      </c>
      <c r="AM38" s="18"/>
      <c r="AN38" s="359">
        <f t="shared" si="13"/>
        <v>-1</v>
      </c>
      <c r="AO38" s="18" t="s">
        <v>129</v>
      </c>
      <c r="AP38" s="18"/>
      <c r="AQ38" s="359">
        <f t="shared" si="14"/>
        <v>-1</v>
      </c>
      <c r="AR38" s="360">
        <f t="shared" si="15"/>
        <v>25</v>
      </c>
      <c r="AS38" s="360">
        <f t="shared" si="16"/>
        <v>10</v>
      </c>
      <c r="AT38" s="359">
        <f t="shared" si="17"/>
        <v>-0.6</v>
      </c>
    </row>
    <row r="39">
      <c r="A39" s="21" t="s">
        <v>50</v>
      </c>
      <c r="B39" s="364" t="s">
        <v>115</v>
      </c>
      <c r="C39" s="24"/>
      <c r="D39" s="365">
        <f t="shared" si="1"/>
        <v>-1</v>
      </c>
      <c r="E39" s="24" t="s">
        <v>129</v>
      </c>
      <c r="F39" s="24"/>
      <c r="G39" s="365">
        <f t="shared" si="2"/>
        <v>-1</v>
      </c>
      <c r="H39" s="366" t="s">
        <v>115</v>
      </c>
      <c r="I39" s="367"/>
      <c r="J39" s="365">
        <f t="shared" si="3"/>
        <v>-1</v>
      </c>
      <c r="K39" s="364" t="s">
        <v>129</v>
      </c>
      <c r="L39" s="24"/>
      <c r="M39" s="365">
        <f t="shared" si="4"/>
        <v>-1</v>
      </c>
      <c r="N39" s="364" t="s">
        <v>129</v>
      </c>
      <c r="O39" s="24"/>
      <c r="P39" s="365">
        <f t="shared" si="5"/>
        <v>-1</v>
      </c>
      <c r="Q39" s="364" t="s">
        <v>129</v>
      </c>
      <c r="R39" s="24"/>
      <c r="S39" s="365">
        <f t="shared" si="6"/>
        <v>-1</v>
      </c>
      <c r="T39" s="364" t="s">
        <v>115</v>
      </c>
      <c r="U39" s="24" t="s">
        <v>115</v>
      </c>
      <c r="V39" s="365">
        <f t="shared" si="7"/>
        <v>0</v>
      </c>
      <c r="W39" s="364" t="s">
        <v>129</v>
      </c>
      <c r="X39" s="24" t="s">
        <v>115</v>
      </c>
      <c r="Y39" s="365">
        <f t="shared" si="8"/>
        <v>-0.25</v>
      </c>
      <c r="Z39" s="364" t="s">
        <v>129</v>
      </c>
      <c r="AA39" s="24" t="s">
        <v>115</v>
      </c>
      <c r="AB39" s="365">
        <f t="shared" si="9"/>
        <v>-0.25</v>
      </c>
      <c r="AC39" s="364" t="s">
        <v>115</v>
      </c>
      <c r="AD39" s="24" t="s">
        <v>115</v>
      </c>
      <c r="AE39" s="365">
        <f t="shared" si="10"/>
        <v>0</v>
      </c>
      <c r="AF39" s="364" t="s">
        <v>115</v>
      </c>
      <c r="AG39" s="24" t="s">
        <v>115</v>
      </c>
      <c r="AH39" s="365">
        <f t="shared" si="11"/>
        <v>0</v>
      </c>
      <c r="AI39" s="364" t="s">
        <v>115</v>
      </c>
      <c r="AJ39" s="24"/>
      <c r="AK39" s="365">
        <f t="shared" si="12"/>
        <v>-1</v>
      </c>
      <c r="AL39" s="24" t="s">
        <v>115</v>
      </c>
      <c r="AM39" s="24"/>
      <c r="AN39" s="354">
        <f t="shared" si="13"/>
        <v>-1</v>
      </c>
      <c r="AO39" s="24" t="s">
        <v>129</v>
      </c>
      <c r="AP39" s="24"/>
      <c r="AQ39" s="354">
        <f t="shared" si="14"/>
        <v>-1</v>
      </c>
      <c r="AR39" s="357">
        <f t="shared" si="15"/>
        <v>25</v>
      </c>
      <c r="AS39" s="357">
        <f t="shared" si="16"/>
        <v>10</v>
      </c>
      <c r="AT39" s="365">
        <f t="shared" si="17"/>
        <v>-0.6</v>
      </c>
    </row>
  </sheetData>
  <mergeCells count="16">
    <mergeCell ref="A1:A3"/>
    <mergeCell ref="B1:D2"/>
    <mergeCell ref="E1:G2"/>
    <mergeCell ref="H1:J2"/>
    <mergeCell ref="K1:M2"/>
    <mergeCell ref="N1:P2"/>
    <mergeCell ref="Q1:S2"/>
    <mergeCell ref="AO1:AQ2"/>
    <mergeCell ref="AR1:AT2"/>
    <mergeCell ref="T1:V2"/>
    <mergeCell ref="W1:Y2"/>
    <mergeCell ref="Z1:AB2"/>
    <mergeCell ref="AC1:AE2"/>
    <mergeCell ref="AF1:AH2"/>
    <mergeCell ref="AI1:AK2"/>
    <mergeCell ref="AL1:AN2"/>
  </mergeCells>
  <conditionalFormatting sqref="AT4:AT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AE39 AH4:AQ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46" width="7.38"/>
  </cols>
  <sheetData>
    <row r="1">
      <c r="A1" s="335" t="s">
        <v>142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7</v>
      </c>
      <c r="U1" s="337"/>
      <c r="V1" s="338"/>
      <c r="W1" s="336" t="s">
        <v>8</v>
      </c>
      <c r="X1" s="337"/>
      <c r="Y1" s="338"/>
      <c r="Z1" s="336" t="s">
        <v>9</v>
      </c>
      <c r="AA1" s="337"/>
      <c r="AB1" s="338"/>
      <c r="AC1" s="336" t="s">
        <v>10</v>
      </c>
      <c r="AD1" s="337"/>
      <c r="AE1" s="338"/>
      <c r="AF1" s="336" t="s">
        <v>11</v>
      </c>
      <c r="AG1" s="337"/>
      <c r="AH1" s="338"/>
      <c r="AI1" s="336" t="s">
        <v>12</v>
      </c>
      <c r="AJ1" s="337"/>
      <c r="AK1" s="338"/>
      <c r="AL1" s="336" t="s">
        <v>110</v>
      </c>
      <c r="AM1" s="337"/>
      <c r="AN1" s="338"/>
      <c r="AO1" s="336" t="s">
        <v>13</v>
      </c>
      <c r="AP1" s="337"/>
      <c r="AQ1" s="338"/>
      <c r="AR1" s="248" t="s">
        <v>55</v>
      </c>
      <c r="AS1" s="337"/>
      <c r="AT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  <c r="AI2" s="339"/>
      <c r="AJ2" s="340"/>
      <c r="AK2" s="341"/>
      <c r="AL2" s="339"/>
      <c r="AM2" s="340"/>
      <c r="AN2" s="341"/>
      <c r="AO2" s="339"/>
      <c r="AP2" s="340"/>
      <c r="AQ2" s="341"/>
      <c r="AR2" s="339"/>
      <c r="AS2" s="340"/>
      <c r="AT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3" t="s">
        <v>103</v>
      </c>
      <c r="AA3" s="343" t="s">
        <v>104</v>
      </c>
      <c r="AB3" s="344" t="s">
        <v>105</v>
      </c>
      <c r="AC3" s="343" t="s">
        <v>103</v>
      </c>
      <c r="AD3" s="343" t="s">
        <v>104</v>
      </c>
      <c r="AE3" s="344" t="s">
        <v>105</v>
      </c>
      <c r="AF3" s="343" t="s">
        <v>103</v>
      </c>
      <c r="AG3" s="343" t="s">
        <v>104</v>
      </c>
      <c r="AH3" s="344" t="s">
        <v>105</v>
      </c>
      <c r="AI3" s="343" t="s">
        <v>103</v>
      </c>
      <c r="AJ3" s="343" t="s">
        <v>104</v>
      </c>
      <c r="AK3" s="344" t="s">
        <v>105</v>
      </c>
      <c r="AL3" s="344" t="s">
        <v>103</v>
      </c>
      <c r="AM3" s="344" t="s">
        <v>104</v>
      </c>
      <c r="AN3" s="344" t="s">
        <v>105</v>
      </c>
      <c r="AO3" s="344" t="s">
        <v>103</v>
      </c>
      <c r="AP3" s="344" t="s">
        <v>104</v>
      </c>
      <c r="AQ3" s="344" t="s">
        <v>105</v>
      </c>
      <c r="AR3" s="345" t="s">
        <v>103</v>
      </c>
      <c r="AS3" s="345" t="s">
        <v>104</v>
      </c>
      <c r="AT3" s="346" t="s">
        <v>105</v>
      </c>
    </row>
    <row r="4">
      <c r="A4" s="6" t="s">
        <v>15</v>
      </c>
      <c r="B4" s="347" t="s">
        <v>143</v>
      </c>
      <c r="C4" s="9"/>
      <c r="D4" s="359">
        <f t="shared" ref="D4:D39" si="1">if(and(isblank(B4),isblank(C4)), "", ((if(isblank(C4), 0,right(C4,LEN(C4)-(SEARCH("-",C4,1))))/((if(isblank(B4), 0,right(B4,LEN(B4)-(SEARCH("-",B4,1))))))))-1)</f>
        <v>-1</v>
      </c>
      <c r="E4" s="9" t="s">
        <v>125</v>
      </c>
      <c r="F4" s="9"/>
      <c r="G4" s="359">
        <f t="shared" ref="G4:G39" si="2">if(and(isblank(E4),isblank(F4)), "", ((if(isblank(F4), 0,right(F4,LEN(F4)-(SEARCH("-",F4,1))))/((if(isblank(E4), 0,right(E4,LEN(E4)-(SEARCH("-",E4,1))))))))-1)</f>
        <v>-1</v>
      </c>
      <c r="H4" s="349" t="s">
        <v>143</v>
      </c>
      <c r="I4" s="350"/>
      <c r="J4" s="359">
        <f t="shared" ref="J4:J39" si="3">if(and(isblank(H4),isblank(I4)), "", ((if(isblank(I4), 0,right(I4,LEN(I4)-(SEARCH("-",I4,1))))/((if(isblank(H4), 0,right(H4,LEN(H4)-(SEARCH("-",H4,1))))))))-1)</f>
        <v>-1</v>
      </c>
      <c r="K4" s="347" t="s">
        <v>125</v>
      </c>
      <c r="L4" s="9"/>
      <c r="M4" s="359">
        <f t="shared" ref="M4:M39" si="4">if(and(isblank(K4),isblank(L4)), "", ((if(isblank(L4), 0,right(L4,LEN(L4)-(SEARCH("-",L4,1))))/((if(isblank(K4), 0,right(K4,LEN(K4)-(SEARCH("-",K4,1))))))))-1)</f>
        <v>-1</v>
      </c>
      <c r="N4" s="347" t="s">
        <v>125</v>
      </c>
      <c r="O4" s="9"/>
      <c r="P4" s="359">
        <f t="shared" ref="P4:P39" si="5">if(and(isblank(N4),isblank(O4)), "", ((if(isblank(O4), 0,right(O4,LEN(O4)-(SEARCH("-",O4,1))))/((if(isblank(N4), 0,right(N4,LEN(N4)-(SEARCH("-",N4,1))))))))-1)</f>
        <v>-1</v>
      </c>
      <c r="Q4" s="347" t="s">
        <v>125</v>
      </c>
      <c r="R4" s="9"/>
      <c r="S4" s="359">
        <f t="shared" ref="S4:S39" si="6">if(and(isblank(Q4),isblank(R4)), "", ((if(isblank(R4), 0,right(R4,LEN(R4)-(SEARCH("-",R4,1))))/((if(isblank(Q4), 0,right(Q4,LEN(Q4)-(SEARCH("-",Q4,1))))))))-1)</f>
        <v>-1</v>
      </c>
      <c r="T4" s="347" t="s">
        <v>143</v>
      </c>
      <c r="U4" s="9" t="s">
        <v>112</v>
      </c>
      <c r="V4" s="359">
        <f t="shared" ref="V4:V39" si="7">if(and(isblank(T4),isblank(U4)), "", ((if(isblank(U4), 0,right(U4,LEN(U4)-(SEARCH("-",U4,1))))/((if(isblank(T4), 0,right(T4,LEN(T4)-(SEARCH("-",T4,1))))))))-1)</f>
        <v>-0.5</v>
      </c>
      <c r="W4" s="347" t="s">
        <v>125</v>
      </c>
      <c r="X4" s="9" t="s">
        <v>114</v>
      </c>
      <c r="Y4" s="359">
        <f t="shared" ref="Y4:Y39" si="8">if(and(isblank(W4),isblank(X4)), "", ((if(isblank(X4), 0,right(X4,LEN(X4)-(SEARCH("-",X4,1))))/((if(isblank(W4), 0,right(W4,LEN(W4)-(SEARCH("-",W4,1))))))))-1)</f>
        <v>-0.3333333333</v>
      </c>
      <c r="Z4" s="347" t="s">
        <v>125</v>
      </c>
      <c r="AA4" s="9" t="s">
        <v>114</v>
      </c>
      <c r="AB4" s="359">
        <f t="shared" ref="AB4:AB39" si="9">if(and(isblank(Z4),isblank(AA4)), "", ((if(isblank(AA4), 0,right(AA4,LEN(AA4)-(SEARCH("-",AA4,1))))/((if(isblank(Z4), 0,right(Z4,LEN(Z4)-(SEARCH("-",Z4,1))))))))-1)</f>
        <v>-0.3333333333</v>
      </c>
      <c r="AC4" s="347" t="s">
        <v>143</v>
      </c>
      <c r="AD4" s="9" t="s">
        <v>112</v>
      </c>
      <c r="AE4" s="359">
        <f t="shared" ref="AE4:AE39" si="10">if(and(isblank(AC4),isblank(AD4)), "", ((if(isblank(AD4), 0,right(AD4,LEN(AD4)-(SEARCH("-",AD4,1))))/((if(isblank(AC4), 0,right(AC4,LEN(AC4)-(SEARCH("-",AC4,1))))))))-1)</f>
        <v>-0.5</v>
      </c>
      <c r="AF4" s="347" t="s">
        <v>143</v>
      </c>
      <c r="AG4" s="9"/>
      <c r="AH4" s="359">
        <f t="shared" ref="AH4:AH39" si="11">if(and(isblank(AF4),isblank(AG4)), "", ((if(isblank(AG4), 0,right(AG4,LEN(AG4)-(SEARCH("-",AG4,1))))/((if(isblank(AF4), 0,right(AF4,LEN(AF4)-(SEARCH("-",AF4,1))))))))-1)</f>
        <v>-1</v>
      </c>
      <c r="AI4" s="347" t="s">
        <v>143</v>
      </c>
      <c r="AJ4" s="9" t="s">
        <v>114</v>
      </c>
      <c r="AK4" s="359">
        <f t="shared" ref="AK4:AK39" si="12">if(and(isblank(AI4),isblank(AJ4)), "", ((if(isblank(AJ4), 0,right(AJ4,LEN(AJ4)-(SEARCH("-",AJ4,1))))/((if(isblank(AI4), 0,right(AI4,LEN(AI4)-(SEARCH("-",AI4,1))))))))-1)</f>
        <v>0</v>
      </c>
      <c r="AL4" s="379" t="s">
        <v>143</v>
      </c>
      <c r="AM4" s="379" t="s">
        <v>112</v>
      </c>
      <c r="AN4" s="359">
        <f t="shared" ref="AN4:AN39" si="13">if(and(isblank(AL4),isblank(AM4)), "", ((if(isblank(AM4), 0,right(AM4,LEN(AM4)-(SEARCH("-",AM4,1))))/((if(isblank(AL4), 0,right(AL4,LEN(AL4)-(SEARCH("-",AL4,1))))))))-1)</f>
        <v>-0.5</v>
      </c>
      <c r="AO4" s="379" t="s">
        <v>125</v>
      </c>
      <c r="AP4" s="379" t="s">
        <v>114</v>
      </c>
      <c r="AQ4" s="359">
        <f t="shared" ref="AQ4:AQ39" si="14">if(and(isblank(AO4),isblank(AP4)), "", ((if(isblank(AP4), 0,right(AP4,LEN(AP4)-(SEARCH("-",AP4,1))))/((if(isblank(AO4), 0,right(AO4,LEN(AO4)-(SEARCH("-",AO4,1))))))))-1)</f>
        <v>-0.3333333333</v>
      </c>
      <c r="AR4" s="360">
        <f t="shared" ref="AR4:AR39" si="15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0,INT(right(Q4,LEN(Q4)-(SEARCH("-",Q4,1))))))+(if(isblank(T4), 0,INT(right(T4,LEN(T4)-(SEARCH("-",T4,1)))))+(if(isblank(W4), 0,INT(right(W4,LEN(W4)-(SEARCH("-",W4,1)))))+(if(isblank(Z4), 0,INT(right(Z4,LEN(Z4)-(SEARCH("-",Z4,1)))))+(if(isblank(AC4), 0,INT(right(AC4,LEN(AC4)-(SEARCH("-",AC4,1)))))+(if(isblank(AF4), 0,INT(right(AF4,LEN(T4)-(SEARCH("-",AF4,1)))))+(if(isblank(AI4), 0,INT(right(AI4,LEN(AI4)-(SEARCH("-",AI4,1)))))+(2*(if(isblank(AL4), 0,INT(right(AL4,LEN(AL4)-(SEARCH("-",AL4,1))))))+(if(isblank(AO4), 0,INT(right(AO4,LEN(AO4)-(SEARCH("-",AO4,1)))))))))))))</f>
        <v>25</v>
      </c>
      <c r="AS4" s="360">
        <f t="shared" ref="AS4:AS39" si="16">max((if(isblank(C4), 0,INT(right(C4,LEN(C4)-(SEARCH("-",C4,1)))))+if(isblank(I4), 0,INT(right(I4,LEN(I4)-(SEARCH("-",I4,1)))))),if(isblank(F4), 0,INT(right(F4,LEN(F4)-(SEARCH("-",F4,1))))),if(isblank(L4), 0,INT(right(L4,LEN(L4)-(SEARCH("-",L4,1))))),if(isblank(O4), 0,INT(right(O4,LEN(O4)-(SEARCH("-",O4,1))))),if(isblank(R4), 0,INT(right(R4,LEN(R4)-(SEARCH("-",R4,1))))))+(if(isblank(U4), 0,INT(right(U4,LEN(U4)-(SEARCH("-",U4,1)))))+(if(isblank(X4), 0,INT(right(X4,LEN(X4)-(SEARCH("-",X4,1)))))+(if(isblank(AA4), 0,INT(right(AA4,LEN(AA4)-(SEARCH("-",AA4,1)))))+(if(isblank(AD4), 0,INT(right(AD4,LEN(AD4)-(SEARCH("-",AD4,1)))))+(if(isblank(AG4), 0,INT(right(AG4,LEN(AG4)-(SEARCH("-",AG4,1)))))+(if(isblank(AJ4), 0,INT(right(AJ4,LEN(AJ4)-(SEARCH("-",AJ4,1)))))+(2*(if(isblank(AM4), 0,INT(right(AM4,LEN(AM4)-(SEARCH("-",AM4,1))))))+if(isblank(AP4), 0,INT(right(AP4,LEN(AP4)-(SEARCH("-",AP4,1))))))))))))</f>
        <v>12</v>
      </c>
      <c r="AT4" s="359">
        <f t="shared" ref="AT4:AT39" si="17">(AS4/AR4)-1</f>
        <v>-0.52</v>
      </c>
    </row>
    <row r="5">
      <c r="A5" s="12" t="s">
        <v>16</v>
      </c>
      <c r="B5" s="353" t="s">
        <v>115</v>
      </c>
      <c r="C5" s="15"/>
      <c r="D5" s="354">
        <f t="shared" si="1"/>
        <v>-1</v>
      </c>
      <c r="E5" s="15" t="s">
        <v>129</v>
      </c>
      <c r="F5" s="15"/>
      <c r="G5" s="354">
        <f t="shared" si="2"/>
        <v>-1</v>
      </c>
      <c r="H5" s="355" t="s">
        <v>115</v>
      </c>
      <c r="I5" s="29"/>
      <c r="J5" s="354">
        <f t="shared" si="3"/>
        <v>-1</v>
      </c>
      <c r="K5" s="353" t="s">
        <v>129</v>
      </c>
      <c r="L5" s="15"/>
      <c r="M5" s="354">
        <f t="shared" si="4"/>
        <v>-1</v>
      </c>
      <c r="N5" s="353" t="s">
        <v>129</v>
      </c>
      <c r="O5" s="15"/>
      <c r="P5" s="354">
        <f t="shared" si="5"/>
        <v>-1</v>
      </c>
      <c r="Q5" s="353" t="s">
        <v>129</v>
      </c>
      <c r="R5" s="15"/>
      <c r="S5" s="354">
        <f t="shared" si="6"/>
        <v>-1</v>
      </c>
      <c r="T5" s="353" t="s">
        <v>115</v>
      </c>
      <c r="U5" s="15" t="s">
        <v>115</v>
      </c>
      <c r="V5" s="354">
        <f t="shared" si="7"/>
        <v>0</v>
      </c>
      <c r="W5" s="353" t="s">
        <v>129</v>
      </c>
      <c r="X5" s="15" t="s">
        <v>115</v>
      </c>
      <c r="Y5" s="354">
        <f t="shared" si="8"/>
        <v>-0.3333333333</v>
      </c>
      <c r="Z5" s="353" t="s">
        <v>129</v>
      </c>
      <c r="AA5" s="15" t="s">
        <v>115</v>
      </c>
      <c r="AB5" s="354">
        <f t="shared" si="9"/>
        <v>-0.3333333333</v>
      </c>
      <c r="AC5" s="353" t="s">
        <v>115</v>
      </c>
      <c r="AD5" s="15" t="s">
        <v>115</v>
      </c>
      <c r="AE5" s="354">
        <f t="shared" si="10"/>
        <v>0</v>
      </c>
      <c r="AF5" s="353" t="s">
        <v>115</v>
      </c>
      <c r="AG5" s="15" t="s">
        <v>115</v>
      </c>
      <c r="AH5" s="354">
        <f t="shared" si="11"/>
        <v>0</v>
      </c>
      <c r="AI5" s="353" t="s">
        <v>115</v>
      </c>
      <c r="AJ5" s="15"/>
      <c r="AK5" s="354">
        <f t="shared" si="12"/>
        <v>-1</v>
      </c>
      <c r="AL5" s="356" t="s">
        <v>115</v>
      </c>
      <c r="AM5" s="356"/>
      <c r="AN5" s="354">
        <f t="shared" si="13"/>
        <v>-1</v>
      </c>
      <c r="AO5" s="356" t="s">
        <v>129</v>
      </c>
      <c r="AP5" s="356"/>
      <c r="AQ5" s="354">
        <f t="shared" si="14"/>
        <v>-1</v>
      </c>
      <c r="AR5" s="357">
        <f t="shared" si="15"/>
        <v>25</v>
      </c>
      <c r="AS5" s="357">
        <f t="shared" si="16"/>
        <v>10</v>
      </c>
      <c r="AT5" s="354">
        <f t="shared" si="17"/>
        <v>-0.6</v>
      </c>
    </row>
    <row r="6">
      <c r="A6" s="6" t="s">
        <v>17</v>
      </c>
      <c r="B6" s="358"/>
      <c r="C6" s="18"/>
      <c r="D6" s="359" t="str">
        <f t="shared" si="1"/>
        <v/>
      </c>
      <c r="E6" s="18"/>
      <c r="F6" s="18"/>
      <c r="G6" s="359" t="str">
        <f t="shared" si="2"/>
        <v/>
      </c>
      <c r="H6" s="361" t="s">
        <v>144</v>
      </c>
      <c r="I6" s="18" t="s">
        <v>116</v>
      </c>
      <c r="J6" s="359">
        <f t="shared" si="3"/>
        <v>-0.25</v>
      </c>
      <c r="K6" s="358" t="s">
        <v>127</v>
      </c>
      <c r="L6" s="18" t="s">
        <v>117</v>
      </c>
      <c r="M6" s="359">
        <f t="shared" si="4"/>
        <v>0.2</v>
      </c>
      <c r="N6" s="358" t="s">
        <v>127</v>
      </c>
      <c r="O6" s="18" t="s">
        <v>117</v>
      </c>
      <c r="P6" s="359">
        <f t="shared" si="5"/>
        <v>0.2</v>
      </c>
      <c r="Q6" s="358"/>
      <c r="R6" s="18"/>
      <c r="S6" s="359" t="str">
        <f t="shared" si="6"/>
        <v/>
      </c>
      <c r="T6" s="358" t="s">
        <v>144</v>
      </c>
      <c r="U6" s="18" t="s">
        <v>114</v>
      </c>
      <c r="V6" s="359">
        <f t="shared" si="7"/>
        <v>-0.5</v>
      </c>
      <c r="W6" s="358" t="s">
        <v>127</v>
      </c>
      <c r="X6" s="18"/>
      <c r="Y6" s="359">
        <f t="shared" si="8"/>
        <v>-1</v>
      </c>
      <c r="Z6" s="358" t="s">
        <v>127</v>
      </c>
      <c r="AA6" s="18"/>
      <c r="AB6" s="359">
        <f t="shared" si="9"/>
        <v>-1</v>
      </c>
      <c r="AC6" s="358" t="s">
        <v>144</v>
      </c>
      <c r="AD6" s="18" t="s">
        <v>114</v>
      </c>
      <c r="AE6" s="359">
        <f t="shared" si="10"/>
        <v>-0.5</v>
      </c>
      <c r="AF6" s="358" t="s">
        <v>144</v>
      </c>
      <c r="AG6" s="18"/>
      <c r="AH6" s="359">
        <f t="shared" si="11"/>
        <v>-1</v>
      </c>
      <c r="AI6" s="358" t="s">
        <v>144</v>
      </c>
      <c r="AJ6" s="18" t="s">
        <v>118</v>
      </c>
      <c r="AK6" s="359">
        <f t="shared" si="12"/>
        <v>-0.375</v>
      </c>
      <c r="AL6" s="18" t="s">
        <v>144</v>
      </c>
      <c r="AM6" s="18" t="s">
        <v>119</v>
      </c>
      <c r="AN6" s="359">
        <f t="shared" si="13"/>
        <v>-0.625</v>
      </c>
      <c r="AO6" s="18" t="s">
        <v>127</v>
      </c>
      <c r="AP6" s="18" t="s">
        <v>118</v>
      </c>
      <c r="AQ6" s="359">
        <f t="shared" si="14"/>
        <v>-0.5</v>
      </c>
      <c r="AR6" s="360">
        <f t="shared" si="15"/>
        <v>44</v>
      </c>
      <c r="AS6" s="360">
        <f t="shared" si="16"/>
        <v>16</v>
      </c>
      <c r="AT6" s="359">
        <f t="shared" si="17"/>
        <v>-0.6363636364</v>
      </c>
    </row>
    <row r="7">
      <c r="A7" s="12" t="s">
        <v>18</v>
      </c>
      <c r="B7" s="353" t="s">
        <v>145</v>
      </c>
      <c r="C7" s="15" t="s">
        <v>120</v>
      </c>
      <c r="D7" s="354">
        <f t="shared" si="1"/>
        <v>0.5</v>
      </c>
      <c r="E7" s="15" t="s">
        <v>146</v>
      </c>
      <c r="F7" s="15" t="s">
        <v>121</v>
      </c>
      <c r="G7" s="354">
        <f t="shared" si="2"/>
        <v>1</v>
      </c>
      <c r="H7" s="355"/>
      <c r="I7" s="29"/>
      <c r="J7" s="354" t="str">
        <f t="shared" si="3"/>
        <v/>
      </c>
      <c r="K7" s="353"/>
      <c r="L7" s="15"/>
      <c r="M7" s="354" t="str">
        <f t="shared" si="4"/>
        <v/>
      </c>
      <c r="N7" s="353"/>
      <c r="O7" s="15"/>
      <c r="P7" s="354" t="str">
        <f t="shared" si="5"/>
        <v/>
      </c>
      <c r="Q7" s="353"/>
      <c r="R7" s="15"/>
      <c r="S7" s="354" t="str">
        <f t="shared" si="6"/>
        <v/>
      </c>
      <c r="T7" s="353" t="s">
        <v>145</v>
      </c>
      <c r="U7" s="15" t="s">
        <v>122</v>
      </c>
      <c r="V7" s="354">
        <f t="shared" si="7"/>
        <v>-0.5</v>
      </c>
      <c r="W7" s="353" t="s">
        <v>146</v>
      </c>
      <c r="X7" s="15" t="s">
        <v>124</v>
      </c>
      <c r="Y7" s="354">
        <f t="shared" si="8"/>
        <v>-0.3333333333</v>
      </c>
      <c r="Z7" s="353" t="s">
        <v>146</v>
      </c>
      <c r="AA7" s="15" t="s">
        <v>124</v>
      </c>
      <c r="AB7" s="354">
        <f t="shared" si="9"/>
        <v>-0.3333333333</v>
      </c>
      <c r="AC7" s="353" t="s">
        <v>145</v>
      </c>
      <c r="AD7" s="15" t="s">
        <v>122</v>
      </c>
      <c r="AE7" s="354">
        <f t="shared" si="10"/>
        <v>-0.5</v>
      </c>
      <c r="AF7" s="353" t="s">
        <v>145</v>
      </c>
      <c r="AG7" s="15" t="s">
        <v>122</v>
      </c>
      <c r="AH7" s="354">
        <f t="shared" si="11"/>
        <v>-0.5</v>
      </c>
      <c r="AI7" s="353" t="s">
        <v>145</v>
      </c>
      <c r="AJ7" s="15" t="s">
        <v>122</v>
      </c>
      <c r="AK7" s="354">
        <f t="shared" si="12"/>
        <v>-0.5</v>
      </c>
      <c r="AL7" s="15" t="s">
        <v>145</v>
      </c>
      <c r="AM7" s="15" t="s">
        <v>122</v>
      </c>
      <c r="AN7" s="354">
        <f t="shared" si="13"/>
        <v>-0.5</v>
      </c>
      <c r="AO7" s="15" t="s">
        <v>146</v>
      </c>
      <c r="AP7" s="15" t="s">
        <v>124</v>
      </c>
      <c r="AQ7" s="354">
        <f t="shared" si="14"/>
        <v>-0.3333333333</v>
      </c>
      <c r="AR7" s="357">
        <f t="shared" si="15"/>
        <v>120</v>
      </c>
      <c r="AS7" s="357">
        <f t="shared" si="16"/>
        <v>90</v>
      </c>
      <c r="AT7" s="354">
        <f t="shared" si="17"/>
        <v>-0.25</v>
      </c>
    </row>
    <row r="8">
      <c r="A8" s="6" t="s">
        <v>19</v>
      </c>
      <c r="B8" s="358" t="s">
        <v>125</v>
      </c>
      <c r="C8" s="18" t="s">
        <v>125</v>
      </c>
      <c r="D8" s="359">
        <f t="shared" si="1"/>
        <v>0</v>
      </c>
      <c r="E8" s="18" t="s">
        <v>127</v>
      </c>
      <c r="F8" s="18" t="s">
        <v>127</v>
      </c>
      <c r="G8" s="359">
        <f t="shared" si="2"/>
        <v>0</v>
      </c>
      <c r="H8" s="361" t="s">
        <v>125</v>
      </c>
      <c r="I8" s="18" t="s">
        <v>125</v>
      </c>
      <c r="J8" s="359">
        <f t="shared" si="3"/>
        <v>0</v>
      </c>
      <c r="K8" s="358" t="s">
        <v>127</v>
      </c>
      <c r="L8" s="18" t="s">
        <v>127</v>
      </c>
      <c r="M8" s="359">
        <f t="shared" si="4"/>
        <v>0</v>
      </c>
      <c r="N8" s="358" t="s">
        <v>127</v>
      </c>
      <c r="O8" s="18" t="s">
        <v>127</v>
      </c>
      <c r="P8" s="359">
        <f t="shared" si="5"/>
        <v>0</v>
      </c>
      <c r="Q8" s="358" t="s">
        <v>127</v>
      </c>
      <c r="R8" s="18" t="s">
        <v>127</v>
      </c>
      <c r="S8" s="359">
        <f t="shared" si="6"/>
        <v>0</v>
      </c>
      <c r="T8" s="358" t="s">
        <v>125</v>
      </c>
      <c r="U8" s="18" t="s">
        <v>125</v>
      </c>
      <c r="V8" s="359">
        <f t="shared" si="7"/>
        <v>0</v>
      </c>
      <c r="W8" s="358" t="s">
        <v>127</v>
      </c>
      <c r="X8" s="18" t="s">
        <v>127</v>
      </c>
      <c r="Y8" s="359">
        <f t="shared" si="8"/>
        <v>0</v>
      </c>
      <c r="Z8" s="358" t="s">
        <v>127</v>
      </c>
      <c r="AA8" s="18" t="s">
        <v>127</v>
      </c>
      <c r="AB8" s="359">
        <f t="shared" si="9"/>
        <v>0</v>
      </c>
      <c r="AC8" s="358" t="s">
        <v>125</v>
      </c>
      <c r="AD8" s="18" t="s">
        <v>125</v>
      </c>
      <c r="AE8" s="359">
        <f t="shared" si="10"/>
        <v>0</v>
      </c>
      <c r="AF8" s="358" t="s">
        <v>125</v>
      </c>
      <c r="AG8" s="18" t="s">
        <v>125</v>
      </c>
      <c r="AH8" s="359">
        <f t="shared" si="11"/>
        <v>0</v>
      </c>
      <c r="AI8" s="358" t="s">
        <v>125</v>
      </c>
      <c r="AJ8" s="18" t="s">
        <v>125</v>
      </c>
      <c r="AK8" s="359">
        <f t="shared" si="12"/>
        <v>0</v>
      </c>
      <c r="AL8" s="18" t="s">
        <v>125</v>
      </c>
      <c r="AM8" s="18" t="s">
        <v>125</v>
      </c>
      <c r="AN8" s="359">
        <f t="shared" si="13"/>
        <v>0</v>
      </c>
      <c r="AO8" s="18" t="s">
        <v>127</v>
      </c>
      <c r="AP8" s="18" t="s">
        <v>127</v>
      </c>
      <c r="AQ8" s="359">
        <f t="shared" si="14"/>
        <v>0</v>
      </c>
      <c r="AR8" s="360">
        <f t="shared" si="15"/>
        <v>39</v>
      </c>
      <c r="AS8" s="360">
        <f t="shared" si="16"/>
        <v>39</v>
      </c>
      <c r="AT8" s="359">
        <f t="shared" si="17"/>
        <v>0</v>
      </c>
    </row>
    <row r="9">
      <c r="A9" s="12" t="s">
        <v>20</v>
      </c>
      <c r="B9" s="353" t="s">
        <v>125</v>
      </c>
      <c r="C9" s="15" t="s">
        <v>125</v>
      </c>
      <c r="D9" s="354">
        <f t="shared" si="1"/>
        <v>0</v>
      </c>
      <c r="E9" s="15" t="s">
        <v>127</v>
      </c>
      <c r="F9" s="15" t="s">
        <v>127</v>
      </c>
      <c r="G9" s="354">
        <f t="shared" si="2"/>
        <v>0</v>
      </c>
      <c r="H9" s="355" t="s">
        <v>125</v>
      </c>
      <c r="I9" s="15" t="s">
        <v>125</v>
      </c>
      <c r="J9" s="354">
        <f t="shared" si="3"/>
        <v>0</v>
      </c>
      <c r="K9" s="353" t="s">
        <v>127</v>
      </c>
      <c r="L9" s="15" t="s">
        <v>127</v>
      </c>
      <c r="M9" s="354">
        <f t="shared" si="4"/>
        <v>0</v>
      </c>
      <c r="N9" s="353" t="s">
        <v>127</v>
      </c>
      <c r="O9" s="15" t="s">
        <v>127</v>
      </c>
      <c r="P9" s="354">
        <f t="shared" si="5"/>
        <v>0</v>
      </c>
      <c r="Q9" s="353" t="s">
        <v>127</v>
      </c>
      <c r="R9" s="15" t="s">
        <v>127</v>
      </c>
      <c r="S9" s="354">
        <f t="shared" si="6"/>
        <v>0</v>
      </c>
      <c r="T9" s="353" t="s">
        <v>125</v>
      </c>
      <c r="U9" s="15" t="s">
        <v>125</v>
      </c>
      <c r="V9" s="354">
        <f t="shared" si="7"/>
        <v>0</v>
      </c>
      <c r="W9" s="353" t="s">
        <v>127</v>
      </c>
      <c r="X9" s="15" t="s">
        <v>127</v>
      </c>
      <c r="Y9" s="354">
        <f t="shared" si="8"/>
        <v>0</v>
      </c>
      <c r="Z9" s="353" t="s">
        <v>127</v>
      </c>
      <c r="AA9" s="15" t="s">
        <v>127</v>
      </c>
      <c r="AB9" s="354">
        <f t="shared" si="9"/>
        <v>0</v>
      </c>
      <c r="AC9" s="353" t="s">
        <v>125</v>
      </c>
      <c r="AD9" s="15" t="s">
        <v>125</v>
      </c>
      <c r="AE9" s="354">
        <f t="shared" si="10"/>
        <v>0</v>
      </c>
      <c r="AF9" s="353" t="s">
        <v>125</v>
      </c>
      <c r="AG9" s="15" t="s">
        <v>125</v>
      </c>
      <c r="AH9" s="354">
        <f t="shared" si="11"/>
        <v>0</v>
      </c>
      <c r="AI9" s="353" t="s">
        <v>125</v>
      </c>
      <c r="AJ9" s="15" t="s">
        <v>125</v>
      </c>
      <c r="AK9" s="354">
        <f t="shared" si="12"/>
        <v>0</v>
      </c>
      <c r="AL9" s="15" t="s">
        <v>125</v>
      </c>
      <c r="AM9" s="15" t="s">
        <v>125</v>
      </c>
      <c r="AN9" s="354">
        <f t="shared" si="13"/>
        <v>0</v>
      </c>
      <c r="AO9" s="15" t="s">
        <v>127</v>
      </c>
      <c r="AP9" s="15" t="s">
        <v>127</v>
      </c>
      <c r="AQ9" s="354">
        <f t="shared" si="14"/>
        <v>0</v>
      </c>
      <c r="AR9" s="357">
        <f t="shared" si="15"/>
        <v>39</v>
      </c>
      <c r="AS9" s="357">
        <f t="shared" si="16"/>
        <v>39</v>
      </c>
      <c r="AT9" s="354">
        <f t="shared" si="17"/>
        <v>0</v>
      </c>
    </row>
    <row r="10">
      <c r="A10" s="6" t="s">
        <v>21</v>
      </c>
      <c r="B10" s="358" t="s">
        <v>115</v>
      </c>
      <c r="C10" s="18"/>
      <c r="D10" s="359">
        <f t="shared" si="1"/>
        <v>-1</v>
      </c>
      <c r="E10" s="18" t="s">
        <v>129</v>
      </c>
      <c r="F10" s="18"/>
      <c r="G10" s="359">
        <f t="shared" si="2"/>
        <v>-1</v>
      </c>
      <c r="H10" s="361" t="s">
        <v>115</v>
      </c>
      <c r="I10" s="27"/>
      <c r="J10" s="359">
        <f t="shared" si="3"/>
        <v>-1</v>
      </c>
      <c r="K10" s="358" t="s">
        <v>129</v>
      </c>
      <c r="L10" s="18"/>
      <c r="M10" s="359">
        <f t="shared" si="4"/>
        <v>-1</v>
      </c>
      <c r="N10" s="358" t="s">
        <v>129</v>
      </c>
      <c r="O10" s="18"/>
      <c r="P10" s="359">
        <f t="shared" si="5"/>
        <v>-1</v>
      </c>
      <c r="Q10" s="358" t="s">
        <v>129</v>
      </c>
      <c r="R10" s="18"/>
      <c r="S10" s="359">
        <f t="shared" si="6"/>
        <v>-1</v>
      </c>
      <c r="T10" s="358" t="s">
        <v>115</v>
      </c>
      <c r="U10" s="18" t="s">
        <v>115</v>
      </c>
      <c r="V10" s="359">
        <f t="shared" si="7"/>
        <v>0</v>
      </c>
      <c r="W10" s="358" t="s">
        <v>129</v>
      </c>
      <c r="X10" s="18" t="s">
        <v>115</v>
      </c>
      <c r="Y10" s="359">
        <f t="shared" si="8"/>
        <v>-0.3333333333</v>
      </c>
      <c r="Z10" s="358" t="s">
        <v>129</v>
      </c>
      <c r="AA10" s="18" t="s">
        <v>115</v>
      </c>
      <c r="AB10" s="359">
        <f t="shared" si="9"/>
        <v>-0.3333333333</v>
      </c>
      <c r="AC10" s="358" t="s">
        <v>115</v>
      </c>
      <c r="AD10" s="18" t="s">
        <v>115</v>
      </c>
      <c r="AE10" s="359">
        <f t="shared" si="10"/>
        <v>0</v>
      </c>
      <c r="AF10" s="358" t="s">
        <v>115</v>
      </c>
      <c r="AG10" s="18" t="s">
        <v>115</v>
      </c>
      <c r="AH10" s="359">
        <f t="shared" si="11"/>
        <v>0</v>
      </c>
      <c r="AI10" s="358" t="s">
        <v>115</v>
      </c>
      <c r="AJ10" s="18"/>
      <c r="AK10" s="359">
        <f t="shared" si="12"/>
        <v>-1</v>
      </c>
      <c r="AL10" s="18" t="s">
        <v>115</v>
      </c>
      <c r="AM10" s="18"/>
      <c r="AN10" s="359">
        <f t="shared" si="13"/>
        <v>-1</v>
      </c>
      <c r="AO10" s="18" t="s">
        <v>129</v>
      </c>
      <c r="AP10" s="18"/>
      <c r="AQ10" s="359">
        <f t="shared" si="14"/>
        <v>-1</v>
      </c>
      <c r="AR10" s="360">
        <f t="shared" si="15"/>
        <v>25</v>
      </c>
      <c r="AS10" s="360">
        <f t="shared" si="16"/>
        <v>10</v>
      </c>
      <c r="AT10" s="359">
        <f t="shared" si="17"/>
        <v>-0.6</v>
      </c>
    </row>
    <row r="11">
      <c r="A11" s="12" t="s">
        <v>22</v>
      </c>
      <c r="B11" s="353"/>
      <c r="C11" s="15"/>
      <c r="D11" s="354" t="str">
        <f t="shared" si="1"/>
        <v/>
      </c>
      <c r="E11" s="15"/>
      <c r="F11" s="15"/>
      <c r="G11" s="354" t="str">
        <f t="shared" si="2"/>
        <v/>
      </c>
      <c r="H11" s="355" t="s">
        <v>115</v>
      </c>
      <c r="I11" s="29"/>
      <c r="J11" s="354">
        <f t="shared" si="3"/>
        <v>-1</v>
      </c>
      <c r="K11" s="353"/>
      <c r="L11" s="15"/>
      <c r="M11" s="354" t="str">
        <f t="shared" si="4"/>
        <v/>
      </c>
      <c r="N11" s="353" t="s">
        <v>147</v>
      </c>
      <c r="O11" s="15"/>
      <c r="P11" s="354">
        <f t="shared" si="5"/>
        <v>-1</v>
      </c>
      <c r="Q11" s="353" t="s">
        <v>147</v>
      </c>
      <c r="R11" s="15"/>
      <c r="S11" s="354">
        <f t="shared" si="6"/>
        <v>-1</v>
      </c>
      <c r="T11" s="353" t="s">
        <v>115</v>
      </c>
      <c r="U11" s="15" t="s">
        <v>115</v>
      </c>
      <c r="V11" s="354">
        <f t="shared" si="7"/>
        <v>0</v>
      </c>
      <c r="W11" s="353" t="s">
        <v>129</v>
      </c>
      <c r="X11" s="15"/>
      <c r="Y11" s="354">
        <f t="shared" si="8"/>
        <v>-1</v>
      </c>
      <c r="Z11" s="353" t="s">
        <v>129</v>
      </c>
      <c r="AA11" s="15"/>
      <c r="AB11" s="354">
        <f t="shared" si="9"/>
        <v>-1</v>
      </c>
      <c r="AC11" s="353" t="s">
        <v>115</v>
      </c>
      <c r="AD11" s="15"/>
      <c r="AE11" s="354">
        <f t="shared" si="10"/>
        <v>-1</v>
      </c>
      <c r="AF11" s="353" t="s">
        <v>115</v>
      </c>
      <c r="AG11" s="15"/>
      <c r="AH11" s="354">
        <f t="shared" si="11"/>
        <v>-1</v>
      </c>
      <c r="AI11" s="353" t="s">
        <v>115</v>
      </c>
      <c r="AJ11" s="15" t="s">
        <v>115</v>
      </c>
      <c r="AK11" s="354">
        <f t="shared" si="12"/>
        <v>0</v>
      </c>
      <c r="AL11" s="15" t="s">
        <v>115</v>
      </c>
      <c r="AM11" s="15" t="s">
        <v>115</v>
      </c>
      <c r="AN11" s="354">
        <f t="shared" si="13"/>
        <v>0</v>
      </c>
      <c r="AO11" s="15" t="s">
        <v>129</v>
      </c>
      <c r="AP11" s="15" t="s">
        <v>129</v>
      </c>
      <c r="AQ11" s="354">
        <f t="shared" si="14"/>
        <v>0</v>
      </c>
      <c r="AR11" s="357">
        <f t="shared" si="15"/>
        <v>25</v>
      </c>
      <c r="AS11" s="357">
        <f t="shared" si="16"/>
        <v>11</v>
      </c>
      <c r="AT11" s="354">
        <f t="shared" si="17"/>
        <v>-0.56</v>
      </c>
    </row>
    <row r="12">
      <c r="A12" s="6" t="s">
        <v>23</v>
      </c>
      <c r="B12" s="358"/>
      <c r="C12" s="18"/>
      <c r="D12" s="359" t="str">
        <f t="shared" si="1"/>
        <v/>
      </c>
      <c r="E12" s="18"/>
      <c r="F12" s="18"/>
      <c r="G12" s="359" t="str">
        <f t="shared" si="2"/>
        <v/>
      </c>
      <c r="H12" s="361" t="s">
        <v>125</v>
      </c>
      <c r="I12" s="18" t="s">
        <v>125</v>
      </c>
      <c r="J12" s="359">
        <f t="shared" si="3"/>
        <v>0</v>
      </c>
      <c r="K12" s="358"/>
      <c r="L12" s="18"/>
      <c r="M12" s="359" t="str">
        <f t="shared" si="4"/>
        <v/>
      </c>
      <c r="N12" s="358" t="s">
        <v>130</v>
      </c>
      <c r="O12" s="18" t="s">
        <v>130</v>
      </c>
      <c r="P12" s="359">
        <f t="shared" si="5"/>
        <v>0</v>
      </c>
      <c r="Q12" s="358" t="s">
        <v>130</v>
      </c>
      <c r="R12" s="18" t="s">
        <v>130</v>
      </c>
      <c r="S12" s="359">
        <f t="shared" si="6"/>
        <v>0</v>
      </c>
      <c r="T12" s="358" t="s">
        <v>125</v>
      </c>
      <c r="U12" s="18" t="s">
        <v>125</v>
      </c>
      <c r="V12" s="359">
        <f t="shared" si="7"/>
        <v>0</v>
      </c>
      <c r="W12" s="358" t="s">
        <v>127</v>
      </c>
      <c r="X12" s="18" t="s">
        <v>127</v>
      </c>
      <c r="Y12" s="359">
        <f t="shared" si="8"/>
        <v>0</v>
      </c>
      <c r="Z12" s="358" t="s">
        <v>127</v>
      </c>
      <c r="AA12" s="18" t="s">
        <v>127</v>
      </c>
      <c r="AB12" s="359">
        <f t="shared" si="9"/>
        <v>0</v>
      </c>
      <c r="AC12" s="358" t="s">
        <v>125</v>
      </c>
      <c r="AD12" s="18" t="s">
        <v>125</v>
      </c>
      <c r="AE12" s="359">
        <f t="shared" si="10"/>
        <v>0</v>
      </c>
      <c r="AF12" s="358" t="s">
        <v>125</v>
      </c>
      <c r="AG12" s="18" t="s">
        <v>125</v>
      </c>
      <c r="AH12" s="359">
        <f t="shared" si="11"/>
        <v>0</v>
      </c>
      <c r="AI12" s="358" t="s">
        <v>125</v>
      </c>
      <c r="AJ12" s="18" t="s">
        <v>125</v>
      </c>
      <c r="AK12" s="359">
        <f t="shared" si="12"/>
        <v>0</v>
      </c>
      <c r="AL12" s="18" t="s">
        <v>125</v>
      </c>
      <c r="AM12" s="18" t="s">
        <v>125</v>
      </c>
      <c r="AN12" s="359">
        <f t="shared" si="13"/>
        <v>0</v>
      </c>
      <c r="AO12" s="18" t="s">
        <v>127</v>
      </c>
      <c r="AP12" s="18" t="s">
        <v>127</v>
      </c>
      <c r="AQ12" s="359">
        <f t="shared" si="14"/>
        <v>0</v>
      </c>
      <c r="AR12" s="360">
        <f t="shared" si="15"/>
        <v>39</v>
      </c>
      <c r="AS12" s="360">
        <f t="shared" si="16"/>
        <v>39</v>
      </c>
      <c r="AT12" s="359">
        <f t="shared" si="17"/>
        <v>0</v>
      </c>
    </row>
    <row r="13">
      <c r="A13" s="12" t="s">
        <v>24</v>
      </c>
      <c r="B13" s="353" t="s">
        <v>148</v>
      </c>
      <c r="C13" s="15" t="s">
        <v>125</v>
      </c>
      <c r="D13" s="354">
        <f t="shared" si="1"/>
        <v>-0.4</v>
      </c>
      <c r="E13" s="15" t="s">
        <v>149</v>
      </c>
      <c r="F13" s="15" t="s">
        <v>131</v>
      </c>
      <c r="G13" s="354">
        <f t="shared" si="2"/>
        <v>-0.375</v>
      </c>
      <c r="H13" s="355"/>
      <c r="I13" s="29"/>
      <c r="J13" s="354" t="str">
        <f t="shared" si="3"/>
        <v/>
      </c>
      <c r="K13" s="353"/>
      <c r="L13" s="15"/>
      <c r="M13" s="354" t="str">
        <f t="shared" si="4"/>
        <v/>
      </c>
      <c r="N13" s="353"/>
      <c r="O13" s="15"/>
      <c r="P13" s="354" t="str">
        <f t="shared" si="5"/>
        <v/>
      </c>
      <c r="Q13" s="353"/>
      <c r="R13" s="15"/>
      <c r="S13" s="354" t="str">
        <f t="shared" si="6"/>
        <v/>
      </c>
      <c r="T13" s="353" t="s">
        <v>112</v>
      </c>
      <c r="U13" s="15" t="s">
        <v>112</v>
      </c>
      <c r="V13" s="354">
        <f t="shared" si="7"/>
        <v>0</v>
      </c>
      <c r="W13" s="353" t="s">
        <v>143</v>
      </c>
      <c r="X13" s="15" t="s">
        <v>119</v>
      </c>
      <c r="Y13" s="354">
        <f t="shared" si="8"/>
        <v>-0.25</v>
      </c>
      <c r="Z13" s="353" t="s">
        <v>143</v>
      </c>
      <c r="AA13" s="15" t="s">
        <v>119</v>
      </c>
      <c r="AB13" s="354">
        <f t="shared" si="9"/>
        <v>-0.25</v>
      </c>
      <c r="AC13" s="353" t="s">
        <v>112</v>
      </c>
      <c r="AD13" s="15" t="s">
        <v>112</v>
      </c>
      <c r="AE13" s="354">
        <f t="shared" si="10"/>
        <v>0</v>
      </c>
      <c r="AF13" s="353" t="s">
        <v>112</v>
      </c>
      <c r="AG13" s="15" t="s">
        <v>112</v>
      </c>
      <c r="AH13" s="354">
        <f t="shared" si="11"/>
        <v>0</v>
      </c>
      <c r="AI13" s="353" t="s">
        <v>112</v>
      </c>
      <c r="AJ13" s="15" t="s">
        <v>112</v>
      </c>
      <c r="AK13" s="354">
        <f t="shared" si="12"/>
        <v>0</v>
      </c>
      <c r="AL13" s="15" t="s">
        <v>112</v>
      </c>
      <c r="AM13" s="15" t="s">
        <v>112</v>
      </c>
      <c r="AN13" s="354">
        <f t="shared" si="13"/>
        <v>0</v>
      </c>
      <c r="AO13" s="15" t="s">
        <v>143</v>
      </c>
      <c r="AP13" s="15" t="s">
        <v>119</v>
      </c>
      <c r="AQ13" s="354">
        <f t="shared" si="14"/>
        <v>-0.25</v>
      </c>
      <c r="AR13" s="357">
        <f t="shared" si="15"/>
        <v>20</v>
      </c>
      <c r="AS13" s="357">
        <f t="shared" si="16"/>
        <v>14</v>
      </c>
      <c r="AT13" s="354">
        <f t="shared" si="17"/>
        <v>-0.3</v>
      </c>
    </row>
    <row r="14">
      <c r="A14" s="6" t="s">
        <v>25</v>
      </c>
      <c r="B14" s="358"/>
      <c r="C14" s="18"/>
      <c r="D14" s="359" t="str">
        <f t="shared" si="1"/>
        <v/>
      </c>
      <c r="E14" s="18"/>
      <c r="F14" s="18"/>
      <c r="G14" s="359" t="str">
        <f t="shared" si="2"/>
        <v/>
      </c>
      <c r="H14" s="27" t="s">
        <v>115</v>
      </c>
      <c r="I14" s="27"/>
      <c r="J14" s="359">
        <f t="shared" si="3"/>
        <v>-1</v>
      </c>
      <c r="K14" s="358"/>
      <c r="L14" s="18"/>
      <c r="M14" s="359" t="str">
        <f t="shared" si="4"/>
        <v/>
      </c>
      <c r="N14" s="358" t="s">
        <v>147</v>
      </c>
      <c r="O14" s="18"/>
      <c r="P14" s="359">
        <f t="shared" si="5"/>
        <v>-1</v>
      </c>
      <c r="Q14" s="358" t="s">
        <v>147</v>
      </c>
      <c r="R14" s="18"/>
      <c r="S14" s="359">
        <f t="shared" si="6"/>
        <v>-1</v>
      </c>
      <c r="T14" s="358" t="s">
        <v>115</v>
      </c>
      <c r="U14" s="18" t="s">
        <v>115</v>
      </c>
      <c r="V14" s="359">
        <f t="shared" si="7"/>
        <v>0</v>
      </c>
      <c r="W14" s="358" t="s">
        <v>129</v>
      </c>
      <c r="X14" s="18"/>
      <c r="Y14" s="359">
        <f t="shared" si="8"/>
        <v>-1</v>
      </c>
      <c r="Z14" s="358" t="s">
        <v>129</v>
      </c>
      <c r="AA14" s="18"/>
      <c r="AB14" s="359">
        <f t="shared" si="9"/>
        <v>-1</v>
      </c>
      <c r="AC14" s="358" t="s">
        <v>115</v>
      </c>
      <c r="AD14" s="18"/>
      <c r="AE14" s="359">
        <f t="shared" si="10"/>
        <v>-1</v>
      </c>
      <c r="AF14" s="358" t="s">
        <v>115</v>
      </c>
      <c r="AG14" s="18"/>
      <c r="AH14" s="359">
        <f t="shared" si="11"/>
        <v>-1</v>
      </c>
      <c r="AI14" s="358" t="s">
        <v>115</v>
      </c>
      <c r="AJ14" s="18" t="s">
        <v>115</v>
      </c>
      <c r="AK14" s="359">
        <f t="shared" si="12"/>
        <v>0</v>
      </c>
      <c r="AL14" s="18" t="s">
        <v>115</v>
      </c>
      <c r="AM14" s="18" t="s">
        <v>115</v>
      </c>
      <c r="AN14" s="359">
        <f t="shared" si="13"/>
        <v>0</v>
      </c>
      <c r="AO14" s="18" t="s">
        <v>129</v>
      </c>
      <c r="AP14" s="18" t="s">
        <v>129</v>
      </c>
      <c r="AQ14" s="359">
        <f t="shared" si="14"/>
        <v>0</v>
      </c>
      <c r="AR14" s="360">
        <f t="shared" si="15"/>
        <v>25</v>
      </c>
      <c r="AS14" s="360">
        <f t="shared" si="16"/>
        <v>11</v>
      </c>
      <c r="AT14" s="359">
        <f t="shared" si="17"/>
        <v>-0.56</v>
      </c>
    </row>
    <row r="15">
      <c r="A15" s="12" t="s">
        <v>26</v>
      </c>
      <c r="B15" s="353"/>
      <c r="C15" s="15"/>
      <c r="D15" s="354" t="str">
        <f t="shared" si="1"/>
        <v/>
      </c>
      <c r="E15" s="15"/>
      <c r="F15" s="15"/>
      <c r="G15" s="354" t="str">
        <f t="shared" si="2"/>
        <v/>
      </c>
      <c r="H15" s="355"/>
      <c r="I15" s="15" t="s">
        <v>115</v>
      </c>
      <c r="J15" s="354" t="str">
        <f t="shared" si="3"/>
        <v>#DIV/0!</v>
      </c>
      <c r="K15" s="353"/>
      <c r="L15" s="15"/>
      <c r="M15" s="354" t="str">
        <f t="shared" si="4"/>
        <v/>
      </c>
      <c r="N15" s="353" t="s">
        <v>129</v>
      </c>
      <c r="O15" s="15" t="s">
        <v>129</v>
      </c>
      <c r="P15" s="354">
        <f t="shared" si="5"/>
        <v>0</v>
      </c>
      <c r="Q15" s="353" t="s">
        <v>129</v>
      </c>
      <c r="R15" s="15" t="s">
        <v>129</v>
      </c>
      <c r="S15" s="354">
        <f t="shared" si="6"/>
        <v>0</v>
      </c>
      <c r="T15" s="353" t="s">
        <v>141</v>
      </c>
      <c r="U15" s="15"/>
      <c r="V15" s="354">
        <f t="shared" si="7"/>
        <v>-1</v>
      </c>
      <c r="W15" s="353" t="s">
        <v>115</v>
      </c>
      <c r="X15" s="15" t="s">
        <v>129</v>
      </c>
      <c r="Y15" s="354">
        <f t="shared" si="8"/>
        <v>0.5</v>
      </c>
      <c r="Z15" s="353" t="s">
        <v>115</v>
      </c>
      <c r="AA15" s="15"/>
      <c r="AB15" s="354">
        <f t="shared" si="9"/>
        <v>-1</v>
      </c>
      <c r="AC15" s="353" t="s">
        <v>141</v>
      </c>
      <c r="AD15" s="15"/>
      <c r="AE15" s="354">
        <f t="shared" si="10"/>
        <v>-1</v>
      </c>
      <c r="AF15" s="353" t="s">
        <v>141</v>
      </c>
      <c r="AG15" s="15"/>
      <c r="AH15" s="354">
        <f t="shared" si="11"/>
        <v>-1</v>
      </c>
      <c r="AI15" s="353" t="s">
        <v>141</v>
      </c>
      <c r="AJ15" s="15"/>
      <c r="AK15" s="354">
        <f t="shared" si="12"/>
        <v>-1</v>
      </c>
      <c r="AL15" s="15" t="s">
        <v>141</v>
      </c>
      <c r="AM15" s="15" t="s">
        <v>115</v>
      </c>
      <c r="AN15" s="354">
        <f t="shared" si="13"/>
        <v>1</v>
      </c>
      <c r="AO15" s="15" t="s">
        <v>115</v>
      </c>
      <c r="AP15" s="15" t="s">
        <v>129</v>
      </c>
      <c r="AQ15" s="354">
        <f t="shared" si="14"/>
        <v>0.5</v>
      </c>
      <c r="AR15" s="357">
        <f t="shared" si="15"/>
        <v>15</v>
      </c>
      <c r="AS15" s="357">
        <f t="shared" si="16"/>
        <v>13</v>
      </c>
      <c r="AT15" s="354">
        <f t="shared" si="17"/>
        <v>-0.1333333333</v>
      </c>
    </row>
    <row r="16">
      <c r="A16" s="6" t="s">
        <v>27</v>
      </c>
      <c r="B16" s="358" t="s">
        <v>125</v>
      </c>
      <c r="C16" s="18" t="s">
        <v>125</v>
      </c>
      <c r="D16" s="359">
        <f t="shared" si="1"/>
        <v>0</v>
      </c>
      <c r="E16" s="18" t="s">
        <v>127</v>
      </c>
      <c r="F16" s="18" t="s">
        <v>127</v>
      </c>
      <c r="G16" s="359">
        <f t="shared" si="2"/>
        <v>0</v>
      </c>
      <c r="H16" s="361" t="s">
        <v>125</v>
      </c>
      <c r="I16" s="18" t="s">
        <v>125</v>
      </c>
      <c r="J16" s="359">
        <f t="shared" si="3"/>
        <v>0</v>
      </c>
      <c r="K16" s="358" t="s">
        <v>127</v>
      </c>
      <c r="L16" s="18" t="s">
        <v>127</v>
      </c>
      <c r="M16" s="359">
        <f t="shared" si="4"/>
        <v>0</v>
      </c>
      <c r="N16" s="358" t="s">
        <v>127</v>
      </c>
      <c r="O16" s="18" t="s">
        <v>127</v>
      </c>
      <c r="P16" s="359">
        <f t="shared" si="5"/>
        <v>0</v>
      </c>
      <c r="Q16" s="358" t="s">
        <v>127</v>
      </c>
      <c r="R16" s="18" t="s">
        <v>127</v>
      </c>
      <c r="S16" s="359">
        <f t="shared" si="6"/>
        <v>0</v>
      </c>
      <c r="T16" s="358" t="s">
        <v>125</v>
      </c>
      <c r="U16" s="18" t="s">
        <v>125</v>
      </c>
      <c r="V16" s="359">
        <f t="shared" si="7"/>
        <v>0</v>
      </c>
      <c r="W16" s="358" t="s">
        <v>127</v>
      </c>
      <c r="X16" s="18" t="s">
        <v>127</v>
      </c>
      <c r="Y16" s="359">
        <f t="shared" si="8"/>
        <v>0</v>
      </c>
      <c r="Z16" s="358" t="s">
        <v>127</v>
      </c>
      <c r="AA16" s="18" t="s">
        <v>127</v>
      </c>
      <c r="AB16" s="359">
        <f t="shared" si="9"/>
        <v>0</v>
      </c>
      <c r="AC16" s="358" t="s">
        <v>125</v>
      </c>
      <c r="AD16" s="18" t="s">
        <v>125</v>
      </c>
      <c r="AE16" s="359">
        <f t="shared" si="10"/>
        <v>0</v>
      </c>
      <c r="AF16" s="358" t="s">
        <v>125</v>
      </c>
      <c r="AG16" s="18" t="s">
        <v>125</v>
      </c>
      <c r="AH16" s="359">
        <f t="shared" si="11"/>
        <v>0</v>
      </c>
      <c r="AI16" s="358" t="s">
        <v>125</v>
      </c>
      <c r="AJ16" s="18" t="s">
        <v>125</v>
      </c>
      <c r="AK16" s="359">
        <f t="shared" si="12"/>
        <v>0</v>
      </c>
      <c r="AL16" s="18" t="s">
        <v>125</v>
      </c>
      <c r="AM16" s="18" t="s">
        <v>125</v>
      </c>
      <c r="AN16" s="359">
        <f t="shared" si="13"/>
        <v>0</v>
      </c>
      <c r="AO16" s="18" t="s">
        <v>127</v>
      </c>
      <c r="AP16" s="18" t="s">
        <v>127</v>
      </c>
      <c r="AQ16" s="359">
        <f t="shared" si="14"/>
        <v>0</v>
      </c>
      <c r="AR16" s="360">
        <f t="shared" si="15"/>
        <v>39</v>
      </c>
      <c r="AS16" s="360">
        <f t="shared" si="16"/>
        <v>39</v>
      </c>
      <c r="AT16" s="359">
        <f t="shared" si="17"/>
        <v>0</v>
      </c>
    </row>
    <row r="17">
      <c r="A17" s="12" t="s">
        <v>28</v>
      </c>
      <c r="B17" s="353"/>
      <c r="C17" s="15"/>
      <c r="D17" s="354" t="str">
        <f t="shared" si="1"/>
        <v/>
      </c>
      <c r="E17" s="15"/>
      <c r="F17" s="15"/>
      <c r="G17" s="354" t="str">
        <f t="shared" si="2"/>
        <v/>
      </c>
      <c r="H17" s="355" t="s">
        <v>129</v>
      </c>
      <c r="I17" s="15" t="s">
        <v>129</v>
      </c>
      <c r="J17" s="354">
        <f t="shared" si="3"/>
        <v>0</v>
      </c>
      <c r="K17" s="353"/>
      <c r="L17" s="15"/>
      <c r="M17" s="354" t="str">
        <f t="shared" si="4"/>
        <v/>
      </c>
      <c r="N17" s="353" t="s">
        <v>134</v>
      </c>
      <c r="O17" s="15" t="s">
        <v>134</v>
      </c>
      <c r="P17" s="354">
        <f t="shared" si="5"/>
        <v>0</v>
      </c>
      <c r="Q17" s="353" t="s">
        <v>134</v>
      </c>
      <c r="R17" s="15" t="s">
        <v>134</v>
      </c>
      <c r="S17" s="354">
        <f t="shared" si="6"/>
        <v>0</v>
      </c>
      <c r="T17" s="353" t="s">
        <v>129</v>
      </c>
      <c r="U17" s="15" t="s">
        <v>129</v>
      </c>
      <c r="V17" s="354">
        <f t="shared" si="7"/>
        <v>0</v>
      </c>
      <c r="W17" s="353" t="s">
        <v>122</v>
      </c>
      <c r="X17" s="15" t="s">
        <v>122</v>
      </c>
      <c r="Y17" s="354">
        <f t="shared" si="8"/>
        <v>0</v>
      </c>
      <c r="Z17" s="353" t="s">
        <v>122</v>
      </c>
      <c r="AA17" s="15" t="s">
        <v>122</v>
      </c>
      <c r="AB17" s="354">
        <f t="shared" si="9"/>
        <v>0</v>
      </c>
      <c r="AC17" s="353" t="s">
        <v>129</v>
      </c>
      <c r="AD17" s="15" t="s">
        <v>129</v>
      </c>
      <c r="AE17" s="354">
        <f t="shared" si="10"/>
        <v>0</v>
      </c>
      <c r="AF17" s="353" t="s">
        <v>129</v>
      </c>
      <c r="AG17" s="15" t="s">
        <v>129</v>
      </c>
      <c r="AH17" s="354">
        <f t="shared" si="11"/>
        <v>0</v>
      </c>
      <c r="AI17" s="353" t="s">
        <v>129</v>
      </c>
      <c r="AJ17" s="15" t="s">
        <v>129</v>
      </c>
      <c r="AK17" s="354">
        <f t="shared" si="12"/>
        <v>0</v>
      </c>
      <c r="AL17" s="15" t="s">
        <v>129</v>
      </c>
      <c r="AM17" s="15" t="s">
        <v>129</v>
      </c>
      <c r="AN17" s="354">
        <f t="shared" si="13"/>
        <v>0</v>
      </c>
      <c r="AO17" s="15" t="s">
        <v>122</v>
      </c>
      <c r="AP17" s="15" t="s">
        <v>122</v>
      </c>
      <c r="AQ17" s="354">
        <f t="shared" si="14"/>
        <v>0</v>
      </c>
      <c r="AR17" s="357">
        <f t="shared" si="15"/>
        <v>39</v>
      </c>
      <c r="AS17" s="357">
        <f t="shared" si="16"/>
        <v>39</v>
      </c>
      <c r="AT17" s="354">
        <f t="shared" si="17"/>
        <v>0</v>
      </c>
    </row>
    <row r="18">
      <c r="A18" s="6" t="s">
        <v>29</v>
      </c>
      <c r="B18" s="358"/>
      <c r="C18" s="18"/>
      <c r="D18" s="359" t="str">
        <f t="shared" si="1"/>
        <v/>
      </c>
      <c r="E18" s="18"/>
      <c r="F18" s="18"/>
      <c r="G18" s="359" t="str">
        <f t="shared" si="2"/>
        <v/>
      </c>
      <c r="H18" s="361" t="s">
        <v>144</v>
      </c>
      <c r="I18" s="18" t="s">
        <v>116</v>
      </c>
      <c r="J18" s="359">
        <f t="shared" si="3"/>
        <v>-0.25</v>
      </c>
      <c r="K18" s="358"/>
      <c r="L18" s="18"/>
      <c r="M18" s="359" t="str">
        <f t="shared" si="4"/>
        <v/>
      </c>
      <c r="N18" s="358" t="s">
        <v>127</v>
      </c>
      <c r="O18" s="18" t="s">
        <v>117</v>
      </c>
      <c r="P18" s="359">
        <f t="shared" si="5"/>
        <v>0.2</v>
      </c>
      <c r="Q18" s="358" t="s">
        <v>127</v>
      </c>
      <c r="R18" s="18" t="s">
        <v>117</v>
      </c>
      <c r="S18" s="359">
        <f t="shared" si="6"/>
        <v>0.2</v>
      </c>
      <c r="T18" s="358" t="s">
        <v>144</v>
      </c>
      <c r="U18" s="18" t="s">
        <v>114</v>
      </c>
      <c r="V18" s="359">
        <f t="shared" si="7"/>
        <v>-0.5</v>
      </c>
      <c r="W18" s="358" t="s">
        <v>127</v>
      </c>
      <c r="X18" s="18"/>
      <c r="Y18" s="359">
        <f t="shared" si="8"/>
        <v>-1</v>
      </c>
      <c r="Z18" s="358" t="s">
        <v>127</v>
      </c>
      <c r="AA18" s="18"/>
      <c r="AB18" s="359">
        <f t="shared" si="9"/>
        <v>-1</v>
      </c>
      <c r="AC18" s="358" t="s">
        <v>144</v>
      </c>
      <c r="AD18" s="18" t="s">
        <v>114</v>
      </c>
      <c r="AE18" s="359">
        <f t="shared" si="10"/>
        <v>-0.5</v>
      </c>
      <c r="AF18" s="358" t="s">
        <v>144</v>
      </c>
      <c r="AG18" s="18"/>
      <c r="AH18" s="359">
        <f t="shared" si="11"/>
        <v>-1</v>
      </c>
      <c r="AI18" s="358" t="s">
        <v>144</v>
      </c>
      <c r="AJ18" s="18" t="s">
        <v>118</v>
      </c>
      <c r="AK18" s="359">
        <f t="shared" si="12"/>
        <v>-0.375</v>
      </c>
      <c r="AL18" s="18" t="s">
        <v>144</v>
      </c>
      <c r="AM18" s="18" t="s">
        <v>119</v>
      </c>
      <c r="AN18" s="359">
        <f t="shared" si="13"/>
        <v>-0.625</v>
      </c>
      <c r="AO18" s="18" t="s">
        <v>127</v>
      </c>
      <c r="AP18" s="18" t="s">
        <v>118</v>
      </c>
      <c r="AQ18" s="359">
        <f t="shared" si="14"/>
        <v>-0.5</v>
      </c>
      <c r="AR18" s="360">
        <f t="shared" si="15"/>
        <v>44</v>
      </c>
      <c r="AS18" s="360">
        <f t="shared" si="16"/>
        <v>16</v>
      </c>
      <c r="AT18" s="359">
        <f t="shared" si="17"/>
        <v>-0.6363636364</v>
      </c>
    </row>
    <row r="19">
      <c r="A19" s="12" t="s">
        <v>30</v>
      </c>
      <c r="B19" s="353" t="s">
        <v>150</v>
      </c>
      <c r="C19" s="15" t="s">
        <v>120</v>
      </c>
      <c r="D19" s="354">
        <f t="shared" si="1"/>
        <v>0.5</v>
      </c>
      <c r="E19" s="15" t="s">
        <v>151</v>
      </c>
      <c r="F19" s="15" t="s">
        <v>121</v>
      </c>
      <c r="G19" s="354">
        <f t="shared" si="2"/>
        <v>0.5</v>
      </c>
      <c r="H19" s="355"/>
      <c r="I19" s="29"/>
      <c r="J19" s="354" t="str">
        <f t="shared" si="3"/>
        <v/>
      </c>
      <c r="K19" s="353"/>
      <c r="L19" s="15"/>
      <c r="M19" s="354" t="str">
        <f t="shared" si="4"/>
        <v/>
      </c>
      <c r="N19" s="353"/>
      <c r="O19" s="15"/>
      <c r="P19" s="354" t="str">
        <f t="shared" si="5"/>
        <v/>
      </c>
      <c r="Q19" s="353"/>
      <c r="R19" s="15"/>
      <c r="S19" s="354" t="str">
        <f t="shared" si="6"/>
        <v/>
      </c>
      <c r="T19" s="353" t="s">
        <v>150</v>
      </c>
      <c r="U19" s="15" t="s">
        <v>122</v>
      </c>
      <c r="V19" s="354">
        <f t="shared" si="7"/>
        <v>-0.5</v>
      </c>
      <c r="W19" s="353" t="s">
        <v>146</v>
      </c>
      <c r="X19" s="15" t="s">
        <v>124</v>
      </c>
      <c r="Y19" s="354">
        <f t="shared" si="8"/>
        <v>-0.3333333333</v>
      </c>
      <c r="Z19" s="353" t="s">
        <v>146</v>
      </c>
      <c r="AA19" s="15" t="s">
        <v>124</v>
      </c>
      <c r="AB19" s="354">
        <f t="shared" si="9"/>
        <v>-0.3333333333</v>
      </c>
      <c r="AC19" s="353" t="s">
        <v>150</v>
      </c>
      <c r="AD19" s="15" t="s">
        <v>122</v>
      </c>
      <c r="AE19" s="354">
        <f t="shared" si="10"/>
        <v>-0.5</v>
      </c>
      <c r="AF19" s="353" t="s">
        <v>150</v>
      </c>
      <c r="AG19" s="15" t="s">
        <v>122</v>
      </c>
      <c r="AH19" s="354">
        <f t="shared" si="11"/>
        <v>-0.5</v>
      </c>
      <c r="AI19" s="353" t="s">
        <v>150</v>
      </c>
      <c r="AJ19" s="15" t="s">
        <v>122</v>
      </c>
      <c r="AK19" s="354">
        <f t="shared" si="12"/>
        <v>-0.5</v>
      </c>
      <c r="AL19" s="15" t="s">
        <v>150</v>
      </c>
      <c r="AM19" s="15" t="s">
        <v>122</v>
      </c>
      <c r="AN19" s="354">
        <f t="shared" si="13"/>
        <v>-0.5</v>
      </c>
      <c r="AO19" s="15" t="s">
        <v>146</v>
      </c>
      <c r="AP19" s="15" t="s">
        <v>124</v>
      </c>
      <c r="AQ19" s="354">
        <f t="shared" si="14"/>
        <v>-0.3333333333</v>
      </c>
      <c r="AR19" s="357">
        <f t="shared" si="15"/>
        <v>125</v>
      </c>
      <c r="AS19" s="357">
        <f t="shared" si="16"/>
        <v>90</v>
      </c>
      <c r="AT19" s="354">
        <f t="shared" si="17"/>
        <v>-0.28</v>
      </c>
    </row>
    <row r="20">
      <c r="A20" s="6" t="s">
        <v>31</v>
      </c>
      <c r="B20" s="358" t="s">
        <v>135</v>
      </c>
      <c r="C20" s="18" t="s">
        <v>135</v>
      </c>
      <c r="D20" s="359">
        <f t="shared" si="1"/>
        <v>0</v>
      </c>
      <c r="E20" s="18" t="s">
        <v>136</v>
      </c>
      <c r="F20" s="18" t="s">
        <v>136</v>
      </c>
      <c r="G20" s="359">
        <f t="shared" si="2"/>
        <v>0</v>
      </c>
      <c r="H20" s="361" t="s">
        <v>135</v>
      </c>
      <c r="I20" s="18" t="s">
        <v>135</v>
      </c>
      <c r="J20" s="359">
        <f t="shared" si="3"/>
        <v>0</v>
      </c>
      <c r="K20" s="358" t="s">
        <v>136</v>
      </c>
      <c r="L20" s="18" t="s">
        <v>136</v>
      </c>
      <c r="M20" s="359">
        <f t="shared" si="4"/>
        <v>0</v>
      </c>
      <c r="N20" s="358" t="s">
        <v>136</v>
      </c>
      <c r="O20" s="18" t="s">
        <v>136</v>
      </c>
      <c r="P20" s="359">
        <f t="shared" si="5"/>
        <v>0</v>
      </c>
      <c r="Q20" s="358" t="s">
        <v>136</v>
      </c>
      <c r="R20" s="18" t="s">
        <v>136</v>
      </c>
      <c r="S20" s="359">
        <f t="shared" si="6"/>
        <v>0</v>
      </c>
      <c r="T20" s="358" t="s">
        <v>135</v>
      </c>
      <c r="U20" s="18" t="s">
        <v>135</v>
      </c>
      <c r="V20" s="359">
        <f t="shared" si="7"/>
        <v>0</v>
      </c>
      <c r="W20" s="358" t="s">
        <v>136</v>
      </c>
      <c r="X20" s="18" t="s">
        <v>136</v>
      </c>
      <c r="Y20" s="359">
        <f t="shared" si="8"/>
        <v>0</v>
      </c>
      <c r="Z20" s="358" t="s">
        <v>136</v>
      </c>
      <c r="AA20" s="18" t="s">
        <v>136</v>
      </c>
      <c r="AB20" s="359">
        <f t="shared" si="9"/>
        <v>0</v>
      </c>
      <c r="AC20" s="358" t="s">
        <v>135</v>
      </c>
      <c r="AD20" s="18" t="s">
        <v>135</v>
      </c>
      <c r="AE20" s="359">
        <f t="shared" si="10"/>
        <v>0</v>
      </c>
      <c r="AF20" s="358" t="s">
        <v>135</v>
      </c>
      <c r="AG20" s="18" t="s">
        <v>135</v>
      </c>
      <c r="AH20" s="359">
        <f t="shared" si="11"/>
        <v>0</v>
      </c>
      <c r="AI20" s="358" t="s">
        <v>135</v>
      </c>
      <c r="AJ20" s="18" t="s">
        <v>135</v>
      </c>
      <c r="AK20" s="359">
        <f t="shared" si="12"/>
        <v>0</v>
      </c>
      <c r="AL20" s="18" t="s">
        <v>135</v>
      </c>
      <c r="AM20" s="18" t="s">
        <v>135</v>
      </c>
      <c r="AN20" s="359">
        <f t="shared" si="13"/>
        <v>0</v>
      </c>
      <c r="AO20" s="18" t="s">
        <v>136</v>
      </c>
      <c r="AP20" s="18" t="s">
        <v>136</v>
      </c>
      <c r="AQ20" s="359">
        <f t="shared" si="14"/>
        <v>0</v>
      </c>
      <c r="AR20" s="360">
        <f t="shared" si="15"/>
        <v>50</v>
      </c>
      <c r="AS20" s="360">
        <f t="shared" si="16"/>
        <v>50</v>
      </c>
      <c r="AT20" s="359">
        <f t="shared" si="17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1"/>
        <v>0</v>
      </c>
      <c r="E21" s="15" t="s">
        <v>116</v>
      </c>
      <c r="F21" s="15" t="s">
        <v>116</v>
      </c>
      <c r="G21" s="354">
        <f t="shared" si="2"/>
        <v>0</v>
      </c>
      <c r="H21" s="355" t="s">
        <v>114</v>
      </c>
      <c r="I21" s="15" t="s">
        <v>114</v>
      </c>
      <c r="J21" s="354">
        <f t="shared" si="3"/>
        <v>0</v>
      </c>
      <c r="K21" s="353" t="s">
        <v>116</v>
      </c>
      <c r="L21" s="15" t="s">
        <v>116</v>
      </c>
      <c r="M21" s="354">
        <f t="shared" si="4"/>
        <v>0</v>
      </c>
      <c r="N21" s="353" t="s">
        <v>116</v>
      </c>
      <c r="O21" s="15" t="s">
        <v>116</v>
      </c>
      <c r="P21" s="354">
        <f t="shared" si="5"/>
        <v>0</v>
      </c>
      <c r="Q21" s="353" t="s">
        <v>116</v>
      </c>
      <c r="R21" s="15" t="s">
        <v>116</v>
      </c>
      <c r="S21" s="354">
        <f t="shared" si="6"/>
        <v>0</v>
      </c>
      <c r="T21" s="353" t="s">
        <v>114</v>
      </c>
      <c r="U21" s="15" t="s">
        <v>114</v>
      </c>
      <c r="V21" s="354">
        <f t="shared" si="7"/>
        <v>0</v>
      </c>
      <c r="W21" s="353" t="s">
        <v>116</v>
      </c>
      <c r="X21" s="15" t="s">
        <v>116</v>
      </c>
      <c r="Y21" s="354">
        <f t="shared" si="8"/>
        <v>0</v>
      </c>
      <c r="Z21" s="353" t="s">
        <v>116</v>
      </c>
      <c r="AA21" s="15" t="s">
        <v>116</v>
      </c>
      <c r="AB21" s="354">
        <f t="shared" si="9"/>
        <v>0</v>
      </c>
      <c r="AC21" s="353" t="s">
        <v>114</v>
      </c>
      <c r="AD21" s="15" t="s">
        <v>114</v>
      </c>
      <c r="AE21" s="354">
        <f t="shared" si="10"/>
        <v>0</v>
      </c>
      <c r="AF21" s="353" t="s">
        <v>114</v>
      </c>
      <c r="AG21" s="15" t="s">
        <v>114</v>
      </c>
      <c r="AH21" s="354">
        <f t="shared" si="11"/>
        <v>0</v>
      </c>
      <c r="AI21" s="353" t="s">
        <v>114</v>
      </c>
      <c r="AJ21" s="15" t="s">
        <v>114</v>
      </c>
      <c r="AK21" s="354">
        <f t="shared" si="12"/>
        <v>0</v>
      </c>
      <c r="AL21" s="15" t="s">
        <v>114</v>
      </c>
      <c r="AM21" s="15" t="s">
        <v>114</v>
      </c>
      <c r="AN21" s="354">
        <f t="shared" si="13"/>
        <v>0</v>
      </c>
      <c r="AO21" s="15" t="s">
        <v>116</v>
      </c>
      <c r="AP21" s="15" t="s">
        <v>116</v>
      </c>
      <c r="AQ21" s="354">
        <f t="shared" si="14"/>
        <v>0</v>
      </c>
      <c r="AR21" s="357">
        <f t="shared" si="15"/>
        <v>25</v>
      </c>
      <c r="AS21" s="357">
        <f t="shared" si="16"/>
        <v>25</v>
      </c>
      <c r="AT21" s="354">
        <f t="shared" si="17"/>
        <v>0</v>
      </c>
    </row>
    <row r="22">
      <c r="A22" s="6" t="s">
        <v>33</v>
      </c>
      <c r="B22" s="358" t="s">
        <v>129</v>
      </c>
      <c r="C22" s="18"/>
      <c r="D22" s="359">
        <f t="shared" si="1"/>
        <v>-1</v>
      </c>
      <c r="E22" s="18" t="s">
        <v>123</v>
      </c>
      <c r="F22" s="18"/>
      <c r="G22" s="359">
        <f t="shared" si="2"/>
        <v>-1</v>
      </c>
      <c r="H22" s="361" t="s">
        <v>129</v>
      </c>
      <c r="I22" s="27"/>
      <c r="J22" s="359">
        <f t="shared" si="3"/>
        <v>-1</v>
      </c>
      <c r="K22" s="358" t="s">
        <v>123</v>
      </c>
      <c r="L22" s="18"/>
      <c r="M22" s="359">
        <f t="shared" si="4"/>
        <v>-1</v>
      </c>
      <c r="N22" s="358" t="s">
        <v>123</v>
      </c>
      <c r="O22" s="18"/>
      <c r="P22" s="359">
        <f t="shared" si="5"/>
        <v>-1</v>
      </c>
      <c r="Q22" s="358" t="s">
        <v>123</v>
      </c>
      <c r="R22" s="18"/>
      <c r="S22" s="359">
        <f t="shared" si="6"/>
        <v>-1</v>
      </c>
      <c r="T22" s="358" t="s">
        <v>129</v>
      </c>
      <c r="U22" s="18"/>
      <c r="V22" s="359">
        <f t="shared" si="7"/>
        <v>-1</v>
      </c>
      <c r="W22" s="358" t="s">
        <v>123</v>
      </c>
      <c r="X22" s="18"/>
      <c r="Y22" s="359">
        <f t="shared" si="8"/>
        <v>-1</v>
      </c>
      <c r="Z22" s="358" t="s">
        <v>123</v>
      </c>
      <c r="AA22" s="18" t="s">
        <v>122</v>
      </c>
      <c r="AB22" s="359">
        <f t="shared" si="9"/>
        <v>0</v>
      </c>
      <c r="AC22" s="358" t="s">
        <v>129</v>
      </c>
      <c r="AD22" s="18"/>
      <c r="AE22" s="359">
        <f t="shared" si="10"/>
        <v>-1</v>
      </c>
      <c r="AF22" s="358" t="s">
        <v>129</v>
      </c>
      <c r="AG22" s="18" t="s">
        <v>122</v>
      </c>
      <c r="AH22" s="359">
        <f t="shared" si="11"/>
        <v>0.6666666667</v>
      </c>
      <c r="AI22" s="358" t="s">
        <v>129</v>
      </c>
      <c r="AJ22" s="18" t="s">
        <v>129</v>
      </c>
      <c r="AK22" s="359">
        <f t="shared" si="12"/>
        <v>0</v>
      </c>
      <c r="AL22" s="18" t="s">
        <v>129</v>
      </c>
      <c r="AM22" s="18" t="s">
        <v>115</v>
      </c>
      <c r="AN22" s="359">
        <f t="shared" si="13"/>
        <v>-0.3333333333</v>
      </c>
      <c r="AO22" s="18" t="s">
        <v>123</v>
      </c>
      <c r="AP22" s="18" t="s">
        <v>129</v>
      </c>
      <c r="AQ22" s="359">
        <f t="shared" si="14"/>
        <v>-0.4</v>
      </c>
      <c r="AR22" s="360">
        <f t="shared" si="15"/>
        <v>39</v>
      </c>
      <c r="AS22" s="360">
        <f t="shared" si="16"/>
        <v>20</v>
      </c>
      <c r="AT22" s="359">
        <f t="shared" si="17"/>
        <v>-0.4871794872</v>
      </c>
    </row>
    <row r="23">
      <c r="A23" s="12" t="s">
        <v>34</v>
      </c>
      <c r="B23" s="353" t="s">
        <v>113</v>
      </c>
      <c r="C23" s="15"/>
      <c r="D23" s="354">
        <f t="shared" si="1"/>
        <v>-1</v>
      </c>
      <c r="E23" s="15" t="s">
        <v>152</v>
      </c>
      <c r="F23" s="15"/>
      <c r="G23" s="354">
        <f t="shared" si="2"/>
        <v>-1</v>
      </c>
      <c r="H23" s="355" t="s">
        <v>113</v>
      </c>
      <c r="I23" s="29"/>
      <c r="J23" s="354">
        <f t="shared" si="3"/>
        <v>-1</v>
      </c>
      <c r="K23" s="353" t="s">
        <v>152</v>
      </c>
      <c r="L23" s="15"/>
      <c r="M23" s="354">
        <f t="shared" si="4"/>
        <v>-1</v>
      </c>
      <c r="N23" s="353" t="s">
        <v>152</v>
      </c>
      <c r="O23" s="15"/>
      <c r="P23" s="354">
        <f t="shared" si="5"/>
        <v>-1</v>
      </c>
      <c r="Q23" s="353" t="s">
        <v>152</v>
      </c>
      <c r="R23" s="15"/>
      <c r="S23" s="354">
        <f t="shared" si="6"/>
        <v>-1</v>
      </c>
      <c r="T23" s="353" t="s">
        <v>113</v>
      </c>
      <c r="U23" s="15"/>
      <c r="V23" s="354">
        <f t="shared" si="7"/>
        <v>-1</v>
      </c>
      <c r="W23" s="353" t="s">
        <v>152</v>
      </c>
      <c r="X23" s="15"/>
      <c r="Y23" s="354">
        <f t="shared" si="8"/>
        <v>-1</v>
      </c>
      <c r="Z23" s="353" t="s">
        <v>152</v>
      </c>
      <c r="AA23" s="15" t="s">
        <v>119</v>
      </c>
      <c r="AB23" s="354">
        <f t="shared" si="9"/>
        <v>0</v>
      </c>
      <c r="AC23" s="353" t="s">
        <v>113</v>
      </c>
      <c r="AD23" s="15"/>
      <c r="AE23" s="354">
        <f t="shared" si="10"/>
        <v>-1</v>
      </c>
      <c r="AF23" s="353" t="s">
        <v>113</v>
      </c>
      <c r="AG23" s="15" t="s">
        <v>119</v>
      </c>
      <c r="AH23" s="354">
        <f t="shared" si="11"/>
        <v>0.5</v>
      </c>
      <c r="AI23" s="353" t="s">
        <v>113</v>
      </c>
      <c r="AJ23" s="15" t="s">
        <v>112</v>
      </c>
      <c r="AK23" s="354">
        <f t="shared" si="12"/>
        <v>0</v>
      </c>
      <c r="AL23" s="15" t="s">
        <v>113</v>
      </c>
      <c r="AM23" s="15" t="s">
        <v>112</v>
      </c>
      <c r="AN23" s="354">
        <f t="shared" si="13"/>
        <v>0</v>
      </c>
      <c r="AO23" s="15" t="s">
        <v>152</v>
      </c>
      <c r="AP23" s="15" t="s">
        <v>119</v>
      </c>
      <c r="AQ23" s="354">
        <f t="shared" si="14"/>
        <v>0</v>
      </c>
      <c r="AR23" s="357">
        <f t="shared" si="15"/>
        <v>11</v>
      </c>
      <c r="AS23" s="357">
        <f t="shared" si="16"/>
        <v>6</v>
      </c>
      <c r="AT23" s="354">
        <f t="shared" si="17"/>
        <v>-0.4545454545</v>
      </c>
    </row>
    <row r="24">
      <c r="A24" s="6" t="s">
        <v>35</v>
      </c>
      <c r="B24" s="358"/>
      <c r="C24" s="18"/>
      <c r="D24" s="359" t="str">
        <f t="shared" si="1"/>
        <v/>
      </c>
      <c r="E24" s="18"/>
      <c r="F24" s="18"/>
      <c r="G24" s="359" t="str">
        <f t="shared" si="2"/>
        <v/>
      </c>
      <c r="H24" s="361" t="s">
        <v>115</v>
      </c>
      <c r="I24" s="27"/>
      <c r="J24" s="359">
        <f t="shared" si="3"/>
        <v>-1</v>
      </c>
      <c r="K24" s="358" t="s">
        <v>147</v>
      </c>
      <c r="L24" s="18"/>
      <c r="M24" s="359">
        <f t="shared" si="4"/>
        <v>-1</v>
      </c>
      <c r="N24" s="358" t="s">
        <v>147</v>
      </c>
      <c r="O24" s="18"/>
      <c r="P24" s="359">
        <f t="shared" si="5"/>
        <v>-1</v>
      </c>
      <c r="Q24" s="358"/>
      <c r="R24" s="18"/>
      <c r="S24" s="359" t="str">
        <f t="shared" si="6"/>
        <v/>
      </c>
      <c r="T24" s="358" t="s">
        <v>115</v>
      </c>
      <c r="U24" s="18"/>
      <c r="V24" s="359">
        <f t="shared" si="7"/>
        <v>-1</v>
      </c>
      <c r="W24" s="358" t="s">
        <v>129</v>
      </c>
      <c r="X24" s="18"/>
      <c r="Y24" s="359">
        <f t="shared" si="8"/>
        <v>-1</v>
      </c>
      <c r="Z24" s="358" t="s">
        <v>129</v>
      </c>
      <c r="AA24" s="18"/>
      <c r="AB24" s="359">
        <f t="shared" si="9"/>
        <v>-1</v>
      </c>
      <c r="AC24" s="358" t="s">
        <v>115</v>
      </c>
      <c r="AD24" s="18" t="s">
        <v>115</v>
      </c>
      <c r="AE24" s="359">
        <f t="shared" si="10"/>
        <v>0</v>
      </c>
      <c r="AF24" s="358" t="s">
        <v>115</v>
      </c>
      <c r="AG24" s="18"/>
      <c r="AH24" s="359">
        <f t="shared" si="11"/>
        <v>-1</v>
      </c>
      <c r="AI24" s="358" t="s">
        <v>115</v>
      </c>
      <c r="AJ24" s="18" t="s">
        <v>115</v>
      </c>
      <c r="AK24" s="359">
        <f t="shared" si="12"/>
        <v>0</v>
      </c>
      <c r="AL24" s="18" t="s">
        <v>115</v>
      </c>
      <c r="AM24" s="18" t="s">
        <v>115</v>
      </c>
      <c r="AN24" s="359">
        <f t="shared" si="13"/>
        <v>0</v>
      </c>
      <c r="AO24" s="18" t="s">
        <v>129</v>
      </c>
      <c r="AP24" s="18" t="s">
        <v>129</v>
      </c>
      <c r="AQ24" s="359">
        <f t="shared" si="14"/>
        <v>0</v>
      </c>
      <c r="AR24" s="360">
        <f t="shared" si="15"/>
        <v>25</v>
      </c>
      <c r="AS24" s="360">
        <f t="shared" si="16"/>
        <v>11</v>
      </c>
      <c r="AT24" s="359">
        <f t="shared" si="17"/>
        <v>-0.56</v>
      </c>
    </row>
    <row r="25">
      <c r="A25" s="12" t="s">
        <v>36</v>
      </c>
      <c r="B25" s="353"/>
      <c r="C25" s="15"/>
      <c r="D25" s="354" t="str">
        <f t="shared" si="1"/>
        <v/>
      </c>
      <c r="E25" s="15"/>
      <c r="F25" s="15"/>
      <c r="G25" s="354" t="str">
        <f t="shared" si="2"/>
        <v/>
      </c>
      <c r="H25" s="355" t="s">
        <v>125</v>
      </c>
      <c r="I25" s="15" t="s">
        <v>125</v>
      </c>
      <c r="J25" s="354">
        <f t="shared" si="3"/>
        <v>0</v>
      </c>
      <c r="K25" s="353" t="s">
        <v>130</v>
      </c>
      <c r="L25" s="15" t="s">
        <v>130</v>
      </c>
      <c r="M25" s="354">
        <f t="shared" si="4"/>
        <v>0</v>
      </c>
      <c r="N25" s="353" t="s">
        <v>130</v>
      </c>
      <c r="O25" s="15" t="s">
        <v>130</v>
      </c>
      <c r="P25" s="354">
        <f t="shared" si="5"/>
        <v>0</v>
      </c>
      <c r="Q25" s="353"/>
      <c r="R25" s="15"/>
      <c r="S25" s="354" t="str">
        <f t="shared" si="6"/>
        <v/>
      </c>
      <c r="T25" s="353" t="s">
        <v>125</v>
      </c>
      <c r="U25" s="15" t="s">
        <v>125</v>
      </c>
      <c r="V25" s="354">
        <f t="shared" si="7"/>
        <v>0</v>
      </c>
      <c r="W25" s="353" t="s">
        <v>127</v>
      </c>
      <c r="X25" s="15" t="s">
        <v>127</v>
      </c>
      <c r="Y25" s="354">
        <f t="shared" si="8"/>
        <v>0</v>
      </c>
      <c r="Z25" s="353" t="s">
        <v>127</v>
      </c>
      <c r="AA25" s="15" t="s">
        <v>127</v>
      </c>
      <c r="AB25" s="354">
        <f t="shared" si="9"/>
        <v>0</v>
      </c>
      <c r="AC25" s="353" t="s">
        <v>125</v>
      </c>
      <c r="AD25" s="15" t="s">
        <v>125</v>
      </c>
      <c r="AE25" s="354">
        <f t="shared" si="10"/>
        <v>0</v>
      </c>
      <c r="AF25" s="353" t="s">
        <v>125</v>
      </c>
      <c r="AG25" s="15" t="s">
        <v>125</v>
      </c>
      <c r="AH25" s="354">
        <f t="shared" si="11"/>
        <v>0</v>
      </c>
      <c r="AI25" s="353" t="s">
        <v>125</v>
      </c>
      <c r="AJ25" s="15" t="s">
        <v>125</v>
      </c>
      <c r="AK25" s="354">
        <f t="shared" si="12"/>
        <v>0</v>
      </c>
      <c r="AL25" s="15" t="s">
        <v>125</v>
      </c>
      <c r="AM25" s="15" t="s">
        <v>125</v>
      </c>
      <c r="AN25" s="354">
        <f t="shared" si="13"/>
        <v>0</v>
      </c>
      <c r="AO25" s="15" t="s">
        <v>127</v>
      </c>
      <c r="AP25" s="15" t="s">
        <v>127</v>
      </c>
      <c r="AQ25" s="354">
        <f t="shared" si="14"/>
        <v>0</v>
      </c>
      <c r="AR25" s="357">
        <f t="shared" si="15"/>
        <v>39</v>
      </c>
      <c r="AS25" s="357">
        <f t="shared" si="16"/>
        <v>39</v>
      </c>
      <c r="AT25" s="354">
        <f t="shared" si="17"/>
        <v>0</v>
      </c>
    </row>
    <row r="26">
      <c r="A26" s="6" t="s">
        <v>37</v>
      </c>
      <c r="B26" s="358" t="s">
        <v>125</v>
      </c>
      <c r="C26" s="18" t="s">
        <v>125</v>
      </c>
      <c r="D26" s="359">
        <f t="shared" si="1"/>
        <v>0</v>
      </c>
      <c r="E26" s="18" t="s">
        <v>149</v>
      </c>
      <c r="F26" s="18" t="s">
        <v>131</v>
      </c>
      <c r="G26" s="359">
        <f t="shared" si="2"/>
        <v>-0.375</v>
      </c>
      <c r="H26" s="361"/>
      <c r="I26" s="27"/>
      <c r="J26" s="359" t="str">
        <f t="shared" si="3"/>
        <v/>
      </c>
      <c r="K26" s="358"/>
      <c r="L26" s="18"/>
      <c r="M26" s="359" t="str">
        <f t="shared" si="4"/>
        <v/>
      </c>
      <c r="N26" s="358"/>
      <c r="O26" s="18"/>
      <c r="P26" s="359" t="str">
        <f t="shared" si="5"/>
        <v/>
      </c>
      <c r="Q26" s="358"/>
      <c r="R26" s="18"/>
      <c r="S26" s="359" t="str">
        <f t="shared" si="6"/>
        <v/>
      </c>
      <c r="T26" s="358" t="s">
        <v>112</v>
      </c>
      <c r="U26" s="18" t="s">
        <v>112</v>
      </c>
      <c r="V26" s="359">
        <f t="shared" si="7"/>
        <v>0</v>
      </c>
      <c r="W26" s="358" t="s">
        <v>143</v>
      </c>
      <c r="X26" s="18" t="s">
        <v>119</v>
      </c>
      <c r="Y26" s="359">
        <f t="shared" si="8"/>
        <v>-0.25</v>
      </c>
      <c r="Z26" s="358" t="s">
        <v>143</v>
      </c>
      <c r="AA26" s="18" t="s">
        <v>119</v>
      </c>
      <c r="AB26" s="359">
        <f t="shared" si="9"/>
        <v>-0.25</v>
      </c>
      <c r="AC26" s="358" t="s">
        <v>112</v>
      </c>
      <c r="AD26" s="18" t="s">
        <v>112</v>
      </c>
      <c r="AE26" s="359">
        <f t="shared" si="10"/>
        <v>0</v>
      </c>
      <c r="AF26" s="358" t="s">
        <v>112</v>
      </c>
      <c r="AG26" s="18" t="s">
        <v>112</v>
      </c>
      <c r="AH26" s="359">
        <f t="shared" si="11"/>
        <v>0</v>
      </c>
      <c r="AI26" s="358" t="s">
        <v>112</v>
      </c>
      <c r="AJ26" s="18" t="s">
        <v>112</v>
      </c>
      <c r="AK26" s="359">
        <f t="shared" si="12"/>
        <v>0</v>
      </c>
      <c r="AL26" s="18" t="s">
        <v>112</v>
      </c>
      <c r="AM26" s="18" t="s">
        <v>112</v>
      </c>
      <c r="AN26" s="359">
        <f t="shared" si="13"/>
        <v>0</v>
      </c>
      <c r="AO26" s="18" t="s">
        <v>143</v>
      </c>
      <c r="AP26" s="18" t="s">
        <v>119</v>
      </c>
      <c r="AQ26" s="359">
        <f t="shared" si="14"/>
        <v>-0.25</v>
      </c>
      <c r="AR26" s="360">
        <f t="shared" si="15"/>
        <v>20</v>
      </c>
      <c r="AS26" s="360">
        <f t="shared" si="16"/>
        <v>14</v>
      </c>
      <c r="AT26" s="359">
        <f t="shared" si="17"/>
        <v>-0.3</v>
      </c>
    </row>
    <row r="27">
      <c r="A27" s="12" t="s">
        <v>38</v>
      </c>
      <c r="B27" s="353"/>
      <c r="C27" s="15"/>
      <c r="D27" s="354" t="str">
        <f t="shared" si="1"/>
        <v/>
      </c>
      <c r="E27" s="15"/>
      <c r="F27" s="15"/>
      <c r="G27" s="354" t="str">
        <f t="shared" si="2"/>
        <v/>
      </c>
      <c r="H27" s="29" t="s">
        <v>141</v>
      </c>
      <c r="I27" s="29"/>
      <c r="J27" s="354">
        <f t="shared" si="3"/>
        <v>-1</v>
      </c>
      <c r="K27" s="353" t="s">
        <v>115</v>
      </c>
      <c r="L27" s="15"/>
      <c r="M27" s="354">
        <f t="shared" si="4"/>
        <v>-1</v>
      </c>
      <c r="N27" s="353" t="s">
        <v>115</v>
      </c>
      <c r="O27" s="15"/>
      <c r="P27" s="354">
        <f t="shared" si="5"/>
        <v>-1</v>
      </c>
      <c r="Q27" s="353"/>
      <c r="R27" s="15"/>
      <c r="S27" s="354" t="str">
        <f t="shared" si="6"/>
        <v/>
      </c>
      <c r="T27" s="353" t="s">
        <v>141</v>
      </c>
      <c r="U27" s="15"/>
      <c r="V27" s="354">
        <f t="shared" si="7"/>
        <v>-1</v>
      </c>
      <c r="W27" s="353" t="s">
        <v>115</v>
      </c>
      <c r="X27" s="15"/>
      <c r="Y27" s="354">
        <f t="shared" si="8"/>
        <v>-1</v>
      </c>
      <c r="Z27" s="353" t="s">
        <v>115</v>
      </c>
      <c r="AA27" s="15"/>
      <c r="AB27" s="354">
        <f t="shared" si="9"/>
        <v>-1</v>
      </c>
      <c r="AC27" s="353" t="s">
        <v>141</v>
      </c>
      <c r="AD27" s="15" t="s">
        <v>115</v>
      </c>
      <c r="AE27" s="354">
        <f t="shared" si="10"/>
        <v>1</v>
      </c>
      <c r="AF27" s="353" t="s">
        <v>141</v>
      </c>
      <c r="AG27" s="15"/>
      <c r="AH27" s="354">
        <f t="shared" si="11"/>
        <v>-1</v>
      </c>
      <c r="AI27" s="353" t="s">
        <v>141</v>
      </c>
      <c r="AJ27" s="15" t="s">
        <v>115</v>
      </c>
      <c r="AK27" s="354">
        <f t="shared" si="12"/>
        <v>1</v>
      </c>
      <c r="AL27" s="15" t="s">
        <v>141</v>
      </c>
      <c r="AM27" s="15" t="s">
        <v>115</v>
      </c>
      <c r="AN27" s="354">
        <f t="shared" si="13"/>
        <v>1</v>
      </c>
      <c r="AO27" s="15" t="s">
        <v>115</v>
      </c>
      <c r="AP27" s="15" t="s">
        <v>129</v>
      </c>
      <c r="AQ27" s="354">
        <f t="shared" si="14"/>
        <v>0.5</v>
      </c>
      <c r="AR27" s="357">
        <f t="shared" si="15"/>
        <v>14</v>
      </c>
      <c r="AS27" s="357">
        <f t="shared" si="16"/>
        <v>11</v>
      </c>
      <c r="AT27" s="354">
        <f t="shared" si="17"/>
        <v>-0.2142857143</v>
      </c>
    </row>
    <row r="28">
      <c r="A28" s="6" t="s">
        <v>39</v>
      </c>
      <c r="B28" s="358"/>
      <c r="C28" s="18"/>
      <c r="D28" s="359" t="str">
        <f t="shared" si="1"/>
        <v/>
      </c>
      <c r="E28" s="18"/>
      <c r="F28" s="18"/>
      <c r="G28" s="359" t="str">
        <f t="shared" si="2"/>
        <v/>
      </c>
      <c r="H28" s="361"/>
      <c r="I28" s="27"/>
      <c r="J28" s="359" t="str">
        <f t="shared" si="3"/>
        <v/>
      </c>
      <c r="K28" s="358"/>
      <c r="L28" s="18"/>
      <c r="M28" s="359" t="str">
        <f t="shared" si="4"/>
        <v/>
      </c>
      <c r="N28" s="358"/>
      <c r="O28" s="18"/>
      <c r="P28" s="359" t="str">
        <f t="shared" si="5"/>
        <v/>
      </c>
      <c r="Q28" s="358"/>
      <c r="R28" s="18"/>
      <c r="S28" s="359" t="str">
        <f t="shared" si="6"/>
        <v/>
      </c>
      <c r="T28" s="358" t="s">
        <v>115</v>
      </c>
      <c r="U28" s="18"/>
      <c r="V28" s="359">
        <f t="shared" si="7"/>
        <v>-1</v>
      </c>
      <c r="W28" s="358" t="s">
        <v>129</v>
      </c>
      <c r="X28" s="18" t="s">
        <v>129</v>
      </c>
      <c r="Y28" s="359">
        <f t="shared" si="8"/>
        <v>0</v>
      </c>
      <c r="Z28" s="358" t="s">
        <v>129</v>
      </c>
      <c r="AA28" s="18"/>
      <c r="AB28" s="359">
        <f t="shared" si="9"/>
        <v>-1</v>
      </c>
      <c r="AC28" s="358" t="s">
        <v>115</v>
      </c>
      <c r="AD28" s="18"/>
      <c r="AE28" s="359">
        <f t="shared" si="10"/>
        <v>-1</v>
      </c>
      <c r="AF28" s="358" t="s">
        <v>115</v>
      </c>
      <c r="AG28" s="18"/>
      <c r="AH28" s="359">
        <f t="shared" si="11"/>
        <v>-1</v>
      </c>
      <c r="AI28" s="358" t="s">
        <v>115</v>
      </c>
      <c r="AJ28" s="18"/>
      <c r="AK28" s="359">
        <f t="shared" si="12"/>
        <v>-1</v>
      </c>
      <c r="AL28" s="18" t="s">
        <v>115</v>
      </c>
      <c r="AM28" s="18" t="s">
        <v>115</v>
      </c>
      <c r="AN28" s="359">
        <f t="shared" si="13"/>
        <v>0</v>
      </c>
      <c r="AO28" s="18" t="s">
        <v>129</v>
      </c>
      <c r="AP28" s="18" t="s">
        <v>129</v>
      </c>
      <c r="AQ28" s="359">
        <f t="shared" si="14"/>
        <v>0</v>
      </c>
      <c r="AR28" s="360">
        <f t="shared" si="15"/>
        <v>21</v>
      </c>
      <c r="AS28" s="360">
        <f t="shared" si="16"/>
        <v>10</v>
      </c>
      <c r="AT28" s="359">
        <f t="shared" si="17"/>
        <v>-0.5238095238</v>
      </c>
    </row>
    <row r="29">
      <c r="A29" s="12" t="s">
        <v>40</v>
      </c>
      <c r="B29" s="353"/>
      <c r="C29" s="15"/>
      <c r="D29" s="354" t="str">
        <f t="shared" si="1"/>
        <v/>
      </c>
      <c r="E29" s="15"/>
      <c r="F29" s="15"/>
      <c r="G29" s="354" t="str">
        <f t="shared" si="2"/>
        <v/>
      </c>
      <c r="H29" s="355" t="s">
        <v>129</v>
      </c>
      <c r="I29" s="15" t="s">
        <v>129</v>
      </c>
      <c r="J29" s="354">
        <f t="shared" si="3"/>
        <v>0</v>
      </c>
      <c r="K29" s="353" t="s">
        <v>134</v>
      </c>
      <c r="L29" s="15" t="s">
        <v>134</v>
      </c>
      <c r="M29" s="354">
        <f t="shared" si="4"/>
        <v>0</v>
      </c>
      <c r="N29" s="353" t="s">
        <v>134</v>
      </c>
      <c r="O29" s="15" t="s">
        <v>134</v>
      </c>
      <c r="P29" s="354">
        <f t="shared" si="5"/>
        <v>0</v>
      </c>
      <c r="Q29" s="353"/>
      <c r="R29" s="15"/>
      <c r="S29" s="354" t="str">
        <f t="shared" si="6"/>
        <v/>
      </c>
      <c r="T29" s="353" t="s">
        <v>129</v>
      </c>
      <c r="U29" s="15" t="s">
        <v>129</v>
      </c>
      <c r="V29" s="354">
        <f t="shared" si="7"/>
        <v>0</v>
      </c>
      <c r="W29" s="353" t="s">
        <v>122</v>
      </c>
      <c r="X29" s="15" t="s">
        <v>122</v>
      </c>
      <c r="Y29" s="354">
        <f t="shared" si="8"/>
        <v>0</v>
      </c>
      <c r="Z29" s="353" t="s">
        <v>122</v>
      </c>
      <c r="AA29" s="15" t="s">
        <v>122</v>
      </c>
      <c r="AB29" s="354">
        <f t="shared" si="9"/>
        <v>0</v>
      </c>
      <c r="AC29" s="353" t="s">
        <v>129</v>
      </c>
      <c r="AD29" s="15" t="s">
        <v>129</v>
      </c>
      <c r="AE29" s="354">
        <f t="shared" si="10"/>
        <v>0</v>
      </c>
      <c r="AF29" s="353" t="s">
        <v>129</v>
      </c>
      <c r="AG29" s="15" t="s">
        <v>129</v>
      </c>
      <c r="AH29" s="354">
        <f t="shared" si="11"/>
        <v>0</v>
      </c>
      <c r="AI29" s="353" t="s">
        <v>129</v>
      </c>
      <c r="AJ29" s="15" t="s">
        <v>129</v>
      </c>
      <c r="AK29" s="354">
        <f t="shared" si="12"/>
        <v>0</v>
      </c>
      <c r="AL29" s="15" t="s">
        <v>129</v>
      </c>
      <c r="AM29" s="15" t="s">
        <v>129</v>
      </c>
      <c r="AN29" s="354">
        <f t="shared" si="13"/>
        <v>0</v>
      </c>
      <c r="AO29" s="15" t="s">
        <v>122</v>
      </c>
      <c r="AP29" s="15" t="s">
        <v>122</v>
      </c>
      <c r="AQ29" s="354">
        <f t="shared" si="14"/>
        <v>0</v>
      </c>
      <c r="AR29" s="357">
        <f t="shared" si="15"/>
        <v>39</v>
      </c>
      <c r="AS29" s="357">
        <f t="shared" si="16"/>
        <v>39</v>
      </c>
      <c r="AT29" s="354">
        <f t="shared" si="17"/>
        <v>0</v>
      </c>
    </row>
    <row r="30">
      <c r="A30" s="6" t="s">
        <v>41</v>
      </c>
      <c r="B30" s="358"/>
      <c r="C30" s="18"/>
      <c r="D30" s="359" t="str">
        <f t="shared" si="1"/>
        <v/>
      </c>
      <c r="E30" s="18"/>
      <c r="F30" s="18"/>
      <c r="G30" s="359" t="str">
        <f t="shared" si="2"/>
        <v/>
      </c>
      <c r="H30" s="361" t="s">
        <v>115</v>
      </c>
      <c r="I30" s="18" t="s">
        <v>115</v>
      </c>
      <c r="J30" s="359">
        <f t="shared" si="3"/>
        <v>0</v>
      </c>
      <c r="K30" s="358" t="s">
        <v>147</v>
      </c>
      <c r="L30" s="18" t="s">
        <v>129</v>
      </c>
      <c r="M30" s="359">
        <f t="shared" si="4"/>
        <v>-0.25</v>
      </c>
      <c r="N30" s="358" t="s">
        <v>147</v>
      </c>
      <c r="O30" s="18" t="s">
        <v>129</v>
      </c>
      <c r="P30" s="359">
        <f t="shared" si="5"/>
        <v>-0.25</v>
      </c>
      <c r="Q30" s="358"/>
      <c r="R30" s="18"/>
      <c r="S30" s="359" t="str">
        <f t="shared" si="6"/>
        <v/>
      </c>
      <c r="T30" s="358" t="s">
        <v>115</v>
      </c>
      <c r="U30" s="18"/>
      <c r="V30" s="359">
        <f t="shared" si="7"/>
        <v>-1</v>
      </c>
      <c r="W30" s="358" t="s">
        <v>129</v>
      </c>
      <c r="X30" s="18"/>
      <c r="Y30" s="359">
        <f t="shared" si="8"/>
        <v>-1</v>
      </c>
      <c r="Z30" s="358" t="s">
        <v>129</v>
      </c>
      <c r="AA30" s="18"/>
      <c r="AB30" s="359">
        <f t="shared" si="9"/>
        <v>-1</v>
      </c>
      <c r="AC30" s="358" t="s">
        <v>115</v>
      </c>
      <c r="AD30" s="18"/>
      <c r="AE30" s="359">
        <f t="shared" si="10"/>
        <v>-1</v>
      </c>
      <c r="AF30" s="358" t="s">
        <v>115</v>
      </c>
      <c r="AG30" s="18"/>
      <c r="AH30" s="359">
        <f t="shared" si="11"/>
        <v>-1</v>
      </c>
      <c r="AI30" s="358" t="s">
        <v>115</v>
      </c>
      <c r="AJ30" s="18"/>
      <c r="AK30" s="359">
        <f t="shared" si="12"/>
        <v>-1</v>
      </c>
      <c r="AL30" s="18" t="s">
        <v>115</v>
      </c>
      <c r="AM30" s="18"/>
      <c r="AN30" s="359">
        <f t="shared" si="13"/>
        <v>-1</v>
      </c>
      <c r="AO30" s="18" t="s">
        <v>129</v>
      </c>
      <c r="AP30" s="18"/>
      <c r="AQ30" s="359">
        <f t="shared" si="14"/>
        <v>-1</v>
      </c>
      <c r="AR30" s="360">
        <f t="shared" si="15"/>
        <v>25</v>
      </c>
      <c r="AS30" s="360">
        <f t="shared" si="16"/>
        <v>3</v>
      </c>
      <c r="AT30" s="359">
        <f t="shared" si="17"/>
        <v>-0.88</v>
      </c>
    </row>
    <row r="31">
      <c r="A31" s="12" t="s">
        <v>42</v>
      </c>
      <c r="B31" s="353" t="s">
        <v>141</v>
      </c>
      <c r="C31" s="15"/>
      <c r="D31" s="354">
        <f t="shared" si="1"/>
        <v>-1</v>
      </c>
      <c r="E31" s="15" t="s">
        <v>141</v>
      </c>
      <c r="F31" s="15"/>
      <c r="G31" s="354">
        <f t="shared" si="2"/>
        <v>-1</v>
      </c>
      <c r="H31" s="355" t="s">
        <v>141</v>
      </c>
      <c r="I31" s="29"/>
      <c r="J31" s="354">
        <f t="shared" si="3"/>
        <v>-1</v>
      </c>
      <c r="K31" s="353" t="s">
        <v>141</v>
      </c>
      <c r="L31" s="15"/>
      <c r="M31" s="354">
        <f t="shared" si="4"/>
        <v>-1</v>
      </c>
      <c r="N31" s="353" t="s">
        <v>141</v>
      </c>
      <c r="O31" s="15"/>
      <c r="P31" s="354">
        <f t="shared" si="5"/>
        <v>-1</v>
      </c>
      <c r="Q31" s="353" t="s">
        <v>141</v>
      </c>
      <c r="R31" s="15"/>
      <c r="S31" s="354">
        <f t="shared" si="6"/>
        <v>-1</v>
      </c>
      <c r="T31" s="353" t="s">
        <v>141</v>
      </c>
      <c r="U31" s="15"/>
      <c r="V31" s="354">
        <f t="shared" si="7"/>
        <v>-1</v>
      </c>
      <c r="W31" s="353" t="s">
        <v>141</v>
      </c>
      <c r="X31" s="15"/>
      <c r="Y31" s="354">
        <f t="shared" si="8"/>
        <v>-1</v>
      </c>
      <c r="Z31" s="353" t="s">
        <v>141</v>
      </c>
      <c r="AA31" s="15"/>
      <c r="AB31" s="354">
        <f t="shared" si="9"/>
        <v>-1</v>
      </c>
      <c r="AC31" s="353" t="s">
        <v>141</v>
      </c>
      <c r="AD31" s="15"/>
      <c r="AE31" s="354">
        <f t="shared" si="10"/>
        <v>-1</v>
      </c>
      <c r="AF31" s="353" t="s">
        <v>141</v>
      </c>
      <c r="AG31" s="15"/>
      <c r="AH31" s="354">
        <f t="shared" si="11"/>
        <v>-1</v>
      </c>
      <c r="AI31" s="353" t="s">
        <v>141</v>
      </c>
      <c r="AJ31" s="15"/>
      <c r="AK31" s="354">
        <f t="shared" si="12"/>
        <v>-1</v>
      </c>
      <c r="AL31" s="15" t="s">
        <v>141</v>
      </c>
      <c r="AM31" s="15"/>
      <c r="AN31" s="354">
        <f t="shared" si="13"/>
        <v>-1</v>
      </c>
      <c r="AO31" s="15" t="s">
        <v>141</v>
      </c>
      <c r="AP31" s="15" t="s">
        <v>141</v>
      </c>
      <c r="AQ31" s="354">
        <f t="shared" si="14"/>
        <v>0</v>
      </c>
      <c r="AR31" s="357">
        <f t="shared" si="15"/>
        <v>11</v>
      </c>
      <c r="AS31" s="357">
        <f t="shared" si="16"/>
        <v>1</v>
      </c>
      <c r="AT31" s="354">
        <f t="shared" si="17"/>
        <v>-0.9090909091</v>
      </c>
    </row>
    <row r="32">
      <c r="A32" s="6" t="s">
        <v>43</v>
      </c>
      <c r="B32" s="358" t="s">
        <v>125</v>
      </c>
      <c r="C32" s="18" t="s">
        <v>125</v>
      </c>
      <c r="D32" s="359">
        <f t="shared" si="1"/>
        <v>0</v>
      </c>
      <c r="E32" s="18" t="s">
        <v>127</v>
      </c>
      <c r="F32" s="18" t="s">
        <v>131</v>
      </c>
      <c r="G32" s="359">
        <f t="shared" si="2"/>
        <v>0</v>
      </c>
      <c r="H32" s="361"/>
      <c r="I32" s="27"/>
      <c r="J32" s="359" t="str">
        <f t="shared" si="3"/>
        <v/>
      </c>
      <c r="K32" s="358"/>
      <c r="L32" s="18"/>
      <c r="M32" s="359" t="str">
        <f t="shared" si="4"/>
        <v/>
      </c>
      <c r="N32" s="358"/>
      <c r="O32" s="18"/>
      <c r="P32" s="359" t="str">
        <f t="shared" si="5"/>
        <v/>
      </c>
      <c r="Q32" s="358"/>
      <c r="R32" s="18"/>
      <c r="S32" s="359" t="str">
        <f t="shared" si="6"/>
        <v/>
      </c>
      <c r="T32" s="358" t="s">
        <v>125</v>
      </c>
      <c r="U32" s="18" t="s">
        <v>112</v>
      </c>
      <c r="V32" s="359">
        <f t="shared" si="7"/>
        <v>-0.6666666667</v>
      </c>
      <c r="W32" s="358" t="s">
        <v>127</v>
      </c>
      <c r="X32" s="18" t="s">
        <v>119</v>
      </c>
      <c r="Y32" s="359">
        <f t="shared" si="8"/>
        <v>-0.7</v>
      </c>
      <c r="Z32" s="358" t="s">
        <v>127</v>
      </c>
      <c r="AA32" s="18" t="s">
        <v>119</v>
      </c>
      <c r="AB32" s="359">
        <f t="shared" si="9"/>
        <v>-0.7</v>
      </c>
      <c r="AC32" s="358" t="s">
        <v>125</v>
      </c>
      <c r="AD32" s="18" t="s">
        <v>112</v>
      </c>
      <c r="AE32" s="359">
        <f t="shared" si="10"/>
        <v>-0.6666666667</v>
      </c>
      <c r="AF32" s="358" t="s">
        <v>125</v>
      </c>
      <c r="AG32" s="18" t="s">
        <v>112</v>
      </c>
      <c r="AH32" s="359">
        <f t="shared" si="11"/>
        <v>-0.6666666667</v>
      </c>
      <c r="AI32" s="358" t="s">
        <v>125</v>
      </c>
      <c r="AJ32" s="18" t="s">
        <v>112</v>
      </c>
      <c r="AK32" s="359">
        <f t="shared" si="12"/>
        <v>-0.6666666667</v>
      </c>
      <c r="AL32" s="18" t="s">
        <v>125</v>
      </c>
      <c r="AM32" s="18" t="s">
        <v>112</v>
      </c>
      <c r="AN32" s="359">
        <f t="shared" si="13"/>
        <v>-0.6666666667</v>
      </c>
      <c r="AO32" s="18" t="s">
        <v>127</v>
      </c>
      <c r="AP32" s="18" t="s">
        <v>119</v>
      </c>
      <c r="AQ32" s="359">
        <f t="shared" si="14"/>
        <v>-0.7</v>
      </c>
      <c r="AR32" s="360">
        <f t="shared" si="15"/>
        <v>38</v>
      </c>
      <c r="AS32" s="360">
        <f t="shared" si="16"/>
        <v>14</v>
      </c>
      <c r="AT32" s="359">
        <f t="shared" si="17"/>
        <v>-0.6315789474</v>
      </c>
    </row>
    <row r="33">
      <c r="A33" s="12" t="s">
        <v>44</v>
      </c>
      <c r="B33" s="353" t="s">
        <v>125</v>
      </c>
      <c r="C33" s="15" t="s">
        <v>125</v>
      </c>
      <c r="D33" s="354">
        <f t="shared" si="1"/>
        <v>0</v>
      </c>
      <c r="E33" s="15" t="s">
        <v>127</v>
      </c>
      <c r="F33" s="15" t="s">
        <v>127</v>
      </c>
      <c r="G33" s="354">
        <f t="shared" si="2"/>
        <v>0</v>
      </c>
      <c r="H33" s="355" t="s">
        <v>125</v>
      </c>
      <c r="I33" s="15" t="s">
        <v>125</v>
      </c>
      <c r="J33" s="354">
        <f t="shared" si="3"/>
        <v>0</v>
      </c>
      <c r="K33" s="353" t="s">
        <v>127</v>
      </c>
      <c r="L33" s="15" t="s">
        <v>127</v>
      </c>
      <c r="M33" s="354">
        <f t="shared" si="4"/>
        <v>0</v>
      </c>
      <c r="N33" s="353" t="s">
        <v>127</v>
      </c>
      <c r="O33" s="15" t="s">
        <v>127</v>
      </c>
      <c r="P33" s="354">
        <f t="shared" si="5"/>
        <v>0</v>
      </c>
      <c r="Q33" s="353" t="s">
        <v>127</v>
      </c>
      <c r="R33" s="15" t="s">
        <v>127</v>
      </c>
      <c r="S33" s="354">
        <f t="shared" si="6"/>
        <v>0</v>
      </c>
      <c r="T33" s="353" t="s">
        <v>125</v>
      </c>
      <c r="U33" s="15" t="s">
        <v>125</v>
      </c>
      <c r="V33" s="354">
        <f t="shared" si="7"/>
        <v>0</v>
      </c>
      <c r="W33" s="353" t="s">
        <v>127</v>
      </c>
      <c r="X33" s="15" t="s">
        <v>127</v>
      </c>
      <c r="Y33" s="354">
        <f t="shared" si="8"/>
        <v>0</v>
      </c>
      <c r="Z33" s="353" t="s">
        <v>127</v>
      </c>
      <c r="AA33" s="15" t="s">
        <v>127</v>
      </c>
      <c r="AB33" s="354">
        <f t="shared" si="9"/>
        <v>0</v>
      </c>
      <c r="AC33" s="353" t="s">
        <v>125</v>
      </c>
      <c r="AD33" s="15" t="s">
        <v>125</v>
      </c>
      <c r="AE33" s="354">
        <f t="shared" si="10"/>
        <v>0</v>
      </c>
      <c r="AF33" s="353" t="s">
        <v>125</v>
      </c>
      <c r="AG33" s="15" t="s">
        <v>125</v>
      </c>
      <c r="AH33" s="354">
        <f t="shared" si="11"/>
        <v>0</v>
      </c>
      <c r="AI33" s="353" t="s">
        <v>125</v>
      </c>
      <c r="AJ33" s="15" t="s">
        <v>125</v>
      </c>
      <c r="AK33" s="354">
        <f t="shared" si="12"/>
        <v>0</v>
      </c>
      <c r="AL33" s="15" t="s">
        <v>125</v>
      </c>
      <c r="AM33" s="15" t="s">
        <v>125</v>
      </c>
      <c r="AN33" s="354">
        <f t="shared" si="13"/>
        <v>0</v>
      </c>
      <c r="AO33" s="15" t="s">
        <v>127</v>
      </c>
      <c r="AP33" s="15" t="s">
        <v>127</v>
      </c>
      <c r="AQ33" s="354">
        <f t="shared" si="14"/>
        <v>0</v>
      </c>
      <c r="AR33" s="357">
        <f t="shared" si="15"/>
        <v>39</v>
      </c>
      <c r="AS33" s="357">
        <f t="shared" si="16"/>
        <v>39</v>
      </c>
      <c r="AT33" s="354">
        <f t="shared" si="17"/>
        <v>0</v>
      </c>
    </row>
    <row r="34">
      <c r="A34" s="6" t="s">
        <v>45</v>
      </c>
      <c r="B34" s="358" t="s">
        <v>115</v>
      </c>
      <c r="C34" s="18"/>
      <c r="D34" s="359">
        <f t="shared" si="1"/>
        <v>-1</v>
      </c>
      <c r="E34" s="18" t="s">
        <v>129</v>
      </c>
      <c r="F34" s="18"/>
      <c r="G34" s="359">
        <f t="shared" si="2"/>
        <v>-1</v>
      </c>
      <c r="H34" s="361" t="s">
        <v>115</v>
      </c>
      <c r="I34" s="27"/>
      <c r="J34" s="359">
        <f t="shared" si="3"/>
        <v>-1</v>
      </c>
      <c r="K34" s="358" t="s">
        <v>129</v>
      </c>
      <c r="L34" s="18"/>
      <c r="M34" s="359">
        <f t="shared" si="4"/>
        <v>-1</v>
      </c>
      <c r="N34" s="358" t="s">
        <v>129</v>
      </c>
      <c r="O34" s="18"/>
      <c r="P34" s="359">
        <f t="shared" si="5"/>
        <v>-1</v>
      </c>
      <c r="Q34" s="358" t="s">
        <v>129</v>
      </c>
      <c r="R34" s="18"/>
      <c r="S34" s="359">
        <f t="shared" si="6"/>
        <v>-1</v>
      </c>
      <c r="T34" s="358" t="s">
        <v>115</v>
      </c>
      <c r="U34" s="18" t="s">
        <v>115</v>
      </c>
      <c r="V34" s="359">
        <f t="shared" si="7"/>
        <v>0</v>
      </c>
      <c r="W34" s="358" t="s">
        <v>129</v>
      </c>
      <c r="X34" s="18" t="s">
        <v>115</v>
      </c>
      <c r="Y34" s="359">
        <f t="shared" si="8"/>
        <v>-0.3333333333</v>
      </c>
      <c r="Z34" s="358" t="s">
        <v>129</v>
      </c>
      <c r="AA34" s="18" t="s">
        <v>115</v>
      </c>
      <c r="AB34" s="359">
        <f t="shared" si="9"/>
        <v>-0.3333333333</v>
      </c>
      <c r="AC34" s="358" t="s">
        <v>115</v>
      </c>
      <c r="AD34" s="18" t="s">
        <v>115</v>
      </c>
      <c r="AE34" s="359">
        <f t="shared" si="10"/>
        <v>0</v>
      </c>
      <c r="AF34" s="358" t="s">
        <v>115</v>
      </c>
      <c r="AG34" s="18" t="s">
        <v>115</v>
      </c>
      <c r="AH34" s="359">
        <f t="shared" si="11"/>
        <v>0</v>
      </c>
      <c r="AI34" s="358" t="s">
        <v>115</v>
      </c>
      <c r="AJ34" s="18"/>
      <c r="AK34" s="359">
        <f t="shared" si="12"/>
        <v>-1</v>
      </c>
      <c r="AL34" s="18" t="s">
        <v>115</v>
      </c>
      <c r="AM34" s="18"/>
      <c r="AN34" s="359">
        <f t="shared" si="13"/>
        <v>-1</v>
      </c>
      <c r="AO34" s="18" t="s">
        <v>129</v>
      </c>
      <c r="AP34" s="18"/>
      <c r="AQ34" s="359">
        <f t="shared" si="14"/>
        <v>-1</v>
      </c>
      <c r="AR34" s="360">
        <f t="shared" si="15"/>
        <v>25</v>
      </c>
      <c r="AS34" s="360">
        <f t="shared" si="16"/>
        <v>10</v>
      </c>
      <c r="AT34" s="359">
        <f t="shared" si="17"/>
        <v>-0.6</v>
      </c>
    </row>
    <row r="35">
      <c r="A35" s="12" t="s">
        <v>46</v>
      </c>
      <c r="B35" s="353"/>
      <c r="C35" s="15"/>
      <c r="D35" s="354" t="str">
        <f t="shared" si="1"/>
        <v/>
      </c>
      <c r="E35" s="15"/>
      <c r="F35" s="15"/>
      <c r="G35" s="354" t="str">
        <f t="shared" si="2"/>
        <v/>
      </c>
      <c r="H35" s="29" t="s">
        <v>141</v>
      </c>
      <c r="I35" s="15" t="s">
        <v>141</v>
      </c>
      <c r="J35" s="354">
        <f t="shared" si="3"/>
        <v>0</v>
      </c>
      <c r="K35" s="353"/>
      <c r="L35" s="15"/>
      <c r="M35" s="354" t="str">
        <f t="shared" si="4"/>
        <v/>
      </c>
      <c r="N35" s="353" t="s">
        <v>138</v>
      </c>
      <c r="O35" s="15" t="s">
        <v>138</v>
      </c>
      <c r="P35" s="354">
        <f t="shared" si="5"/>
        <v>0</v>
      </c>
      <c r="Q35" s="353" t="s">
        <v>138</v>
      </c>
      <c r="R35" s="15" t="s">
        <v>138</v>
      </c>
      <c r="S35" s="354">
        <f t="shared" si="6"/>
        <v>0</v>
      </c>
      <c r="T35" s="353" t="s">
        <v>115</v>
      </c>
      <c r="U35" s="15" t="s">
        <v>115</v>
      </c>
      <c r="V35" s="354">
        <f t="shared" si="7"/>
        <v>0</v>
      </c>
      <c r="W35" s="353" t="s">
        <v>137</v>
      </c>
      <c r="X35" s="15" t="s">
        <v>137</v>
      </c>
      <c r="Y35" s="354">
        <f t="shared" si="8"/>
        <v>0</v>
      </c>
      <c r="Z35" s="353" t="s">
        <v>137</v>
      </c>
      <c r="AA35" s="15" t="s">
        <v>137</v>
      </c>
      <c r="AB35" s="354">
        <f t="shared" si="9"/>
        <v>0</v>
      </c>
      <c r="AC35" s="353" t="s">
        <v>115</v>
      </c>
      <c r="AD35" s="15" t="s">
        <v>115</v>
      </c>
      <c r="AE35" s="354">
        <f t="shared" si="10"/>
        <v>0</v>
      </c>
      <c r="AF35" s="353" t="s">
        <v>115</v>
      </c>
      <c r="AG35" s="15" t="s">
        <v>115</v>
      </c>
      <c r="AH35" s="354">
        <f t="shared" si="11"/>
        <v>0</v>
      </c>
      <c r="AI35" s="353" t="s">
        <v>115</v>
      </c>
      <c r="AJ35" s="15" t="s">
        <v>115</v>
      </c>
      <c r="AK35" s="354">
        <f t="shared" si="12"/>
        <v>0</v>
      </c>
      <c r="AL35" s="15" t="s">
        <v>115</v>
      </c>
      <c r="AM35" s="15" t="s">
        <v>115</v>
      </c>
      <c r="AN35" s="354">
        <f t="shared" si="13"/>
        <v>0</v>
      </c>
      <c r="AO35" s="15" t="s">
        <v>137</v>
      </c>
      <c r="AP35" s="15" t="s">
        <v>137</v>
      </c>
      <c r="AQ35" s="354">
        <f t="shared" si="14"/>
        <v>0</v>
      </c>
      <c r="AR35" s="357">
        <f t="shared" si="15"/>
        <v>23</v>
      </c>
      <c r="AS35" s="357">
        <f t="shared" si="16"/>
        <v>23</v>
      </c>
      <c r="AT35" s="354">
        <f t="shared" si="17"/>
        <v>0</v>
      </c>
    </row>
    <row r="36">
      <c r="A36" s="6" t="s">
        <v>47</v>
      </c>
      <c r="B36" s="358"/>
      <c r="C36" s="18"/>
      <c r="D36" s="359" t="str">
        <f t="shared" si="1"/>
        <v/>
      </c>
      <c r="E36" s="18"/>
      <c r="F36" s="18"/>
      <c r="G36" s="359" t="str">
        <f t="shared" si="2"/>
        <v/>
      </c>
      <c r="H36" s="361" t="s">
        <v>127</v>
      </c>
      <c r="I36" s="18" t="s">
        <v>127</v>
      </c>
      <c r="J36" s="359">
        <f t="shared" si="3"/>
        <v>0</v>
      </c>
      <c r="K36" s="358"/>
      <c r="L36" s="18"/>
      <c r="M36" s="359" t="str">
        <f t="shared" si="4"/>
        <v/>
      </c>
      <c r="N36" s="358" t="s">
        <v>128</v>
      </c>
      <c r="O36" s="18" t="s">
        <v>128</v>
      </c>
      <c r="P36" s="359">
        <f t="shared" si="5"/>
        <v>0</v>
      </c>
      <c r="Q36" s="358" t="s">
        <v>128</v>
      </c>
      <c r="R36" s="18" t="s">
        <v>128</v>
      </c>
      <c r="S36" s="359">
        <f t="shared" si="6"/>
        <v>0</v>
      </c>
      <c r="T36" s="358" t="s">
        <v>127</v>
      </c>
      <c r="U36" s="18" t="s">
        <v>127</v>
      </c>
      <c r="V36" s="359">
        <f t="shared" si="7"/>
        <v>0</v>
      </c>
      <c r="W36" s="358" t="s">
        <v>128</v>
      </c>
      <c r="X36" s="18" t="s">
        <v>128</v>
      </c>
      <c r="Y36" s="359">
        <f t="shared" si="8"/>
        <v>0</v>
      </c>
      <c r="Z36" s="358" t="s">
        <v>128</v>
      </c>
      <c r="AA36" s="18" t="s">
        <v>128</v>
      </c>
      <c r="AB36" s="359">
        <f t="shared" si="9"/>
        <v>0</v>
      </c>
      <c r="AC36" s="358" t="s">
        <v>127</v>
      </c>
      <c r="AD36" s="18" t="s">
        <v>127</v>
      </c>
      <c r="AE36" s="359">
        <f t="shared" si="10"/>
        <v>0</v>
      </c>
      <c r="AF36" s="358" t="s">
        <v>127</v>
      </c>
      <c r="AG36" s="18" t="s">
        <v>127</v>
      </c>
      <c r="AH36" s="359">
        <f t="shared" si="11"/>
        <v>0</v>
      </c>
      <c r="AI36" s="358" t="s">
        <v>127</v>
      </c>
      <c r="AJ36" s="18" t="s">
        <v>127</v>
      </c>
      <c r="AK36" s="359">
        <f t="shared" si="12"/>
        <v>0</v>
      </c>
      <c r="AL36" s="18" t="s">
        <v>127</v>
      </c>
      <c r="AM36" s="18" t="s">
        <v>127</v>
      </c>
      <c r="AN36" s="359">
        <f t="shared" si="13"/>
        <v>0</v>
      </c>
      <c r="AO36" s="18" t="s">
        <v>128</v>
      </c>
      <c r="AP36" s="18" t="s">
        <v>128</v>
      </c>
      <c r="AQ36" s="359">
        <f t="shared" si="14"/>
        <v>0</v>
      </c>
      <c r="AR36" s="360">
        <f t="shared" si="15"/>
        <v>70</v>
      </c>
      <c r="AS36" s="360">
        <f t="shared" si="16"/>
        <v>70</v>
      </c>
      <c r="AT36" s="359">
        <f t="shared" si="17"/>
        <v>0</v>
      </c>
    </row>
    <row r="37">
      <c r="A37" s="12" t="s">
        <v>48</v>
      </c>
      <c r="B37" s="353"/>
      <c r="C37" s="15"/>
      <c r="D37" s="354" t="str">
        <f t="shared" si="1"/>
        <v/>
      </c>
      <c r="E37" s="15"/>
      <c r="F37" s="15"/>
      <c r="G37" s="354" t="str">
        <f t="shared" si="2"/>
        <v/>
      </c>
      <c r="H37" s="355" t="s">
        <v>125</v>
      </c>
      <c r="I37" s="29"/>
      <c r="J37" s="354">
        <f t="shared" si="3"/>
        <v>-1</v>
      </c>
      <c r="K37" s="353"/>
      <c r="L37" s="15"/>
      <c r="M37" s="354" t="str">
        <f t="shared" si="4"/>
        <v/>
      </c>
      <c r="N37" s="353" t="s">
        <v>144</v>
      </c>
      <c r="O37" s="15"/>
      <c r="P37" s="354">
        <f t="shared" si="5"/>
        <v>-1</v>
      </c>
      <c r="Q37" s="353" t="s">
        <v>144</v>
      </c>
      <c r="R37" s="15"/>
      <c r="S37" s="354">
        <f t="shared" si="6"/>
        <v>-1</v>
      </c>
      <c r="T37" s="353" t="s">
        <v>125</v>
      </c>
      <c r="U37" s="15" t="s">
        <v>112</v>
      </c>
      <c r="V37" s="354">
        <f t="shared" si="7"/>
        <v>-0.6666666667</v>
      </c>
      <c r="W37" s="353" t="s">
        <v>144</v>
      </c>
      <c r="X37" s="15" t="s">
        <v>114</v>
      </c>
      <c r="Y37" s="354">
        <f t="shared" si="8"/>
        <v>-0.5</v>
      </c>
      <c r="Z37" s="353" t="s">
        <v>144</v>
      </c>
      <c r="AA37" s="15" t="s">
        <v>114</v>
      </c>
      <c r="AB37" s="354">
        <f t="shared" si="9"/>
        <v>-0.5</v>
      </c>
      <c r="AC37" s="353" t="s">
        <v>125</v>
      </c>
      <c r="AD37" s="15" t="s">
        <v>112</v>
      </c>
      <c r="AE37" s="354">
        <f t="shared" si="10"/>
        <v>-0.6666666667</v>
      </c>
      <c r="AF37" s="353" t="s">
        <v>125</v>
      </c>
      <c r="AG37" s="15"/>
      <c r="AH37" s="354">
        <f t="shared" si="11"/>
        <v>-1</v>
      </c>
      <c r="AI37" s="353" t="s">
        <v>125</v>
      </c>
      <c r="AJ37" s="15" t="s">
        <v>114</v>
      </c>
      <c r="AK37" s="354">
        <f t="shared" si="12"/>
        <v>-0.3333333333</v>
      </c>
      <c r="AL37" s="15" t="s">
        <v>125</v>
      </c>
      <c r="AM37" s="15" t="s">
        <v>112</v>
      </c>
      <c r="AN37" s="354">
        <f t="shared" si="13"/>
        <v>-0.6666666667</v>
      </c>
      <c r="AO37" s="15" t="s">
        <v>144</v>
      </c>
      <c r="AP37" s="15" t="s">
        <v>114</v>
      </c>
      <c r="AQ37" s="354">
        <f t="shared" si="14"/>
        <v>-0.5</v>
      </c>
      <c r="AR37" s="357">
        <f t="shared" si="15"/>
        <v>34</v>
      </c>
      <c r="AS37" s="357">
        <f t="shared" si="16"/>
        <v>12</v>
      </c>
      <c r="AT37" s="354">
        <f t="shared" si="17"/>
        <v>-0.6470588235</v>
      </c>
    </row>
    <row r="38">
      <c r="A38" s="6" t="s">
        <v>49</v>
      </c>
      <c r="B38" s="358" t="s">
        <v>115</v>
      </c>
      <c r="C38" s="18"/>
      <c r="D38" s="359">
        <f t="shared" si="1"/>
        <v>-1</v>
      </c>
      <c r="E38" s="18" t="s">
        <v>129</v>
      </c>
      <c r="F38" s="18"/>
      <c r="G38" s="359">
        <f t="shared" si="2"/>
        <v>-1</v>
      </c>
      <c r="H38" s="361" t="s">
        <v>115</v>
      </c>
      <c r="I38" s="27"/>
      <c r="J38" s="359">
        <f t="shared" si="3"/>
        <v>-1</v>
      </c>
      <c r="K38" s="358" t="s">
        <v>129</v>
      </c>
      <c r="L38" s="18"/>
      <c r="M38" s="359">
        <f t="shared" si="4"/>
        <v>-1</v>
      </c>
      <c r="N38" s="358" t="s">
        <v>129</v>
      </c>
      <c r="O38" s="18"/>
      <c r="P38" s="359">
        <f t="shared" si="5"/>
        <v>-1</v>
      </c>
      <c r="Q38" s="358" t="s">
        <v>129</v>
      </c>
      <c r="R38" s="18"/>
      <c r="S38" s="359">
        <f t="shared" si="6"/>
        <v>-1</v>
      </c>
      <c r="T38" s="358" t="s">
        <v>115</v>
      </c>
      <c r="U38" s="18" t="s">
        <v>115</v>
      </c>
      <c r="V38" s="359">
        <f t="shared" si="7"/>
        <v>0</v>
      </c>
      <c r="W38" s="358" t="s">
        <v>129</v>
      </c>
      <c r="X38" s="18" t="s">
        <v>115</v>
      </c>
      <c r="Y38" s="359">
        <f t="shared" si="8"/>
        <v>-0.3333333333</v>
      </c>
      <c r="Z38" s="358" t="s">
        <v>129</v>
      </c>
      <c r="AA38" s="18" t="s">
        <v>115</v>
      </c>
      <c r="AB38" s="359">
        <f t="shared" si="9"/>
        <v>-0.3333333333</v>
      </c>
      <c r="AC38" s="358" t="s">
        <v>115</v>
      </c>
      <c r="AD38" s="18" t="s">
        <v>115</v>
      </c>
      <c r="AE38" s="359">
        <f t="shared" si="10"/>
        <v>0</v>
      </c>
      <c r="AF38" s="358" t="s">
        <v>115</v>
      </c>
      <c r="AG38" s="18" t="s">
        <v>115</v>
      </c>
      <c r="AH38" s="359">
        <f t="shared" si="11"/>
        <v>0</v>
      </c>
      <c r="AI38" s="358" t="s">
        <v>115</v>
      </c>
      <c r="AJ38" s="18"/>
      <c r="AK38" s="359">
        <f t="shared" si="12"/>
        <v>-1</v>
      </c>
      <c r="AL38" s="18" t="s">
        <v>115</v>
      </c>
      <c r="AM38" s="18"/>
      <c r="AN38" s="359">
        <f t="shared" si="13"/>
        <v>-1</v>
      </c>
      <c r="AO38" s="18" t="s">
        <v>129</v>
      </c>
      <c r="AP38" s="18"/>
      <c r="AQ38" s="359">
        <f t="shared" si="14"/>
        <v>-1</v>
      </c>
      <c r="AR38" s="360">
        <f t="shared" si="15"/>
        <v>25</v>
      </c>
      <c r="AS38" s="360">
        <f t="shared" si="16"/>
        <v>10</v>
      </c>
      <c r="AT38" s="359">
        <f t="shared" si="17"/>
        <v>-0.6</v>
      </c>
    </row>
    <row r="39">
      <c r="A39" s="21" t="s">
        <v>50</v>
      </c>
      <c r="B39" s="364" t="s">
        <v>115</v>
      </c>
      <c r="C39" s="24"/>
      <c r="D39" s="354">
        <f t="shared" si="1"/>
        <v>-1</v>
      </c>
      <c r="E39" s="24" t="s">
        <v>129</v>
      </c>
      <c r="F39" s="24"/>
      <c r="G39" s="354">
        <f t="shared" si="2"/>
        <v>-1</v>
      </c>
      <c r="H39" s="366" t="s">
        <v>115</v>
      </c>
      <c r="I39" s="367"/>
      <c r="J39" s="354">
        <f t="shared" si="3"/>
        <v>-1</v>
      </c>
      <c r="K39" s="364" t="s">
        <v>129</v>
      </c>
      <c r="L39" s="24"/>
      <c r="M39" s="354">
        <f t="shared" si="4"/>
        <v>-1</v>
      </c>
      <c r="N39" s="364" t="s">
        <v>129</v>
      </c>
      <c r="O39" s="24"/>
      <c r="P39" s="354">
        <f t="shared" si="5"/>
        <v>-1</v>
      </c>
      <c r="Q39" s="364" t="s">
        <v>129</v>
      </c>
      <c r="R39" s="24"/>
      <c r="S39" s="354">
        <f t="shared" si="6"/>
        <v>-1</v>
      </c>
      <c r="T39" s="364" t="s">
        <v>115</v>
      </c>
      <c r="U39" s="24" t="s">
        <v>115</v>
      </c>
      <c r="V39" s="354">
        <f t="shared" si="7"/>
        <v>0</v>
      </c>
      <c r="W39" s="364" t="s">
        <v>129</v>
      </c>
      <c r="X39" s="24" t="s">
        <v>115</v>
      </c>
      <c r="Y39" s="354">
        <f t="shared" si="8"/>
        <v>-0.3333333333</v>
      </c>
      <c r="Z39" s="364" t="s">
        <v>129</v>
      </c>
      <c r="AA39" s="24" t="s">
        <v>115</v>
      </c>
      <c r="AB39" s="354">
        <f t="shared" si="9"/>
        <v>-0.3333333333</v>
      </c>
      <c r="AC39" s="364" t="s">
        <v>115</v>
      </c>
      <c r="AD39" s="24" t="s">
        <v>115</v>
      </c>
      <c r="AE39" s="354">
        <f t="shared" si="10"/>
        <v>0</v>
      </c>
      <c r="AF39" s="364" t="s">
        <v>115</v>
      </c>
      <c r="AG39" s="24" t="s">
        <v>115</v>
      </c>
      <c r="AH39" s="354">
        <f t="shared" si="11"/>
        <v>0</v>
      </c>
      <c r="AI39" s="364" t="s">
        <v>115</v>
      </c>
      <c r="AJ39" s="24"/>
      <c r="AK39" s="354">
        <f t="shared" si="12"/>
        <v>-1</v>
      </c>
      <c r="AL39" s="24" t="s">
        <v>115</v>
      </c>
      <c r="AM39" s="24"/>
      <c r="AN39" s="354">
        <f t="shared" si="13"/>
        <v>-1</v>
      </c>
      <c r="AO39" s="24" t="s">
        <v>129</v>
      </c>
      <c r="AP39" s="24"/>
      <c r="AQ39" s="354">
        <f t="shared" si="14"/>
        <v>-1</v>
      </c>
      <c r="AR39" s="357">
        <f t="shared" si="15"/>
        <v>25</v>
      </c>
      <c r="AS39" s="357">
        <f t="shared" si="16"/>
        <v>10</v>
      </c>
      <c r="AT39" s="365">
        <f t="shared" si="17"/>
        <v>-0.6</v>
      </c>
    </row>
  </sheetData>
  <mergeCells count="16">
    <mergeCell ref="A1:A3"/>
    <mergeCell ref="B1:D2"/>
    <mergeCell ref="E1:G2"/>
    <mergeCell ref="H1:J2"/>
    <mergeCell ref="K1:M2"/>
    <mergeCell ref="N1:P2"/>
    <mergeCell ref="Q1:S2"/>
    <mergeCell ref="AO1:AQ2"/>
    <mergeCell ref="AR1:AT2"/>
    <mergeCell ref="T1:V2"/>
    <mergeCell ref="W1:Y2"/>
    <mergeCell ref="Z1:AB2"/>
    <mergeCell ref="AC1:AE2"/>
    <mergeCell ref="AF1:AH2"/>
    <mergeCell ref="AI1:AK2"/>
    <mergeCell ref="AL1:AN2"/>
  </mergeCells>
  <conditionalFormatting sqref="AT4:AT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AE39 AH4:AQ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34" width="7.38"/>
  </cols>
  <sheetData>
    <row r="1">
      <c r="A1" s="335" t="s">
        <v>153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336" t="s">
        <v>110</v>
      </c>
      <c r="AA1" s="337"/>
      <c r="AB1" s="338"/>
      <c r="AC1" s="336" t="s">
        <v>13</v>
      </c>
      <c r="AD1" s="337"/>
      <c r="AE1" s="338"/>
      <c r="AF1" s="248" t="s">
        <v>55</v>
      </c>
      <c r="AG1" s="337"/>
      <c r="AH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4" t="s">
        <v>103</v>
      </c>
      <c r="AA3" s="344" t="s">
        <v>104</v>
      </c>
      <c r="AB3" s="344" t="s">
        <v>105</v>
      </c>
      <c r="AC3" s="344" t="s">
        <v>103</v>
      </c>
      <c r="AD3" s="344" t="s">
        <v>104</v>
      </c>
      <c r="AE3" s="344" t="s">
        <v>105</v>
      </c>
      <c r="AF3" s="345" t="s">
        <v>103</v>
      </c>
      <c r="AG3" s="345" t="s">
        <v>104</v>
      </c>
      <c r="AH3" s="346" t="s">
        <v>105</v>
      </c>
    </row>
    <row r="4">
      <c r="A4" s="6" t="s">
        <v>15</v>
      </c>
      <c r="B4" s="347" t="s">
        <v>119</v>
      </c>
      <c r="C4" s="9" t="s">
        <v>143</v>
      </c>
      <c r="D4" s="359">
        <f t="shared" ref="D4:D39" si="2">if(and(isblank(B4),isblank(C4)), "", ((if(isblank(C4), 0,(LEFT(C4, SEARCH("-",C4,1)-1)+right(C4,LEN(C4)-(SEARCH("-",C4,1))))/2)/((if(isblank(B4), 0,(LEFT(B4, SEARCH("-",B4,1)-1)+right(B4,LEN(B4)-(SEARCH("-",B4,1))))/2)))))-1)</f>
        <v>0.25</v>
      </c>
      <c r="E4" s="9" t="s">
        <v>127</v>
      </c>
      <c r="F4" s="9" t="s">
        <v>125</v>
      </c>
      <c r="G4" s="359">
        <f t="shared" ref="G4:G39" si="3">if(and(isblank(E4),isblank(F4)), "", ((if(isblank(F4), 0,(LEFT(F4, SEARCH("-",F4,1)-1)+right(F4,LEN(F4)-(SEARCH("-",F4,1))))/2)/((if(isblank(E4), 0,(LEFT(E4, SEARCH("-",E4,1)-1)+right(E4,LEN(E4)-(SEARCH("-",E4,1))))/2)))))-1)</f>
        <v>-0.4285714286</v>
      </c>
      <c r="H4" s="347" t="s">
        <v>119</v>
      </c>
      <c r="I4" s="350" t="s">
        <v>143</v>
      </c>
      <c r="J4" s="359">
        <f t="shared" ref="J4:J39" si="4">if(and(isblank(H4),isblank(I4)), "", ((if(isblank(I4), 0,(LEFT(I4, SEARCH("-",I4,1)-1)+right(I4,LEN(I4)-(SEARCH("-",I4,1))))/2)/((if(isblank(H4), 0,(LEFT(H4, SEARCH("-",H4,1)-1)+right(H4,LEN(H4)-(SEARCH("-",H4,1))))/2)))))-1)</f>
        <v>0.25</v>
      </c>
      <c r="K4" s="347" t="s">
        <v>125</v>
      </c>
      <c r="L4" s="9" t="s">
        <v>125</v>
      </c>
      <c r="M4" s="359">
        <f t="shared" ref="M4:M39" si="5">if(and(isblank(K4),isblank(L4)), "", ((if(isblank(L4), 0,(LEFT(L4, SEARCH("-",L4,1)-1)+right(L4,LEN(L4)-(SEARCH("-",L4,1))))/2)/((if(isblank(K4), 0,(LEFT(K4, SEARCH("-",K4,1)-1)+right(K4,LEN(K4)-(SEARCH("-",K4,1))))/2)))))-1)</f>
        <v>0</v>
      </c>
      <c r="N4" s="347" t="s">
        <v>125</v>
      </c>
      <c r="O4" s="9" t="s">
        <v>125</v>
      </c>
      <c r="P4" s="359">
        <f t="shared" ref="P4:P39" si="6">if(and(isblank(N4),isblank(O4)), "", ((if(isblank(O4), 0,(LEFT(O4, SEARCH("-",O4,1)-1)+right(O4,LEN(O4)-(SEARCH("-",O4,1))))/2)/((if(isblank(N4), 0,(LEFT(N4, SEARCH("-",N4,1)-1)+right(N4,LEN(N4)-(SEARCH("-",N4,1))))/2)))))-1)</f>
        <v>0</v>
      </c>
      <c r="Q4" s="347" t="s">
        <v>125</v>
      </c>
      <c r="R4" s="9" t="s">
        <v>125</v>
      </c>
      <c r="S4" s="359">
        <f t="shared" ref="S4:S39" si="7">if(and(isblank(Q4),isblank(R4)), "", ((if(isblank(R4), 0,(LEFT(R4, SEARCH("-",R4,1)-1)+right(R4,LEN(R4)-(SEARCH("-",R4,1))))/2)/((if(isblank(Q4), 0,(LEFT(Q4, SEARCH("-",Q4,1)-1)+right(Q4,LEN(Q4)-(SEARCH("-",Q4,1))))/2)))))-1)</f>
        <v>0</v>
      </c>
      <c r="T4" s="347" t="s">
        <v>119</v>
      </c>
      <c r="U4" s="9" t="s">
        <v>143</v>
      </c>
      <c r="V4" s="359">
        <f t="shared" ref="V4:V39" si="8">if(and(isblank(T4),isblank(U4)), "", ((if(isblank(U4), 0,(LEFT(U4, SEARCH("-",U4,1)-1)+right(U4,LEN(U4)-(SEARCH("-",U4,1))))/2)/((if(isblank(T4), 0,(LEFT(T4, SEARCH("-",T4,1)-1)+right(T4,LEN(T4)-(SEARCH("-",T4,1))))/2)))))-1)</f>
        <v>0.25</v>
      </c>
      <c r="W4" s="347" t="s">
        <v>114</v>
      </c>
      <c r="X4" s="9" t="s">
        <v>125</v>
      </c>
      <c r="Y4" s="359">
        <f t="shared" ref="Y4:Y39" si="9">if(and(isblank(W4),isblank(X4)), "", ((if(isblank(X4), 0,(LEFT(X4, SEARCH("-",X4,1)-1)+right(X4,LEN(X4)-(SEARCH("-",X4,1))))/2)/((if(isblank(W4), 0,(LEFT(W4, SEARCH("-",W4,1)-1)+right(W4,LEN(W4)-(SEARCH("-",W4,1))))/2)))))-1)</f>
        <v>0.3333333333</v>
      </c>
      <c r="Z4" s="379" t="s">
        <v>119</v>
      </c>
      <c r="AA4" s="379" t="s">
        <v>143</v>
      </c>
      <c r="AB4" s="359">
        <f t="shared" ref="AB4:AB39" si="10">if(and(isblank(Z4),isblank(AA4)), "", ((if(isblank(AA4), 0,(LEFT(AA4, SEARCH("-",AA4,1)-1)+right(AA4,LEN(AA4)-(SEARCH("-",AA4,1))))/2)/((if(isblank(Z4), 0,(LEFT(Z4, SEARCH("-",Z4,1)-1)+right(Z4,LEN(Z4)-(SEARCH("-",Z4,1))))/2)))))-1)</f>
        <v>0.25</v>
      </c>
      <c r="AC4" s="379" t="s">
        <v>114</v>
      </c>
      <c r="AD4" s="379" t="s">
        <v>125</v>
      </c>
      <c r="AE4" s="359">
        <f t="shared" ref="AE4:AE39" si="11">if(and(isblank(AC4),isblank(AD4)), "", ((if(isblank(AD4), 0,(LEFT(AD4, SEARCH("-",AD4,1)-1)+right(AD4,LEN(AD4)-(SEARCH("-",AD4,1))))/2)/((if(isblank(AC4), 0,(LEFT(AC4, SEARCH("-",AC4,1)-1)+right(AC4,LEN(AC4)-(SEARCH("-",AC4,1))))/2)))))-1)</f>
        <v>0.3333333333</v>
      </c>
      <c r="AF4" s="360">
        <f t="shared" ref="AF4:AG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0,INT(right(Q4,LEN(Q4)-(SEARCH("-",Q4,1))))))+(4*if(isblank(T4), 0,INT(right(T4,LEN(T4)-(SEARCH("-",T4,1))))))+(2*if(isblank(W4), 0,INT(right(W4,LEN(W4)-(SEARCH("-",W4,1))))))+(2*if(isblank(Z4), 0,INT(right(Z4,LEN(Z4)-(SEARCH("-",Z4,1))))))+(1*if(isblank(AC4), 0,INT(right(AC4,LEN(AC4)-(SEARCH("-",AC4,1))))))</f>
        <v>17</v>
      </c>
      <c r="AG4" s="380">
        <f t="shared" si="1"/>
        <v>25</v>
      </c>
      <c r="AH4" s="359">
        <f t="shared" ref="AH4:AH39" si="13">(AG4/AF4)-1</f>
        <v>0.4705882353</v>
      </c>
    </row>
    <row r="5">
      <c r="A5" s="12" t="s">
        <v>16</v>
      </c>
      <c r="B5" s="353"/>
      <c r="C5" s="15" t="s">
        <v>115</v>
      </c>
      <c r="D5" s="354" t="str">
        <f t="shared" si="2"/>
        <v>#DIV/0!</v>
      </c>
      <c r="E5" s="15"/>
      <c r="F5" s="15" t="s">
        <v>129</v>
      </c>
      <c r="G5" s="354" t="str">
        <f t="shared" si="3"/>
        <v>#DIV/0!</v>
      </c>
      <c r="H5" s="353"/>
      <c r="I5" s="29" t="s">
        <v>115</v>
      </c>
      <c r="J5" s="354" t="str">
        <f t="shared" si="4"/>
        <v>#DIV/0!</v>
      </c>
      <c r="K5" s="353"/>
      <c r="L5" s="15" t="s">
        <v>129</v>
      </c>
      <c r="M5" s="354" t="str">
        <f t="shared" si="5"/>
        <v>#DIV/0!</v>
      </c>
      <c r="N5" s="353"/>
      <c r="O5" s="15" t="s">
        <v>129</v>
      </c>
      <c r="P5" s="354" t="str">
        <f t="shared" si="6"/>
        <v>#DIV/0!</v>
      </c>
      <c r="Q5" s="353"/>
      <c r="R5" s="15" t="s">
        <v>129</v>
      </c>
      <c r="S5" s="354" t="str">
        <f t="shared" si="7"/>
        <v>#DIV/0!</v>
      </c>
      <c r="T5" s="353" t="s">
        <v>141</v>
      </c>
      <c r="U5" s="15" t="s">
        <v>115</v>
      </c>
      <c r="V5" s="354">
        <f t="shared" si="8"/>
        <v>0.5</v>
      </c>
      <c r="W5" s="353" t="s">
        <v>141</v>
      </c>
      <c r="X5" s="15" t="s">
        <v>129</v>
      </c>
      <c r="Y5" s="354">
        <f t="shared" si="9"/>
        <v>1</v>
      </c>
      <c r="Z5" s="356" t="s">
        <v>141</v>
      </c>
      <c r="AA5" s="356" t="s">
        <v>115</v>
      </c>
      <c r="AB5" s="354">
        <f t="shared" si="10"/>
        <v>0.5</v>
      </c>
      <c r="AC5" s="356" t="s">
        <v>141</v>
      </c>
      <c r="AD5" s="356" t="s">
        <v>129</v>
      </c>
      <c r="AE5" s="354">
        <f t="shared" si="11"/>
        <v>1</v>
      </c>
      <c r="AF5" s="357">
        <f t="shared" ref="AF5:AG5" si="12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0,INT(right(Q5,LEN(Q5)-(SEARCH("-",Q5,1))))))+(4*if(isblank(T5), 0,INT(right(T5,LEN(T5)-(SEARCH("-",T5,1))))))+(2*if(isblank(W5), 0,INT(right(W5,LEN(W5)-(SEARCH("-",W5,1))))))+(2*if(isblank(Z5), 0,INT(right(Z5,LEN(Z5)-(SEARCH("-",Z5,1))))))+(1*if(isblank(AC5), 0,INT(right(AC5,LEN(AC5)-(SEARCH("-",AC5,1))))))</f>
        <v>9</v>
      </c>
      <c r="AG5" s="381">
        <f t="shared" si="12"/>
        <v>25</v>
      </c>
      <c r="AH5" s="354">
        <f t="shared" si="13"/>
        <v>1.777777778</v>
      </c>
    </row>
    <row r="6">
      <c r="A6" s="6" t="s">
        <v>17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156</v>
      </c>
      <c r="I6" s="27" t="s">
        <v>144</v>
      </c>
      <c r="J6" s="359">
        <f t="shared" si="4"/>
        <v>0.5714285714</v>
      </c>
      <c r="K6" s="358" t="s">
        <v>127</v>
      </c>
      <c r="L6" s="18" t="s">
        <v>127</v>
      </c>
      <c r="M6" s="359">
        <f t="shared" si="5"/>
        <v>0</v>
      </c>
      <c r="N6" s="358" t="s">
        <v>127</v>
      </c>
      <c r="O6" s="18" t="s">
        <v>127</v>
      </c>
      <c r="P6" s="359">
        <f t="shared" si="6"/>
        <v>0</v>
      </c>
      <c r="Q6" s="358"/>
      <c r="R6" s="18"/>
      <c r="S6" s="359" t="str">
        <f t="shared" si="7"/>
        <v/>
      </c>
      <c r="T6" s="358" t="s">
        <v>119</v>
      </c>
      <c r="U6" s="18" t="s">
        <v>144</v>
      </c>
      <c r="V6" s="359">
        <f t="shared" si="8"/>
        <v>1.75</v>
      </c>
      <c r="W6" s="358" t="s">
        <v>114</v>
      </c>
      <c r="X6" s="18" t="s">
        <v>127</v>
      </c>
      <c r="Y6" s="359">
        <f t="shared" si="9"/>
        <v>1.333333333</v>
      </c>
      <c r="Z6" s="379" t="s">
        <v>119</v>
      </c>
      <c r="AA6" s="379" t="s">
        <v>144</v>
      </c>
      <c r="AB6" s="359">
        <f t="shared" si="10"/>
        <v>1.75</v>
      </c>
      <c r="AC6" s="379" t="s">
        <v>114</v>
      </c>
      <c r="AD6" s="379" t="s">
        <v>127</v>
      </c>
      <c r="AE6" s="359">
        <f t="shared" si="11"/>
        <v>1.333333333</v>
      </c>
      <c r="AF6" s="360">
        <f t="shared" ref="AF6:AG6" si="14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0,INT(right(Q6,LEN(Q6)-(SEARCH("-",Q6,1))))))+(4*if(isblank(T6), 0,INT(right(T6,LEN(T6)-(SEARCH("-",T6,1))))))+(2*if(isblank(W6), 0,INT(right(W6,LEN(W6)-(SEARCH("-",W6,1))))))+(2*if(isblank(Z6), 0,INT(right(Z6,LEN(Z6)-(SEARCH("-",Z6,1))))))+(1*if(isblank(AC6), 0,INT(right(AC6,LEN(AC6)-(SEARCH("-",AC6,1))))))</f>
        <v>17</v>
      </c>
      <c r="AG6" s="380">
        <f t="shared" si="14"/>
        <v>44</v>
      </c>
      <c r="AH6" s="359">
        <f t="shared" si="13"/>
        <v>1.588235294</v>
      </c>
    </row>
    <row r="7">
      <c r="A7" s="12" t="s">
        <v>18</v>
      </c>
      <c r="B7" s="353" t="s">
        <v>145</v>
      </c>
      <c r="C7" s="15" t="s">
        <v>145</v>
      </c>
      <c r="D7" s="354">
        <f t="shared" si="2"/>
        <v>0</v>
      </c>
      <c r="E7" s="15" t="s">
        <v>151</v>
      </c>
      <c r="F7" s="15" t="s">
        <v>146</v>
      </c>
      <c r="G7" s="354">
        <f t="shared" si="3"/>
        <v>-0.1724137931</v>
      </c>
      <c r="H7" s="353"/>
      <c r="I7" s="29"/>
      <c r="J7" s="354" t="str">
        <f t="shared" si="4"/>
        <v/>
      </c>
      <c r="K7" s="353"/>
      <c r="L7" s="15"/>
      <c r="M7" s="354" t="str">
        <f t="shared" si="5"/>
        <v/>
      </c>
      <c r="N7" s="353"/>
      <c r="O7" s="15"/>
      <c r="P7" s="354" t="str">
        <f t="shared" si="6"/>
        <v/>
      </c>
      <c r="Q7" s="353"/>
      <c r="R7" s="15"/>
      <c r="S7" s="354" t="str">
        <f t="shared" si="7"/>
        <v/>
      </c>
      <c r="T7" s="353" t="s">
        <v>145</v>
      </c>
      <c r="U7" s="15" t="s">
        <v>145</v>
      </c>
      <c r="V7" s="354">
        <f t="shared" si="8"/>
        <v>0</v>
      </c>
      <c r="W7" s="353" t="s">
        <v>146</v>
      </c>
      <c r="X7" s="15" t="s">
        <v>146</v>
      </c>
      <c r="Y7" s="354">
        <f t="shared" si="9"/>
        <v>0</v>
      </c>
      <c r="Z7" s="356" t="s">
        <v>145</v>
      </c>
      <c r="AA7" s="356" t="s">
        <v>145</v>
      </c>
      <c r="AB7" s="354">
        <f t="shared" si="10"/>
        <v>0</v>
      </c>
      <c r="AC7" s="356" t="s">
        <v>146</v>
      </c>
      <c r="AD7" s="356" t="s">
        <v>146</v>
      </c>
      <c r="AE7" s="354">
        <f t="shared" si="11"/>
        <v>0</v>
      </c>
      <c r="AF7" s="357">
        <f t="shared" ref="AF7:AG7" si="15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0,INT(right(Q7,LEN(Q7)-(SEARCH("-",Q7,1))))))+(4*if(isblank(T7), 0,INT(right(T7,LEN(T7)-(SEARCH("-",T7,1))))))+(2*if(isblank(W7), 0,INT(right(W7,LEN(W7)-(SEARCH("-",W7,1))))))+(2*if(isblank(Z7), 0,INT(right(Z7,LEN(Z7)-(SEARCH("-",Z7,1))))))+(1*if(isblank(AC7), 0,INT(right(AC7,LEN(AC7)-(SEARCH("-",AC7,1))))))</f>
        <v>125</v>
      </c>
      <c r="AG7" s="381">
        <f t="shared" si="15"/>
        <v>120</v>
      </c>
      <c r="AH7" s="354">
        <f t="shared" si="13"/>
        <v>-0.04</v>
      </c>
    </row>
    <row r="8">
      <c r="A8" s="6" t="s">
        <v>19</v>
      </c>
      <c r="B8" s="358" t="s">
        <v>156</v>
      </c>
      <c r="C8" s="18" t="s">
        <v>125</v>
      </c>
      <c r="D8" s="359">
        <f t="shared" si="2"/>
        <v>0.1428571429</v>
      </c>
      <c r="E8" s="18" t="s">
        <v>127</v>
      </c>
      <c r="F8" s="18" t="s">
        <v>127</v>
      </c>
      <c r="G8" s="359">
        <f t="shared" si="3"/>
        <v>0</v>
      </c>
      <c r="H8" s="358" t="s">
        <v>156</v>
      </c>
      <c r="I8" s="27" t="s">
        <v>125</v>
      </c>
      <c r="J8" s="359">
        <f t="shared" si="4"/>
        <v>0.1428571429</v>
      </c>
      <c r="K8" s="358" t="s">
        <v>127</v>
      </c>
      <c r="L8" s="18" t="s">
        <v>127</v>
      </c>
      <c r="M8" s="359">
        <f t="shared" si="5"/>
        <v>0</v>
      </c>
      <c r="N8" s="358" t="s">
        <v>127</v>
      </c>
      <c r="O8" s="18" t="s">
        <v>127</v>
      </c>
      <c r="P8" s="359">
        <f t="shared" si="6"/>
        <v>0</v>
      </c>
      <c r="Q8" s="358" t="s">
        <v>127</v>
      </c>
      <c r="R8" s="18" t="s">
        <v>127</v>
      </c>
      <c r="S8" s="359">
        <f t="shared" si="7"/>
        <v>0</v>
      </c>
      <c r="T8" s="358" t="s">
        <v>125</v>
      </c>
      <c r="U8" s="18" t="s">
        <v>125</v>
      </c>
      <c r="V8" s="359">
        <f t="shared" si="8"/>
        <v>0</v>
      </c>
      <c r="W8" s="358" t="s">
        <v>127</v>
      </c>
      <c r="X8" s="18" t="s">
        <v>127</v>
      </c>
      <c r="Y8" s="359">
        <f t="shared" si="9"/>
        <v>0</v>
      </c>
      <c r="Z8" s="379" t="s">
        <v>125</v>
      </c>
      <c r="AA8" s="379" t="s">
        <v>125</v>
      </c>
      <c r="AB8" s="359">
        <f t="shared" si="10"/>
        <v>0</v>
      </c>
      <c r="AC8" s="379" t="s">
        <v>127</v>
      </c>
      <c r="AD8" s="379" t="s">
        <v>127</v>
      </c>
      <c r="AE8" s="359">
        <f t="shared" si="11"/>
        <v>0</v>
      </c>
      <c r="AF8" s="360">
        <f t="shared" ref="AF8:AG8" si="16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0,INT(right(Q8,LEN(Q8)-(SEARCH("-",Q8,1))))))+(4*if(isblank(T8), 0,INT(right(T8,LEN(T8)-(SEARCH("-",T8,1))))))+(2*if(isblank(W8), 0,INT(right(W8,LEN(W8)-(SEARCH("-",W8,1))))))+(2*if(isblank(Z8), 0,INT(right(Z8,LEN(Z8)-(SEARCH("-",Z8,1))))))+(1*if(isblank(AC8), 0,INT(right(AC8,LEN(AC8)-(SEARCH("-",AC8,1))))))</f>
        <v>38</v>
      </c>
      <c r="AG8" s="380">
        <f t="shared" si="16"/>
        <v>39</v>
      </c>
      <c r="AH8" s="359">
        <f t="shared" si="13"/>
        <v>0.02631578947</v>
      </c>
    </row>
    <row r="9">
      <c r="A9" s="12" t="s">
        <v>20</v>
      </c>
      <c r="B9" s="353" t="s">
        <v>156</v>
      </c>
      <c r="C9" s="15" t="s">
        <v>125</v>
      </c>
      <c r="D9" s="354">
        <f t="shared" si="2"/>
        <v>0.1428571429</v>
      </c>
      <c r="E9" s="15" t="s">
        <v>127</v>
      </c>
      <c r="F9" s="15" t="s">
        <v>127</v>
      </c>
      <c r="G9" s="354">
        <f t="shared" si="3"/>
        <v>0</v>
      </c>
      <c r="H9" s="353" t="s">
        <v>156</v>
      </c>
      <c r="I9" s="29" t="s">
        <v>125</v>
      </c>
      <c r="J9" s="354">
        <f t="shared" si="4"/>
        <v>0.1428571429</v>
      </c>
      <c r="K9" s="353" t="s">
        <v>127</v>
      </c>
      <c r="L9" s="15" t="s">
        <v>127</v>
      </c>
      <c r="M9" s="354">
        <f t="shared" si="5"/>
        <v>0</v>
      </c>
      <c r="N9" s="353" t="s">
        <v>127</v>
      </c>
      <c r="O9" s="15" t="s">
        <v>127</v>
      </c>
      <c r="P9" s="354">
        <f t="shared" si="6"/>
        <v>0</v>
      </c>
      <c r="Q9" s="353" t="s">
        <v>127</v>
      </c>
      <c r="R9" s="15" t="s">
        <v>127</v>
      </c>
      <c r="S9" s="354">
        <f t="shared" si="7"/>
        <v>0</v>
      </c>
      <c r="T9" s="353" t="s">
        <v>125</v>
      </c>
      <c r="U9" s="15" t="s">
        <v>125</v>
      </c>
      <c r="V9" s="354">
        <f t="shared" si="8"/>
        <v>0</v>
      </c>
      <c r="W9" s="353" t="s">
        <v>127</v>
      </c>
      <c r="X9" s="15" t="s">
        <v>127</v>
      </c>
      <c r="Y9" s="354">
        <f t="shared" si="9"/>
        <v>0</v>
      </c>
      <c r="Z9" s="356" t="s">
        <v>125</v>
      </c>
      <c r="AA9" s="356" t="s">
        <v>125</v>
      </c>
      <c r="AB9" s="354">
        <f t="shared" si="10"/>
        <v>0</v>
      </c>
      <c r="AC9" s="356" t="s">
        <v>127</v>
      </c>
      <c r="AD9" s="356" t="s">
        <v>127</v>
      </c>
      <c r="AE9" s="354">
        <f t="shared" si="11"/>
        <v>0</v>
      </c>
      <c r="AF9" s="357">
        <f t="shared" ref="AF9:AG9" si="17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0,INT(right(Q9,LEN(Q9)-(SEARCH("-",Q9,1))))))+(4*if(isblank(T9), 0,INT(right(T9,LEN(T9)-(SEARCH("-",T9,1))))))+(2*if(isblank(W9), 0,INT(right(W9,LEN(W9)-(SEARCH("-",W9,1))))))+(2*if(isblank(Z9), 0,INT(right(Z9,LEN(Z9)-(SEARCH("-",Z9,1))))))+(1*if(isblank(AC9), 0,INT(right(AC9,LEN(AC9)-(SEARCH("-",AC9,1))))))</f>
        <v>38</v>
      </c>
      <c r="AG9" s="381">
        <f t="shared" si="17"/>
        <v>39</v>
      </c>
      <c r="AH9" s="354">
        <f t="shared" si="13"/>
        <v>0.02631578947</v>
      </c>
    </row>
    <row r="10">
      <c r="A10" s="6" t="s">
        <v>21</v>
      </c>
      <c r="B10" s="358"/>
      <c r="C10" s="18" t="s">
        <v>115</v>
      </c>
      <c r="D10" s="359" t="str">
        <f t="shared" si="2"/>
        <v>#DIV/0!</v>
      </c>
      <c r="E10" s="18"/>
      <c r="F10" s="18" t="s">
        <v>129</v>
      </c>
      <c r="G10" s="359" t="str">
        <f t="shared" si="3"/>
        <v>#DIV/0!</v>
      </c>
      <c r="H10" s="358"/>
      <c r="I10" s="27" t="s">
        <v>115</v>
      </c>
      <c r="J10" s="359" t="str">
        <f t="shared" si="4"/>
        <v>#DIV/0!</v>
      </c>
      <c r="K10" s="358"/>
      <c r="L10" s="18" t="s">
        <v>129</v>
      </c>
      <c r="M10" s="359" t="str">
        <f t="shared" si="5"/>
        <v>#DIV/0!</v>
      </c>
      <c r="N10" s="358"/>
      <c r="O10" s="18" t="s">
        <v>129</v>
      </c>
      <c r="P10" s="359" t="str">
        <f t="shared" si="6"/>
        <v>#DIV/0!</v>
      </c>
      <c r="Q10" s="358"/>
      <c r="R10" s="18" t="s">
        <v>129</v>
      </c>
      <c r="S10" s="359" t="str">
        <f t="shared" si="7"/>
        <v>#DIV/0!</v>
      </c>
      <c r="T10" s="358" t="s">
        <v>141</v>
      </c>
      <c r="U10" s="18" t="s">
        <v>115</v>
      </c>
      <c r="V10" s="359">
        <f t="shared" si="8"/>
        <v>0.5</v>
      </c>
      <c r="W10" s="358" t="s">
        <v>141</v>
      </c>
      <c r="X10" s="18" t="s">
        <v>129</v>
      </c>
      <c r="Y10" s="359">
        <f t="shared" si="9"/>
        <v>1</v>
      </c>
      <c r="Z10" s="379" t="s">
        <v>141</v>
      </c>
      <c r="AA10" s="379" t="s">
        <v>115</v>
      </c>
      <c r="AB10" s="359">
        <f t="shared" si="10"/>
        <v>0.5</v>
      </c>
      <c r="AC10" s="379" t="s">
        <v>141</v>
      </c>
      <c r="AD10" s="379" t="s">
        <v>129</v>
      </c>
      <c r="AE10" s="359">
        <f t="shared" si="11"/>
        <v>1</v>
      </c>
      <c r="AF10" s="360">
        <f t="shared" ref="AF10:AG10" si="18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0,INT(right(Q10,LEN(Q10)-(SEARCH("-",Q10,1))))))+(4*if(isblank(T10), 0,INT(right(T10,LEN(T10)-(SEARCH("-",T10,1))))))+(2*if(isblank(W10), 0,INT(right(W10,LEN(W10)-(SEARCH("-",W10,1))))))+(2*if(isblank(Z10), 0,INT(right(Z10,LEN(Z10)-(SEARCH("-",Z10,1))))))+(1*if(isblank(AC10), 0,INT(right(AC10,LEN(AC10)-(SEARCH("-",AC10,1))))))</f>
        <v>9</v>
      </c>
      <c r="AG10" s="380">
        <f t="shared" si="18"/>
        <v>25</v>
      </c>
      <c r="AH10" s="359">
        <f t="shared" si="13"/>
        <v>1.777777778</v>
      </c>
    </row>
    <row r="11">
      <c r="A11" s="12" t="s">
        <v>22</v>
      </c>
      <c r="B11" s="353"/>
      <c r="C11" s="15"/>
      <c r="D11" s="354" t="str">
        <f t="shared" si="2"/>
        <v/>
      </c>
      <c r="E11" s="15"/>
      <c r="F11" s="15"/>
      <c r="G11" s="354" t="str">
        <f t="shared" si="3"/>
        <v/>
      </c>
      <c r="H11" s="353" t="s">
        <v>141</v>
      </c>
      <c r="I11" s="29" t="s">
        <v>115</v>
      </c>
      <c r="J11" s="354">
        <f t="shared" si="4"/>
        <v>0.5</v>
      </c>
      <c r="K11" s="353"/>
      <c r="L11" s="15"/>
      <c r="M11" s="354" t="str">
        <f t="shared" si="5"/>
        <v/>
      </c>
      <c r="N11" s="353" t="s">
        <v>115</v>
      </c>
      <c r="O11" s="15" t="s">
        <v>147</v>
      </c>
      <c r="P11" s="354">
        <f t="shared" si="6"/>
        <v>0.6666666667</v>
      </c>
      <c r="Q11" s="353" t="s">
        <v>115</v>
      </c>
      <c r="R11" s="15" t="s">
        <v>147</v>
      </c>
      <c r="S11" s="354">
        <f t="shared" si="7"/>
        <v>0.6666666667</v>
      </c>
      <c r="T11" s="353"/>
      <c r="U11" s="15" t="s">
        <v>115</v>
      </c>
      <c r="V11" s="354" t="str">
        <f t="shared" si="8"/>
        <v>#DIV/0!</v>
      </c>
      <c r="W11" s="353"/>
      <c r="X11" s="15" t="s">
        <v>129</v>
      </c>
      <c r="Y11" s="354" t="str">
        <f t="shared" si="9"/>
        <v>#DIV/0!</v>
      </c>
      <c r="Z11" s="356"/>
      <c r="AA11" s="356" t="s">
        <v>115</v>
      </c>
      <c r="AB11" s="354" t="str">
        <f t="shared" si="10"/>
        <v>#DIV/0!</v>
      </c>
      <c r="AC11" s="356"/>
      <c r="AD11" s="356" t="s">
        <v>129</v>
      </c>
      <c r="AE11" s="354" t="str">
        <f t="shared" si="11"/>
        <v>#DIV/0!</v>
      </c>
      <c r="AF11" s="357">
        <f t="shared" ref="AF11:AG11" si="19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0,INT(right(Q11,LEN(Q11)-(SEARCH("-",Q11,1))))))+(4*if(isblank(T11), 0,INT(right(T11,LEN(T11)-(SEARCH("-",T11,1))))))+(2*if(isblank(W11), 0,INT(right(W11,LEN(W11)-(SEARCH("-",W11,1))))))+(2*if(isblank(Z11), 0,INT(right(Z11,LEN(Z11)-(SEARCH("-",Z11,1))))))+(1*if(isblank(AC11), 0,INT(right(AC11,LEN(AC11)-(SEARCH("-",AC11,1))))))</f>
        <v>2</v>
      </c>
      <c r="AG11" s="381">
        <f t="shared" si="19"/>
        <v>25</v>
      </c>
      <c r="AH11" s="354">
        <f t="shared" si="13"/>
        <v>11.5</v>
      </c>
    </row>
    <row r="12">
      <c r="A12" s="6" t="s">
        <v>23</v>
      </c>
      <c r="B12" s="358"/>
      <c r="C12" s="18"/>
      <c r="D12" s="359" t="str">
        <f t="shared" si="2"/>
        <v/>
      </c>
      <c r="E12" s="18"/>
      <c r="F12" s="18"/>
      <c r="G12" s="359" t="str">
        <f t="shared" si="3"/>
        <v/>
      </c>
      <c r="H12" s="358" t="s">
        <v>156</v>
      </c>
      <c r="I12" s="27" t="s">
        <v>125</v>
      </c>
      <c r="J12" s="359">
        <f t="shared" si="4"/>
        <v>0.1428571429</v>
      </c>
      <c r="K12" s="358"/>
      <c r="L12" s="18"/>
      <c r="M12" s="359" t="str">
        <f t="shared" si="5"/>
        <v/>
      </c>
      <c r="N12" s="358" t="s">
        <v>127</v>
      </c>
      <c r="O12" s="18" t="s">
        <v>130</v>
      </c>
      <c r="P12" s="359">
        <f t="shared" si="6"/>
        <v>0.1428571429</v>
      </c>
      <c r="Q12" s="358" t="s">
        <v>127</v>
      </c>
      <c r="R12" s="18" t="s">
        <v>130</v>
      </c>
      <c r="S12" s="359">
        <f t="shared" si="7"/>
        <v>0.1428571429</v>
      </c>
      <c r="T12" s="358" t="s">
        <v>119</v>
      </c>
      <c r="U12" s="18" t="s">
        <v>125</v>
      </c>
      <c r="V12" s="359">
        <f t="shared" si="8"/>
        <v>1</v>
      </c>
      <c r="W12" s="358" t="s">
        <v>114</v>
      </c>
      <c r="X12" s="18" t="s">
        <v>127</v>
      </c>
      <c r="Y12" s="359">
        <f t="shared" si="9"/>
        <v>1.333333333</v>
      </c>
      <c r="Z12" s="379" t="s">
        <v>119</v>
      </c>
      <c r="AA12" s="379" t="s">
        <v>125</v>
      </c>
      <c r="AB12" s="359">
        <f t="shared" si="10"/>
        <v>1</v>
      </c>
      <c r="AC12" s="379" t="s">
        <v>114</v>
      </c>
      <c r="AD12" s="379" t="s">
        <v>127</v>
      </c>
      <c r="AE12" s="359">
        <f t="shared" si="11"/>
        <v>1.333333333</v>
      </c>
      <c r="AF12" s="360">
        <f t="shared" ref="AF12:AG12" si="20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0,INT(right(Q12,LEN(Q12)-(SEARCH("-",Q12,1))))))+(4*if(isblank(T12), 0,INT(right(T12,LEN(T12)-(SEARCH("-",T12,1))))))+(2*if(isblank(W12), 0,INT(right(W12,LEN(W12)-(SEARCH("-",W12,1))))))+(2*if(isblank(Z12), 0,INT(right(Z12,LEN(Z12)-(SEARCH("-",Z12,1))))))+(1*if(isblank(AC12), 0,INT(right(AC12,LEN(AC12)-(SEARCH("-",AC12,1))))))</f>
        <v>17</v>
      </c>
      <c r="AG12" s="380">
        <f t="shared" si="20"/>
        <v>39</v>
      </c>
      <c r="AH12" s="359">
        <f t="shared" si="13"/>
        <v>1.294117647</v>
      </c>
    </row>
    <row r="13">
      <c r="A13" s="12" t="s">
        <v>24</v>
      </c>
      <c r="B13" s="353" t="s">
        <v>125</v>
      </c>
      <c r="C13" s="15" t="s">
        <v>148</v>
      </c>
      <c r="D13" s="354">
        <f t="shared" si="2"/>
        <v>0.5</v>
      </c>
      <c r="E13" s="15" t="s">
        <v>149</v>
      </c>
      <c r="F13" s="15" t="s">
        <v>149</v>
      </c>
      <c r="G13" s="354">
        <f t="shared" si="3"/>
        <v>0</v>
      </c>
      <c r="H13" s="353"/>
      <c r="I13" s="29"/>
      <c r="J13" s="354" t="str">
        <f t="shared" si="4"/>
        <v/>
      </c>
      <c r="K13" s="353"/>
      <c r="L13" s="15"/>
      <c r="M13" s="354" t="str">
        <f t="shared" si="5"/>
        <v/>
      </c>
      <c r="N13" s="353"/>
      <c r="O13" s="15"/>
      <c r="P13" s="354" t="str">
        <f t="shared" si="6"/>
        <v/>
      </c>
      <c r="Q13" s="353"/>
      <c r="R13" s="15"/>
      <c r="S13" s="354" t="str">
        <f t="shared" si="7"/>
        <v/>
      </c>
      <c r="T13" s="353" t="s">
        <v>112</v>
      </c>
      <c r="U13" s="15" t="s">
        <v>112</v>
      </c>
      <c r="V13" s="354">
        <f t="shared" si="8"/>
        <v>0</v>
      </c>
      <c r="W13" s="353" t="s">
        <v>119</v>
      </c>
      <c r="X13" s="15" t="s">
        <v>143</v>
      </c>
      <c r="Y13" s="354">
        <f t="shared" si="9"/>
        <v>0.25</v>
      </c>
      <c r="Z13" s="356" t="s">
        <v>112</v>
      </c>
      <c r="AA13" s="356" t="s">
        <v>112</v>
      </c>
      <c r="AB13" s="354">
        <f t="shared" si="10"/>
        <v>0</v>
      </c>
      <c r="AC13" s="356" t="s">
        <v>119</v>
      </c>
      <c r="AD13" s="356" t="s">
        <v>143</v>
      </c>
      <c r="AE13" s="354">
        <f t="shared" si="11"/>
        <v>0.25</v>
      </c>
      <c r="AF13" s="357">
        <f t="shared" ref="AF13:AG13" si="21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0,INT(right(Q13,LEN(Q13)-(SEARCH("-",Q13,1))))))+(4*if(isblank(T13), 0,INT(right(T13,LEN(T13)-(SEARCH("-",T13,1))))))+(2*if(isblank(W13), 0,INT(right(W13,LEN(W13)-(SEARCH("-",W13,1))))))+(2*if(isblank(Z13), 0,INT(right(Z13,LEN(Z13)-(SEARCH("-",Z13,1))))))+(1*if(isblank(AC13), 0,INT(right(AC13,LEN(AC13)-(SEARCH("-",AC13,1))))))</f>
        <v>17</v>
      </c>
      <c r="AG13" s="381">
        <f t="shared" si="21"/>
        <v>20</v>
      </c>
      <c r="AH13" s="354">
        <f t="shared" si="13"/>
        <v>0.1764705882</v>
      </c>
    </row>
    <row r="14">
      <c r="A14" s="6" t="s">
        <v>25</v>
      </c>
      <c r="B14" s="358"/>
      <c r="C14" s="18"/>
      <c r="D14" s="359" t="str">
        <f t="shared" si="2"/>
        <v/>
      </c>
      <c r="E14" s="18"/>
      <c r="F14" s="18"/>
      <c r="G14" s="359" t="str">
        <f t="shared" si="3"/>
        <v/>
      </c>
      <c r="H14" s="18" t="s">
        <v>141</v>
      </c>
      <c r="I14" s="27" t="s">
        <v>115</v>
      </c>
      <c r="J14" s="359">
        <f t="shared" si="4"/>
        <v>0.5</v>
      </c>
      <c r="K14" s="358"/>
      <c r="L14" s="18"/>
      <c r="M14" s="359" t="str">
        <f t="shared" si="5"/>
        <v/>
      </c>
      <c r="N14" s="358" t="s">
        <v>115</v>
      </c>
      <c r="O14" s="18" t="s">
        <v>147</v>
      </c>
      <c r="P14" s="359">
        <f t="shared" si="6"/>
        <v>0.6666666667</v>
      </c>
      <c r="Q14" s="358" t="s">
        <v>115</v>
      </c>
      <c r="R14" s="18" t="s">
        <v>147</v>
      </c>
      <c r="S14" s="359">
        <f t="shared" si="7"/>
        <v>0.6666666667</v>
      </c>
      <c r="T14" s="358"/>
      <c r="U14" s="18" t="s">
        <v>115</v>
      </c>
      <c r="V14" s="359" t="str">
        <f t="shared" si="8"/>
        <v>#DIV/0!</v>
      </c>
      <c r="W14" s="358"/>
      <c r="X14" s="18" t="s">
        <v>129</v>
      </c>
      <c r="Y14" s="359" t="str">
        <f t="shared" si="9"/>
        <v>#DIV/0!</v>
      </c>
      <c r="Z14" s="379"/>
      <c r="AA14" s="379" t="s">
        <v>115</v>
      </c>
      <c r="AB14" s="359" t="str">
        <f t="shared" si="10"/>
        <v>#DIV/0!</v>
      </c>
      <c r="AC14" s="379"/>
      <c r="AD14" s="379" t="s">
        <v>129</v>
      </c>
      <c r="AE14" s="359" t="str">
        <f t="shared" si="11"/>
        <v>#DIV/0!</v>
      </c>
      <c r="AF14" s="360">
        <f t="shared" ref="AF14:AG14" si="22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0,INT(right(Q14,LEN(Q14)-(SEARCH("-",Q14,1))))))+(4*if(isblank(T14), 0,INT(right(T14,LEN(T14)-(SEARCH("-",T14,1))))))+(2*if(isblank(W14), 0,INT(right(W14,LEN(W14)-(SEARCH("-",W14,1))))))+(2*if(isblank(Z14), 0,INT(right(Z14,LEN(Z14)-(SEARCH("-",Z14,1))))))+(1*if(isblank(AC14), 0,INT(right(AC14,LEN(AC14)-(SEARCH("-",AC14,1))))))</f>
        <v>2</v>
      </c>
      <c r="AG14" s="380">
        <f t="shared" si="22"/>
        <v>25</v>
      </c>
      <c r="AH14" s="359">
        <f t="shared" si="13"/>
        <v>11.5</v>
      </c>
    </row>
    <row r="15">
      <c r="A15" s="12" t="s">
        <v>26</v>
      </c>
      <c r="B15" s="353"/>
      <c r="C15" s="15"/>
      <c r="D15" s="354" t="str">
        <f t="shared" si="2"/>
        <v/>
      </c>
      <c r="E15" s="15"/>
      <c r="F15" s="15"/>
      <c r="G15" s="354" t="str">
        <f t="shared" si="3"/>
        <v/>
      </c>
      <c r="H15" s="353"/>
      <c r="I15" s="29"/>
      <c r="J15" s="354" t="str">
        <f t="shared" si="4"/>
        <v/>
      </c>
      <c r="K15" s="353"/>
      <c r="L15" s="15"/>
      <c r="M15" s="354" t="str">
        <f t="shared" si="5"/>
        <v/>
      </c>
      <c r="N15" s="353" t="s">
        <v>141</v>
      </c>
      <c r="O15" s="15" t="s">
        <v>129</v>
      </c>
      <c r="P15" s="354">
        <f t="shared" si="6"/>
        <v>1</v>
      </c>
      <c r="Q15" s="353" t="s">
        <v>141</v>
      </c>
      <c r="R15" s="15" t="s">
        <v>129</v>
      </c>
      <c r="S15" s="354">
        <f t="shared" si="7"/>
        <v>1</v>
      </c>
      <c r="T15" s="353"/>
      <c r="U15" s="15" t="s">
        <v>141</v>
      </c>
      <c r="V15" s="354" t="str">
        <f t="shared" si="8"/>
        <v>#DIV/0!</v>
      </c>
      <c r="W15" s="353"/>
      <c r="X15" s="15" t="s">
        <v>115</v>
      </c>
      <c r="Y15" s="354" t="str">
        <f t="shared" si="9"/>
        <v>#DIV/0!</v>
      </c>
      <c r="Z15" s="356" t="s">
        <v>141</v>
      </c>
      <c r="AA15" s="356" t="s">
        <v>141</v>
      </c>
      <c r="AB15" s="354">
        <f t="shared" si="10"/>
        <v>0</v>
      </c>
      <c r="AC15" s="356" t="s">
        <v>141</v>
      </c>
      <c r="AD15" s="356" t="s">
        <v>115</v>
      </c>
      <c r="AE15" s="354">
        <f t="shared" si="11"/>
        <v>0.5</v>
      </c>
      <c r="AF15" s="357">
        <f t="shared" ref="AF15:AG15" si="23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0,INT(right(Q15,LEN(Q15)-(SEARCH("-",Q15,1))))))+(4*if(isblank(T15), 0,INT(right(T15,LEN(T15)-(SEARCH("-",T15,1))))))+(2*if(isblank(W15), 0,INT(right(W15,LEN(W15)-(SEARCH("-",W15,1))))))+(2*if(isblank(Z15), 0,INT(right(Z15,LEN(Z15)-(SEARCH("-",Z15,1))))))+(1*if(isblank(AC15), 0,INT(right(AC15,LEN(AC15)-(SEARCH("-",AC15,1))))))</f>
        <v>4</v>
      </c>
      <c r="AG15" s="381">
        <f t="shared" si="23"/>
        <v>15</v>
      </c>
      <c r="AH15" s="354">
        <f t="shared" si="13"/>
        <v>2.75</v>
      </c>
    </row>
    <row r="16">
      <c r="A16" s="6" t="s">
        <v>27</v>
      </c>
      <c r="B16" s="358" t="s">
        <v>156</v>
      </c>
      <c r="C16" s="18" t="s">
        <v>125</v>
      </c>
      <c r="D16" s="359">
        <f t="shared" si="2"/>
        <v>0.1428571429</v>
      </c>
      <c r="E16" s="18" t="s">
        <v>127</v>
      </c>
      <c r="F16" s="18" t="s">
        <v>127</v>
      </c>
      <c r="G16" s="359">
        <f t="shared" si="3"/>
        <v>0</v>
      </c>
      <c r="H16" s="358" t="s">
        <v>156</v>
      </c>
      <c r="I16" s="27" t="s">
        <v>125</v>
      </c>
      <c r="J16" s="359">
        <f t="shared" si="4"/>
        <v>0.1428571429</v>
      </c>
      <c r="K16" s="358" t="s">
        <v>127</v>
      </c>
      <c r="L16" s="18" t="s">
        <v>127</v>
      </c>
      <c r="M16" s="359">
        <f t="shared" si="5"/>
        <v>0</v>
      </c>
      <c r="N16" s="358" t="s">
        <v>127</v>
      </c>
      <c r="O16" s="18" t="s">
        <v>127</v>
      </c>
      <c r="P16" s="359">
        <f t="shared" si="6"/>
        <v>0</v>
      </c>
      <c r="Q16" s="358" t="s">
        <v>127</v>
      </c>
      <c r="R16" s="18" t="s">
        <v>127</v>
      </c>
      <c r="S16" s="359">
        <f t="shared" si="7"/>
        <v>0</v>
      </c>
      <c r="T16" s="358" t="s">
        <v>125</v>
      </c>
      <c r="U16" s="18" t="s">
        <v>125</v>
      </c>
      <c r="V16" s="359">
        <f t="shared" si="8"/>
        <v>0</v>
      </c>
      <c r="W16" s="358" t="s">
        <v>127</v>
      </c>
      <c r="X16" s="18" t="s">
        <v>127</v>
      </c>
      <c r="Y16" s="359">
        <f t="shared" si="9"/>
        <v>0</v>
      </c>
      <c r="Z16" s="379" t="s">
        <v>125</v>
      </c>
      <c r="AA16" s="379" t="s">
        <v>125</v>
      </c>
      <c r="AB16" s="359">
        <f t="shared" si="10"/>
        <v>0</v>
      </c>
      <c r="AC16" s="379" t="s">
        <v>127</v>
      </c>
      <c r="AD16" s="379" t="s">
        <v>127</v>
      </c>
      <c r="AE16" s="359">
        <f t="shared" si="11"/>
        <v>0</v>
      </c>
      <c r="AF16" s="360">
        <f t="shared" ref="AF16:AG16" si="24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0,INT(right(Q16,LEN(Q16)-(SEARCH("-",Q16,1))))))+(4*if(isblank(T16), 0,INT(right(T16,LEN(T16)-(SEARCH("-",T16,1))))))+(2*if(isblank(W16), 0,INT(right(W16,LEN(W16)-(SEARCH("-",W16,1))))))+(2*if(isblank(Z16), 0,INT(right(Z16,LEN(Z16)-(SEARCH("-",Z16,1))))))+(1*if(isblank(AC16), 0,INT(right(AC16,LEN(AC16)-(SEARCH("-",AC16,1))))))</f>
        <v>38</v>
      </c>
      <c r="AG16" s="380">
        <f t="shared" si="24"/>
        <v>39</v>
      </c>
      <c r="AH16" s="359">
        <f t="shared" si="13"/>
        <v>0.02631578947</v>
      </c>
    </row>
    <row r="17">
      <c r="A17" s="12" t="s">
        <v>28</v>
      </c>
      <c r="B17" s="353"/>
      <c r="C17" s="15"/>
      <c r="D17" s="354" t="str">
        <f t="shared" si="2"/>
        <v/>
      </c>
      <c r="E17" s="15"/>
      <c r="F17" s="15"/>
      <c r="G17" s="354" t="str">
        <f t="shared" si="3"/>
        <v/>
      </c>
      <c r="H17" s="353" t="s">
        <v>141</v>
      </c>
      <c r="I17" s="29" t="s">
        <v>129</v>
      </c>
      <c r="J17" s="354">
        <f t="shared" si="4"/>
        <v>1</v>
      </c>
      <c r="K17" s="353"/>
      <c r="L17" s="15"/>
      <c r="M17" s="354" t="str">
        <f t="shared" si="5"/>
        <v/>
      </c>
      <c r="N17" s="353" t="s">
        <v>147</v>
      </c>
      <c r="O17" s="15" t="s">
        <v>134</v>
      </c>
      <c r="P17" s="354">
        <f t="shared" si="6"/>
        <v>0.4</v>
      </c>
      <c r="Q17" s="353" t="s">
        <v>147</v>
      </c>
      <c r="R17" s="15" t="s">
        <v>134</v>
      </c>
      <c r="S17" s="354">
        <f t="shared" si="7"/>
        <v>0.4</v>
      </c>
      <c r="T17" s="353" t="s">
        <v>115</v>
      </c>
      <c r="U17" s="15" t="s">
        <v>129</v>
      </c>
      <c r="V17" s="354">
        <f t="shared" si="8"/>
        <v>0.3333333333</v>
      </c>
      <c r="W17" s="353" t="s">
        <v>147</v>
      </c>
      <c r="X17" s="15" t="s">
        <v>122</v>
      </c>
      <c r="Y17" s="354">
        <f t="shared" si="9"/>
        <v>0.2</v>
      </c>
      <c r="Z17" s="356" t="s">
        <v>115</v>
      </c>
      <c r="AA17" s="356" t="s">
        <v>129</v>
      </c>
      <c r="AB17" s="354">
        <f t="shared" si="10"/>
        <v>0.3333333333</v>
      </c>
      <c r="AC17" s="356" t="s">
        <v>147</v>
      </c>
      <c r="AD17" s="356" t="s">
        <v>122</v>
      </c>
      <c r="AE17" s="354">
        <f t="shared" si="11"/>
        <v>0.2</v>
      </c>
      <c r="AF17" s="357">
        <f t="shared" ref="AF17:AG17" si="25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0,INT(right(Q17,LEN(Q17)-(SEARCH("-",Q17,1))))))+(4*if(isblank(T17), 0,INT(right(T17,LEN(T17)-(SEARCH("-",T17,1))))))+(2*if(isblank(W17), 0,INT(right(W17,LEN(W17)-(SEARCH("-",W17,1))))))+(2*if(isblank(Z17), 0,INT(right(Z17,LEN(Z17)-(SEARCH("-",Z17,1))))))+(1*if(isblank(AC17), 0,INT(right(AC17,LEN(AC17)-(SEARCH("-",AC17,1))))))</f>
        <v>28</v>
      </c>
      <c r="AG17" s="381">
        <f t="shared" si="25"/>
        <v>39</v>
      </c>
      <c r="AH17" s="354">
        <f t="shared" si="13"/>
        <v>0.3928571429</v>
      </c>
    </row>
    <row r="18">
      <c r="A18" s="6" t="s">
        <v>29</v>
      </c>
      <c r="B18" s="358"/>
      <c r="C18" s="18"/>
      <c r="D18" s="359" t="str">
        <f t="shared" si="2"/>
        <v/>
      </c>
      <c r="E18" s="18"/>
      <c r="F18" s="18"/>
      <c r="G18" s="359" t="str">
        <f t="shared" si="3"/>
        <v/>
      </c>
      <c r="H18" s="358" t="s">
        <v>156</v>
      </c>
      <c r="I18" s="27" t="s">
        <v>144</v>
      </c>
      <c r="J18" s="359">
        <f t="shared" si="4"/>
        <v>0.5714285714</v>
      </c>
      <c r="K18" s="358"/>
      <c r="L18" s="18"/>
      <c r="M18" s="359" t="str">
        <f t="shared" si="5"/>
        <v/>
      </c>
      <c r="N18" s="358" t="s">
        <v>127</v>
      </c>
      <c r="O18" s="18" t="s">
        <v>127</v>
      </c>
      <c r="P18" s="359">
        <f t="shared" si="6"/>
        <v>0</v>
      </c>
      <c r="Q18" s="358" t="s">
        <v>127</v>
      </c>
      <c r="R18" s="18" t="s">
        <v>127</v>
      </c>
      <c r="S18" s="359">
        <f t="shared" si="7"/>
        <v>0</v>
      </c>
      <c r="T18" s="358" t="s">
        <v>119</v>
      </c>
      <c r="U18" s="18" t="s">
        <v>144</v>
      </c>
      <c r="V18" s="359">
        <f t="shared" si="8"/>
        <v>1.75</v>
      </c>
      <c r="W18" s="358" t="s">
        <v>114</v>
      </c>
      <c r="X18" s="18" t="s">
        <v>127</v>
      </c>
      <c r="Y18" s="359">
        <f t="shared" si="9"/>
        <v>1.333333333</v>
      </c>
      <c r="Z18" s="379" t="s">
        <v>119</v>
      </c>
      <c r="AA18" s="379" t="s">
        <v>144</v>
      </c>
      <c r="AB18" s="359">
        <f t="shared" si="10"/>
        <v>1.75</v>
      </c>
      <c r="AC18" s="379" t="s">
        <v>114</v>
      </c>
      <c r="AD18" s="379" t="s">
        <v>127</v>
      </c>
      <c r="AE18" s="359">
        <f t="shared" si="11"/>
        <v>1.333333333</v>
      </c>
      <c r="AF18" s="360">
        <f t="shared" ref="AF18:AG18" si="26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0,INT(right(Q18,LEN(Q18)-(SEARCH("-",Q18,1))))))+(4*if(isblank(T18), 0,INT(right(T18,LEN(T18)-(SEARCH("-",T18,1))))))+(2*if(isblank(W18), 0,INT(right(W18,LEN(W18)-(SEARCH("-",W18,1))))))+(2*if(isblank(Z18), 0,INT(right(Z18,LEN(Z18)-(SEARCH("-",Z18,1))))))+(1*if(isblank(AC18), 0,INT(right(AC18,LEN(AC18)-(SEARCH("-",AC18,1))))))</f>
        <v>17</v>
      </c>
      <c r="AG18" s="380">
        <f t="shared" si="26"/>
        <v>44</v>
      </c>
      <c r="AH18" s="359">
        <f t="shared" si="13"/>
        <v>1.588235294</v>
      </c>
    </row>
    <row r="19">
      <c r="A19" s="12" t="s">
        <v>30</v>
      </c>
      <c r="B19" s="353" t="s">
        <v>150</v>
      </c>
      <c r="C19" s="15" t="s">
        <v>150</v>
      </c>
      <c r="D19" s="354">
        <f t="shared" si="2"/>
        <v>0</v>
      </c>
      <c r="E19" s="15" t="s">
        <v>151</v>
      </c>
      <c r="F19" s="15" t="s">
        <v>151</v>
      </c>
      <c r="G19" s="354">
        <f t="shared" si="3"/>
        <v>0</v>
      </c>
      <c r="H19" s="353"/>
      <c r="I19" s="29"/>
      <c r="J19" s="354" t="str">
        <f t="shared" si="4"/>
        <v/>
      </c>
      <c r="K19" s="353"/>
      <c r="L19" s="15"/>
      <c r="M19" s="354" t="str">
        <f t="shared" si="5"/>
        <v/>
      </c>
      <c r="N19" s="353"/>
      <c r="O19" s="15"/>
      <c r="P19" s="354" t="str">
        <f t="shared" si="6"/>
        <v/>
      </c>
      <c r="Q19" s="353"/>
      <c r="R19" s="15"/>
      <c r="S19" s="354" t="str">
        <f t="shared" si="7"/>
        <v/>
      </c>
      <c r="T19" s="353" t="s">
        <v>150</v>
      </c>
      <c r="U19" s="15" t="s">
        <v>150</v>
      </c>
      <c r="V19" s="354">
        <f t="shared" si="8"/>
        <v>0</v>
      </c>
      <c r="W19" s="353" t="s">
        <v>146</v>
      </c>
      <c r="X19" s="15" t="s">
        <v>146</v>
      </c>
      <c r="Y19" s="354">
        <f t="shared" si="9"/>
        <v>0</v>
      </c>
      <c r="Z19" s="356" t="s">
        <v>150</v>
      </c>
      <c r="AA19" s="356" t="s">
        <v>150</v>
      </c>
      <c r="AB19" s="354">
        <f t="shared" si="10"/>
        <v>0</v>
      </c>
      <c r="AC19" s="356" t="s">
        <v>146</v>
      </c>
      <c r="AD19" s="356" t="s">
        <v>146</v>
      </c>
      <c r="AE19" s="354">
        <f t="shared" si="11"/>
        <v>0</v>
      </c>
      <c r="AF19" s="357">
        <f t="shared" ref="AF19:AG19" si="27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0,INT(right(Q19,LEN(Q19)-(SEARCH("-",Q19,1))))))+(4*if(isblank(T19), 0,INT(right(T19,LEN(T19)-(SEARCH("-",T19,1))))))+(2*if(isblank(W19), 0,INT(right(W19,LEN(W19)-(SEARCH("-",W19,1))))))+(2*if(isblank(Z19), 0,INT(right(Z19,LEN(Z19)-(SEARCH("-",Z19,1))))))+(1*if(isblank(AC19), 0,INT(right(AC19,LEN(AC19)-(SEARCH("-",AC19,1))))))</f>
        <v>125</v>
      </c>
      <c r="AG19" s="381">
        <f t="shared" si="27"/>
        <v>125</v>
      </c>
      <c r="AH19" s="354">
        <f t="shared" si="13"/>
        <v>0</v>
      </c>
    </row>
    <row r="20">
      <c r="A20" s="6" t="s">
        <v>31</v>
      </c>
      <c r="B20" s="358" t="s">
        <v>135</v>
      </c>
      <c r="C20" s="18" t="s">
        <v>135</v>
      </c>
      <c r="D20" s="359">
        <f t="shared" si="2"/>
        <v>0</v>
      </c>
      <c r="E20" s="18" t="s">
        <v>157</v>
      </c>
      <c r="F20" s="18" t="s">
        <v>136</v>
      </c>
      <c r="G20" s="359">
        <f t="shared" si="3"/>
        <v>-0.1818181818</v>
      </c>
      <c r="H20" s="358" t="s">
        <v>135</v>
      </c>
      <c r="I20" s="27" t="s">
        <v>135</v>
      </c>
      <c r="J20" s="359">
        <f t="shared" si="4"/>
        <v>0</v>
      </c>
      <c r="K20" s="358" t="s">
        <v>157</v>
      </c>
      <c r="L20" s="18" t="s">
        <v>136</v>
      </c>
      <c r="M20" s="359">
        <f t="shared" si="5"/>
        <v>-0.1818181818</v>
      </c>
      <c r="N20" s="358" t="s">
        <v>157</v>
      </c>
      <c r="O20" s="18" t="s">
        <v>136</v>
      </c>
      <c r="P20" s="359">
        <f t="shared" si="6"/>
        <v>-0.1818181818</v>
      </c>
      <c r="Q20" s="358" t="s">
        <v>157</v>
      </c>
      <c r="R20" s="18" t="s">
        <v>136</v>
      </c>
      <c r="S20" s="359">
        <f t="shared" si="7"/>
        <v>-0.1818181818</v>
      </c>
      <c r="T20" s="358" t="s">
        <v>135</v>
      </c>
      <c r="U20" s="18" t="s">
        <v>135</v>
      </c>
      <c r="V20" s="359">
        <f t="shared" si="8"/>
        <v>0</v>
      </c>
      <c r="W20" s="358" t="s">
        <v>136</v>
      </c>
      <c r="X20" s="18" t="s">
        <v>136</v>
      </c>
      <c r="Y20" s="359">
        <f t="shared" si="9"/>
        <v>0</v>
      </c>
      <c r="Z20" s="379" t="s">
        <v>135</v>
      </c>
      <c r="AA20" s="379" t="s">
        <v>135</v>
      </c>
      <c r="AB20" s="359">
        <f t="shared" si="10"/>
        <v>0</v>
      </c>
      <c r="AC20" s="379" t="s">
        <v>136</v>
      </c>
      <c r="AD20" s="379" t="s">
        <v>136</v>
      </c>
      <c r="AE20" s="359">
        <f t="shared" si="11"/>
        <v>0</v>
      </c>
      <c r="AF20" s="360">
        <f t="shared" ref="AF20:AG20" si="28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0,INT(right(Q20,LEN(Q20)-(SEARCH("-",Q20,1))))))+(4*if(isblank(T20), 0,INT(right(T20,LEN(T20)-(SEARCH("-",T20,1))))))+(2*if(isblank(W20), 0,INT(right(W20,LEN(W20)-(SEARCH("-",W20,1))))))+(2*if(isblank(Z20), 0,INT(right(Z20,LEN(Z20)-(SEARCH("-",Z20,1))))))+(1*if(isblank(AC20), 0,INT(right(AC20,LEN(AC20)-(SEARCH("-",AC20,1))))))</f>
        <v>50</v>
      </c>
      <c r="AG20" s="380">
        <f t="shared" si="28"/>
        <v>50</v>
      </c>
      <c r="AH20" s="359">
        <f t="shared" si="13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2"/>
        <v>0</v>
      </c>
      <c r="E21" s="15" t="s">
        <v>144</v>
      </c>
      <c r="F21" s="15" t="s">
        <v>116</v>
      </c>
      <c r="G21" s="354">
        <f t="shared" si="3"/>
        <v>-0.1818181818</v>
      </c>
      <c r="H21" s="353" t="s">
        <v>114</v>
      </c>
      <c r="I21" s="29" t="s">
        <v>114</v>
      </c>
      <c r="J21" s="354">
        <f t="shared" si="4"/>
        <v>0</v>
      </c>
      <c r="K21" s="353" t="s">
        <v>144</v>
      </c>
      <c r="L21" s="15" t="s">
        <v>116</v>
      </c>
      <c r="M21" s="354">
        <f t="shared" si="5"/>
        <v>-0.1818181818</v>
      </c>
      <c r="N21" s="353" t="s">
        <v>144</v>
      </c>
      <c r="O21" s="15" t="s">
        <v>116</v>
      </c>
      <c r="P21" s="354">
        <f t="shared" si="6"/>
        <v>-0.1818181818</v>
      </c>
      <c r="Q21" s="353" t="s">
        <v>144</v>
      </c>
      <c r="R21" s="15" t="s">
        <v>116</v>
      </c>
      <c r="S21" s="354">
        <f t="shared" si="7"/>
        <v>-0.1818181818</v>
      </c>
      <c r="T21" s="353" t="s">
        <v>114</v>
      </c>
      <c r="U21" s="15" t="s">
        <v>114</v>
      </c>
      <c r="V21" s="354">
        <f t="shared" si="8"/>
        <v>0</v>
      </c>
      <c r="W21" s="353" t="s">
        <v>116</v>
      </c>
      <c r="X21" s="15" t="s">
        <v>116</v>
      </c>
      <c r="Y21" s="354">
        <f t="shared" si="9"/>
        <v>0</v>
      </c>
      <c r="Z21" s="356" t="s">
        <v>114</v>
      </c>
      <c r="AA21" s="356" t="s">
        <v>114</v>
      </c>
      <c r="AB21" s="354">
        <f t="shared" si="10"/>
        <v>0</v>
      </c>
      <c r="AC21" s="356" t="s">
        <v>116</v>
      </c>
      <c r="AD21" s="356" t="s">
        <v>116</v>
      </c>
      <c r="AE21" s="354">
        <f t="shared" si="11"/>
        <v>0</v>
      </c>
      <c r="AF21" s="357">
        <f t="shared" ref="AF21:AG21" si="29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0,INT(right(Q21,LEN(Q21)-(SEARCH("-",Q21,1))))))+(4*if(isblank(T21), 0,INT(right(T21,LEN(T21)-(SEARCH("-",T21,1))))))+(2*if(isblank(W21), 0,INT(right(W21,LEN(W21)-(SEARCH("-",W21,1))))))+(2*if(isblank(Z21), 0,INT(right(Z21,LEN(Z21)-(SEARCH("-",Z21,1))))))+(1*if(isblank(AC21), 0,INT(right(AC21,LEN(AC21)-(SEARCH("-",AC21,1))))))</f>
        <v>25</v>
      </c>
      <c r="AG21" s="381">
        <f t="shared" si="29"/>
        <v>25</v>
      </c>
      <c r="AH21" s="354">
        <f t="shared" si="13"/>
        <v>0</v>
      </c>
    </row>
    <row r="22">
      <c r="A22" s="6" t="s">
        <v>33</v>
      </c>
      <c r="B22" s="358" t="s">
        <v>115</v>
      </c>
      <c r="C22" s="18" t="s">
        <v>129</v>
      </c>
      <c r="D22" s="359">
        <f t="shared" si="2"/>
        <v>0.3333333333</v>
      </c>
      <c r="E22" s="18" t="s">
        <v>147</v>
      </c>
      <c r="F22" s="18" t="s">
        <v>123</v>
      </c>
      <c r="G22" s="359">
        <f t="shared" si="3"/>
        <v>0.4</v>
      </c>
      <c r="H22" s="358" t="s">
        <v>115</v>
      </c>
      <c r="I22" s="27" t="s">
        <v>129</v>
      </c>
      <c r="J22" s="359">
        <f t="shared" si="4"/>
        <v>0.3333333333</v>
      </c>
      <c r="K22" s="358" t="s">
        <v>147</v>
      </c>
      <c r="L22" s="18" t="s">
        <v>123</v>
      </c>
      <c r="M22" s="359">
        <f t="shared" si="5"/>
        <v>0.4</v>
      </c>
      <c r="N22" s="358" t="s">
        <v>147</v>
      </c>
      <c r="O22" s="18" t="s">
        <v>123</v>
      </c>
      <c r="P22" s="359">
        <f t="shared" si="6"/>
        <v>0.4</v>
      </c>
      <c r="Q22" s="358" t="s">
        <v>147</v>
      </c>
      <c r="R22" s="18" t="s">
        <v>123</v>
      </c>
      <c r="S22" s="359">
        <f t="shared" si="7"/>
        <v>0.4</v>
      </c>
      <c r="T22" s="358" t="s">
        <v>129</v>
      </c>
      <c r="U22" s="18" t="s">
        <v>129</v>
      </c>
      <c r="V22" s="359">
        <f t="shared" si="8"/>
        <v>0</v>
      </c>
      <c r="W22" s="358" t="s">
        <v>147</v>
      </c>
      <c r="X22" s="18" t="s">
        <v>123</v>
      </c>
      <c r="Y22" s="359">
        <f t="shared" si="9"/>
        <v>0.4</v>
      </c>
      <c r="Z22" s="379"/>
      <c r="AA22" s="379" t="s">
        <v>129</v>
      </c>
      <c r="AB22" s="359" t="str">
        <f t="shared" si="10"/>
        <v>#DIV/0!</v>
      </c>
      <c r="AC22" s="379"/>
      <c r="AD22" s="379" t="s">
        <v>123</v>
      </c>
      <c r="AE22" s="359" t="str">
        <f t="shared" si="11"/>
        <v>#DIV/0!</v>
      </c>
      <c r="AF22" s="360">
        <f t="shared" ref="AF22:AG22" si="30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0,INT(right(Q22,LEN(Q22)-(SEARCH("-",Q22,1))))))+(4*if(isblank(T22), 0,INT(right(T22,LEN(T22)-(SEARCH("-",T22,1))))))+(2*if(isblank(W22), 0,INT(right(W22,LEN(W22)-(SEARCH("-",W22,1))))))+(2*if(isblank(Z22), 0,INT(right(Z22,LEN(Z22)-(SEARCH("-",Z22,1))))))+(1*if(isblank(AC22), 0,INT(right(AC22,LEN(AC22)-(SEARCH("-",AC22,1))))))</f>
        <v>24</v>
      </c>
      <c r="AG22" s="380">
        <f t="shared" si="30"/>
        <v>39</v>
      </c>
      <c r="AH22" s="359">
        <f t="shared" si="13"/>
        <v>0.625</v>
      </c>
    </row>
    <row r="23">
      <c r="A23" s="12" t="s">
        <v>34</v>
      </c>
      <c r="B23" s="353" t="s">
        <v>113</v>
      </c>
      <c r="C23" s="15" t="s">
        <v>113</v>
      </c>
      <c r="D23" s="354">
        <f t="shared" si="2"/>
        <v>0</v>
      </c>
      <c r="E23" s="15" t="s">
        <v>114</v>
      </c>
      <c r="F23" s="15" t="s">
        <v>152</v>
      </c>
      <c r="G23" s="354">
        <f t="shared" si="3"/>
        <v>-0.1666666667</v>
      </c>
      <c r="H23" s="353" t="s">
        <v>113</v>
      </c>
      <c r="I23" s="29" t="s">
        <v>113</v>
      </c>
      <c r="J23" s="354">
        <f t="shared" si="4"/>
        <v>0</v>
      </c>
      <c r="K23" s="353" t="s">
        <v>114</v>
      </c>
      <c r="L23" s="15" t="s">
        <v>152</v>
      </c>
      <c r="M23" s="354">
        <f t="shared" si="5"/>
        <v>-0.1666666667</v>
      </c>
      <c r="N23" s="353" t="s">
        <v>114</v>
      </c>
      <c r="O23" s="15" t="s">
        <v>152</v>
      </c>
      <c r="P23" s="354">
        <f t="shared" si="6"/>
        <v>-0.1666666667</v>
      </c>
      <c r="Q23" s="353" t="s">
        <v>114</v>
      </c>
      <c r="R23" s="15" t="s">
        <v>152</v>
      </c>
      <c r="S23" s="354">
        <f t="shared" si="7"/>
        <v>-0.1666666667</v>
      </c>
      <c r="T23" s="353" t="s">
        <v>113</v>
      </c>
      <c r="U23" s="15" t="s">
        <v>113</v>
      </c>
      <c r="V23" s="354">
        <f t="shared" si="8"/>
        <v>0</v>
      </c>
      <c r="W23" s="353" t="s">
        <v>152</v>
      </c>
      <c r="X23" s="15" t="s">
        <v>152</v>
      </c>
      <c r="Y23" s="354">
        <f t="shared" si="9"/>
        <v>0</v>
      </c>
      <c r="Z23" s="356" t="s">
        <v>113</v>
      </c>
      <c r="AA23" s="356" t="s">
        <v>113</v>
      </c>
      <c r="AB23" s="354">
        <f t="shared" si="10"/>
        <v>0</v>
      </c>
      <c r="AC23" s="356" t="s">
        <v>152</v>
      </c>
      <c r="AD23" s="356" t="s">
        <v>152</v>
      </c>
      <c r="AE23" s="354">
        <f t="shared" si="11"/>
        <v>0</v>
      </c>
      <c r="AF23" s="357">
        <f t="shared" ref="AF23:AG23" si="31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0,INT(right(Q23,LEN(Q23)-(SEARCH("-",Q23,1))))))+(4*if(isblank(T23), 0,INT(right(T23,LEN(T23)-(SEARCH("-",T23,1))))))+(2*if(isblank(W23), 0,INT(right(W23,LEN(W23)-(SEARCH("-",W23,1))))))+(2*if(isblank(Z23), 0,INT(right(Z23,LEN(Z23)-(SEARCH("-",Z23,1))))))+(1*if(isblank(AC23), 0,INT(right(AC23,LEN(AC23)-(SEARCH("-",AC23,1))))))</f>
        <v>11</v>
      </c>
      <c r="AG23" s="381">
        <f t="shared" si="31"/>
        <v>11</v>
      </c>
      <c r="AH23" s="354">
        <f t="shared" si="13"/>
        <v>0</v>
      </c>
    </row>
    <row r="24">
      <c r="A24" s="6" t="s">
        <v>35</v>
      </c>
      <c r="B24" s="358"/>
      <c r="C24" s="18"/>
      <c r="D24" s="359" t="str">
        <f t="shared" si="2"/>
        <v/>
      </c>
      <c r="E24" s="18"/>
      <c r="F24" s="18"/>
      <c r="G24" s="359" t="str">
        <f t="shared" si="3"/>
        <v/>
      </c>
      <c r="H24" s="358" t="s">
        <v>141</v>
      </c>
      <c r="I24" s="27" t="s">
        <v>115</v>
      </c>
      <c r="J24" s="359">
        <f t="shared" si="4"/>
        <v>0.5</v>
      </c>
      <c r="K24" s="358" t="s">
        <v>115</v>
      </c>
      <c r="L24" s="18" t="s">
        <v>147</v>
      </c>
      <c r="M24" s="359">
        <f t="shared" si="5"/>
        <v>0.6666666667</v>
      </c>
      <c r="N24" s="358" t="s">
        <v>115</v>
      </c>
      <c r="O24" s="18" t="s">
        <v>147</v>
      </c>
      <c r="P24" s="359">
        <f t="shared" si="6"/>
        <v>0.6666666667</v>
      </c>
      <c r="Q24" s="358"/>
      <c r="R24" s="18"/>
      <c r="S24" s="359" t="str">
        <f t="shared" si="7"/>
        <v/>
      </c>
      <c r="T24" s="358"/>
      <c r="U24" s="18" t="s">
        <v>115</v>
      </c>
      <c r="V24" s="359" t="str">
        <f t="shared" si="8"/>
        <v>#DIV/0!</v>
      </c>
      <c r="W24" s="358"/>
      <c r="X24" s="18" t="s">
        <v>129</v>
      </c>
      <c r="Y24" s="359" t="str">
        <f t="shared" si="9"/>
        <v>#DIV/0!</v>
      </c>
      <c r="Z24" s="379"/>
      <c r="AA24" s="379" t="s">
        <v>115</v>
      </c>
      <c r="AB24" s="359" t="str">
        <f t="shared" si="10"/>
        <v>#DIV/0!</v>
      </c>
      <c r="AC24" s="379"/>
      <c r="AD24" s="379" t="s">
        <v>129</v>
      </c>
      <c r="AE24" s="359" t="str">
        <f t="shared" si="11"/>
        <v>#DIV/0!</v>
      </c>
      <c r="AF24" s="360">
        <f t="shared" ref="AF24:AG24" si="32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0,INT(right(Q24,LEN(Q24)-(SEARCH("-",Q24,1))))))+(4*if(isblank(T24), 0,INT(right(T24,LEN(T24)-(SEARCH("-",T24,1))))))+(2*if(isblank(W24), 0,INT(right(W24,LEN(W24)-(SEARCH("-",W24,1))))))+(2*if(isblank(Z24), 0,INT(right(Z24,LEN(Z24)-(SEARCH("-",Z24,1))))))+(1*if(isblank(AC24), 0,INT(right(AC24,LEN(AC24)-(SEARCH("-",AC24,1))))))</f>
        <v>2</v>
      </c>
      <c r="AG24" s="380">
        <f t="shared" si="32"/>
        <v>25</v>
      </c>
      <c r="AH24" s="359">
        <f t="shared" si="13"/>
        <v>11.5</v>
      </c>
    </row>
    <row r="25">
      <c r="A25" s="12" t="s">
        <v>36</v>
      </c>
      <c r="B25" s="353"/>
      <c r="C25" s="15"/>
      <c r="D25" s="354" t="str">
        <f t="shared" si="2"/>
        <v/>
      </c>
      <c r="E25" s="15"/>
      <c r="F25" s="15"/>
      <c r="G25" s="354" t="str">
        <f t="shared" si="3"/>
        <v/>
      </c>
      <c r="H25" s="353" t="s">
        <v>156</v>
      </c>
      <c r="I25" s="29" t="s">
        <v>125</v>
      </c>
      <c r="J25" s="354">
        <f t="shared" si="4"/>
        <v>0.1428571429</v>
      </c>
      <c r="K25" s="353" t="s">
        <v>127</v>
      </c>
      <c r="L25" s="15" t="s">
        <v>130</v>
      </c>
      <c r="M25" s="354">
        <f t="shared" si="5"/>
        <v>0.1428571429</v>
      </c>
      <c r="N25" s="353" t="s">
        <v>127</v>
      </c>
      <c r="O25" s="15" t="s">
        <v>130</v>
      </c>
      <c r="P25" s="354">
        <f t="shared" si="6"/>
        <v>0.1428571429</v>
      </c>
      <c r="Q25" s="353"/>
      <c r="R25" s="15"/>
      <c r="S25" s="354" t="str">
        <f t="shared" si="7"/>
        <v/>
      </c>
      <c r="T25" s="353" t="s">
        <v>119</v>
      </c>
      <c r="U25" s="15" t="s">
        <v>125</v>
      </c>
      <c r="V25" s="354">
        <f t="shared" si="8"/>
        <v>1</v>
      </c>
      <c r="W25" s="353" t="s">
        <v>114</v>
      </c>
      <c r="X25" s="15" t="s">
        <v>127</v>
      </c>
      <c r="Y25" s="354">
        <f t="shared" si="9"/>
        <v>1.333333333</v>
      </c>
      <c r="Z25" s="356" t="s">
        <v>119</v>
      </c>
      <c r="AA25" s="356" t="s">
        <v>125</v>
      </c>
      <c r="AB25" s="354">
        <f t="shared" si="10"/>
        <v>1</v>
      </c>
      <c r="AC25" s="356" t="s">
        <v>114</v>
      </c>
      <c r="AD25" s="356" t="s">
        <v>127</v>
      </c>
      <c r="AE25" s="354">
        <f t="shared" si="11"/>
        <v>1.333333333</v>
      </c>
      <c r="AF25" s="357">
        <f t="shared" ref="AF25:AG25" si="33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0,INT(right(Q25,LEN(Q25)-(SEARCH("-",Q25,1))))))+(4*if(isblank(T25), 0,INT(right(T25,LEN(T25)-(SEARCH("-",T25,1))))))+(2*if(isblank(W25), 0,INT(right(W25,LEN(W25)-(SEARCH("-",W25,1))))))+(2*if(isblank(Z25), 0,INT(right(Z25,LEN(Z25)-(SEARCH("-",Z25,1))))))+(1*if(isblank(AC25), 0,INT(right(AC25,LEN(AC25)-(SEARCH("-",AC25,1))))))</f>
        <v>17</v>
      </c>
      <c r="AG25" s="381">
        <f t="shared" si="33"/>
        <v>39</v>
      </c>
      <c r="AH25" s="354">
        <f t="shared" si="13"/>
        <v>1.294117647</v>
      </c>
    </row>
    <row r="26">
      <c r="A26" s="6" t="s">
        <v>37</v>
      </c>
      <c r="B26" s="358" t="s">
        <v>125</v>
      </c>
      <c r="C26" s="18" t="s">
        <v>125</v>
      </c>
      <c r="D26" s="359">
        <f t="shared" si="2"/>
        <v>0</v>
      </c>
      <c r="E26" s="18" t="s">
        <v>149</v>
      </c>
      <c r="F26" s="18" t="s">
        <v>149</v>
      </c>
      <c r="G26" s="359">
        <f t="shared" si="3"/>
        <v>0</v>
      </c>
      <c r="H26" s="358"/>
      <c r="I26" s="27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112</v>
      </c>
      <c r="U26" s="18" t="s">
        <v>112</v>
      </c>
      <c r="V26" s="359">
        <f t="shared" si="8"/>
        <v>0</v>
      </c>
      <c r="W26" s="358" t="s">
        <v>119</v>
      </c>
      <c r="X26" s="18" t="s">
        <v>143</v>
      </c>
      <c r="Y26" s="359">
        <f t="shared" si="9"/>
        <v>0.25</v>
      </c>
      <c r="Z26" s="379" t="s">
        <v>112</v>
      </c>
      <c r="AA26" s="379" t="s">
        <v>112</v>
      </c>
      <c r="AB26" s="359">
        <f t="shared" si="10"/>
        <v>0</v>
      </c>
      <c r="AC26" s="379" t="s">
        <v>119</v>
      </c>
      <c r="AD26" s="379" t="s">
        <v>143</v>
      </c>
      <c r="AE26" s="359">
        <f t="shared" si="11"/>
        <v>0.25</v>
      </c>
      <c r="AF26" s="360">
        <f t="shared" ref="AF26:AG26" si="34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0,INT(right(Q26,LEN(Q26)-(SEARCH("-",Q26,1))))))+(4*if(isblank(T26), 0,INT(right(T26,LEN(T26)-(SEARCH("-",T26,1))))))+(2*if(isblank(W26), 0,INT(right(W26,LEN(W26)-(SEARCH("-",W26,1))))))+(2*if(isblank(Z26), 0,INT(right(Z26,LEN(Z26)-(SEARCH("-",Z26,1))))))+(1*if(isblank(AC26), 0,INT(right(AC26,LEN(AC26)-(SEARCH("-",AC26,1))))))</f>
        <v>17</v>
      </c>
      <c r="AG26" s="380">
        <f t="shared" si="34"/>
        <v>20</v>
      </c>
      <c r="AH26" s="359">
        <f t="shared" si="13"/>
        <v>0.1764705882</v>
      </c>
    </row>
    <row r="27">
      <c r="A27" s="12" t="s">
        <v>38</v>
      </c>
      <c r="B27" s="353"/>
      <c r="C27" s="15"/>
      <c r="D27" s="354" t="str">
        <f t="shared" si="2"/>
        <v/>
      </c>
      <c r="E27" s="15"/>
      <c r="F27" s="15"/>
      <c r="G27" s="354" t="str">
        <f t="shared" si="3"/>
        <v/>
      </c>
      <c r="H27" s="15" t="s">
        <v>141</v>
      </c>
      <c r="I27" s="29" t="s">
        <v>141</v>
      </c>
      <c r="J27" s="354">
        <f t="shared" si="4"/>
        <v>0</v>
      </c>
      <c r="K27" s="353" t="s">
        <v>115</v>
      </c>
      <c r="L27" s="15" t="s">
        <v>115</v>
      </c>
      <c r="M27" s="354">
        <f t="shared" si="5"/>
        <v>0</v>
      </c>
      <c r="N27" s="353" t="s">
        <v>115</v>
      </c>
      <c r="O27" s="15" t="s">
        <v>115</v>
      </c>
      <c r="P27" s="354">
        <f t="shared" si="6"/>
        <v>0</v>
      </c>
      <c r="Q27" s="353"/>
      <c r="R27" s="15"/>
      <c r="S27" s="354" t="str">
        <f t="shared" si="7"/>
        <v/>
      </c>
      <c r="T27" s="353"/>
      <c r="U27" s="15" t="s">
        <v>141</v>
      </c>
      <c r="V27" s="354" t="str">
        <f t="shared" si="8"/>
        <v>#DIV/0!</v>
      </c>
      <c r="W27" s="353"/>
      <c r="X27" s="15" t="s">
        <v>115</v>
      </c>
      <c r="Y27" s="354" t="str">
        <f t="shared" si="9"/>
        <v>#DIV/0!</v>
      </c>
      <c r="Z27" s="356"/>
      <c r="AA27" s="356" t="s">
        <v>141</v>
      </c>
      <c r="AB27" s="354" t="str">
        <f t="shared" si="10"/>
        <v>#DIV/0!</v>
      </c>
      <c r="AC27" s="356"/>
      <c r="AD27" s="356" t="s">
        <v>115</v>
      </c>
      <c r="AE27" s="354" t="str">
        <f t="shared" si="11"/>
        <v>#DIV/0!</v>
      </c>
      <c r="AF27" s="357">
        <f t="shared" ref="AF27:AG27" si="35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0,INT(right(Q27,LEN(Q27)-(SEARCH("-",Q27,1))))))+(4*if(isblank(T27), 0,INT(right(T27,LEN(T27)-(SEARCH("-",T27,1))))))+(2*if(isblank(W27), 0,INT(right(W27,LEN(W27)-(SEARCH("-",W27,1))))))+(2*if(isblank(Z27), 0,INT(right(Z27,LEN(Z27)-(SEARCH("-",Z27,1))))))+(1*if(isblank(AC27), 0,INT(right(AC27,LEN(AC27)-(SEARCH("-",AC27,1))))))</f>
        <v>2</v>
      </c>
      <c r="AG27" s="381">
        <f t="shared" si="35"/>
        <v>14</v>
      </c>
      <c r="AH27" s="354">
        <f t="shared" si="13"/>
        <v>6</v>
      </c>
    </row>
    <row r="28">
      <c r="A28" s="6" t="s">
        <v>39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/>
      <c r="I28" s="27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141</v>
      </c>
      <c r="U28" s="18" t="s">
        <v>115</v>
      </c>
      <c r="V28" s="359">
        <f t="shared" si="8"/>
        <v>0.5</v>
      </c>
      <c r="W28" s="358" t="s">
        <v>141</v>
      </c>
      <c r="X28" s="18" t="s">
        <v>129</v>
      </c>
      <c r="Y28" s="359">
        <f t="shared" si="9"/>
        <v>1</v>
      </c>
      <c r="Z28" s="379" t="s">
        <v>141</v>
      </c>
      <c r="AA28" s="379" t="s">
        <v>115</v>
      </c>
      <c r="AB28" s="359">
        <f t="shared" si="10"/>
        <v>0.5</v>
      </c>
      <c r="AC28" s="379" t="s">
        <v>141</v>
      </c>
      <c r="AD28" s="379" t="s">
        <v>129</v>
      </c>
      <c r="AE28" s="359">
        <f t="shared" si="11"/>
        <v>1</v>
      </c>
      <c r="AF28" s="360">
        <f t="shared" ref="AF28:AG28" si="36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0,INT(right(Q28,LEN(Q28)-(SEARCH("-",Q28,1))))))+(4*if(isblank(T28), 0,INT(right(T28,LEN(T28)-(SEARCH("-",T28,1))))))+(2*if(isblank(W28), 0,INT(right(W28,LEN(W28)-(SEARCH("-",W28,1))))))+(2*if(isblank(Z28), 0,INT(right(Z28,LEN(Z28)-(SEARCH("-",Z28,1))))))+(1*if(isblank(AC28), 0,INT(right(AC28,LEN(AC28)-(SEARCH("-",AC28,1))))))</f>
        <v>9</v>
      </c>
      <c r="AG28" s="380">
        <f t="shared" si="36"/>
        <v>21</v>
      </c>
      <c r="AH28" s="359">
        <f t="shared" si="13"/>
        <v>1.333333333</v>
      </c>
    </row>
    <row r="29">
      <c r="A29" s="12" t="s">
        <v>40</v>
      </c>
      <c r="B29" s="353"/>
      <c r="C29" s="15"/>
      <c r="D29" s="354" t="str">
        <f t="shared" si="2"/>
        <v/>
      </c>
      <c r="E29" s="15"/>
      <c r="F29" s="15"/>
      <c r="G29" s="354" t="str">
        <f t="shared" si="3"/>
        <v/>
      </c>
      <c r="H29" s="353" t="s">
        <v>141</v>
      </c>
      <c r="I29" s="29" t="s">
        <v>129</v>
      </c>
      <c r="J29" s="354">
        <f t="shared" si="4"/>
        <v>1</v>
      </c>
      <c r="K29" s="353" t="s">
        <v>147</v>
      </c>
      <c r="L29" s="15" t="s">
        <v>134</v>
      </c>
      <c r="M29" s="354">
        <f t="shared" si="5"/>
        <v>0.4</v>
      </c>
      <c r="N29" s="353" t="s">
        <v>147</v>
      </c>
      <c r="O29" s="15" t="s">
        <v>134</v>
      </c>
      <c r="P29" s="354">
        <f t="shared" si="6"/>
        <v>0.4</v>
      </c>
      <c r="Q29" s="353"/>
      <c r="R29" s="15"/>
      <c r="S29" s="354" t="str">
        <f t="shared" si="7"/>
        <v/>
      </c>
      <c r="T29" s="353" t="s">
        <v>115</v>
      </c>
      <c r="U29" s="15" t="s">
        <v>129</v>
      </c>
      <c r="V29" s="354">
        <f t="shared" si="8"/>
        <v>0.3333333333</v>
      </c>
      <c r="W29" s="353" t="s">
        <v>147</v>
      </c>
      <c r="X29" s="15" t="s">
        <v>122</v>
      </c>
      <c r="Y29" s="354">
        <f t="shared" si="9"/>
        <v>0.2</v>
      </c>
      <c r="Z29" s="356" t="s">
        <v>115</v>
      </c>
      <c r="AA29" s="356" t="s">
        <v>129</v>
      </c>
      <c r="AB29" s="354">
        <f t="shared" si="10"/>
        <v>0.3333333333</v>
      </c>
      <c r="AC29" s="356" t="s">
        <v>147</v>
      </c>
      <c r="AD29" s="356" t="s">
        <v>122</v>
      </c>
      <c r="AE29" s="354">
        <f t="shared" si="11"/>
        <v>0.2</v>
      </c>
      <c r="AF29" s="357">
        <f t="shared" ref="AF29:AG29" si="37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0,INT(right(Q29,LEN(Q29)-(SEARCH("-",Q29,1))))))+(4*if(isblank(T29), 0,INT(right(T29,LEN(T29)-(SEARCH("-",T29,1))))))+(2*if(isblank(W29), 0,INT(right(W29,LEN(W29)-(SEARCH("-",W29,1))))))+(2*if(isblank(Z29), 0,INT(right(Z29,LEN(Z29)-(SEARCH("-",Z29,1))))))+(1*if(isblank(AC29), 0,INT(right(AC29,LEN(AC29)-(SEARCH("-",AC29,1))))))</f>
        <v>28</v>
      </c>
      <c r="AG29" s="381">
        <f t="shared" si="37"/>
        <v>39</v>
      </c>
      <c r="AH29" s="354">
        <f t="shared" si="13"/>
        <v>0.3928571429</v>
      </c>
    </row>
    <row r="30">
      <c r="A30" s="6" t="s">
        <v>41</v>
      </c>
      <c r="B30" s="358"/>
      <c r="C30" s="18"/>
      <c r="D30" s="359" t="str">
        <f t="shared" si="2"/>
        <v/>
      </c>
      <c r="E30" s="18"/>
      <c r="F30" s="18"/>
      <c r="G30" s="359" t="str">
        <f t="shared" si="3"/>
        <v/>
      </c>
      <c r="H30" s="358" t="s">
        <v>141</v>
      </c>
      <c r="I30" s="27" t="s">
        <v>115</v>
      </c>
      <c r="J30" s="359">
        <f t="shared" si="4"/>
        <v>0.5</v>
      </c>
      <c r="K30" s="358" t="s">
        <v>147</v>
      </c>
      <c r="L30" s="18" t="s">
        <v>147</v>
      </c>
      <c r="M30" s="359">
        <f t="shared" si="5"/>
        <v>0</v>
      </c>
      <c r="N30" s="358" t="s">
        <v>147</v>
      </c>
      <c r="O30" s="18" t="s">
        <v>147</v>
      </c>
      <c r="P30" s="359">
        <f t="shared" si="6"/>
        <v>0</v>
      </c>
      <c r="Q30" s="358"/>
      <c r="R30" s="18"/>
      <c r="S30" s="359" t="str">
        <f t="shared" si="7"/>
        <v/>
      </c>
      <c r="T30" s="358"/>
      <c r="U30" s="18" t="s">
        <v>115</v>
      </c>
      <c r="V30" s="359" t="str">
        <f t="shared" si="8"/>
        <v>#DIV/0!</v>
      </c>
      <c r="W30" s="358"/>
      <c r="X30" s="18" t="s">
        <v>129</v>
      </c>
      <c r="Y30" s="359" t="str">
        <f t="shared" si="9"/>
        <v>#DIV/0!</v>
      </c>
      <c r="Z30" s="379"/>
      <c r="AA30" s="379" t="s">
        <v>115</v>
      </c>
      <c r="AB30" s="359" t="str">
        <f t="shared" si="10"/>
        <v>#DIV/0!</v>
      </c>
      <c r="AC30" s="379"/>
      <c r="AD30" s="379" t="s">
        <v>129</v>
      </c>
      <c r="AE30" s="359" t="str">
        <f t="shared" si="11"/>
        <v>#DIV/0!</v>
      </c>
      <c r="AF30" s="360">
        <f t="shared" ref="AF30:AG30" si="38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0,INT(right(Q30,LEN(Q30)-(SEARCH("-",Q30,1))))))+(4*if(isblank(T30), 0,INT(right(T30,LEN(T30)-(SEARCH("-",T30,1))))))+(2*if(isblank(W30), 0,INT(right(W30,LEN(W30)-(SEARCH("-",W30,1))))))+(2*if(isblank(Z30), 0,INT(right(Z30,LEN(Z30)-(SEARCH("-",Z30,1))))))+(1*if(isblank(AC30), 0,INT(right(AC30,LEN(AC30)-(SEARCH("-",AC30,1))))))</f>
        <v>4</v>
      </c>
      <c r="AG30" s="380">
        <f t="shared" si="38"/>
        <v>25</v>
      </c>
      <c r="AH30" s="359">
        <f t="shared" si="13"/>
        <v>5.25</v>
      </c>
    </row>
    <row r="31">
      <c r="A31" s="12" t="s">
        <v>42</v>
      </c>
      <c r="B31" s="353"/>
      <c r="C31" s="15" t="s">
        <v>141</v>
      </c>
      <c r="D31" s="354" t="str">
        <f t="shared" si="2"/>
        <v>#DIV/0!</v>
      </c>
      <c r="E31" s="15"/>
      <c r="F31" s="15" t="s">
        <v>141</v>
      </c>
      <c r="G31" s="354" t="str">
        <f t="shared" si="3"/>
        <v>#DIV/0!</v>
      </c>
      <c r="H31" s="353"/>
      <c r="I31" s="29" t="s">
        <v>141</v>
      </c>
      <c r="J31" s="354" t="str">
        <f t="shared" si="4"/>
        <v>#DIV/0!</v>
      </c>
      <c r="K31" s="353"/>
      <c r="L31" s="15" t="s">
        <v>141</v>
      </c>
      <c r="M31" s="354" t="str">
        <f t="shared" si="5"/>
        <v>#DIV/0!</v>
      </c>
      <c r="N31" s="353"/>
      <c r="O31" s="15" t="s">
        <v>141</v>
      </c>
      <c r="P31" s="354" t="str">
        <f t="shared" si="6"/>
        <v>#DIV/0!</v>
      </c>
      <c r="Q31" s="353"/>
      <c r="R31" s="15" t="s">
        <v>141</v>
      </c>
      <c r="S31" s="354" t="str">
        <f t="shared" si="7"/>
        <v>#DIV/0!</v>
      </c>
      <c r="T31" s="353"/>
      <c r="U31" s="15" t="s">
        <v>141</v>
      </c>
      <c r="V31" s="354" t="str">
        <f t="shared" si="8"/>
        <v>#DIV/0!</v>
      </c>
      <c r="W31" s="353"/>
      <c r="X31" s="15" t="s">
        <v>141</v>
      </c>
      <c r="Y31" s="354" t="str">
        <f t="shared" si="9"/>
        <v>#DIV/0!</v>
      </c>
      <c r="Z31" s="356"/>
      <c r="AA31" s="356" t="s">
        <v>141</v>
      </c>
      <c r="AB31" s="354" t="str">
        <f t="shared" si="10"/>
        <v>#DIV/0!</v>
      </c>
      <c r="AC31" s="356" t="s">
        <v>141</v>
      </c>
      <c r="AD31" s="356" t="s">
        <v>141</v>
      </c>
      <c r="AE31" s="354">
        <f t="shared" si="11"/>
        <v>0</v>
      </c>
      <c r="AF31" s="357">
        <f t="shared" ref="AF31:AG31" si="39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0,INT(right(Q31,LEN(Q31)-(SEARCH("-",Q31,1))))))+(4*if(isblank(T31), 0,INT(right(T31,LEN(T31)-(SEARCH("-",T31,1))))))+(2*if(isblank(W31), 0,INT(right(W31,LEN(W31)-(SEARCH("-",W31,1))))))+(2*if(isblank(Z31), 0,INT(right(Z31,LEN(Z31)-(SEARCH("-",Z31,1))))))+(1*if(isblank(AC31), 0,INT(right(AC31,LEN(AC31)-(SEARCH("-",AC31,1))))))</f>
        <v>1</v>
      </c>
      <c r="AG31" s="381">
        <f t="shared" si="39"/>
        <v>11</v>
      </c>
      <c r="AH31" s="354">
        <f t="shared" si="13"/>
        <v>10</v>
      </c>
    </row>
    <row r="32">
      <c r="A32" s="6" t="s">
        <v>43</v>
      </c>
      <c r="B32" s="358" t="s">
        <v>156</v>
      </c>
      <c r="C32" s="18" t="s">
        <v>125</v>
      </c>
      <c r="D32" s="359">
        <f t="shared" si="2"/>
        <v>0.1428571429</v>
      </c>
      <c r="E32" s="18" t="s">
        <v>127</v>
      </c>
      <c r="F32" s="18" t="s">
        <v>127</v>
      </c>
      <c r="G32" s="359">
        <f t="shared" si="3"/>
        <v>0</v>
      </c>
      <c r="H32" s="358"/>
      <c r="I32" s="27"/>
      <c r="J32" s="359" t="str">
        <f t="shared" si="4"/>
        <v/>
      </c>
      <c r="K32" s="358"/>
      <c r="L32" s="18"/>
      <c r="M32" s="359" t="str">
        <f t="shared" si="5"/>
        <v/>
      </c>
      <c r="N32" s="358"/>
      <c r="O32" s="18"/>
      <c r="P32" s="359" t="str">
        <f t="shared" si="6"/>
        <v/>
      </c>
      <c r="Q32" s="358"/>
      <c r="R32" s="18"/>
      <c r="S32" s="359" t="str">
        <f t="shared" si="7"/>
        <v/>
      </c>
      <c r="T32" s="358" t="s">
        <v>125</v>
      </c>
      <c r="U32" s="18" t="s">
        <v>125</v>
      </c>
      <c r="V32" s="359">
        <f t="shared" si="8"/>
        <v>0</v>
      </c>
      <c r="W32" s="358" t="s">
        <v>127</v>
      </c>
      <c r="X32" s="18" t="s">
        <v>127</v>
      </c>
      <c r="Y32" s="359">
        <f t="shared" si="9"/>
        <v>0</v>
      </c>
      <c r="Z32" s="379" t="s">
        <v>125</v>
      </c>
      <c r="AA32" s="379" t="s">
        <v>125</v>
      </c>
      <c r="AB32" s="359">
        <f t="shared" si="10"/>
        <v>0</v>
      </c>
      <c r="AC32" s="379" t="s">
        <v>127</v>
      </c>
      <c r="AD32" s="379" t="s">
        <v>127</v>
      </c>
      <c r="AE32" s="359">
        <f t="shared" si="11"/>
        <v>0</v>
      </c>
      <c r="AF32" s="360">
        <f t="shared" ref="AF32:AG32" si="40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0,INT(right(Q32,LEN(Q32)-(SEARCH("-",Q32,1))))))+(4*if(isblank(T32), 0,INT(right(T32,LEN(T32)-(SEARCH("-",T32,1))))))+(2*if(isblank(W32), 0,INT(right(W32,LEN(W32)-(SEARCH("-",W32,1))))))+(2*if(isblank(Z32), 0,INT(right(Z32,LEN(Z32)-(SEARCH("-",Z32,1))))))+(1*if(isblank(AC32), 0,INT(right(AC32,LEN(AC32)-(SEARCH("-",AC32,1))))))</f>
        <v>38</v>
      </c>
      <c r="AG32" s="380">
        <f t="shared" si="40"/>
        <v>38</v>
      </c>
      <c r="AH32" s="359">
        <f t="shared" si="13"/>
        <v>0</v>
      </c>
    </row>
    <row r="33">
      <c r="A33" s="12" t="s">
        <v>44</v>
      </c>
      <c r="B33" s="353" t="s">
        <v>156</v>
      </c>
      <c r="C33" s="15" t="s">
        <v>125</v>
      </c>
      <c r="D33" s="354">
        <f t="shared" si="2"/>
        <v>0.1428571429</v>
      </c>
      <c r="E33" s="15" t="s">
        <v>127</v>
      </c>
      <c r="F33" s="15" t="s">
        <v>127</v>
      </c>
      <c r="G33" s="354">
        <f t="shared" si="3"/>
        <v>0</v>
      </c>
      <c r="H33" s="353" t="s">
        <v>156</v>
      </c>
      <c r="I33" s="29" t="s">
        <v>125</v>
      </c>
      <c r="J33" s="354">
        <f t="shared" si="4"/>
        <v>0.1428571429</v>
      </c>
      <c r="K33" s="353" t="s">
        <v>127</v>
      </c>
      <c r="L33" s="15" t="s">
        <v>127</v>
      </c>
      <c r="M33" s="354">
        <f t="shared" si="5"/>
        <v>0</v>
      </c>
      <c r="N33" s="353" t="s">
        <v>127</v>
      </c>
      <c r="O33" s="15" t="s">
        <v>127</v>
      </c>
      <c r="P33" s="354">
        <f t="shared" si="6"/>
        <v>0</v>
      </c>
      <c r="Q33" s="353" t="s">
        <v>127</v>
      </c>
      <c r="R33" s="15" t="s">
        <v>127</v>
      </c>
      <c r="S33" s="354">
        <f t="shared" si="7"/>
        <v>0</v>
      </c>
      <c r="T33" s="353" t="s">
        <v>125</v>
      </c>
      <c r="U33" s="15" t="s">
        <v>125</v>
      </c>
      <c r="V33" s="354">
        <f t="shared" si="8"/>
        <v>0</v>
      </c>
      <c r="W33" s="353" t="s">
        <v>127</v>
      </c>
      <c r="X33" s="15" t="s">
        <v>127</v>
      </c>
      <c r="Y33" s="354">
        <f t="shared" si="9"/>
        <v>0</v>
      </c>
      <c r="Z33" s="356" t="s">
        <v>125</v>
      </c>
      <c r="AA33" s="356" t="s">
        <v>125</v>
      </c>
      <c r="AB33" s="354">
        <f t="shared" si="10"/>
        <v>0</v>
      </c>
      <c r="AC33" s="356" t="s">
        <v>127</v>
      </c>
      <c r="AD33" s="356" t="s">
        <v>127</v>
      </c>
      <c r="AE33" s="354">
        <f t="shared" si="11"/>
        <v>0</v>
      </c>
      <c r="AF33" s="357">
        <f t="shared" ref="AF33:AG33" si="41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0,INT(right(Q33,LEN(Q33)-(SEARCH("-",Q33,1))))))+(4*if(isblank(T33), 0,INT(right(T33,LEN(T33)-(SEARCH("-",T33,1))))))+(2*if(isblank(W33), 0,INT(right(W33,LEN(W33)-(SEARCH("-",W33,1))))))+(2*if(isblank(Z33), 0,INT(right(Z33,LEN(Z33)-(SEARCH("-",Z33,1))))))+(1*if(isblank(AC33), 0,INT(right(AC33,LEN(AC33)-(SEARCH("-",AC33,1))))))</f>
        <v>38</v>
      </c>
      <c r="AG33" s="381">
        <f t="shared" si="41"/>
        <v>39</v>
      </c>
      <c r="AH33" s="354">
        <f t="shared" si="13"/>
        <v>0.02631578947</v>
      </c>
    </row>
    <row r="34">
      <c r="A34" s="6" t="s">
        <v>45</v>
      </c>
      <c r="B34" s="358"/>
      <c r="C34" s="18" t="s">
        <v>115</v>
      </c>
      <c r="D34" s="359" t="str">
        <f t="shared" si="2"/>
        <v>#DIV/0!</v>
      </c>
      <c r="E34" s="18"/>
      <c r="F34" s="18" t="s">
        <v>129</v>
      </c>
      <c r="G34" s="359" t="str">
        <f t="shared" si="3"/>
        <v>#DIV/0!</v>
      </c>
      <c r="H34" s="358"/>
      <c r="I34" s="27" t="s">
        <v>115</v>
      </c>
      <c r="J34" s="359" t="str">
        <f t="shared" si="4"/>
        <v>#DIV/0!</v>
      </c>
      <c r="K34" s="358"/>
      <c r="L34" s="18" t="s">
        <v>129</v>
      </c>
      <c r="M34" s="359" t="str">
        <f t="shared" si="5"/>
        <v>#DIV/0!</v>
      </c>
      <c r="N34" s="358"/>
      <c r="O34" s="18" t="s">
        <v>129</v>
      </c>
      <c r="P34" s="359" t="str">
        <f t="shared" si="6"/>
        <v>#DIV/0!</v>
      </c>
      <c r="Q34" s="358"/>
      <c r="R34" s="18" t="s">
        <v>129</v>
      </c>
      <c r="S34" s="359" t="str">
        <f t="shared" si="7"/>
        <v>#DIV/0!</v>
      </c>
      <c r="T34" s="358" t="s">
        <v>141</v>
      </c>
      <c r="U34" s="18" t="s">
        <v>115</v>
      </c>
      <c r="V34" s="359">
        <f t="shared" si="8"/>
        <v>0.5</v>
      </c>
      <c r="W34" s="358" t="s">
        <v>141</v>
      </c>
      <c r="X34" s="18" t="s">
        <v>129</v>
      </c>
      <c r="Y34" s="359">
        <f t="shared" si="9"/>
        <v>1</v>
      </c>
      <c r="Z34" s="379" t="s">
        <v>141</v>
      </c>
      <c r="AA34" s="379" t="s">
        <v>115</v>
      </c>
      <c r="AB34" s="359">
        <f t="shared" si="10"/>
        <v>0.5</v>
      </c>
      <c r="AC34" s="379" t="s">
        <v>141</v>
      </c>
      <c r="AD34" s="379" t="s">
        <v>129</v>
      </c>
      <c r="AE34" s="359">
        <f t="shared" si="11"/>
        <v>1</v>
      </c>
      <c r="AF34" s="360">
        <f t="shared" ref="AF34:AG34" si="42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0,INT(right(Q34,LEN(Q34)-(SEARCH("-",Q34,1))))))+(4*if(isblank(T34), 0,INT(right(T34,LEN(T34)-(SEARCH("-",T34,1))))))+(2*if(isblank(W34), 0,INT(right(W34,LEN(W34)-(SEARCH("-",W34,1))))))+(2*if(isblank(Z34), 0,INT(right(Z34,LEN(Z34)-(SEARCH("-",Z34,1))))))+(1*if(isblank(AC34), 0,INT(right(AC34,LEN(AC34)-(SEARCH("-",AC34,1))))))</f>
        <v>9</v>
      </c>
      <c r="AG34" s="380">
        <f t="shared" si="42"/>
        <v>25</v>
      </c>
      <c r="AH34" s="359">
        <f t="shared" si="13"/>
        <v>1.777777778</v>
      </c>
    </row>
    <row r="35">
      <c r="A35" s="12" t="s">
        <v>46</v>
      </c>
      <c r="B35" s="353"/>
      <c r="C35" s="15"/>
      <c r="D35" s="354" t="str">
        <f t="shared" si="2"/>
        <v/>
      </c>
      <c r="E35" s="15"/>
      <c r="F35" s="15"/>
      <c r="G35" s="354" t="str">
        <f t="shared" si="3"/>
        <v/>
      </c>
      <c r="H35" s="15" t="s">
        <v>141</v>
      </c>
      <c r="I35" s="29" t="s">
        <v>141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138</v>
      </c>
      <c r="O35" s="15" t="s">
        <v>138</v>
      </c>
      <c r="P35" s="354">
        <f t="shared" si="6"/>
        <v>0</v>
      </c>
      <c r="Q35" s="353" t="s">
        <v>138</v>
      </c>
      <c r="R35" s="15" t="s">
        <v>138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137</v>
      </c>
      <c r="X35" s="15" t="s">
        <v>137</v>
      </c>
      <c r="Y35" s="354">
        <f t="shared" si="9"/>
        <v>0</v>
      </c>
      <c r="Z35" s="356" t="s">
        <v>115</v>
      </c>
      <c r="AA35" s="356" t="s">
        <v>115</v>
      </c>
      <c r="AB35" s="354">
        <f t="shared" si="10"/>
        <v>0</v>
      </c>
      <c r="AC35" s="356" t="s">
        <v>137</v>
      </c>
      <c r="AD35" s="356" t="s">
        <v>137</v>
      </c>
      <c r="AE35" s="354">
        <f t="shared" si="11"/>
        <v>0</v>
      </c>
      <c r="AF35" s="357">
        <f t="shared" ref="AF35:AG35" si="43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0,INT(right(Q35,LEN(Q35)-(SEARCH("-",Q35,1))))))+(4*if(isblank(T35), 0,INT(right(T35,LEN(T35)-(SEARCH("-",T35,1))))))+(2*if(isblank(W35), 0,INT(right(W35,LEN(W35)-(SEARCH("-",W35,1))))))+(2*if(isblank(Z35), 0,INT(right(Z35,LEN(Z35)-(SEARCH("-",Z35,1))))))+(1*if(isblank(AC35), 0,INT(right(AC35,LEN(AC35)-(SEARCH("-",AC35,1))))))</f>
        <v>23</v>
      </c>
      <c r="AG35" s="381">
        <f t="shared" si="43"/>
        <v>23</v>
      </c>
      <c r="AH35" s="354">
        <f t="shared" si="13"/>
        <v>0</v>
      </c>
    </row>
    <row r="36">
      <c r="A36" s="6" t="s">
        <v>47</v>
      </c>
      <c r="B36" s="358"/>
      <c r="C36" s="18"/>
      <c r="D36" s="359" t="str">
        <f t="shared" si="2"/>
        <v/>
      </c>
      <c r="E36" s="18"/>
      <c r="F36" s="18"/>
      <c r="G36" s="359" t="str">
        <f t="shared" si="3"/>
        <v/>
      </c>
      <c r="H36" s="358" t="s">
        <v>127</v>
      </c>
      <c r="I36" s="27" t="s">
        <v>127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128</v>
      </c>
      <c r="O36" s="18" t="s">
        <v>128</v>
      </c>
      <c r="P36" s="359">
        <f t="shared" si="6"/>
        <v>0</v>
      </c>
      <c r="Q36" s="358" t="s">
        <v>128</v>
      </c>
      <c r="R36" s="18" t="s">
        <v>128</v>
      </c>
      <c r="S36" s="359">
        <f t="shared" si="7"/>
        <v>0</v>
      </c>
      <c r="T36" s="358" t="s">
        <v>127</v>
      </c>
      <c r="U36" s="18" t="s">
        <v>127</v>
      </c>
      <c r="V36" s="359">
        <f t="shared" si="8"/>
        <v>0</v>
      </c>
      <c r="W36" s="358" t="s">
        <v>128</v>
      </c>
      <c r="X36" s="18" t="s">
        <v>128</v>
      </c>
      <c r="Y36" s="359">
        <f t="shared" si="9"/>
        <v>0</v>
      </c>
      <c r="Z36" s="379" t="s">
        <v>127</v>
      </c>
      <c r="AA36" s="379" t="s">
        <v>127</v>
      </c>
      <c r="AB36" s="359">
        <f t="shared" si="10"/>
        <v>0</v>
      </c>
      <c r="AC36" s="379" t="s">
        <v>128</v>
      </c>
      <c r="AD36" s="379" t="s">
        <v>128</v>
      </c>
      <c r="AE36" s="359">
        <f t="shared" si="11"/>
        <v>0</v>
      </c>
      <c r="AF36" s="360">
        <f t="shared" ref="AF36:AG36" si="44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0,INT(right(Q36,LEN(Q36)-(SEARCH("-",Q36,1))))))+(4*if(isblank(T36), 0,INT(right(T36,LEN(T36)-(SEARCH("-",T36,1))))))+(2*if(isblank(W36), 0,INT(right(W36,LEN(W36)-(SEARCH("-",W36,1))))))+(2*if(isblank(Z36), 0,INT(right(Z36,LEN(Z36)-(SEARCH("-",Z36,1))))))+(1*if(isblank(AC36), 0,INT(right(AC36,LEN(AC36)-(SEARCH("-",AC36,1))))))</f>
        <v>70</v>
      </c>
      <c r="AG36" s="380">
        <f t="shared" si="44"/>
        <v>70</v>
      </c>
      <c r="AH36" s="359">
        <f t="shared" si="13"/>
        <v>0</v>
      </c>
    </row>
    <row r="37">
      <c r="A37" s="12" t="s">
        <v>48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353" t="s">
        <v>156</v>
      </c>
      <c r="I37" s="29" t="s">
        <v>125</v>
      </c>
      <c r="J37" s="354">
        <f t="shared" si="4"/>
        <v>0.1428571429</v>
      </c>
      <c r="K37" s="353"/>
      <c r="L37" s="15"/>
      <c r="M37" s="354" t="str">
        <f t="shared" si="5"/>
        <v/>
      </c>
      <c r="N37" s="353" t="s">
        <v>127</v>
      </c>
      <c r="O37" s="15" t="s">
        <v>144</v>
      </c>
      <c r="P37" s="354">
        <f t="shared" si="6"/>
        <v>-0.2142857143</v>
      </c>
      <c r="Q37" s="353" t="s">
        <v>127</v>
      </c>
      <c r="R37" s="15" t="s">
        <v>144</v>
      </c>
      <c r="S37" s="354">
        <f t="shared" si="7"/>
        <v>-0.2142857143</v>
      </c>
      <c r="T37" s="353" t="s">
        <v>119</v>
      </c>
      <c r="U37" s="15" t="s">
        <v>125</v>
      </c>
      <c r="V37" s="354">
        <f t="shared" si="8"/>
        <v>1</v>
      </c>
      <c r="W37" s="353" t="s">
        <v>114</v>
      </c>
      <c r="X37" s="15" t="s">
        <v>144</v>
      </c>
      <c r="Y37" s="354">
        <f t="shared" si="9"/>
        <v>0.8333333333</v>
      </c>
      <c r="Z37" s="356" t="s">
        <v>119</v>
      </c>
      <c r="AA37" s="356" t="s">
        <v>125</v>
      </c>
      <c r="AB37" s="354">
        <f t="shared" si="10"/>
        <v>1</v>
      </c>
      <c r="AC37" s="356" t="s">
        <v>114</v>
      </c>
      <c r="AD37" s="356" t="s">
        <v>144</v>
      </c>
      <c r="AE37" s="354">
        <f t="shared" si="11"/>
        <v>0.8333333333</v>
      </c>
      <c r="AF37" s="357">
        <f t="shared" ref="AF37:AG37" si="45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0,INT(right(Q37,LEN(Q37)-(SEARCH("-",Q37,1))))))+(4*if(isblank(T37), 0,INT(right(T37,LEN(T37)-(SEARCH("-",T37,1))))))+(2*if(isblank(W37), 0,INT(right(W37,LEN(W37)-(SEARCH("-",W37,1))))))+(2*if(isblank(Z37), 0,INT(right(Z37,LEN(Z37)-(SEARCH("-",Z37,1))))))+(1*if(isblank(AC37), 0,INT(right(AC37,LEN(AC37)-(SEARCH("-",AC37,1))))))</f>
        <v>17</v>
      </c>
      <c r="AG37" s="381">
        <f t="shared" si="45"/>
        <v>34</v>
      </c>
      <c r="AH37" s="354">
        <f t="shared" si="13"/>
        <v>1</v>
      </c>
    </row>
    <row r="38">
      <c r="A38" s="6" t="s">
        <v>49</v>
      </c>
      <c r="B38" s="358"/>
      <c r="C38" s="18" t="s">
        <v>115</v>
      </c>
      <c r="D38" s="359" t="str">
        <f t="shared" si="2"/>
        <v>#DIV/0!</v>
      </c>
      <c r="E38" s="18"/>
      <c r="F38" s="18" t="s">
        <v>129</v>
      </c>
      <c r="G38" s="359" t="str">
        <f t="shared" si="3"/>
        <v>#DIV/0!</v>
      </c>
      <c r="H38" s="358"/>
      <c r="I38" s="27" t="s">
        <v>115</v>
      </c>
      <c r="J38" s="359" t="str">
        <f t="shared" si="4"/>
        <v>#DIV/0!</v>
      </c>
      <c r="K38" s="358"/>
      <c r="L38" s="18" t="s">
        <v>129</v>
      </c>
      <c r="M38" s="359" t="str">
        <f t="shared" si="5"/>
        <v>#DIV/0!</v>
      </c>
      <c r="N38" s="358"/>
      <c r="O38" s="18" t="s">
        <v>129</v>
      </c>
      <c r="P38" s="359" t="str">
        <f t="shared" si="6"/>
        <v>#DIV/0!</v>
      </c>
      <c r="Q38" s="358"/>
      <c r="R38" s="18" t="s">
        <v>129</v>
      </c>
      <c r="S38" s="359" t="str">
        <f t="shared" si="7"/>
        <v>#DIV/0!</v>
      </c>
      <c r="T38" s="358" t="s">
        <v>141</v>
      </c>
      <c r="U38" s="18" t="s">
        <v>115</v>
      </c>
      <c r="V38" s="359">
        <f t="shared" si="8"/>
        <v>0.5</v>
      </c>
      <c r="W38" s="358" t="s">
        <v>141</v>
      </c>
      <c r="X38" s="18" t="s">
        <v>129</v>
      </c>
      <c r="Y38" s="359">
        <f t="shared" si="9"/>
        <v>1</v>
      </c>
      <c r="Z38" s="379" t="s">
        <v>141</v>
      </c>
      <c r="AA38" s="379" t="s">
        <v>115</v>
      </c>
      <c r="AB38" s="359">
        <f t="shared" si="10"/>
        <v>0.5</v>
      </c>
      <c r="AC38" s="379" t="s">
        <v>141</v>
      </c>
      <c r="AD38" s="379" t="s">
        <v>129</v>
      </c>
      <c r="AE38" s="359">
        <f t="shared" si="11"/>
        <v>1</v>
      </c>
      <c r="AF38" s="360">
        <f t="shared" ref="AF38:AG38" si="46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0,INT(right(Q38,LEN(Q38)-(SEARCH("-",Q38,1))))))+(4*if(isblank(T38), 0,INT(right(T38,LEN(T38)-(SEARCH("-",T38,1))))))+(2*if(isblank(W38), 0,INT(right(W38,LEN(W38)-(SEARCH("-",W38,1))))))+(2*if(isblank(Z38), 0,INT(right(Z38,LEN(Z38)-(SEARCH("-",Z38,1))))))+(1*if(isblank(AC38), 0,INT(right(AC38,LEN(AC38)-(SEARCH("-",AC38,1))))))</f>
        <v>9</v>
      </c>
      <c r="AG38" s="380">
        <f t="shared" si="46"/>
        <v>25</v>
      </c>
      <c r="AH38" s="359">
        <f t="shared" si="13"/>
        <v>1.777777778</v>
      </c>
    </row>
    <row r="39">
      <c r="A39" s="21" t="s">
        <v>50</v>
      </c>
      <c r="B39" s="364"/>
      <c r="C39" s="24" t="s">
        <v>115</v>
      </c>
      <c r="D39" s="365" t="str">
        <f t="shared" si="2"/>
        <v>#DIV/0!</v>
      </c>
      <c r="E39" s="24"/>
      <c r="F39" s="24" t="s">
        <v>129</v>
      </c>
      <c r="G39" s="365" t="str">
        <f t="shared" si="3"/>
        <v>#DIV/0!</v>
      </c>
      <c r="H39" s="364"/>
      <c r="I39" s="367" t="s">
        <v>115</v>
      </c>
      <c r="J39" s="365" t="str">
        <f t="shared" si="4"/>
        <v>#DIV/0!</v>
      </c>
      <c r="K39" s="364"/>
      <c r="L39" s="24" t="s">
        <v>129</v>
      </c>
      <c r="M39" s="365" t="str">
        <f t="shared" si="5"/>
        <v>#DIV/0!</v>
      </c>
      <c r="N39" s="364"/>
      <c r="O39" s="24" t="s">
        <v>129</v>
      </c>
      <c r="P39" s="365" t="str">
        <f t="shared" si="6"/>
        <v>#DIV/0!</v>
      </c>
      <c r="Q39" s="364"/>
      <c r="R39" s="24" t="s">
        <v>129</v>
      </c>
      <c r="S39" s="365" t="str">
        <f t="shared" si="7"/>
        <v>#DIV/0!</v>
      </c>
      <c r="T39" s="364" t="s">
        <v>141</v>
      </c>
      <c r="U39" s="24" t="s">
        <v>115</v>
      </c>
      <c r="V39" s="365">
        <f t="shared" si="8"/>
        <v>0.5</v>
      </c>
      <c r="W39" s="364" t="s">
        <v>141</v>
      </c>
      <c r="X39" s="24" t="s">
        <v>129</v>
      </c>
      <c r="Y39" s="365">
        <f t="shared" si="9"/>
        <v>1</v>
      </c>
      <c r="Z39" s="382" t="s">
        <v>141</v>
      </c>
      <c r="AA39" s="382" t="s">
        <v>115</v>
      </c>
      <c r="AB39" s="354">
        <f t="shared" si="10"/>
        <v>0.5</v>
      </c>
      <c r="AC39" s="382" t="s">
        <v>141</v>
      </c>
      <c r="AD39" s="382" t="s">
        <v>129</v>
      </c>
      <c r="AE39" s="354">
        <f t="shared" si="11"/>
        <v>1</v>
      </c>
      <c r="AF39" s="357">
        <f t="shared" ref="AF39:AG39" si="47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0,INT(right(Q39,LEN(Q39)-(SEARCH("-",Q39,1))))))+(4*if(isblank(T39), 0,INT(right(T39,LEN(T39)-(SEARCH("-",T39,1))))))+(2*if(isblank(W39), 0,INT(right(W39,LEN(W39)-(SEARCH("-",W39,1))))))+(2*if(isblank(Z39), 0,INT(right(Z39,LEN(Z39)-(SEARCH("-",Z39,1))))))+(1*if(isblank(AC39), 0,INT(right(AC39,LEN(AC39)-(SEARCH("-",AC39,1))))))</f>
        <v>9</v>
      </c>
      <c r="AG39" s="381">
        <f t="shared" si="47"/>
        <v>25</v>
      </c>
      <c r="AH39" s="365">
        <f t="shared" si="13"/>
        <v>1.777777778</v>
      </c>
    </row>
  </sheetData>
  <mergeCells count="12">
    <mergeCell ref="T1:V2"/>
    <mergeCell ref="W1:Y2"/>
    <mergeCell ref="Z1:AB2"/>
    <mergeCell ref="AC1:AE2"/>
    <mergeCell ref="AF1:AH2"/>
    <mergeCell ref="A1:A3"/>
    <mergeCell ref="B1:D2"/>
    <mergeCell ref="E1:G2"/>
    <mergeCell ref="H1:J2"/>
    <mergeCell ref="K1:M2"/>
    <mergeCell ref="N1:P2"/>
    <mergeCell ref="Q1:S2"/>
  </mergeCells>
  <conditionalFormatting sqref="AH4:AH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AE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34" width="7.38"/>
  </cols>
  <sheetData>
    <row r="1">
      <c r="A1" s="335" t="s">
        <v>153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336" t="s">
        <v>110</v>
      </c>
      <c r="AA1" s="337"/>
      <c r="AB1" s="338"/>
      <c r="AC1" s="336" t="s">
        <v>13</v>
      </c>
      <c r="AD1" s="337"/>
      <c r="AE1" s="338"/>
      <c r="AF1" s="248" t="s">
        <v>55</v>
      </c>
      <c r="AG1" s="337"/>
      <c r="AH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4" t="s">
        <v>103</v>
      </c>
      <c r="AA3" s="344" t="s">
        <v>104</v>
      </c>
      <c r="AB3" s="344" t="s">
        <v>105</v>
      </c>
      <c r="AC3" s="344" t="s">
        <v>103</v>
      </c>
      <c r="AD3" s="344" t="s">
        <v>104</v>
      </c>
      <c r="AE3" s="344" t="s">
        <v>105</v>
      </c>
      <c r="AF3" s="345" t="s">
        <v>103</v>
      </c>
      <c r="AG3" s="345" t="s">
        <v>104</v>
      </c>
      <c r="AH3" s="346" t="s">
        <v>105</v>
      </c>
    </row>
    <row r="4">
      <c r="A4" s="6" t="s">
        <v>15</v>
      </c>
      <c r="B4" s="347" t="s">
        <v>119</v>
      </c>
      <c r="C4" s="9" t="s">
        <v>143</v>
      </c>
      <c r="D4" s="348">
        <f t="shared" ref="D4:D39" si="2">if(and(isblank(B4),isblank(C4)), "", ((if(isblank(C4), 0,right(C4,LEN(C4)-(SEARCH("-",C4,1))))/((if(isblank(B4), 0,right(B4,LEN(B4)-(SEARCH("-",B4,1))))))))-1)</f>
        <v>0.3333333333</v>
      </c>
      <c r="E4" s="9" t="s">
        <v>127</v>
      </c>
      <c r="F4" s="9" t="s">
        <v>125</v>
      </c>
      <c r="G4" s="348">
        <f t="shared" ref="G4:G39" si="3">if(and(isblank(E4),isblank(F4)), "", ((if(isblank(F4), 0,right(F4,LEN(F4)-(SEARCH("-",F4,1))))/((if(isblank(E4), 0,right(E4,LEN(E4)-(SEARCH("-",E4,1))))))))-1)</f>
        <v>-0.4</v>
      </c>
      <c r="H4" s="347" t="s">
        <v>119</v>
      </c>
      <c r="I4" s="350" t="s">
        <v>143</v>
      </c>
      <c r="J4" s="348">
        <f t="shared" ref="J4:J39" si="4">if(and(isblank(H4),isblank(I4)), "", ((if(isblank(I4), 0,right(I4,LEN(I4)-(SEARCH("-",I4,1))))/((if(isblank(H4), 0,right(H4,LEN(H4)-(SEARCH("-",H4,1))))))))-1)</f>
        <v>0.3333333333</v>
      </c>
      <c r="K4" s="347" t="s">
        <v>125</v>
      </c>
      <c r="L4" s="9" t="s">
        <v>125</v>
      </c>
      <c r="M4" s="348">
        <f t="shared" ref="M4:M39" si="5">if(and(isblank(K4),isblank(L4)), "", ((if(isblank(L4), 0,right(L4,LEN(L4)-(SEARCH("-",L4,1))))/((if(isblank(K4), 0,right(K4,LEN(K4)-(SEARCH("-",K4,1))))))))-1)</f>
        <v>0</v>
      </c>
      <c r="N4" s="347" t="s">
        <v>125</v>
      </c>
      <c r="O4" s="9" t="s">
        <v>125</v>
      </c>
      <c r="P4" s="348">
        <f t="shared" ref="P4:P39" si="6">if(and(isblank(N4),isblank(O4)), "", ((if(isblank(O4), 0,right(O4,LEN(O4)-(SEARCH("-",O4,1))))/((if(isblank(N4), 0,right(N4,LEN(N4)-(SEARCH("-",N4,1))))))))-1)</f>
        <v>0</v>
      </c>
      <c r="Q4" s="347" t="s">
        <v>125</v>
      </c>
      <c r="R4" s="9" t="s">
        <v>125</v>
      </c>
      <c r="S4" s="348">
        <f t="shared" ref="S4:S39" si="7">if(and(isblank(Q4),isblank(R4)), "", ((if(isblank(R4), 0,right(R4,LEN(R4)-(SEARCH("-",R4,1))))/((if(isblank(Q4), 0,right(Q4,LEN(Q4)-(SEARCH("-",Q4,1))))))))-1)</f>
        <v>0</v>
      </c>
      <c r="T4" s="347" t="s">
        <v>119</v>
      </c>
      <c r="U4" s="9" t="s">
        <v>143</v>
      </c>
      <c r="V4" s="348">
        <f t="shared" ref="V4:V39" si="8">if(and(isblank(T4),isblank(U4)), "", ((if(isblank(U4), 0,right(U4,LEN(U4)-(SEARCH("-",U4,1))))/((if(isblank(T4), 0,right(T4,LEN(T4)-(SEARCH("-",T4,1))))))))-1)</f>
        <v>0.3333333333</v>
      </c>
      <c r="W4" s="347" t="s">
        <v>114</v>
      </c>
      <c r="X4" s="9" t="s">
        <v>125</v>
      </c>
      <c r="Y4" s="348">
        <f t="shared" ref="Y4:Y39" si="9">if(and(isblank(W4),isblank(X4)), "", ((if(isblank(X4), 0,right(X4,LEN(X4)-(SEARCH("-",X4,1))))/((if(isblank(W4), 0,right(W4,LEN(W4)-(SEARCH("-",W4,1))))))))-1)</f>
        <v>0.5</v>
      </c>
      <c r="Z4" s="351" t="s">
        <v>119</v>
      </c>
      <c r="AA4" s="351" t="s">
        <v>143</v>
      </c>
      <c r="AB4" s="348">
        <f t="shared" ref="AB4:AB39" si="10">if(and(isblank(Z4),isblank(AA4)), "", ((if(isblank(AA4), 0,right(AA4,LEN(AA4)-(SEARCH("-",AA4,1))))/((if(isblank(Z4), 0,right(Z4,LEN(Z4)-(SEARCH("-",Z4,1))))))))-1)</f>
        <v>0.3333333333</v>
      </c>
      <c r="AC4" s="351" t="s">
        <v>114</v>
      </c>
      <c r="AD4" s="351" t="s">
        <v>125</v>
      </c>
      <c r="AE4" s="348">
        <f t="shared" ref="AE4:AE39" si="11">if(and(isblank(AC4),isblank(AD4)), "", ((if(isblank(AD4), 0,right(AD4,LEN(AD4)-(SEARCH("-",AD4,1))))/((if(isblank(AC4), 0,right(AC4,LEN(AC4)-(SEARCH("-",AC4,1))))))))-1)</f>
        <v>0.5</v>
      </c>
      <c r="AF4" s="352">
        <f t="shared" ref="AF4:AG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0,INT(right(Q4,LEN(Q4)-(SEARCH("-",Q4,1))))))+(4*if(isblank(T4), 0,INT(right(T4,LEN(T4)-(SEARCH("-",T4,1))))))+(2*if(isblank(W4), 0,INT(right(W4,LEN(W4)-(SEARCH("-",W4,1))))))+(2*if(isblank(Z4), 0,INT(right(Z4,LEN(Z4)-(SEARCH("-",Z4,1))))))+(1*if(isblank(AC4), 0,INT(right(AC4,LEN(AC4)-(SEARCH("-",AC4,1))))))</f>
        <v>17</v>
      </c>
      <c r="AG4" s="383">
        <f t="shared" si="1"/>
        <v>25</v>
      </c>
      <c r="AH4" s="348">
        <f t="shared" ref="AH4:AH39" si="13">(AG4/AF4)-1</f>
        <v>0.4705882353</v>
      </c>
    </row>
    <row r="5">
      <c r="A5" s="12" t="s">
        <v>16</v>
      </c>
      <c r="B5" s="353"/>
      <c r="C5" s="15" t="s">
        <v>115</v>
      </c>
      <c r="D5" s="354" t="str">
        <f t="shared" si="2"/>
        <v>#DIV/0!</v>
      </c>
      <c r="E5" s="15"/>
      <c r="F5" s="15" t="s">
        <v>129</v>
      </c>
      <c r="G5" s="354" t="str">
        <f t="shared" si="3"/>
        <v>#DIV/0!</v>
      </c>
      <c r="H5" s="353"/>
      <c r="I5" s="29" t="s">
        <v>115</v>
      </c>
      <c r="J5" s="354" t="str">
        <f t="shared" si="4"/>
        <v>#DIV/0!</v>
      </c>
      <c r="K5" s="353"/>
      <c r="L5" s="15" t="s">
        <v>129</v>
      </c>
      <c r="M5" s="354" t="str">
        <f t="shared" si="5"/>
        <v>#DIV/0!</v>
      </c>
      <c r="N5" s="353"/>
      <c r="O5" s="15" t="s">
        <v>129</v>
      </c>
      <c r="P5" s="354" t="str">
        <f t="shared" si="6"/>
        <v>#DIV/0!</v>
      </c>
      <c r="Q5" s="353"/>
      <c r="R5" s="15" t="s">
        <v>129</v>
      </c>
      <c r="S5" s="354" t="str">
        <f t="shared" si="7"/>
        <v>#DIV/0!</v>
      </c>
      <c r="T5" s="353" t="s">
        <v>141</v>
      </c>
      <c r="U5" s="15" t="s">
        <v>115</v>
      </c>
      <c r="V5" s="354">
        <f t="shared" si="8"/>
        <v>1</v>
      </c>
      <c r="W5" s="353" t="s">
        <v>141</v>
      </c>
      <c r="X5" s="15" t="s">
        <v>129</v>
      </c>
      <c r="Y5" s="354">
        <f t="shared" si="9"/>
        <v>2</v>
      </c>
      <c r="Z5" s="356" t="s">
        <v>141</v>
      </c>
      <c r="AA5" s="356" t="s">
        <v>115</v>
      </c>
      <c r="AB5" s="354">
        <f t="shared" si="10"/>
        <v>1</v>
      </c>
      <c r="AC5" s="356" t="s">
        <v>141</v>
      </c>
      <c r="AD5" s="356" t="s">
        <v>129</v>
      </c>
      <c r="AE5" s="354">
        <f t="shared" si="11"/>
        <v>2</v>
      </c>
      <c r="AF5" s="357">
        <f t="shared" ref="AF5:AG5" si="12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0,INT(right(Q5,LEN(Q5)-(SEARCH("-",Q5,1))))))+(4*if(isblank(T5), 0,INT(right(T5,LEN(T5)-(SEARCH("-",T5,1))))))+(2*if(isblank(W5), 0,INT(right(W5,LEN(W5)-(SEARCH("-",W5,1))))))+(2*if(isblank(Z5), 0,INT(right(Z5,LEN(Z5)-(SEARCH("-",Z5,1))))))+(1*if(isblank(AC5), 0,INT(right(AC5,LEN(AC5)-(SEARCH("-",AC5,1))))))</f>
        <v>9</v>
      </c>
      <c r="AG5" s="381">
        <f t="shared" si="12"/>
        <v>25</v>
      </c>
      <c r="AH5" s="354">
        <f t="shared" si="13"/>
        <v>1.777777778</v>
      </c>
    </row>
    <row r="6">
      <c r="A6" s="6" t="s">
        <v>17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156</v>
      </c>
      <c r="I6" s="27" t="s">
        <v>144</v>
      </c>
      <c r="J6" s="359">
        <f t="shared" si="4"/>
        <v>0.6</v>
      </c>
      <c r="K6" s="358" t="s">
        <v>127</v>
      </c>
      <c r="L6" s="18" t="s">
        <v>127</v>
      </c>
      <c r="M6" s="359">
        <f t="shared" si="5"/>
        <v>0</v>
      </c>
      <c r="N6" s="358" t="s">
        <v>127</v>
      </c>
      <c r="O6" s="18" t="s">
        <v>127</v>
      </c>
      <c r="P6" s="359">
        <f t="shared" si="6"/>
        <v>0</v>
      </c>
      <c r="Q6" s="358"/>
      <c r="R6" s="18"/>
      <c r="S6" s="359" t="str">
        <f t="shared" si="7"/>
        <v/>
      </c>
      <c r="T6" s="358" t="s">
        <v>119</v>
      </c>
      <c r="U6" s="18" t="s">
        <v>144</v>
      </c>
      <c r="V6" s="359">
        <f t="shared" si="8"/>
        <v>1.666666667</v>
      </c>
      <c r="W6" s="358" t="s">
        <v>114</v>
      </c>
      <c r="X6" s="18" t="s">
        <v>127</v>
      </c>
      <c r="Y6" s="359">
        <f t="shared" si="9"/>
        <v>1.5</v>
      </c>
      <c r="Z6" s="379" t="s">
        <v>119</v>
      </c>
      <c r="AA6" s="379" t="s">
        <v>144</v>
      </c>
      <c r="AB6" s="359">
        <f t="shared" si="10"/>
        <v>1.666666667</v>
      </c>
      <c r="AC6" s="379" t="s">
        <v>114</v>
      </c>
      <c r="AD6" s="379" t="s">
        <v>127</v>
      </c>
      <c r="AE6" s="359">
        <f t="shared" si="11"/>
        <v>1.5</v>
      </c>
      <c r="AF6" s="360">
        <f t="shared" ref="AF6:AG6" si="14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0,INT(right(Q6,LEN(Q6)-(SEARCH("-",Q6,1))))))+(4*if(isblank(T6), 0,INT(right(T6,LEN(T6)-(SEARCH("-",T6,1))))))+(2*if(isblank(W6), 0,INT(right(W6,LEN(W6)-(SEARCH("-",W6,1))))))+(2*if(isblank(Z6), 0,INT(right(Z6,LEN(Z6)-(SEARCH("-",Z6,1))))))+(1*if(isblank(AC6), 0,INT(right(AC6,LEN(AC6)-(SEARCH("-",AC6,1))))))</f>
        <v>17</v>
      </c>
      <c r="AG6" s="380">
        <f t="shared" si="14"/>
        <v>44</v>
      </c>
      <c r="AH6" s="359">
        <f t="shared" si="13"/>
        <v>1.588235294</v>
      </c>
    </row>
    <row r="7">
      <c r="A7" s="12" t="s">
        <v>18</v>
      </c>
      <c r="B7" s="353" t="s">
        <v>145</v>
      </c>
      <c r="C7" s="15" t="s">
        <v>145</v>
      </c>
      <c r="D7" s="354">
        <f t="shared" si="2"/>
        <v>0</v>
      </c>
      <c r="E7" s="15" t="s">
        <v>151</v>
      </c>
      <c r="F7" s="15" t="s">
        <v>146</v>
      </c>
      <c r="G7" s="354">
        <f t="shared" si="3"/>
        <v>-0.25</v>
      </c>
      <c r="H7" s="353"/>
      <c r="I7" s="29"/>
      <c r="J7" s="354" t="str">
        <f t="shared" si="4"/>
        <v/>
      </c>
      <c r="K7" s="353"/>
      <c r="L7" s="15"/>
      <c r="M7" s="354" t="str">
        <f t="shared" si="5"/>
        <v/>
      </c>
      <c r="N7" s="353"/>
      <c r="O7" s="15"/>
      <c r="P7" s="354" t="str">
        <f t="shared" si="6"/>
        <v/>
      </c>
      <c r="Q7" s="353"/>
      <c r="R7" s="15"/>
      <c r="S7" s="354" t="str">
        <f t="shared" si="7"/>
        <v/>
      </c>
      <c r="T7" s="353" t="s">
        <v>145</v>
      </c>
      <c r="U7" s="15" t="s">
        <v>145</v>
      </c>
      <c r="V7" s="354">
        <f t="shared" si="8"/>
        <v>0</v>
      </c>
      <c r="W7" s="353" t="s">
        <v>146</v>
      </c>
      <c r="X7" s="15" t="s">
        <v>146</v>
      </c>
      <c r="Y7" s="354">
        <f t="shared" si="9"/>
        <v>0</v>
      </c>
      <c r="Z7" s="356" t="s">
        <v>145</v>
      </c>
      <c r="AA7" s="356" t="s">
        <v>145</v>
      </c>
      <c r="AB7" s="354">
        <f t="shared" si="10"/>
        <v>0</v>
      </c>
      <c r="AC7" s="356" t="s">
        <v>146</v>
      </c>
      <c r="AD7" s="356" t="s">
        <v>146</v>
      </c>
      <c r="AE7" s="354">
        <f t="shared" si="11"/>
        <v>0</v>
      </c>
      <c r="AF7" s="357">
        <f t="shared" ref="AF7:AG7" si="15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0,INT(right(Q7,LEN(Q7)-(SEARCH("-",Q7,1))))))+(4*if(isblank(T7), 0,INT(right(T7,LEN(T7)-(SEARCH("-",T7,1))))))+(2*if(isblank(W7), 0,INT(right(W7,LEN(W7)-(SEARCH("-",W7,1))))))+(2*if(isblank(Z7), 0,INT(right(Z7,LEN(Z7)-(SEARCH("-",Z7,1))))))+(1*if(isblank(AC7), 0,INT(right(AC7,LEN(AC7)-(SEARCH("-",AC7,1))))))</f>
        <v>125</v>
      </c>
      <c r="AG7" s="381">
        <f t="shared" si="15"/>
        <v>120</v>
      </c>
      <c r="AH7" s="354">
        <f t="shared" si="13"/>
        <v>-0.04</v>
      </c>
    </row>
    <row r="8">
      <c r="A8" s="6" t="s">
        <v>19</v>
      </c>
      <c r="B8" s="358" t="s">
        <v>156</v>
      </c>
      <c r="C8" s="18" t="s">
        <v>125</v>
      </c>
      <c r="D8" s="359">
        <f t="shared" si="2"/>
        <v>0.2</v>
      </c>
      <c r="E8" s="18" t="s">
        <v>127</v>
      </c>
      <c r="F8" s="18" t="s">
        <v>127</v>
      </c>
      <c r="G8" s="359">
        <f t="shared" si="3"/>
        <v>0</v>
      </c>
      <c r="H8" s="358" t="s">
        <v>156</v>
      </c>
      <c r="I8" s="27" t="s">
        <v>125</v>
      </c>
      <c r="J8" s="359">
        <f t="shared" si="4"/>
        <v>0.2</v>
      </c>
      <c r="K8" s="358" t="s">
        <v>127</v>
      </c>
      <c r="L8" s="18" t="s">
        <v>127</v>
      </c>
      <c r="M8" s="359">
        <f t="shared" si="5"/>
        <v>0</v>
      </c>
      <c r="N8" s="358" t="s">
        <v>127</v>
      </c>
      <c r="O8" s="18" t="s">
        <v>127</v>
      </c>
      <c r="P8" s="359">
        <f t="shared" si="6"/>
        <v>0</v>
      </c>
      <c r="Q8" s="358" t="s">
        <v>127</v>
      </c>
      <c r="R8" s="18" t="s">
        <v>127</v>
      </c>
      <c r="S8" s="359">
        <f t="shared" si="7"/>
        <v>0</v>
      </c>
      <c r="T8" s="358" t="s">
        <v>125</v>
      </c>
      <c r="U8" s="18" t="s">
        <v>125</v>
      </c>
      <c r="V8" s="359">
        <f t="shared" si="8"/>
        <v>0</v>
      </c>
      <c r="W8" s="358" t="s">
        <v>127</v>
      </c>
      <c r="X8" s="18" t="s">
        <v>127</v>
      </c>
      <c r="Y8" s="359">
        <f t="shared" si="9"/>
        <v>0</v>
      </c>
      <c r="Z8" s="379" t="s">
        <v>125</v>
      </c>
      <c r="AA8" s="379" t="s">
        <v>125</v>
      </c>
      <c r="AB8" s="359">
        <f t="shared" si="10"/>
        <v>0</v>
      </c>
      <c r="AC8" s="379" t="s">
        <v>127</v>
      </c>
      <c r="AD8" s="379" t="s">
        <v>127</v>
      </c>
      <c r="AE8" s="359">
        <f t="shared" si="11"/>
        <v>0</v>
      </c>
      <c r="AF8" s="360">
        <f t="shared" ref="AF8:AG8" si="16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0,INT(right(Q8,LEN(Q8)-(SEARCH("-",Q8,1))))))+(4*if(isblank(T8), 0,INT(right(T8,LEN(T8)-(SEARCH("-",T8,1))))))+(2*if(isblank(W8), 0,INT(right(W8,LEN(W8)-(SEARCH("-",W8,1))))))+(2*if(isblank(Z8), 0,INT(right(Z8,LEN(Z8)-(SEARCH("-",Z8,1))))))+(1*if(isblank(AC8), 0,INT(right(AC8,LEN(AC8)-(SEARCH("-",AC8,1))))))</f>
        <v>38</v>
      </c>
      <c r="AG8" s="380">
        <f t="shared" si="16"/>
        <v>39</v>
      </c>
      <c r="AH8" s="359">
        <f t="shared" si="13"/>
        <v>0.02631578947</v>
      </c>
    </row>
    <row r="9">
      <c r="A9" s="12" t="s">
        <v>20</v>
      </c>
      <c r="B9" s="353" t="s">
        <v>156</v>
      </c>
      <c r="C9" s="15" t="s">
        <v>125</v>
      </c>
      <c r="D9" s="354">
        <f t="shared" si="2"/>
        <v>0.2</v>
      </c>
      <c r="E9" s="15" t="s">
        <v>127</v>
      </c>
      <c r="F9" s="15" t="s">
        <v>127</v>
      </c>
      <c r="G9" s="354">
        <f t="shared" si="3"/>
        <v>0</v>
      </c>
      <c r="H9" s="353" t="s">
        <v>156</v>
      </c>
      <c r="I9" s="29" t="s">
        <v>125</v>
      </c>
      <c r="J9" s="354">
        <f t="shared" si="4"/>
        <v>0.2</v>
      </c>
      <c r="K9" s="353" t="s">
        <v>127</v>
      </c>
      <c r="L9" s="15" t="s">
        <v>127</v>
      </c>
      <c r="M9" s="354">
        <f t="shared" si="5"/>
        <v>0</v>
      </c>
      <c r="N9" s="353" t="s">
        <v>127</v>
      </c>
      <c r="O9" s="15" t="s">
        <v>127</v>
      </c>
      <c r="P9" s="354">
        <f t="shared" si="6"/>
        <v>0</v>
      </c>
      <c r="Q9" s="353" t="s">
        <v>127</v>
      </c>
      <c r="R9" s="15" t="s">
        <v>127</v>
      </c>
      <c r="S9" s="354">
        <f t="shared" si="7"/>
        <v>0</v>
      </c>
      <c r="T9" s="353" t="s">
        <v>125</v>
      </c>
      <c r="U9" s="15" t="s">
        <v>125</v>
      </c>
      <c r="V9" s="354">
        <f t="shared" si="8"/>
        <v>0</v>
      </c>
      <c r="W9" s="353" t="s">
        <v>127</v>
      </c>
      <c r="X9" s="15" t="s">
        <v>127</v>
      </c>
      <c r="Y9" s="354">
        <f t="shared" si="9"/>
        <v>0</v>
      </c>
      <c r="Z9" s="356" t="s">
        <v>125</v>
      </c>
      <c r="AA9" s="356" t="s">
        <v>125</v>
      </c>
      <c r="AB9" s="354">
        <f t="shared" si="10"/>
        <v>0</v>
      </c>
      <c r="AC9" s="356" t="s">
        <v>127</v>
      </c>
      <c r="AD9" s="356" t="s">
        <v>127</v>
      </c>
      <c r="AE9" s="354">
        <f t="shared" si="11"/>
        <v>0</v>
      </c>
      <c r="AF9" s="357">
        <f t="shared" ref="AF9:AG9" si="17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0,INT(right(Q9,LEN(Q9)-(SEARCH("-",Q9,1))))))+(4*if(isblank(T9), 0,INT(right(T9,LEN(T9)-(SEARCH("-",T9,1))))))+(2*if(isblank(W9), 0,INT(right(W9,LEN(W9)-(SEARCH("-",W9,1))))))+(2*if(isblank(Z9), 0,INT(right(Z9,LEN(Z9)-(SEARCH("-",Z9,1))))))+(1*if(isblank(AC9), 0,INT(right(AC9,LEN(AC9)-(SEARCH("-",AC9,1))))))</f>
        <v>38</v>
      </c>
      <c r="AG9" s="381">
        <f t="shared" si="17"/>
        <v>39</v>
      </c>
      <c r="AH9" s="354">
        <f t="shared" si="13"/>
        <v>0.02631578947</v>
      </c>
    </row>
    <row r="10">
      <c r="A10" s="6" t="s">
        <v>21</v>
      </c>
      <c r="B10" s="358"/>
      <c r="C10" s="18" t="s">
        <v>115</v>
      </c>
      <c r="D10" s="359" t="str">
        <f t="shared" si="2"/>
        <v>#DIV/0!</v>
      </c>
      <c r="E10" s="18"/>
      <c r="F10" s="18" t="s">
        <v>129</v>
      </c>
      <c r="G10" s="359" t="str">
        <f t="shared" si="3"/>
        <v>#DIV/0!</v>
      </c>
      <c r="H10" s="358"/>
      <c r="I10" s="27" t="s">
        <v>115</v>
      </c>
      <c r="J10" s="359" t="str">
        <f t="shared" si="4"/>
        <v>#DIV/0!</v>
      </c>
      <c r="K10" s="358"/>
      <c r="L10" s="18" t="s">
        <v>129</v>
      </c>
      <c r="M10" s="359" t="str">
        <f t="shared" si="5"/>
        <v>#DIV/0!</v>
      </c>
      <c r="N10" s="358"/>
      <c r="O10" s="18" t="s">
        <v>129</v>
      </c>
      <c r="P10" s="359" t="str">
        <f t="shared" si="6"/>
        <v>#DIV/0!</v>
      </c>
      <c r="Q10" s="358"/>
      <c r="R10" s="18" t="s">
        <v>129</v>
      </c>
      <c r="S10" s="359" t="str">
        <f t="shared" si="7"/>
        <v>#DIV/0!</v>
      </c>
      <c r="T10" s="358" t="s">
        <v>141</v>
      </c>
      <c r="U10" s="18" t="s">
        <v>115</v>
      </c>
      <c r="V10" s="359">
        <f t="shared" si="8"/>
        <v>1</v>
      </c>
      <c r="W10" s="358" t="s">
        <v>141</v>
      </c>
      <c r="X10" s="18" t="s">
        <v>129</v>
      </c>
      <c r="Y10" s="359">
        <f t="shared" si="9"/>
        <v>2</v>
      </c>
      <c r="Z10" s="379" t="s">
        <v>141</v>
      </c>
      <c r="AA10" s="379" t="s">
        <v>115</v>
      </c>
      <c r="AB10" s="359">
        <f t="shared" si="10"/>
        <v>1</v>
      </c>
      <c r="AC10" s="379" t="s">
        <v>141</v>
      </c>
      <c r="AD10" s="379" t="s">
        <v>129</v>
      </c>
      <c r="AE10" s="359">
        <f t="shared" si="11"/>
        <v>2</v>
      </c>
      <c r="AF10" s="360">
        <f t="shared" ref="AF10:AG10" si="18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0,INT(right(Q10,LEN(Q10)-(SEARCH("-",Q10,1))))))+(4*if(isblank(T10), 0,INT(right(T10,LEN(T10)-(SEARCH("-",T10,1))))))+(2*if(isblank(W10), 0,INT(right(W10,LEN(W10)-(SEARCH("-",W10,1))))))+(2*if(isblank(Z10), 0,INT(right(Z10,LEN(Z10)-(SEARCH("-",Z10,1))))))+(1*if(isblank(AC10), 0,INT(right(AC10,LEN(AC10)-(SEARCH("-",AC10,1))))))</f>
        <v>9</v>
      </c>
      <c r="AG10" s="380">
        <f t="shared" si="18"/>
        <v>25</v>
      </c>
      <c r="AH10" s="359">
        <f t="shared" si="13"/>
        <v>1.777777778</v>
      </c>
    </row>
    <row r="11">
      <c r="A11" s="12" t="s">
        <v>22</v>
      </c>
      <c r="B11" s="353"/>
      <c r="C11" s="15"/>
      <c r="D11" s="354" t="str">
        <f t="shared" si="2"/>
        <v/>
      </c>
      <c r="E11" s="15"/>
      <c r="F11" s="15"/>
      <c r="G11" s="354" t="str">
        <f t="shared" si="3"/>
        <v/>
      </c>
      <c r="H11" s="353" t="s">
        <v>141</v>
      </c>
      <c r="I11" s="29" t="s">
        <v>115</v>
      </c>
      <c r="J11" s="354">
        <f t="shared" si="4"/>
        <v>1</v>
      </c>
      <c r="K11" s="353"/>
      <c r="L11" s="15"/>
      <c r="M11" s="354" t="str">
        <f t="shared" si="5"/>
        <v/>
      </c>
      <c r="N11" s="353" t="s">
        <v>115</v>
      </c>
      <c r="O11" s="15" t="s">
        <v>147</v>
      </c>
      <c r="P11" s="354">
        <f t="shared" si="6"/>
        <v>1</v>
      </c>
      <c r="Q11" s="353" t="s">
        <v>115</v>
      </c>
      <c r="R11" s="15" t="s">
        <v>147</v>
      </c>
      <c r="S11" s="354">
        <f t="shared" si="7"/>
        <v>1</v>
      </c>
      <c r="T11" s="353"/>
      <c r="U11" s="15" t="s">
        <v>115</v>
      </c>
      <c r="V11" s="354" t="str">
        <f t="shared" si="8"/>
        <v>#DIV/0!</v>
      </c>
      <c r="W11" s="353"/>
      <c r="X11" s="15" t="s">
        <v>129</v>
      </c>
      <c r="Y11" s="354" t="str">
        <f t="shared" si="9"/>
        <v>#DIV/0!</v>
      </c>
      <c r="Z11" s="356"/>
      <c r="AA11" s="356" t="s">
        <v>115</v>
      </c>
      <c r="AB11" s="354" t="str">
        <f t="shared" si="10"/>
        <v>#DIV/0!</v>
      </c>
      <c r="AC11" s="356"/>
      <c r="AD11" s="356" t="s">
        <v>129</v>
      </c>
      <c r="AE11" s="354" t="str">
        <f t="shared" si="11"/>
        <v>#DIV/0!</v>
      </c>
      <c r="AF11" s="357">
        <f t="shared" ref="AF11:AG11" si="19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0,INT(right(Q11,LEN(Q11)-(SEARCH("-",Q11,1))))))+(4*if(isblank(T11), 0,INT(right(T11,LEN(T11)-(SEARCH("-",T11,1))))))+(2*if(isblank(W11), 0,INT(right(W11,LEN(W11)-(SEARCH("-",W11,1))))))+(2*if(isblank(Z11), 0,INT(right(Z11,LEN(Z11)-(SEARCH("-",Z11,1))))))+(1*if(isblank(AC11), 0,INT(right(AC11,LEN(AC11)-(SEARCH("-",AC11,1))))))</f>
        <v>2</v>
      </c>
      <c r="AG11" s="381">
        <f t="shared" si="19"/>
        <v>25</v>
      </c>
      <c r="AH11" s="354">
        <f t="shared" si="13"/>
        <v>11.5</v>
      </c>
    </row>
    <row r="12">
      <c r="A12" s="6" t="s">
        <v>23</v>
      </c>
      <c r="B12" s="358"/>
      <c r="C12" s="18"/>
      <c r="D12" s="359" t="str">
        <f t="shared" si="2"/>
        <v/>
      </c>
      <c r="E12" s="18"/>
      <c r="F12" s="18"/>
      <c r="G12" s="359" t="str">
        <f t="shared" si="3"/>
        <v/>
      </c>
      <c r="H12" s="358" t="s">
        <v>156</v>
      </c>
      <c r="I12" s="27" t="s">
        <v>125</v>
      </c>
      <c r="J12" s="359">
        <f t="shared" si="4"/>
        <v>0.2</v>
      </c>
      <c r="K12" s="358"/>
      <c r="L12" s="18"/>
      <c r="M12" s="359" t="str">
        <f t="shared" si="5"/>
        <v/>
      </c>
      <c r="N12" s="358" t="s">
        <v>127</v>
      </c>
      <c r="O12" s="18" t="s">
        <v>130</v>
      </c>
      <c r="P12" s="359">
        <f t="shared" si="6"/>
        <v>0.2</v>
      </c>
      <c r="Q12" s="358" t="s">
        <v>127</v>
      </c>
      <c r="R12" s="18" t="s">
        <v>130</v>
      </c>
      <c r="S12" s="359">
        <f t="shared" si="7"/>
        <v>0.2</v>
      </c>
      <c r="T12" s="358" t="s">
        <v>119</v>
      </c>
      <c r="U12" s="18" t="s">
        <v>125</v>
      </c>
      <c r="V12" s="359">
        <f t="shared" si="8"/>
        <v>1</v>
      </c>
      <c r="W12" s="358" t="s">
        <v>114</v>
      </c>
      <c r="X12" s="18" t="s">
        <v>127</v>
      </c>
      <c r="Y12" s="359">
        <f t="shared" si="9"/>
        <v>1.5</v>
      </c>
      <c r="Z12" s="379" t="s">
        <v>119</v>
      </c>
      <c r="AA12" s="379" t="s">
        <v>125</v>
      </c>
      <c r="AB12" s="359">
        <f t="shared" si="10"/>
        <v>1</v>
      </c>
      <c r="AC12" s="379" t="s">
        <v>114</v>
      </c>
      <c r="AD12" s="379" t="s">
        <v>127</v>
      </c>
      <c r="AE12" s="359">
        <f t="shared" si="11"/>
        <v>1.5</v>
      </c>
      <c r="AF12" s="360">
        <f t="shared" ref="AF12:AG12" si="20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0,INT(right(Q12,LEN(Q12)-(SEARCH("-",Q12,1))))))+(4*if(isblank(T12), 0,INT(right(T12,LEN(T12)-(SEARCH("-",T12,1))))))+(2*if(isblank(W12), 0,INT(right(W12,LEN(W12)-(SEARCH("-",W12,1))))))+(2*if(isblank(Z12), 0,INT(right(Z12,LEN(Z12)-(SEARCH("-",Z12,1))))))+(1*if(isblank(AC12), 0,INT(right(AC12,LEN(AC12)-(SEARCH("-",AC12,1))))))</f>
        <v>17</v>
      </c>
      <c r="AG12" s="380">
        <f t="shared" si="20"/>
        <v>39</v>
      </c>
      <c r="AH12" s="359">
        <f t="shared" si="13"/>
        <v>1.294117647</v>
      </c>
    </row>
    <row r="13">
      <c r="A13" s="12" t="s">
        <v>24</v>
      </c>
      <c r="B13" s="353" t="s">
        <v>125</v>
      </c>
      <c r="C13" s="15" t="s">
        <v>148</v>
      </c>
      <c r="D13" s="354">
        <f t="shared" si="2"/>
        <v>0.6666666667</v>
      </c>
      <c r="E13" s="15" t="s">
        <v>149</v>
      </c>
      <c r="F13" s="15" t="s">
        <v>149</v>
      </c>
      <c r="G13" s="354">
        <f t="shared" si="3"/>
        <v>0</v>
      </c>
      <c r="H13" s="353"/>
      <c r="I13" s="29"/>
      <c r="J13" s="354" t="str">
        <f t="shared" si="4"/>
        <v/>
      </c>
      <c r="K13" s="353"/>
      <c r="L13" s="15"/>
      <c r="M13" s="354" t="str">
        <f t="shared" si="5"/>
        <v/>
      </c>
      <c r="N13" s="353"/>
      <c r="O13" s="15"/>
      <c r="P13" s="354" t="str">
        <f t="shared" si="6"/>
        <v/>
      </c>
      <c r="Q13" s="353"/>
      <c r="R13" s="15"/>
      <c r="S13" s="354" t="str">
        <f t="shared" si="7"/>
        <v/>
      </c>
      <c r="T13" s="353" t="s">
        <v>112</v>
      </c>
      <c r="U13" s="15" t="s">
        <v>112</v>
      </c>
      <c r="V13" s="354">
        <f t="shared" si="8"/>
        <v>0</v>
      </c>
      <c r="W13" s="353" t="s">
        <v>119</v>
      </c>
      <c r="X13" s="15" t="s">
        <v>143</v>
      </c>
      <c r="Y13" s="354">
        <f t="shared" si="9"/>
        <v>0.3333333333</v>
      </c>
      <c r="Z13" s="356" t="s">
        <v>112</v>
      </c>
      <c r="AA13" s="356" t="s">
        <v>112</v>
      </c>
      <c r="AB13" s="354">
        <f t="shared" si="10"/>
        <v>0</v>
      </c>
      <c r="AC13" s="356" t="s">
        <v>119</v>
      </c>
      <c r="AD13" s="356" t="s">
        <v>143</v>
      </c>
      <c r="AE13" s="354">
        <f t="shared" si="11"/>
        <v>0.3333333333</v>
      </c>
      <c r="AF13" s="357">
        <f t="shared" ref="AF13:AG13" si="21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0,INT(right(Q13,LEN(Q13)-(SEARCH("-",Q13,1))))))+(4*if(isblank(T13), 0,INT(right(T13,LEN(T13)-(SEARCH("-",T13,1))))))+(2*if(isblank(W13), 0,INT(right(W13,LEN(W13)-(SEARCH("-",W13,1))))))+(2*if(isblank(Z13), 0,INT(right(Z13,LEN(Z13)-(SEARCH("-",Z13,1))))))+(1*if(isblank(AC13), 0,INT(right(AC13,LEN(AC13)-(SEARCH("-",AC13,1))))))</f>
        <v>17</v>
      </c>
      <c r="AG13" s="381">
        <f t="shared" si="21"/>
        <v>20</v>
      </c>
      <c r="AH13" s="354">
        <f t="shared" si="13"/>
        <v>0.1764705882</v>
      </c>
    </row>
    <row r="14">
      <c r="A14" s="6" t="s">
        <v>25</v>
      </c>
      <c r="B14" s="358"/>
      <c r="C14" s="18"/>
      <c r="D14" s="359" t="str">
        <f t="shared" si="2"/>
        <v/>
      </c>
      <c r="E14" s="18"/>
      <c r="F14" s="18"/>
      <c r="G14" s="359" t="str">
        <f t="shared" si="3"/>
        <v/>
      </c>
      <c r="H14" s="18" t="s">
        <v>141</v>
      </c>
      <c r="I14" s="27" t="s">
        <v>115</v>
      </c>
      <c r="J14" s="359">
        <f t="shared" si="4"/>
        <v>1</v>
      </c>
      <c r="K14" s="358"/>
      <c r="L14" s="18"/>
      <c r="M14" s="359" t="str">
        <f t="shared" si="5"/>
        <v/>
      </c>
      <c r="N14" s="358" t="s">
        <v>115</v>
      </c>
      <c r="O14" s="18" t="s">
        <v>147</v>
      </c>
      <c r="P14" s="359">
        <f t="shared" si="6"/>
        <v>1</v>
      </c>
      <c r="Q14" s="358" t="s">
        <v>115</v>
      </c>
      <c r="R14" s="18" t="s">
        <v>147</v>
      </c>
      <c r="S14" s="359">
        <f t="shared" si="7"/>
        <v>1</v>
      </c>
      <c r="T14" s="358"/>
      <c r="U14" s="18" t="s">
        <v>115</v>
      </c>
      <c r="V14" s="359" t="str">
        <f t="shared" si="8"/>
        <v>#DIV/0!</v>
      </c>
      <c r="W14" s="358"/>
      <c r="X14" s="18" t="s">
        <v>129</v>
      </c>
      <c r="Y14" s="359" t="str">
        <f t="shared" si="9"/>
        <v>#DIV/0!</v>
      </c>
      <c r="Z14" s="379"/>
      <c r="AA14" s="379" t="s">
        <v>115</v>
      </c>
      <c r="AB14" s="359" t="str">
        <f t="shared" si="10"/>
        <v>#DIV/0!</v>
      </c>
      <c r="AC14" s="379"/>
      <c r="AD14" s="379" t="s">
        <v>129</v>
      </c>
      <c r="AE14" s="359" t="str">
        <f t="shared" si="11"/>
        <v>#DIV/0!</v>
      </c>
      <c r="AF14" s="360">
        <f t="shared" ref="AF14:AG14" si="22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0,INT(right(Q14,LEN(Q14)-(SEARCH("-",Q14,1))))))+(4*if(isblank(T14), 0,INT(right(T14,LEN(T14)-(SEARCH("-",T14,1))))))+(2*if(isblank(W14), 0,INT(right(W14,LEN(W14)-(SEARCH("-",W14,1))))))+(2*if(isblank(Z14), 0,INT(right(Z14,LEN(Z14)-(SEARCH("-",Z14,1))))))+(1*if(isblank(AC14), 0,INT(right(AC14,LEN(AC14)-(SEARCH("-",AC14,1))))))</f>
        <v>2</v>
      </c>
      <c r="AG14" s="380">
        <f t="shared" si="22"/>
        <v>25</v>
      </c>
      <c r="AH14" s="359">
        <f t="shared" si="13"/>
        <v>11.5</v>
      </c>
    </row>
    <row r="15">
      <c r="A15" s="12" t="s">
        <v>26</v>
      </c>
      <c r="B15" s="353"/>
      <c r="C15" s="15"/>
      <c r="D15" s="354" t="str">
        <f t="shared" si="2"/>
        <v/>
      </c>
      <c r="E15" s="15"/>
      <c r="F15" s="15"/>
      <c r="G15" s="354" t="str">
        <f t="shared" si="3"/>
        <v/>
      </c>
      <c r="H15" s="353"/>
      <c r="I15" s="29"/>
      <c r="J15" s="354" t="str">
        <f t="shared" si="4"/>
        <v/>
      </c>
      <c r="K15" s="353"/>
      <c r="L15" s="15"/>
      <c r="M15" s="354" t="str">
        <f t="shared" si="5"/>
        <v/>
      </c>
      <c r="N15" s="353" t="s">
        <v>141</v>
      </c>
      <c r="O15" s="15" t="s">
        <v>129</v>
      </c>
      <c r="P15" s="354">
        <f t="shared" si="6"/>
        <v>2</v>
      </c>
      <c r="Q15" s="353" t="s">
        <v>141</v>
      </c>
      <c r="R15" s="15" t="s">
        <v>129</v>
      </c>
      <c r="S15" s="354">
        <f t="shared" si="7"/>
        <v>2</v>
      </c>
      <c r="T15" s="353"/>
      <c r="U15" s="15" t="s">
        <v>141</v>
      </c>
      <c r="V15" s="354" t="str">
        <f t="shared" si="8"/>
        <v>#DIV/0!</v>
      </c>
      <c r="W15" s="353"/>
      <c r="X15" s="15" t="s">
        <v>115</v>
      </c>
      <c r="Y15" s="354" t="str">
        <f t="shared" si="9"/>
        <v>#DIV/0!</v>
      </c>
      <c r="Z15" s="356" t="s">
        <v>141</v>
      </c>
      <c r="AA15" s="356" t="s">
        <v>141</v>
      </c>
      <c r="AB15" s="354">
        <f t="shared" si="10"/>
        <v>0</v>
      </c>
      <c r="AC15" s="356" t="s">
        <v>141</v>
      </c>
      <c r="AD15" s="356" t="s">
        <v>115</v>
      </c>
      <c r="AE15" s="354">
        <f t="shared" si="11"/>
        <v>1</v>
      </c>
      <c r="AF15" s="357">
        <f t="shared" ref="AF15:AG15" si="23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0,INT(right(Q15,LEN(Q15)-(SEARCH("-",Q15,1))))))+(4*if(isblank(T15), 0,INT(right(T15,LEN(T15)-(SEARCH("-",T15,1))))))+(2*if(isblank(W15), 0,INT(right(W15,LEN(W15)-(SEARCH("-",W15,1))))))+(2*if(isblank(Z15), 0,INT(right(Z15,LEN(Z15)-(SEARCH("-",Z15,1))))))+(1*if(isblank(AC15), 0,INT(right(AC15,LEN(AC15)-(SEARCH("-",AC15,1))))))</f>
        <v>4</v>
      </c>
      <c r="AG15" s="381">
        <f t="shared" si="23"/>
        <v>15</v>
      </c>
      <c r="AH15" s="354">
        <f t="shared" si="13"/>
        <v>2.75</v>
      </c>
    </row>
    <row r="16">
      <c r="A16" s="6" t="s">
        <v>27</v>
      </c>
      <c r="B16" s="358" t="s">
        <v>156</v>
      </c>
      <c r="C16" s="18" t="s">
        <v>125</v>
      </c>
      <c r="D16" s="359">
        <f t="shared" si="2"/>
        <v>0.2</v>
      </c>
      <c r="E16" s="18" t="s">
        <v>127</v>
      </c>
      <c r="F16" s="18" t="s">
        <v>127</v>
      </c>
      <c r="G16" s="359">
        <f t="shared" si="3"/>
        <v>0</v>
      </c>
      <c r="H16" s="358" t="s">
        <v>156</v>
      </c>
      <c r="I16" s="27" t="s">
        <v>125</v>
      </c>
      <c r="J16" s="359">
        <f t="shared" si="4"/>
        <v>0.2</v>
      </c>
      <c r="K16" s="358" t="s">
        <v>127</v>
      </c>
      <c r="L16" s="18" t="s">
        <v>127</v>
      </c>
      <c r="M16" s="359">
        <f t="shared" si="5"/>
        <v>0</v>
      </c>
      <c r="N16" s="358" t="s">
        <v>127</v>
      </c>
      <c r="O16" s="18" t="s">
        <v>127</v>
      </c>
      <c r="P16" s="359">
        <f t="shared" si="6"/>
        <v>0</v>
      </c>
      <c r="Q16" s="358" t="s">
        <v>127</v>
      </c>
      <c r="R16" s="18" t="s">
        <v>127</v>
      </c>
      <c r="S16" s="359">
        <f t="shared" si="7"/>
        <v>0</v>
      </c>
      <c r="T16" s="358" t="s">
        <v>125</v>
      </c>
      <c r="U16" s="18" t="s">
        <v>125</v>
      </c>
      <c r="V16" s="359">
        <f t="shared" si="8"/>
        <v>0</v>
      </c>
      <c r="W16" s="358" t="s">
        <v>127</v>
      </c>
      <c r="X16" s="18" t="s">
        <v>127</v>
      </c>
      <c r="Y16" s="359">
        <f t="shared" si="9"/>
        <v>0</v>
      </c>
      <c r="Z16" s="379" t="s">
        <v>125</v>
      </c>
      <c r="AA16" s="379" t="s">
        <v>125</v>
      </c>
      <c r="AB16" s="359">
        <f t="shared" si="10"/>
        <v>0</v>
      </c>
      <c r="AC16" s="379" t="s">
        <v>127</v>
      </c>
      <c r="AD16" s="379" t="s">
        <v>127</v>
      </c>
      <c r="AE16" s="359">
        <f t="shared" si="11"/>
        <v>0</v>
      </c>
      <c r="AF16" s="360">
        <f t="shared" ref="AF16:AG16" si="24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0,INT(right(Q16,LEN(Q16)-(SEARCH("-",Q16,1))))))+(4*if(isblank(T16), 0,INT(right(T16,LEN(T16)-(SEARCH("-",T16,1))))))+(2*if(isblank(W16), 0,INT(right(W16,LEN(W16)-(SEARCH("-",W16,1))))))+(2*if(isblank(Z16), 0,INT(right(Z16,LEN(Z16)-(SEARCH("-",Z16,1))))))+(1*if(isblank(AC16), 0,INT(right(AC16,LEN(AC16)-(SEARCH("-",AC16,1))))))</f>
        <v>38</v>
      </c>
      <c r="AG16" s="380">
        <f t="shared" si="24"/>
        <v>39</v>
      </c>
      <c r="AH16" s="359">
        <f t="shared" si="13"/>
        <v>0.02631578947</v>
      </c>
    </row>
    <row r="17">
      <c r="A17" s="12" t="s">
        <v>28</v>
      </c>
      <c r="B17" s="353"/>
      <c r="C17" s="15"/>
      <c r="D17" s="354" t="str">
        <f t="shared" si="2"/>
        <v/>
      </c>
      <c r="E17" s="15"/>
      <c r="F17" s="15"/>
      <c r="G17" s="354" t="str">
        <f t="shared" si="3"/>
        <v/>
      </c>
      <c r="H17" s="353" t="s">
        <v>141</v>
      </c>
      <c r="I17" s="29" t="s">
        <v>129</v>
      </c>
      <c r="J17" s="354">
        <f t="shared" si="4"/>
        <v>2</v>
      </c>
      <c r="K17" s="353"/>
      <c r="L17" s="15"/>
      <c r="M17" s="354" t="str">
        <f t="shared" si="5"/>
        <v/>
      </c>
      <c r="N17" s="353" t="s">
        <v>147</v>
      </c>
      <c r="O17" s="15" t="s">
        <v>134</v>
      </c>
      <c r="P17" s="354">
        <f t="shared" si="6"/>
        <v>0.5</v>
      </c>
      <c r="Q17" s="353" t="s">
        <v>147</v>
      </c>
      <c r="R17" s="15" t="s">
        <v>134</v>
      </c>
      <c r="S17" s="354">
        <f t="shared" si="7"/>
        <v>0.5</v>
      </c>
      <c r="T17" s="353" t="s">
        <v>115</v>
      </c>
      <c r="U17" s="15" t="s">
        <v>129</v>
      </c>
      <c r="V17" s="354">
        <f t="shared" si="8"/>
        <v>0.5</v>
      </c>
      <c r="W17" s="353" t="s">
        <v>147</v>
      </c>
      <c r="X17" s="15" t="s">
        <v>122</v>
      </c>
      <c r="Y17" s="354">
        <f t="shared" si="9"/>
        <v>0.25</v>
      </c>
      <c r="Z17" s="356" t="s">
        <v>115</v>
      </c>
      <c r="AA17" s="356" t="s">
        <v>129</v>
      </c>
      <c r="AB17" s="354">
        <f t="shared" si="10"/>
        <v>0.5</v>
      </c>
      <c r="AC17" s="356" t="s">
        <v>147</v>
      </c>
      <c r="AD17" s="356" t="s">
        <v>122</v>
      </c>
      <c r="AE17" s="354">
        <f t="shared" si="11"/>
        <v>0.25</v>
      </c>
      <c r="AF17" s="357">
        <f t="shared" ref="AF17:AG17" si="25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0,INT(right(Q17,LEN(Q17)-(SEARCH("-",Q17,1))))))+(4*if(isblank(T17), 0,INT(right(T17,LEN(T17)-(SEARCH("-",T17,1))))))+(2*if(isblank(W17), 0,INT(right(W17,LEN(W17)-(SEARCH("-",W17,1))))))+(2*if(isblank(Z17), 0,INT(right(Z17,LEN(Z17)-(SEARCH("-",Z17,1))))))+(1*if(isblank(AC17), 0,INT(right(AC17,LEN(AC17)-(SEARCH("-",AC17,1))))))</f>
        <v>28</v>
      </c>
      <c r="AG17" s="381">
        <f t="shared" si="25"/>
        <v>39</v>
      </c>
      <c r="AH17" s="354">
        <f t="shared" si="13"/>
        <v>0.3928571429</v>
      </c>
    </row>
    <row r="18">
      <c r="A18" s="6" t="s">
        <v>29</v>
      </c>
      <c r="B18" s="358"/>
      <c r="C18" s="18"/>
      <c r="D18" s="359" t="str">
        <f t="shared" si="2"/>
        <v/>
      </c>
      <c r="E18" s="18"/>
      <c r="F18" s="18"/>
      <c r="G18" s="359" t="str">
        <f t="shared" si="3"/>
        <v/>
      </c>
      <c r="H18" s="358" t="s">
        <v>156</v>
      </c>
      <c r="I18" s="27" t="s">
        <v>144</v>
      </c>
      <c r="J18" s="359">
        <f t="shared" si="4"/>
        <v>0.6</v>
      </c>
      <c r="K18" s="358"/>
      <c r="L18" s="18"/>
      <c r="M18" s="359" t="str">
        <f t="shared" si="5"/>
        <v/>
      </c>
      <c r="N18" s="358" t="s">
        <v>127</v>
      </c>
      <c r="O18" s="18" t="s">
        <v>127</v>
      </c>
      <c r="P18" s="359">
        <f t="shared" si="6"/>
        <v>0</v>
      </c>
      <c r="Q18" s="358" t="s">
        <v>127</v>
      </c>
      <c r="R18" s="18" t="s">
        <v>127</v>
      </c>
      <c r="S18" s="359">
        <f t="shared" si="7"/>
        <v>0</v>
      </c>
      <c r="T18" s="358" t="s">
        <v>119</v>
      </c>
      <c r="U18" s="18" t="s">
        <v>144</v>
      </c>
      <c r="V18" s="359">
        <f t="shared" si="8"/>
        <v>1.666666667</v>
      </c>
      <c r="W18" s="358" t="s">
        <v>114</v>
      </c>
      <c r="X18" s="18" t="s">
        <v>127</v>
      </c>
      <c r="Y18" s="359">
        <f t="shared" si="9"/>
        <v>1.5</v>
      </c>
      <c r="Z18" s="379" t="s">
        <v>119</v>
      </c>
      <c r="AA18" s="379" t="s">
        <v>144</v>
      </c>
      <c r="AB18" s="359">
        <f t="shared" si="10"/>
        <v>1.666666667</v>
      </c>
      <c r="AC18" s="379" t="s">
        <v>114</v>
      </c>
      <c r="AD18" s="379" t="s">
        <v>127</v>
      </c>
      <c r="AE18" s="359">
        <f t="shared" si="11"/>
        <v>1.5</v>
      </c>
      <c r="AF18" s="360">
        <f t="shared" ref="AF18:AG18" si="26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0,INT(right(Q18,LEN(Q18)-(SEARCH("-",Q18,1))))))+(4*if(isblank(T18), 0,INT(right(T18,LEN(T18)-(SEARCH("-",T18,1))))))+(2*if(isblank(W18), 0,INT(right(W18,LEN(W18)-(SEARCH("-",W18,1))))))+(2*if(isblank(Z18), 0,INT(right(Z18,LEN(Z18)-(SEARCH("-",Z18,1))))))+(1*if(isblank(AC18), 0,INT(right(AC18,LEN(AC18)-(SEARCH("-",AC18,1))))))</f>
        <v>17</v>
      </c>
      <c r="AG18" s="380">
        <f t="shared" si="26"/>
        <v>44</v>
      </c>
      <c r="AH18" s="359">
        <f t="shared" si="13"/>
        <v>1.588235294</v>
      </c>
    </row>
    <row r="19">
      <c r="A19" s="12" t="s">
        <v>30</v>
      </c>
      <c r="B19" s="353" t="s">
        <v>150</v>
      </c>
      <c r="C19" s="15" t="s">
        <v>150</v>
      </c>
      <c r="D19" s="354">
        <f t="shared" si="2"/>
        <v>0</v>
      </c>
      <c r="E19" s="15" t="s">
        <v>151</v>
      </c>
      <c r="F19" s="15" t="s">
        <v>151</v>
      </c>
      <c r="G19" s="354">
        <f t="shared" si="3"/>
        <v>0</v>
      </c>
      <c r="H19" s="353"/>
      <c r="I19" s="29"/>
      <c r="J19" s="354" t="str">
        <f t="shared" si="4"/>
        <v/>
      </c>
      <c r="K19" s="353"/>
      <c r="L19" s="15"/>
      <c r="M19" s="354" t="str">
        <f t="shared" si="5"/>
        <v/>
      </c>
      <c r="N19" s="353"/>
      <c r="O19" s="15"/>
      <c r="P19" s="354" t="str">
        <f t="shared" si="6"/>
        <v/>
      </c>
      <c r="Q19" s="353"/>
      <c r="R19" s="15"/>
      <c r="S19" s="354" t="str">
        <f t="shared" si="7"/>
        <v/>
      </c>
      <c r="T19" s="353" t="s">
        <v>150</v>
      </c>
      <c r="U19" s="15" t="s">
        <v>150</v>
      </c>
      <c r="V19" s="354">
        <f t="shared" si="8"/>
        <v>0</v>
      </c>
      <c r="W19" s="353" t="s">
        <v>146</v>
      </c>
      <c r="X19" s="15" t="s">
        <v>146</v>
      </c>
      <c r="Y19" s="354">
        <f t="shared" si="9"/>
        <v>0</v>
      </c>
      <c r="Z19" s="356" t="s">
        <v>150</v>
      </c>
      <c r="AA19" s="356" t="s">
        <v>150</v>
      </c>
      <c r="AB19" s="354">
        <f t="shared" si="10"/>
        <v>0</v>
      </c>
      <c r="AC19" s="356" t="s">
        <v>146</v>
      </c>
      <c r="AD19" s="356" t="s">
        <v>146</v>
      </c>
      <c r="AE19" s="354">
        <f t="shared" si="11"/>
        <v>0</v>
      </c>
      <c r="AF19" s="357">
        <f t="shared" ref="AF19:AG19" si="27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0,INT(right(Q19,LEN(Q19)-(SEARCH("-",Q19,1))))))+(4*if(isblank(T19), 0,INT(right(T19,LEN(T19)-(SEARCH("-",T19,1))))))+(2*if(isblank(W19), 0,INT(right(W19,LEN(W19)-(SEARCH("-",W19,1))))))+(2*if(isblank(Z19), 0,INT(right(Z19,LEN(Z19)-(SEARCH("-",Z19,1))))))+(1*if(isblank(AC19), 0,INT(right(AC19,LEN(AC19)-(SEARCH("-",AC19,1))))))</f>
        <v>125</v>
      </c>
      <c r="AG19" s="381">
        <f t="shared" si="27"/>
        <v>125</v>
      </c>
      <c r="AH19" s="354">
        <f t="shared" si="13"/>
        <v>0</v>
      </c>
    </row>
    <row r="20">
      <c r="A20" s="6" t="s">
        <v>31</v>
      </c>
      <c r="B20" s="358" t="s">
        <v>135</v>
      </c>
      <c r="C20" s="18" t="s">
        <v>135</v>
      </c>
      <c r="D20" s="359">
        <f t="shared" si="2"/>
        <v>0</v>
      </c>
      <c r="E20" s="18" t="s">
        <v>157</v>
      </c>
      <c r="F20" s="18" t="s">
        <v>136</v>
      </c>
      <c r="G20" s="359">
        <f t="shared" si="3"/>
        <v>-0.25</v>
      </c>
      <c r="H20" s="358" t="s">
        <v>135</v>
      </c>
      <c r="I20" s="27" t="s">
        <v>135</v>
      </c>
      <c r="J20" s="359">
        <f t="shared" si="4"/>
        <v>0</v>
      </c>
      <c r="K20" s="358" t="s">
        <v>157</v>
      </c>
      <c r="L20" s="18" t="s">
        <v>136</v>
      </c>
      <c r="M20" s="359">
        <f t="shared" si="5"/>
        <v>-0.25</v>
      </c>
      <c r="N20" s="358" t="s">
        <v>157</v>
      </c>
      <c r="O20" s="18" t="s">
        <v>136</v>
      </c>
      <c r="P20" s="359">
        <f t="shared" si="6"/>
        <v>-0.25</v>
      </c>
      <c r="Q20" s="358" t="s">
        <v>157</v>
      </c>
      <c r="R20" s="18" t="s">
        <v>136</v>
      </c>
      <c r="S20" s="359">
        <f t="shared" si="7"/>
        <v>-0.25</v>
      </c>
      <c r="T20" s="358" t="s">
        <v>135</v>
      </c>
      <c r="U20" s="18" t="s">
        <v>135</v>
      </c>
      <c r="V20" s="359">
        <f t="shared" si="8"/>
        <v>0</v>
      </c>
      <c r="W20" s="358" t="s">
        <v>136</v>
      </c>
      <c r="X20" s="18" t="s">
        <v>136</v>
      </c>
      <c r="Y20" s="359">
        <f t="shared" si="9"/>
        <v>0</v>
      </c>
      <c r="Z20" s="379" t="s">
        <v>135</v>
      </c>
      <c r="AA20" s="379" t="s">
        <v>135</v>
      </c>
      <c r="AB20" s="359">
        <f t="shared" si="10"/>
        <v>0</v>
      </c>
      <c r="AC20" s="379" t="s">
        <v>136</v>
      </c>
      <c r="AD20" s="379" t="s">
        <v>136</v>
      </c>
      <c r="AE20" s="359">
        <f t="shared" si="11"/>
        <v>0</v>
      </c>
      <c r="AF20" s="360">
        <f t="shared" ref="AF20:AG20" si="28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0,INT(right(Q20,LEN(Q20)-(SEARCH("-",Q20,1))))))+(4*if(isblank(T20), 0,INT(right(T20,LEN(T20)-(SEARCH("-",T20,1))))))+(2*if(isblank(W20), 0,INT(right(W20,LEN(W20)-(SEARCH("-",W20,1))))))+(2*if(isblank(Z20), 0,INT(right(Z20,LEN(Z20)-(SEARCH("-",Z20,1))))))+(1*if(isblank(AC20), 0,INT(right(AC20,LEN(AC20)-(SEARCH("-",AC20,1))))))</f>
        <v>50</v>
      </c>
      <c r="AG20" s="380">
        <f t="shared" si="28"/>
        <v>50</v>
      </c>
      <c r="AH20" s="359">
        <f t="shared" si="13"/>
        <v>0</v>
      </c>
    </row>
    <row r="21">
      <c r="A21" s="12" t="s">
        <v>32</v>
      </c>
      <c r="B21" s="353" t="s">
        <v>114</v>
      </c>
      <c r="C21" s="15" t="s">
        <v>114</v>
      </c>
      <c r="D21" s="354">
        <f t="shared" si="2"/>
        <v>0</v>
      </c>
      <c r="E21" s="15" t="s">
        <v>144</v>
      </c>
      <c r="F21" s="15" t="s">
        <v>116</v>
      </c>
      <c r="G21" s="354">
        <f t="shared" si="3"/>
        <v>-0.25</v>
      </c>
      <c r="H21" s="353" t="s">
        <v>114</v>
      </c>
      <c r="I21" s="29" t="s">
        <v>114</v>
      </c>
      <c r="J21" s="354">
        <f t="shared" si="4"/>
        <v>0</v>
      </c>
      <c r="K21" s="353" t="s">
        <v>144</v>
      </c>
      <c r="L21" s="15" t="s">
        <v>116</v>
      </c>
      <c r="M21" s="354">
        <f t="shared" si="5"/>
        <v>-0.25</v>
      </c>
      <c r="N21" s="353" t="s">
        <v>144</v>
      </c>
      <c r="O21" s="15" t="s">
        <v>116</v>
      </c>
      <c r="P21" s="354">
        <f t="shared" si="6"/>
        <v>-0.25</v>
      </c>
      <c r="Q21" s="353" t="s">
        <v>144</v>
      </c>
      <c r="R21" s="15" t="s">
        <v>116</v>
      </c>
      <c r="S21" s="354">
        <f t="shared" si="7"/>
        <v>-0.25</v>
      </c>
      <c r="T21" s="353" t="s">
        <v>114</v>
      </c>
      <c r="U21" s="15" t="s">
        <v>114</v>
      </c>
      <c r="V21" s="354">
        <f t="shared" si="8"/>
        <v>0</v>
      </c>
      <c r="W21" s="353" t="s">
        <v>116</v>
      </c>
      <c r="X21" s="15" t="s">
        <v>116</v>
      </c>
      <c r="Y21" s="354">
        <f t="shared" si="9"/>
        <v>0</v>
      </c>
      <c r="Z21" s="356" t="s">
        <v>114</v>
      </c>
      <c r="AA21" s="356" t="s">
        <v>114</v>
      </c>
      <c r="AB21" s="354">
        <f t="shared" si="10"/>
        <v>0</v>
      </c>
      <c r="AC21" s="356" t="s">
        <v>116</v>
      </c>
      <c r="AD21" s="356" t="s">
        <v>116</v>
      </c>
      <c r="AE21" s="354">
        <f t="shared" si="11"/>
        <v>0</v>
      </c>
      <c r="AF21" s="357">
        <f t="shared" ref="AF21:AG21" si="29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0,INT(right(Q21,LEN(Q21)-(SEARCH("-",Q21,1))))))+(4*if(isblank(T21), 0,INT(right(T21,LEN(T21)-(SEARCH("-",T21,1))))))+(2*if(isblank(W21), 0,INT(right(W21,LEN(W21)-(SEARCH("-",W21,1))))))+(2*if(isblank(Z21), 0,INT(right(Z21,LEN(Z21)-(SEARCH("-",Z21,1))))))+(1*if(isblank(AC21), 0,INT(right(AC21,LEN(AC21)-(SEARCH("-",AC21,1))))))</f>
        <v>25</v>
      </c>
      <c r="AG21" s="381">
        <f t="shared" si="29"/>
        <v>25</v>
      </c>
      <c r="AH21" s="354">
        <f t="shared" si="13"/>
        <v>0</v>
      </c>
    </row>
    <row r="22">
      <c r="A22" s="6" t="s">
        <v>33</v>
      </c>
      <c r="B22" s="358" t="s">
        <v>115</v>
      </c>
      <c r="C22" s="18" t="s">
        <v>129</v>
      </c>
      <c r="D22" s="359">
        <f t="shared" si="2"/>
        <v>0.5</v>
      </c>
      <c r="E22" s="18" t="s">
        <v>147</v>
      </c>
      <c r="F22" s="18" t="s">
        <v>123</v>
      </c>
      <c r="G22" s="359">
        <f t="shared" si="3"/>
        <v>0.25</v>
      </c>
      <c r="H22" s="358" t="s">
        <v>115</v>
      </c>
      <c r="I22" s="27" t="s">
        <v>129</v>
      </c>
      <c r="J22" s="359">
        <f t="shared" si="4"/>
        <v>0.5</v>
      </c>
      <c r="K22" s="358" t="s">
        <v>147</v>
      </c>
      <c r="L22" s="18" t="s">
        <v>123</v>
      </c>
      <c r="M22" s="359">
        <f t="shared" si="5"/>
        <v>0.25</v>
      </c>
      <c r="N22" s="358" t="s">
        <v>147</v>
      </c>
      <c r="O22" s="18" t="s">
        <v>123</v>
      </c>
      <c r="P22" s="359">
        <f t="shared" si="6"/>
        <v>0.25</v>
      </c>
      <c r="Q22" s="358" t="s">
        <v>147</v>
      </c>
      <c r="R22" s="18" t="s">
        <v>123</v>
      </c>
      <c r="S22" s="359">
        <f t="shared" si="7"/>
        <v>0.25</v>
      </c>
      <c r="T22" s="358" t="s">
        <v>129</v>
      </c>
      <c r="U22" s="18" t="s">
        <v>129</v>
      </c>
      <c r="V22" s="359">
        <f t="shared" si="8"/>
        <v>0</v>
      </c>
      <c r="W22" s="358" t="s">
        <v>147</v>
      </c>
      <c r="X22" s="18" t="s">
        <v>123</v>
      </c>
      <c r="Y22" s="359">
        <f t="shared" si="9"/>
        <v>0.25</v>
      </c>
      <c r="Z22" s="379"/>
      <c r="AA22" s="379" t="s">
        <v>129</v>
      </c>
      <c r="AB22" s="359" t="str">
        <f t="shared" si="10"/>
        <v>#DIV/0!</v>
      </c>
      <c r="AC22" s="379"/>
      <c r="AD22" s="379" t="s">
        <v>123</v>
      </c>
      <c r="AE22" s="359" t="str">
        <f t="shared" si="11"/>
        <v>#DIV/0!</v>
      </c>
      <c r="AF22" s="360">
        <f t="shared" ref="AF22:AG22" si="30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0,INT(right(Q22,LEN(Q22)-(SEARCH("-",Q22,1))))))+(4*if(isblank(T22), 0,INT(right(T22,LEN(T22)-(SEARCH("-",T22,1))))))+(2*if(isblank(W22), 0,INT(right(W22,LEN(W22)-(SEARCH("-",W22,1))))))+(2*if(isblank(Z22), 0,INT(right(Z22,LEN(Z22)-(SEARCH("-",Z22,1))))))+(1*if(isblank(AC22), 0,INT(right(AC22,LEN(AC22)-(SEARCH("-",AC22,1))))))</f>
        <v>24</v>
      </c>
      <c r="AG22" s="380">
        <f t="shared" si="30"/>
        <v>39</v>
      </c>
      <c r="AH22" s="359">
        <f t="shared" si="13"/>
        <v>0.625</v>
      </c>
    </row>
    <row r="23">
      <c r="A23" s="12" t="s">
        <v>34</v>
      </c>
      <c r="B23" s="353" t="s">
        <v>113</v>
      </c>
      <c r="C23" s="15" t="s">
        <v>113</v>
      </c>
      <c r="D23" s="354">
        <f t="shared" si="2"/>
        <v>0</v>
      </c>
      <c r="E23" s="15" t="s">
        <v>114</v>
      </c>
      <c r="F23" s="15" t="s">
        <v>152</v>
      </c>
      <c r="G23" s="354">
        <f t="shared" si="3"/>
        <v>-0.25</v>
      </c>
      <c r="H23" s="353" t="s">
        <v>113</v>
      </c>
      <c r="I23" s="29" t="s">
        <v>113</v>
      </c>
      <c r="J23" s="354">
        <f t="shared" si="4"/>
        <v>0</v>
      </c>
      <c r="K23" s="353" t="s">
        <v>114</v>
      </c>
      <c r="L23" s="15" t="s">
        <v>152</v>
      </c>
      <c r="M23" s="354">
        <f t="shared" si="5"/>
        <v>-0.25</v>
      </c>
      <c r="N23" s="353" t="s">
        <v>114</v>
      </c>
      <c r="O23" s="15" t="s">
        <v>152</v>
      </c>
      <c r="P23" s="354">
        <f t="shared" si="6"/>
        <v>-0.25</v>
      </c>
      <c r="Q23" s="353" t="s">
        <v>114</v>
      </c>
      <c r="R23" s="15" t="s">
        <v>152</v>
      </c>
      <c r="S23" s="354">
        <f t="shared" si="7"/>
        <v>-0.25</v>
      </c>
      <c r="T23" s="353" t="s">
        <v>113</v>
      </c>
      <c r="U23" s="15" t="s">
        <v>113</v>
      </c>
      <c r="V23" s="354">
        <f t="shared" si="8"/>
        <v>0</v>
      </c>
      <c r="W23" s="353" t="s">
        <v>152</v>
      </c>
      <c r="X23" s="15" t="s">
        <v>152</v>
      </c>
      <c r="Y23" s="354">
        <f t="shared" si="9"/>
        <v>0</v>
      </c>
      <c r="Z23" s="356" t="s">
        <v>113</v>
      </c>
      <c r="AA23" s="356" t="s">
        <v>113</v>
      </c>
      <c r="AB23" s="354">
        <f t="shared" si="10"/>
        <v>0</v>
      </c>
      <c r="AC23" s="356" t="s">
        <v>152</v>
      </c>
      <c r="AD23" s="356" t="s">
        <v>152</v>
      </c>
      <c r="AE23" s="354">
        <f t="shared" si="11"/>
        <v>0</v>
      </c>
      <c r="AF23" s="357">
        <f t="shared" ref="AF23:AG23" si="31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0,INT(right(Q23,LEN(Q23)-(SEARCH("-",Q23,1))))))+(4*if(isblank(T23), 0,INT(right(T23,LEN(T23)-(SEARCH("-",T23,1))))))+(2*if(isblank(W23), 0,INT(right(W23,LEN(W23)-(SEARCH("-",W23,1))))))+(2*if(isblank(Z23), 0,INT(right(Z23,LEN(Z23)-(SEARCH("-",Z23,1))))))+(1*if(isblank(AC23), 0,INT(right(AC23,LEN(AC23)-(SEARCH("-",AC23,1))))))</f>
        <v>11</v>
      </c>
      <c r="AG23" s="381">
        <f t="shared" si="31"/>
        <v>11</v>
      </c>
      <c r="AH23" s="354">
        <f t="shared" si="13"/>
        <v>0</v>
      </c>
    </row>
    <row r="24">
      <c r="A24" s="6" t="s">
        <v>35</v>
      </c>
      <c r="B24" s="358"/>
      <c r="C24" s="18"/>
      <c r="D24" s="359" t="str">
        <f t="shared" si="2"/>
        <v/>
      </c>
      <c r="E24" s="18"/>
      <c r="F24" s="18"/>
      <c r="G24" s="359" t="str">
        <f t="shared" si="3"/>
        <v/>
      </c>
      <c r="H24" s="358" t="s">
        <v>141</v>
      </c>
      <c r="I24" s="27" t="s">
        <v>115</v>
      </c>
      <c r="J24" s="359">
        <f t="shared" si="4"/>
        <v>1</v>
      </c>
      <c r="K24" s="358" t="s">
        <v>115</v>
      </c>
      <c r="L24" s="18" t="s">
        <v>147</v>
      </c>
      <c r="M24" s="359">
        <f t="shared" si="5"/>
        <v>1</v>
      </c>
      <c r="N24" s="358" t="s">
        <v>115</v>
      </c>
      <c r="O24" s="18" t="s">
        <v>147</v>
      </c>
      <c r="P24" s="359">
        <f t="shared" si="6"/>
        <v>1</v>
      </c>
      <c r="Q24" s="358"/>
      <c r="R24" s="18"/>
      <c r="S24" s="359" t="str">
        <f t="shared" si="7"/>
        <v/>
      </c>
      <c r="T24" s="358"/>
      <c r="U24" s="18" t="s">
        <v>115</v>
      </c>
      <c r="V24" s="359" t="str">
        <f t="shared" si="8"/>
        <v>#DIV/0!</v>
      </c>
      <c r="W24" s="358"/>
      <c r="X24" s="18" t="s">
        <v>129</v>
      </c>
      <c r="Y24" s="359" t="str">
        <f t="shared" si="9"/>
        <v>#DIV/0!</v>
      </c>
      <c r="Z24" s="379"/>
      <c r="AA24" s="379" t="s">
        <v>115</v>
      </c>
      <c r="AB24" s="359" t="str">
        <f t="shared" si="10"/>
        <v>#DIV/0!</v>
      </c>
      <c r="AC24" s="379"/>
      <c r="AD24" s="379" t="s">
        <v>129</v>
      </c>
      <c r="AE24" s="359" t="str">
        <f t="shared" si="11"/>
        <v>#DIV/0!</v>
      </c>
      <c r="AF24" s="360">
        <f t="shared" ref="AF24:AG24" si="32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0,INT(right(Q24,LEN(Q24)-(SEARCH("-",Q24,1))))))+(4*if(isblank(T24), 0,INT(right(T24,LEN(T24)-(SEARCH("-",T24,1))))))+(2*if(isblank(W24), 0,INT(right(W24,LEN(W24)-(SEARCH("-",W24,1))))))+(2*if(isblank(Z24), 0,INT(right(Z24,LEN(Z24)-(SEARCH("-",Z24,1))))))+(1*if(isblank(AC24), 0,INT(right(AC24,LEN(AC24)-(SEARCH("-",AC24,1))))))</f>
        <v>2</v>
      </c>
      <c r="AG24" s="380">
        <f t="shared" si="32"/>
        <v>25</v>
      </c>
      <c r="AH24" s="359">
        <f t="shared" si="13"/>
        <v>11.5</v>
      </c>
    </row>
    <row r="25">
      <c r="A25" s="12" t="s">
        <v>36</v>
      </c>
      <c r="B25" s="353"/>
      <c r="C25" s="15"/>
      <c r="D25" s="354" t="str">
        <f t="shared" si="2"/>
        <v/>
      </c>
      <c r="E25" s="15"/>
      <c r="F25" s="15"/>
      <c r="G25" s="354" t="str">
        <f t="shared" si="3"/>
        <v/>
      </c>
      <c r="H25" s="353" t="s">
        <v>156</v>
      </c>
      <c r="I25" s="29" t="s">
        <v>125</v>
      </c>
      <c r="J25" s="354">
        <f t="shared" si="4"/>
        <v>0.2</v>
      </c>
      <c r="K25" s="353" t="s">
        <v>127</v>
      </c>
      <c r="L25" s="15" t="s">
        <v>130</v>
      </c>
      <c r="M25" s="354">
        <f t="shared" si="5"/>
        <v>0.2</v>
      </c>
      <c r="N25" s="353" t="s">
        <v>127</v>
      </c>
      <c r="O25" s="15" t="s">
        <v>130</v>
      </c>
      <c r="P25" s="354">
        <f t="shared" si="6"/>
        <v>0.2</v>
      </c>
      <c r="Q25" s="353"/>
      <c r="R25" s="15"/>
      <c r="S25" s="354" t="str">
        <f t="shared" si="7"/>
        <v/>
      </c>
      <c r="T25" s="353" t="s">
        <v>119</v>
      </c>
      <c r="U25" s="15" t="s">
        <v>125</v>
      </c>
      <c r="V25" s="354">
        <f t="shared" si="8"/>
        <v>1</v>
      </c>
      <c r="W25" s="353" t="s">
        <v>114</v>
      </c>
      <c r="X25" s="15" t="s">
        <v>127</v>
      </c>
      <c r="Y25" s="354">
        <f t="shared" si="9"/>
        <v>1.5</v>
      </c>
      <c r="Z25" s="356" t="s">
        <v>119</v>
      </c>
      <c r="AA25" s="356" t="s">
        <v>125</v>
      </c>
      <c r="AB25" s="354">
        <f t="shared" si="10"/>
        <v>1</v>
      </c>
      <c r="AC25" s="356" t="s">
        <v>114</v>
      </c>
      <c r="AD25" s="356" t="s">
        <v>127</v>
      </c>
      <c r="AE25" s="354">
        <f t="shared" si="11"/>
        <v>1.5</v>
      </c>
      <c r="AF25" s="357">
        <f t="shared" ref="AF25:AG25" si="33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0,INT(right(Q25,LEN(Q25)-(SEARCH("-",Q25,1))))))+(4*if(isblank(T25), 0,INT(right(T25,LEN(T25)-(SEARCH("-",T25,1))))))+(2*if(isblank(W25), 0,INT(right(W25,LEN(W25)-(SEARCH("-",W25,1))))))+(2*if(isblank(Z25), 0,INT(right(Z25,LEN(Z25)-(SEARCH("-",Z25,1))))))+(1*if(isblank(AC25), 0,INT(right(AC25,LEN(AC25)-(SEARCH("-",AC25,1))))))</f>
        <v>17</v>
      </c>
      <c r="AG25" s="381">
        <f t="shared" si="33"/>
        <v>39</v>
      </c>
      <c r="AH25" s="354">
        <f t="shared" si="13"/>
        <v>1.294117647</v>
      </c>
    </row>
    <row r="26">
      <c r="A26" s="6" t="s">
        <v>37</v>
      </c>
      <c r="B26" s="358" t="s">
        <v>125</v>
      </c>
      <c r="C26" s="18" t="s">
        <v>125</v>
      </c>
      <c r="D26" s="359">
        <f t="shared" si="2"/>
        <v>0</v>
      </c>
      <c r="E26" s="18" t="s">
        <v>149</v>
      </c>
      <c r="F26" s="18" t="s">
        <v>149</v>
      </c>
      <c r="G26" s="359">
        <f t="shared" si="3"/>
        <v>0</v>
      </c>
      <c r="H26" s="358"/>
      <c r="I26" s="27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112</v>
      </c>
      <c r="U26" s="18" t="s">
        <v>112</v>
      </c>
      <c r="V26" s="359">
        <f t="shared" si="8"/>
        <v>0</v>
      </c>
      <c r="W26" s="358" t="s">
        <v>119</v>
      </c>
      <c r="X26" s="18" t="s">
        <v>143</v>
      </c>
      <c r="Y26" s="359">
        <f t="shared" si="9"/>
        <v>0.3333333333</v>
      </c>
      <c r="Z26" s="379" t="s">
        <v>112</v>
      </c>
      <c r="AA26" s="379" t="s">
        <v>112</v>
      </c>
      <c r="AB26" s="359">
        <f t="shared" si="10"/>
        <v>0</v>
      </c>
      <c r="AC26" s="379" t="s">
        <v>119</v>
      </c>
      <c r="AD26" s="379" t="s">
        <v>143</v>
      </c>
      <c r="AE26" s="359">
        <f t="shared" si="11"/>
        <v>0.3333333333</v>
      </c>
      <c r="AF26" s="360">
        <f t="shared" ref="AF26:AG26" si="34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0,INT(right(Q26,LEN(Q26)-(SEARCH("-",Q26,1))))))+(4*if(isblank(T26), 0,INT(right(T26,LEN(T26)-(SEARCH("-",T26,1))))))+(2*if(isblank(W26), 0,INT(right(W26,LEN(W26)-(SEARCH("-",W26,1))))))+(2*if(isblank(Z26), 0,INT(right(Z26,LEN(Z26)-(SEARCH("-",Z26,1))))))+(1*if(isblank(AC26), 0,INT(right(AC26,LEN(AC26)-(SEARCH("-",AC26,1))))))</f>
        <v>17</v>
      </c>
      <c r="AG26" s="380">
        <f t="shared" si="34"/>
        <v>20</v>
      </c>
      <c r="AH26" s="359">
        <f t="shared" si="13"/>
        <v>0.1764705882</v>
      </c>
    </row>
    <row r="27">
      <c r="A27" s="12" t="s">
        <v>38</v>
      </c>
      <c r="B27" s="353"/>
      <c r="C27" s="15"/>
      <c r="D27" s="354" t="str">
        <f t="shared" si="2"/>
        <v/>
      </c>
      <c r="E27" s="15"/>
      <c r="F27" s="15"/>
      <c r="G27" s="354" t="str">
        <f t="shared" si="3"/>
        <v/>
      </c>
      <c r="H27" s="15" t="s">
        <v>141</v>
      </c>
      <c r="I27" s="29" t="s">
        <v>141</v>
      </c>
      <c r="J27" s="354">
        <f t="shared" si="4"/>
        <v>0</v>
      </c>
      <c r="K27" s="353" t="s">
        <v>115</v>
      </c>
      <c r="L27" s="15" t="s">
        <v>115</v>
      </c>
      <c r="M27" s="354">
        <f t="shared" si="5"/>
        <v>0</v>
      </c>
      <c r="N27" s="353" t="s">
        <v>115</v>
      </c>
      <c r="O27" s="15" t="s">
        <v>115</v>
      </c>
      <c r="P27" s="354">
        <f t="shared" si="6"/>
        <v>0</v>
      </c>
      <c r="Q27" s="353"/>
      <c r="R27" s="15"/>
      <c r="S27" s="354" t="str">
        <f t="shared" si="7"/>
        <v/>
      </c>
      <c r="T27" s="353"/>
      <c r="U27" s="15" t="s">
        <v>141</v>
      </c>
      <c r="V27" s="354" t="str">
        <f t="shared" si="8"/>
        <v>#DIV/0!</v>
      </c>
      <c r="W27" s="353"/>
      <c r="X27" s="15" t="s">
        <v>115</v>
      </c>
      <c r="Y27" s="354" t="str">
        <f t="shared" si="9"/>
        <v>#DIV/0!</v>
      </c>
      <c r="Z27" s="356"/>
      <c r="AA27" s="356" t="s">
        <v>141</v>
      </c>
      <c r="AB27" s="354" t="str">
        <f t="shared" si="10"/>
        <v>#DIV/0!</v>
      </c>
      <c r="AC27" s="356"/>
      <c r="AD27" s="356" t="s">
        <v>115</v>
      </c>
      <c r="AE27" s="354" t="str">
        <f t="shared" si="11"/>
        <v>#DIV/0!</v>
      </c>
      <c r="AF27" s="357">
        <f t="shared" ref="AF27:AG27" si="35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0,INT(right(Q27,LEN(Q27)-(SEARCH("-",Q27,1))))))+(4*if(isblank(T27), 0,INT(right(T27,LEN(T27)-(SEARCH("-",T27,1))))))+(2*if(isblank(W27), 0,INT(right(W27,LEN(W27)-(SEARCH("-",W27,1))))))+(2*if(isblank(Z27), 0,INT(right(Z27,LEN(Z27)-(SEARCH("-",Z27,1))))))+(1*if(isblank(AC27), 0,INT(right(AC27,LEN(AC27)-(SEARCH("-",AC27,1))))))</f>
        <v>2</v>
      </c>
      <c r="AG27" s="381">
        <f t="shared" si="35"/>
        <v>14</v>
      </c>
      <c r="AH27" s="354">
        <f t="shared" si="13"/>
        <v>6</v>
      </c>
    </row>
    <row r="28">
      <c r="A28" s="6" t="s">
        <v>39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/>
      <c r="I28" s="27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141</v>
      </c>
      <c r="U28" s="18" t="s">
        <v>115</v>
      </c>
      <c r="V28" s="359">
        <f t="shared" si="8"/>
        <v>1</v>
      </c>
      <c r="W28" s="358" t="s">
        <v>141</v>
      </c>
      <c r="X28" s="18" t="s">
        <v>129</v>
      </c>
      <c r="Y28" s="359">
        <f t="shared" si="9"/>
        <v>2</v>
      </c>
      <c r="Z28" s="379" t="s">
        <v>141</v>
      </c>
      <c r="AA28" s="379" t="s">
        <v>115</v>
      </c>
      <c r="AB28" s="359">
        <f t="shared" si="10"/>
        <v>1</v>
      </c>
      <c r="AC28" s="379" t="s">
        <v>141</v>
      </c>
      <c r="AD28" s="379" t="s">
        <v>129</v>
      </c>
      <c r="AE28" s="359">
        <f t="shared" si="11"/>
        <v>2</v>
      </c>
      <c r="AF28" s="360">
        <f t="shared" ref="AF28:AG28" si="36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0,INT(right(Q28,LEN(Q28)-(SEARCH("-",Q28,1))))))+(4*if(isblank(T28), 0,INT(right(T28,LEN(T28)-(SEARCH("-",T28,1))))))+(2*if(isblank(W28), 0,INT(right(W28,LEN(W28)-(SEARCH("-",W28,1))))))+(2*if(isblank(Z28), 0,INT(right(Z28,LEN(Z28)-(SEARCH("-",Z28,1))))))+(1*if(isblank(AC28), 0,INT(right(AC28,LEN(AC28)-(SEARCH("-",AC28,1))))))</f>
        <v>9</v>
      </c>
      <c r="AG28" s="380">
        <f t="shared" si="36"/>
        <v>21</v>
      </c>
      <c r="AH28" s="359">
        <f t="shared" si="13"/>
        <v>1.333333333</v>
      </c>
    </row>
    <row r="29">
      <c r="A29" s="12" t="s">
        <v>40</v>
      </c>
      <c r="B29" s="353"/>
      <c r="C29" s="15"/>
      <c r="D29" s="354" t="str">
        <f t="shared" si="2"/>
        <v/>
      </c>
      <c r="E29" s="15"/>
      <c r="F29" s="15"/>
      <c r="G29" s="354" t="str">
        <f t="shared" si="3"/>
        <v/>
      </c>
      <c r="H29" s="353" t="s">
        <v>141</v>
      </c>
      <c r="I29" s="29" t="s">
        <v>129</v>
      </c>
      <c r="J29" s="354">
        <f t="shared" si="4"/>
        <v>2</v>
      </c>
      <c r="K29" s="353" t="s">
        <v>147</v>
      </c>
      <c r="L29" s="15" t="s">
        <v>134</v>
      </c>
      <c r="M29" s="354">
        <f t="shared" si="5"/>
        <v>0.5</v>
      </c>
      <c r="N29" s="353" t="s">
        <v>147</v>
      </c>
      <c r="O29" s="15" t="s">
        <v>134</v>
      </c>
      <c r="P29" s="354">
        <f t="shared" si="6"/>
        <v>0.5</v>
      </c>
      <c r="Q29" s="353"/>
      <c r="R29" s="15"/>
      <c r="S29" s="354" t="str">
        <f t="shared" si="7"/>
        <v/>
      </c>
      <c r="T29" s="353" t="s">
        <v>115</v>
      </c>
      <c r="U29" s="15" t="s">
        <v>129</v>
      </c>
      <c r="V29" s="354">
        <f t="shared" si="8"/>
        <v>0.5</v>
      </c>
      <c r="W29" s="353" t="s">
        <v>147</v>
      </c>
      <c r="X29" s="15" t="s">
        <v>122</v>
      </c>
      <c r="Y29" s="354">
        <f t="shared" si="9"/>
        <v>0.25</v>
      </c>
      <c r="Z29" s="356" t="s">
        <v>115</v>
      </c>
      <c r="AA29" s="356" t="s">
        <v>129</v>
      </c>
      <c r="AB29" s="354">
        <f t="shared" si="10"/>
        <v>0.5</v>
      </c>
      <c r="AC29" s="356" t="s">
        <v>147</v>
      </c>
      <c r="AD29" s="356" t="s">
        <v>122</v>
      </c>
      <c r="AE29" s="354">
        <f t="shared" si="11"/>
        <v>0.25</v>
      </c>
      <c r="AF29" s="357">
        <f t="shared" ref="AF29:AG29" si="37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0,INT(right(Q29,LEN(Q29)-(SEARCH("-",Q29,1))))))+(4*if(isblank(T29), 0,INT(right(T29,LEN(T29)-(SEARCH("-",T29,1))))))+(2*if(isblank(W29), 0,INT(right(W29,LEN(W29)-(SEARCH("-",W29,1))))))+(2*if(isblank(Z29), 0,INT(right(Z29,LEN(Z29)-(SEARCH("-",Z29,1))))))+(1*if(isblank(AC29), 0,INT(right(AC29,LEN(AC29)-(SEARCH("-",AC29,1))))))</f>
        <v>28</v>
      </c>
      <c r="AG29" s="381">
        <f t="shared" si="37"/>
        <v>39</v>
      </c>
      <c r="AH29" s="354">
        <f t="shared" si="13"/>
        <v>0.3928571429</v>
      </c>
    </row>
    <row r="30">
      <c r="A30" s="6" t="s">
        <v>41</v>
      </c>
      <c r="B30" s="358"/>
      <c r="C30" s="18"/>
      <c r="D30" s="359" t="str">
        <f t="shared" si="2"/>
        <v/>
      </c>
      <c r="E30" s="18"/>
      <c r="F30" s="18"/>
      <c r="G30" s="359" t="str">
        <f t="shared" si="3"/>
        <v/>
      </c>
      <c r="H30" s="358" t="s">
        <v>141</v>
      </c>
      <c r="I30" s="27" t="s">
        <v>115</v>
      </c>
      <c r="J30" s="359">
        <f t="shared" si="4"/>
        <v>1</v>
      </c>
      <c r="K30" s="358" t="s">
        <v>147</v>
      </c>
      <c r="L30" s="18" t="s">
        <v>147</v>
      </c>
      <c r="M30" s="359">
        <f t="shared" si="5"/>
        <v>0</v>
      </c>
      <c r="N30" s="358" t="s">
        <v>147</v>
      </c>
      <c r="O30" s="18" t="s">
        <v>147</v>
      </c>
      <c r="P30" s="359">
        <f t="shared" si="6"/>
        <v>0</v>
      </c>
      <c r="Q30" s="358"/>
      <c r="R30" s="18"/>
      <c r="S30" s="359" t="str">
        <f t="shared" si="7"/>
        <v/>
      </c>
      <c r="T30" s="358"/>
      <c r="U30" s="18" t="s">
        <v>115</v>
      </c>
      <c r="V30" s="359" t="str">
        <f t="shared" si="8"/>
        <v>#DIV/0!</v>
      </c>
      <c r="W30" s="358"/>
      <c r="X30" s="18" t="s">
        <v>129</v>
      </c>
      <c r="Y30" s="359" t="str">
        <f t="shared" si="9"/>
        <v>#DIV/0!</v>
      </c>
      <c r="Z30" s="379"/>
      <c r="AA30" s="379" t="s">
        <v>115</v>
      </c>
      <c r="AB30" s="359" t="str">
        <f t="shared" si="10"/>
        <v>#DIV/0!</v>
      </c>
      <c r="AC30" s="379"/>
      <c r="AD30" s="379" t="s">
        <v>129</v>
      </c>
      <c r="AE30" s="359" t="str">
        <f t="shared" si="11"/>
        <v>#DIV/0!</v>
      </c>
      <c r="AF30" s="360">
        <f t="shared" ref="AF30:AG30" si="38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0,INT(right(Q30,LEN(Q30)-(SEARCH("-",Q30,1))))))+(4*if(isblank(T30), 0,INT(right(T30,LEN(T30)-(SEARCH("-",T30,1))))))+(2*if(isblank(W30), 0,INT(right(W30,LEN(W30)-(SEARCH("-",W30,1))))))+(2*if(isblank(Z30), 0,INT(right(Z30,LEN(Z30)-(SEARCH("-",Z30,1))))))+(1*if(isblank(AC30), 0,INT(right(AC30,LEN(AC30)-(SEARCH("-",AC30,1))))))</f>
        <v>4</v>
      </c>
      <c r="AG30" s="380">
        <f t="shared" si="38"/>
        <v>25</v>
      </c>
      <c r="AH30" s="359">
        <f t="shared" si="13"/>
        <v>5.25</v>
      </c>
    </row>
    <row r="31">
      <c r="A31" s="12" t="s">
        <v>42</v>
      </c>
      <c r="B31" s="353"/>
      <c r="C31" s="15" t="s">
        <v>141</v>
      </c>
      <c r="D31" s="354" t="str">
        <f t="shared" si="2"/>
        <v>#DIV/0!</v>
      </c>
      <c r="E31" s="15"/>
      <c r="F31" s="15" t="s">
        <v>141</v>
      </c>
      <c r="G31" s="354" t="str">
        <f t="shared" si="3"/>
        <v>#DIV/0!</v>
      </c>
      <c r="H31" s="353"/>
      <c r="I31" s="29" t="s">
        <v>141</v>
      </c>
      <c r="J31" s="354" t="str">
        <f t="shared" si="4"/>
        <v>#DIV/0!</v>
      </c>
      <c r="K31" s="353"/>
      <c r="L31" s="15" t="s">
        <v>141</v>
      </c>
      <c r="M31" s="354" t="str">
        <f t="shared" si="5"/>
        <v>#DIV/0!</v>
      </c>
      <c r="N31" s="353"/>
      <c r="O31" s="15" t="s">
        <v>141</v>
      </c>
      <c r="P31" s="354" t="str">
        <f t="shared" si="6"/>
        <v>#DIV/0!</v>
      </c>
      <c r="Q31" s="353"/>
      <c r="R31" s="15" t="s">
        <v>141</v>
      </c>
      <c r="S31" s="354" t="str">
        <f t="shared" si="7"/>
        <v>#DIV/0!</v>
      </c>
      <c r="T31" s="353"/>
      <c r="U31" s="15" t="s">
        <v>141</v>
      </c>
      <c r="V31" s="354" t="str">
        <f t="shared" si="8"/>
        <v>#DIV/0!</v>
      </c>
      <c r="W31" s="353"/>
      <c r="X31" s="15" t="s">
        <v>141</v>
      </c>
      <c r="Y31" s="354" t="str">
        <f t="shared" si="9"/>
        <v>#DIV/0!</v>
      </c>
      <c r="Z31" s="356"/>
      <c r="AA31" s="356" t="s">
        <v>141</v>
      </c>
      <c r="AB31" s="354" t="str">
        <f t="shared" si="10"/>
        <v>#DIV/0!</v>
      </c>
      <c r="AC31" s="356" t="s">
        <v>141</v>
      </c>
      <c r="AD31" s="356" t="s">
        <v>141</v>
      </c>
      <c r="AE31" s="354">
        <f t="shared" si="11"/>
        <v>0</v>
      </c>
      <c r="AF31" s="357">
        <f t="shared" ref="AF31:AG31" si="39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0,INT(right(Q31,LEN(Q31)-(SEARCH("-",Q31,1))))))+(4*if(isblank(T31), 0,INT(right(T31,LEN(T31)-(SEARCH("-",T31,1))))))+(2*if(isblank(W31), 0,INT(right(W31,LEN(W31)-(SEARCH("-",W31,1))))))+(2*if(isblank(Z31), 0,INT(right(Z31,LEN(Z31)-(SEARCH("-",Z31,1))))))+(1*if(isblank(AC31), 0,INT(right(AC31,LEN(AC31)-(SEARCH("-",AC31,1))))))</f>
        <v>1</v>
      </c>
      <c r="AG31" s="381">
        <f t="shared" si="39"/>
        <v>11</v>
      </c>
      <c r="AH31" s="354">
        <f t="shared" si="13"/>
        <v>10</v>
      </c>
    </row>
    <row r="32">
      <c r="A32" s="6" t="s">
        <v>43</v>
      </c>
      <c r="B32" s="358" t="s">
        <v>156</v>
      </c>
      <c r="C32" s="18" t="s">
        <v>125</v>
      </c>
      <c r="D32" s="359">
        <f t="shared" si="2"/>
        <v>0.2</v>
      </c>
      <c r="E32" s="18" t="s">
        <v>127</v>
      </c>
      <c r="F32" s="18" t="s">
        <v>127</v>
      </c>
      <c r="G32" s="359">
        <f t="shared" si="3"/>
        <v>0</v>
      </c>
      <c r="H32" s="358"/>
      <c r="I32" s="27"/>
      <c r="J32" s="359" t="str">
        <f t="shared" si="4"/>
        <v/>
      </c>
      <c r="K32" s="358"/>
      <c r="L32" s="18"/>
      <c r="M32" s="359" t="str">
        <f t="shared" si="5"/>
        <v/>
      </c>
      <c r="N32" s="358"/>
      <c r="O32" s="18"/>
      <c r="P32" s="359" t="str">
        <f t="shared" si="6"/>
        <v/>
      </c>
      <c r="Q32" s="358"/>
      <c r="R32" s="18"/>
      <c r="S32" s="359" t="str">
        <f t="shared" si="7"/>
        <v/>
      </c>
      <c r="T32" s="358" t="s">
        <v>125</v>
      </c>
      <c r="U32" s="18" t="s">
        <v>125</v>
      </c>
      <c r="V32" s="359">
        <f t="shared" si="8"/>
        <v>0</v>
      </c>
      <c r="W32" s="358" t="s">
        <v>127</v>
      </c>
      <c r="X32" s="18" t="s">
        <v>127</v>
      </c>
      <c r="Y32" s="359">
        <f t="shared" si="9"/>
        <v>0</v>
      </c>
      <c r="Z32" s="379" t="s">
        <v>125</v>
      </c>
      <c r="AA32" s="379" t="s">
        <v>125</v>
      </c>
      <c r="AB32" s="359">
        <f t="shared" si="10"/>
        <v>0</v>
      </c>
      <c r="AC32" s="379" t="s">
        <v>127</v>
      </c>
      <c r="AD32" s="379" t="s">
        <v>127</v>
      </c>
      <c r="AE32" s="359">
        <f t="shared" si="11"/>
        <v>0</v>
      </c>
      <c r="AF32" s="360">
        <f t="shared" ref="AF32:AG32" si="40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0,INT(right(Q32,LEN(Q32)-(SEARCH("-",Q32,1))))))+(4*if(isblank(T32), 0,INT(right(T32,LEN(T32)-(SEARCH("-",T32,1))))))+(2*if(isblank(W32), 0,INT(right(W32,LEN(W32)-(SEARCH("-",W32,1))))))+(2*if(isblank(Z32), 0,INT(right(Z32,LEN(Z32)-(SEARCH("-",Z32,1))))))+(1*if(isblank(AC32), 0,INT(right(AC32,LEN(AC32)-(SEARCH("-",AC32,1))))))</f>
        <v>38</v>
      </c>
      <c r="AG32" s="380">
        <f t="shared" si="40"/>
        <v>38</v>
      </c>
      <c r="AH32" s="359">
        <f t="shared" si="13"/>
        <v>0</v>
      </c>
    </row>
    <row r="33">
      <c r="A33" s="12" t="s">
        <v>44</v>
      </c>
      <c r="B33" s="353" t="s">
        <v>156</v>
      </c>
      <c r="C33" s="15" t="s">
        <v>125</v>
      </c>
      <c r="D33" s="354">
        <f t="shared" si="2"/>
        <v>0.2</v>
      </c>
      <c r="E33" s="15" t="s">
        <v>127</v>
      </c>
      <c r="F33" s="15" t="s">
        <v>127</v>
      </c>
      <c r="G33" s="354">
        <f t="shared" si="3"/>
        <v>0</v>
      </c>
      <c r="H33" s="353" t="s">
        <v>156</v>
      </c>
      <c r="I33" s="29" t="s">
        <v>125</v>
      </c>
      <c r="J33" s="354">
        <f t="shared" si="4"/>
        <v>0.2</v>
      </c>
      <c r="K33" s="353" t="s">
        <v>127</v>
      </c>
      <c r="L33" s="15" t="s">
        <v>127</v>
      </c>
      <c r="M33" s="354">
        <f t="shared" si="5"/>
        <v>0</v>
      </c>
      <c r="N33" s="353" t="s">
        <v>127</v>
      </c>
      <c r="O33" s="15" t="s">
        <v>127</v>
      </c>
      <c r="P33" s="354">
        <f t="shared" si="6"/>
        <v>0</v>
      </c>
      <c r="Q33" s="353" t="s">
        <v>127</v>
      </c>
      <c r="R33" s="15" t="s">
        <v>127</v>
      </c>
      <c r="S33" s="354">
        <f t="shared" si="7"/>
        <v>0</v>
      </c>
      <c r="T33" s="353" t="s">
        <v>125</v>
      </c>
      <c r="U33" s="15" t="s">
        <v>125</v>
      </c>
      <c r="V33" s="354">
        <f t="shared" si="8"/>
        <v>0</v>
      </c>
      <c r="W33" s="353" t="s">
        <v>127</v>
      </c>
      <c r="X33" s="15" t="s">
        <v>127</v>
      </c>
      <c r="Y33" s="354">
        <f t="shared" si="9"/>
        <v>0</v>
      </c>
      <c r="Z33" s="356" t="s">
        <v>125</v>
      </c>
      <c r="AA33" s="356" t="s">
        <v>125</v>
      </c>
      <c r="AB33" s="354">
        <f t="shared" si="10"/>
        <v>0</v>
      </c>
      <c r="AC33" s="356" t="s">
        <v>127</v>
      </c>
      <c r="AD33" s="356" t="s">
        <v>127</v>
      </c>
      <c r="AE33" s="354">
        <f t="shared" si="11"/>
        <v>0</v>
      </c>
      <c r="AF33" s="357">
        <f t="shared" ref="AF33:AG33" si="41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0,INT(right(Q33,LEN(Q33)-(SEARCH("-",Q33,1))))))+(4*if(isblank(T33), 0,INT(right(T33,LEN(T33)-(SEARCH("-",T33,1))))))+(2*if(isblank(W33), 0,INT(right(W33,LEN(W33)-(SEARCH("-",W33,1))))))+(2*if(isblank(Z33), 0,INT(right(Z33,LEN(Z33)-(SEARCH("-",Z33,1))))))+(1*if(isblank(AC33), 0,INT(right(AC33,LEN(AC33)-(SEARCH("-",AC33,1))))))</f>
        <v>38</v>
      </c>
      <c r="AG33" s="381">
        <f t="shared" si="41"/>
        <v>39</v>
      </c>
      <c r="AH33" s="354">
        <f t="shared" si="13"/>
        <v>0.02631578947</v>
      </c>
    </row>
    <row r="34">
      <c r="A34" s="6" t="s">
        <v>45</v>
      </c>
      <c r="B34" s="358"/>
      <c r="C34" s="18" t="s">
        <v>115</v>
      </c>
      <c r="D34" s="359" t="str">
        <f t="shared" si="2"/>
        <v>#DIV/0!</v>
      </c>
      <c r="E34" s="18"/>
      <c r="F34" s="18" t="s">
        <v>129</v>
      </c>
      <c r="G34" s="359" t="str">
        <f t="shared" si="3"/>
        <v>#DIV/0!</v>
      </c>
      <c r="H34" s="358"/>
      <c r="I34" s="27" t="s">
        <v>115</v>
      </c>
      <c r="J34" s="359" t="str">
        <f t="shared" si="4"/>
        <v>#DIV/0!</v>
      </c>
      <c r="K34" s="358"/>
      <c r="L34" s="18" t="s">
        <v>129</v>
      </c>
      <c r="M34" s="359" t="str">
        <f t="shared" si="5"/>
        <v>#DIV/0!</v>
      </c>
      <c r="N34" s="358"/>
      <c r="O34" s="18" t="s">
        <v>129</v>
      </c>
      <c r="P34" s="359" t="str">
        <f t="shared" si="6"/>
        <v>#DIV/0!</v>
      </c>
      <c r="Q34" s="358"/>
      <c r="R34" s="18" t="s">
        <v>129</v>
      </c>
      <c r="S34" s="359" t="str">
        <f t="shared" si="7"/>
        <v>#DIV/0!</v>
      </c>
      <c r="T34" s="358" t="s">
        <v>141</v>
      </c>
      <c r="U34" s="18" t="s">
        <v>115</v>
      </c>
      <c r="V34" s="359">
        <f t="shared" si="8"/>
        <v>1</v>
      </c>
      <c r="W34" s="358" t="s">
        <v>141</v>
      </c>
      <c r="X34" s="18" t="s">
        <v>129</v>
      </c>
      <c r="Y34" s="359">
        <f t="shared" si="9"/>
        <v>2</v>
      </c>
      <c r="Z34" s="379" t="s">
        <v>141</v>
      </c>
      <c r="AA34" s="379" t="s">
        <v>115</v>
      </c>
      <c r="AB34" s="359">
        <f t="shared" si="10"/>
        <v>1</v>
      </c>
      <c r="AC34" s="379" t="s">
        <v>141</v>
      </c>
      <c r="AD34" s="379" t="s">
        <v>129</v>
      </c>
      <c r="AE34" s="359">
        <f t="shared" si="11"/>
        <v>2</v>
      </c>
      <c r="AF34" s="360">
        <f t="shared" ref="AF34:AG34" si="42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0,INT(right(Q34,LEN(Q34)-(SEARCH("-",Q34,1))))))+(4*if(isblank(T34), 0,INT(right(T34,LEN(T34)-(SEARCH("-",T34,1))))))+(2*if(isblank(W34), 0,INT(right(W34,LEN(W34)-(SEARCH("-",W34,1))))))+(2*if(isblank(Z34), 0,INT(right(Z34,LEN(Z34)-(SEARCH("-",Z34,1))))))+(1*if(isblank(AC34), 0,INT(right(AC34,LEN(AC34)-(SEARCH("-",AC34,1))))))</f>
        <v>9</v>
      </c>
      <c r="AG34" s="380">
        <f t="shared" si="42"/>
        <v>25</v>
      </c>
      <c r="AH34" s="359">
        <f t="shared" si="13"/>
        <v>1.777777778</v>
      </c>
    </row>
    <row r="35">
      <c r="A35" s="12" t="s">
        <v>46</v>
      </c>
      <c r="B35" s="353"/>
      <c r="C35" s="15"/>
      <c r="D35" s="354" t="str">
        <f t="shared" si="2"/>
        <v/>
      </c>
      <c r="E35" s="15"/>
      <c r="F35" s="15"/>
      <c r="G35" s="354" t="str">
        <f t="shared" si="3"/>
        <v/>
      </c>
      <c r="H35" s="15" t="s">
        <v>141</v>
      </c>
      <c r="I35" s="29" t="s">
        <v>141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138</v>
      </c>
      <c r="O35" s="15" t="s">
        <v>138</v>
      </c>
      <c r="P35" s="354">
        <f t="shared" si="6"/>
        <v>0</v>
      </c>
      <c r="Q35" s="353" t="s">
        <v>138</v>
      </c>
      <c r="R35" s="15" t="s">
        <v>138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137</v>
      </c>
      <c r="X35" s="15" t="s">
        <v>137</v>
      </c>
      <c r="Y35" s="354">
        <f t="shared" si="9"/>
        <v>0</v>
      </c>
      <c r="Z35" s="356" t="s">
        <v>115</v>
      </c>
      <c r="AA35" s="356" t="s">
        <v>115</v>
      </c>
      <c r="AB35" s="354">
        <f t="shared" si="10"/>
        <v>0</v>
      </c>
      <c r="AC35" s="356" t="s">
        <v>137</v>
      </c>
      <c r="AD35" s="356" t="s">
        <v>137</v>
      </c>
      <c r="AE35" s="354">
        <f t="shared" si="11"/>
        <v>0</v>
      </c>
      <c r="AF35" s="357">
        <f t="shared" ref="AF35:AG35" si="43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0,INT(right(Q35,LEN(Q35)-(SEARCH("-",Q35,1))))))+(4*if(isblank(T35), 0,INT(right(T35,LEN(T35)-(SEARCH("-",T35,1))))))+(2*if(isblank(W35), 0,INT(right(W35,LEN(W35)-(SEARCH("-",W35,1))))))+(2*if(isblank(Z35), 0,INT(right(Z35,LEN(Z35)-(SEARCH("-",Z35,1))))))+(1*if(isblank(AC35), 0,INT(right(AC35,LEN(AC35)-(SEARCH("-",AC35,1))))))</f>
        <v>23</v>
      </c>
      <c r="AG35" s="381">
        <f t="shared" si="43"/>
        <v>23</v>
      </c>
      <c r="AH35" s="354">
        <f t="shared" si="13"/>
        <v>0</v>
      </c>
    </row>
    <row r="36">
      <c r="A36" s="6" t="s">
        <v>47</v>
      </c>
      <c r="B36" s="358"/>
      <c r="C36" s="18"/>
      <c r="D36" s="359" t="str">
        <f t="shared" si="2"/>
        <v/>
      </c>
      <c r="E36" s="18"/>
      <c r="F36" s="18"/>
      <c r="G36" s="359" t="str">
        <f t="shared" si="3"/>
        <v/>
      </c>
      <c r="H36" s="358" t="s">
        <v>127</v>
      </c>
      <c r="I36" s="27" t="s">
        <v>127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128</v>
      </c>
      <c r="O36" s="18" t="s">
        <v>128</v>
      </c>
      <c r="P36" s="359">
        <f t="shared" si="6"/>
        <v>0</v>
      </c>
      <c r="Q36" s="358" t="s">
        <v>128</v>
      </c>
      <c r="R36" s="18" t="s">
        <v>128</v>
      </c>
      <c r="S36" s="359">
        <f t="shared" si="7"/>
        <v>0</v>
      </c>
      <c r="T36" s="358" t="s">
        <v>127</v>
      </c>
      <c r="U36" s="18" t="s">
        <v>127</v>
      </c>
      <c r="V36" s="359">
        <f t="shared" si="8"/>
        <v>0</v>
      </c>
      <c r="W36" s="358" t="s">
        <v>128</v>
      </c>
      <c r="X36" s="18" t="s">
        <v>128</v>
      </c>
      <c r="Y36" s="359">
        <f t="shared" si="9"/>
        <v>0</v>
      </c>
      <c r="Z36" s="379" t="s">
        <v>127</v>
      </c>
      <c r="AA36" s="379" t="s">
        <v>127</v>
      </c>
      <c r="AB36" s="359">
        <f t="shared" si="10"/>
        <v>0</v>
      </c>
      <c r="AC36" s="379" t="s">
        <v>128</v>
      </c>
      <c r="AD36" s="379" t="s">
        <v>128</v>
      </c>
      <c r="AE36" s="359">
        <f t="shared" si="11"/>
        <v>0</v>
      </c>
      <c r="AF36" s="360">
        <f t="shared" ref="AF36:AG36" si="44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0,INT(right(Q36,LEN(Q36)-(SEARCH("-",Q36,1))))))+(4*if(isblank(T36), 0,INT(right(T36,LEN(T36)-(SEARCH("-",T36,1))))))+(2*if(isblank(W36), 0,INT(right(W36,LEN(W36)-(SEARCH("-",W36,1))))))+(2*if(isblank(Z36), 0,INT(right(Z36,LEN(Z36)-(SEARCH("-",Z36,1))))))+(1*if(isblank(AC36), 0,INT(right(AC36,LEN(AC36)-(SEARCH("-",AC36,1))))))</f>
        <v>70</v>
      </c>
      <c r="AG36" s="380">
        <f t="shared" si="44"/>
        <v>70</v>
      </c>
      <c r="AH36" s="359">
        <f t="shared" si="13"/>
        <v>0</v>
      </c>
    </row>
    <row r="37">
      <c r="A37" s="12" t="s">
        <v>48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353" t="s">
        <v>156</v>
      </c>
      <c r="I37" s="29" t="s">
        <v>125</v>
      </c>
      <c r="J37" s="354">
        <f t="shared" si="4"/>
        <v>0.2</v>
      </c>
      <c r="K37" s="353"/>
      <c r="L37" s="15"/>
      <c r="M37" s="354" t="str">
        <f t="shared" si="5"/>
        <v/>
      </c>
      <c r="N37" s="353" t="s">
        <v>127</v>
      </c>
      <c r="O37" s="15" t="s">
        <v>144</v>
      </c>
      <c r="P37" s="354">
        <f t="shared" si="6"/>
        <v>-0.2</v>
      </c>
      <c r="Q37" s="353" t="s">
        <v>127</v>
      </c>
      <c r="R37" s="15" t="s">
        <v>144</v>
      </c>
      <c r="S37" s="354">
        <f t="shared" si="7"/>
        <v>-0.2</v>
      </c>
      <c r="T37" s="353" t="s">
        <v>119</v>
      </c>
      <c r="U37" s="15" t="s">
        <v>125</v>
      </c>
      <c r="V37" s="354">
        <f t="shared" si="8"/>
        <v>1</v>
      </c>
      <c r="W37" s="353" t="s">
        <v>114</v>
      </c>
      <c r="X37" s="15" t="s">
        <v>144</v>
      </c>
      <c r="Y37" s="354">
        <f t="shared" si="9"/>
        <v>1</v>
      </c>
      <c r="Z37" s="356" t="s">
        <v>119</v>
      </c>
      <c r="AA37" s="356" t="s">
        <v>125</v>
      </c>
      <c r="AB37" s="354">
        <f t="shared" si="10"/>
        <v>1</v>
      </c>
      <c r="AC37" s="356" t="s">
        <v>114</v>
      </c>
      <c r="AD37" s="356" t="s">
        <v>144</v>
      </c>
      <c r="AE37" s="354">
        <f t="shared" si="11"/>
        <v>1</v>
      </c>
      <c r="AF37" s="357">
        <f t="shared" ref="AF37:AG37" si="45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0,INT(right(Q37,LEN(Q37)-(SEARCH("-",Q37,1))))))+(4*if(isblank(T37), 0,INT(right(T37,LEN(T37)-(SEARCH("-",T37,1))))))+(2*if(isblank(W37), 0,INT(right(W37,LEN(W37)-(SEARCH("-",W37,1))))))+(2*if(isblank(Z37), 0,INT(right(Z37,LEN(Z37)-(SEARCH("-",Z37,1))))))+(1*if(isblank(AC37), 0,INT(right(AC37,LEN(AC37)-(SEARCH("-",AC37,1))))))</f>
        <v>17</v>
      </c>
      <c r="AG37" s="381">
        <f t="shared" si="45"/>
        <v>34</v>
      </c>
      <c r="AH37" s="354">
        <f t="shared" si="13"/>
        <v>1</v>
      </c>
    </row>
    <row r="38">
      <c r="A38" s="6" t="s">
        <v>49</v>
      </c>
      <c r="B38" s="358"/>
      <c r="C38" s="18" t="s">
        <v>115</v>
      </c>
      <c r="D38" s="359" t="str">
        <f t="shared" si="2"/>
        <v>#DIV/0!</v>
      </c>
      <c r="E38" s="18"/>
      <c r="F38" s="18" t="s">
        <v>129</v>
      </c>
      <c r="G38" s="359" t="str">
        <f t="shared" si="3"/>
        <v>#DIV/0!</v>
      </c>
      <c r="H38" s="358"/>
      <c r="I38" s="27" t="s">
        <v>115</v>
      </c>
      <c r="J38" s="359" t="str">
        <f t="shared" si="4"/>
        <v>#DIV/0!</v>
      </c>
      <c r="K38" s="358"/>
      <c r="L38" s="18" t="s">
        <v>129</v>
      </c>
      <c r="M38" s="359" t="str">
        <f t="shared" si="5"/>
        <v>#DIV/0!</v>
      </c>
      <c r="N38" s="358"/>
      <c r="O38" s="18" t="s">
        <v>129</v>
      </c>
      <c r="P38" s="359" t="str">
        <f t="shared" si="6"/>
        <v>#DIV/0!</v>
      </c>
      <c r="Q38" s="358"/>
      <c r="R38" s="18" t="s">
        <v>129</v>
      </c>
      <c r="S38" s="359" t="str">
        <f t="shared" si="7"/>
        <v>#DIV/0!</v>
      </c>
      <c r="T38" s="358" t="s">
        <v>141</v>
      </c>
      <c r="U38" s="18" t="s">
        <v>115</v>
      </c>
      <c r="V38" s="359">
        <f t="shared" si="8"/>
        <v>1</v>
      </c>
      <c r="W38" s="358" t="s">
        <v>141</v>
      </c>
      <c r="X38" s="18" t="s">
        <v>129</v>
      </c>
      <c r="Y38" s="359">
        <f t="shared" si="9"/>
        <v>2</v>
      </c>
      <c r="Z38" s="379" t="s">
        <v>141</v>
      </c>
      <c r="AA38" s="379" t="s">
        <v>115</v>
      </c>
      <c r="AB38" s="359">
        <f t="shared" si="10"/>
        <v>1</v>
      </c>
      <c r="AC38" s="379" t="s">
        <v>141</v>
      </c>
      <c r="AD38" s="379" t="s">
        <v>129</v>
      </c>
      <c r="AE38" s="359">
        <f t="shared" si="11"/>
        <v>2</v>
      </c>
      <c r="AF38" s="360">
        <f t="shared" ref="AF38:AG38" si="46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0,INT(right(Q38,LEN(Q38)-(SEARCH("-",Q38,1))))))+(4*if(isblank(T38), 0,INT(right(T38,LEN(T38)-(SEARCH("-",T38,1))))))+(2*if(isblank(W38), 0,INT(right(W38,LEN(W38)-(SEARCH("-",W38,1))))))+(2*if(isblank(Z38), 0,INT(right(Z38,LEN(Z38)-(SEARCH("-",Z38,1))))))+(1*if(isblank(AC38), 0,INT(right(AC38,LEN(AC38)-(SEARCH("-",AC38,1))))))</f>
        <v>9</v>
      </c>
      <c r="AG38" s="380">
        <f t="shared" si="46"/>
        <v>25</v>
      </c>
      <c r="AH38" s="359">
        <f t="shared" si="13"/>
        <v>1.777777778</v>
      </c>
    </row>
    <row r="39">
      <c r="A39" s="21" t="s">
        <v>50</v>
      </c>
      <c r="B39" s="364"/>
      <c r="C39" s="24" t="s">
        <v>115</v>
      </c>
      <c r="D39" s="365" t="str">
        <f t="shared" si="2"/>
        <v>#DIV/0!</v>
      </c>
      <c r="E39" s="24"/>
      <c r="F39" s="24" t="s">
        <v>129</v>
      </c>
      <c r="G39" s="365" t="str">
        <f t="shared" si="3"/>
        <v>#DIV/0!</v>
      </c>
      <c r="H39" s="364"/>
      <c r="I39" s="367" t="s">
        <v>115</v>
      </c>
      <c r="J39" s="365" t="str">
        <f t="shared" si="4"/>
        <v>#DIV/0!</v>
      </c>
      <c r="K39" s="364"/>
      <c r="L39" s="24" t="s">
        <v>129</v>
      </c>
      <c r="M39" s="365" t="str">
        <f t="shared" si="5"/>
        <v>#DIV/0!</v>
      </c>
      <c r="N39" s="364"/>
      <c r="O39" s="24" t="s">
        <v>129</v>
      </c>
      <c r="P39" s="365" t="str">
        <f t="shared" si="6"/>
        <v>#DIV/0!</v>
      </c>
      <c r="Q39" s="364"/>
      <c r="R39" s="24" t="s">
        <v>129</v>
      </c>
      <c r="S39" s="365" t="str">
        <f t="shared" si="7"/>
        <v>#DIV/0!</v>
      </c>
      <c r="T39" s="364" t="s">
        <v>141</v>
      </c>
      <c r="U39" s="24" t="s">
        <v>115</v>
      </c>
      <c r="V39" s="365">
        <f t="shared" si="8"/>
        <v>1</v>
      </c>
      <c r="W39" s="364" t="s">
        <v>141</v>
      </c>
      <c r="X39" s="24" t="s">
        <v>129</v>
      </c>
      <c r="Y39" s="365">
        <f t="shared" si="9"/>
        <v>2</v>
      </c>
      <c r="Z39" s="382" t="s">
        <v>141</v>
      </c>
      <c r="AA39" s="382" t="s">
        <v>115</v>
      </c>
      <c r="AB39" s="365">
        <f t="shared" si="10"/>
        <v>1</v>
      </c>
      <c r="AC39" s="382" t="s">
        <v>141</v>
      </c>
      <c r="AD39" s="382" t="s">
        <v>129</v>
      </c>
      <c r="AE39" s="365">
        <f t="shared" si="11"/>
        <v>2</v>
      </c>
      <c r="AF39" s="368">
        <f t="shared" ref="AF39:AG39" si="47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0,INT(right(Q39,LEN(Q39)-(SEARCH("-",Q39,1))))))+(4*if(isblank(T39), 0,INT(right(T39,LEN(T39)-(SEARCH("-",T39,1))))))+(2*if(isblank(W39), 0,INT(right(W39,LEN(W39)-(SEARCH("-",W39,1))))))+(2*if(isblank(Z39), 0,INT(right(Z39,LEN(Z39)-(SEARCH("-",Z39,1))))))+(1*if(isblank(AC39), 0,INT(right(AC39,LEN(AC39)-(SEARCH("-",AC39,1))))))</f>
        <v>9</v>
      </c>
      <c r="AG39" s="384">
        <f t="shared" si="47"/>
        <v>25</v>
      </c>
      <c r="AH39" s="365">
        <f t="shared" si="13"/>
        <v>1.777777778</v>
      </c>
    </row>
  </sheetData>
  <mergeCells count="12">
    <mergeCell ref="T1:V2"/>
    <mergeCell ref="W1:Y2"/>
    <mergeCell ref="Z1:AB2"/>
    <mergeCell ref="AC1:AE2"/>
    <mergeCell ref="AF1:AH2"/>
    <mergeCell ref="A1:A3"/>
    <mergeCell ref="B1:D2"/>
    <mergeCell ref="E1:G2"/>
    <mergeCell ref="H1:J2"/>
    <mergeCell ref="K1:M2"/>
    <mergeCell ref="N1:P2"/>
    <mergeCell ref="Q1:S2"/>
  </mergeCells>
  <conditionalFormatting sqref="AH4:AH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AE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34" width="7.38"/>
  </cols>
  <sheetData>
    <row r="1">
      <c r="A1" s="335" t="s">
        <v>158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336" t="s">
        <v>110</v>
      </c>
      <c r="AA1" s="337"/>
      <c r="AB1" s="338"/>
      <c r="AC1" s="336" t="s">
        <v>13</v>
      </c>
      <c r="AD1" s="337"/>
      <c r="AE1" s="338"/>
      <c r="AF1" s="248" t="s">
        <v>55</v>
      </c>
      <c r="AG1" s="337"/>
      <c r="AH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4" t="s">
        <v>103</v>
      </c>
      <c r="AA3" s="344" t="s">
        <v>104</v>
      </c>
      <c r="AB3" s="344" t="s">
        <v>105</v>
      </c>
      <c r="AC3" s="344" t="s">
        <v>103</v>
      </c>
      <c r="AD3" s="344" t="s">
        <v>104</v>
      </c>
      <c r="AE3" s="344" t="s">
        <v>105</v>
      </c>
      <c r="AF3" s="345" t="s">
        <v>103</v>
      </c>
      <c r="AG3" s="345" t="s">
        <v>104</v>
      </c>
      <c r="AH3" s="346" t="s">
        <v>105</v>
      </c>
    </row>
    <row r="4">
      <c r="A4" s="6" t="s">
        <v>15</v>
      </c>
      <c r="B4" s="347" t="s">
        <v>159</v>
      </c>
      <c r="C4" s="9" t="s">
        <v>119</v>
      </c>
      <c r="D4" s="359">
        <f t="shared" ref="D4:D39" si="2">if(and(isblank(B4),isblank(C4)), "", ((if(isblank(C4), 0,(LEFT(C4, SEARCH("-",C4,1)-1)+right(C4,LEN(C4)-(SEARCH("-",C4,1))))/2)/((if(isblank(B4), 0,(LEFT(B4, SEARCH("-",B4,1)-1)+right(B4,LEN(B4)-(SEARCH("-",B4,1))))/2)))))-1)</f>
        <v>-0.2</v>
      </c>
      <c r="E4" s="9" t="s">
        <v>129</v>
      </c>
      <c r="F4" s="9" t="s">
        <v>127</v>
      </c>
      <c r="G4" s="359">
        <f t="shared" ref="G4:G39" si="3">if(and(isblank(E4),isblank(F4)), "", ((if(isblank(F4), 0,(LEFT(F4, SEARCH("-",F4,1)-1)+right(F4,LEN(F4)-(SEARCH("-",F4,1))))/2)/((if(isblank(E4), 0,(LEFT(E4, SEARCH("-",E4,1)-1)+right(E4,LEN(E4)-(SEARCH("-",E4,1))))/2)))))-1)</f>
        <v>0.75</v>
      </c>
      <c r="H4" s="347" t="s">
        <v>159</v>
      </c>
      <c r="I4" s="9" t="s">
        <v>119</v>
      </c>
      <c r="J4" s="359">
        <f t="shared" ref="J4:J39" si="4">if(and(isblank(H4),isblank(I4)), "", ((if(isblank(I4), 0,(LEFT(I4, SEARCH("-",I4,1)-1)+right(I4,LEN(I4)-(SEARCH("-",I4,1))))/2)/((if(isblank(H4), 0,(LEFT(H4, SEARCH("-",H4,1)-1)+right(H4,LEN(H4)-(SEARCH("-",H4,1))))/2)))))-1)</f>
        <v>-0.2</v>
      </c>
      <c r="K4" s="347" t="s">
        <v>129</v>
      </c>
      <c r="L4" s="9" t="s">
        <v>125</v>
      </c>
      <c r="M4" s="359">
        <f t="shared" ref="M4:M39" si="5">if(and(isblank(K4),isblank(L4)), "", ((if(isblank(L4), 0,(LEFT(L4, SEARCH("-",L4,1)-1)+right(L4,LEN(L4)-(SEARCH("-",L4,1))))/2)/((if(isblank(K4), 0,(LEFT(K4, SEARCH("-",K4,1)-1)+right(K4,LEN(K4)-(SEARCH("-",K4,1))))/2)))))-1)</f>
        <v>0</v>
      </c>
      <c r="N4" s="347" t="s">
        <v>129</v>
      </c>
      <c r="O4" s="9" t="s">
        <v>125</v>
      </c>
      <c r="P4" s="359">
        <f t="shared" ref="P4:P39" si="6">if(and(isblank(N4),isblank(O4)), "", ((if(isblank(O4), 0,(LEFT(O4, SEARCH("-",O4,1)-1)+right(O4,LEN(O4)-(SEARCH("-",O4,1))))/2)/((if(isblank(N4), 0,(LEFT(N4, SEARCH("-",N4,1)-1)+right(N4,LEN(N4)-(SEARCH("-",N4,1))))/2)))))-1)</f>
        <v>0</v>
      </c>
      <c r="Q4" s="347" t="s">
        <v>129</v>
      </c>
      <c r="R4" s="9" t="s">
        <v>125</v>
      </c>
      <c r="S4" s="359">
        <f t="shared" ref="S4:S39" si="7">if(and(isblank(Q4),isblank(R4)), "", ((if(isblank(R4), 0,(LEFT(R4, SEARCH("-",R4,1)-1)+right(R4,LEN(R4)-(SEARCH("-",R4,1))))/2)/((if(isblank(Q4), 0,(LEFT(Q4, SEARCH("-",Q4,1)-1)+right(Q4,LEN(Q4)-(SEARCH("-",Q4,1))))/2)))))-1)</f>
        <v>0</v>
      </c>
      <c r="T4" s="347" t="s">
        <v>159</v>
      </c>
      <c r="U4" s="9" t="s">
        <v>119</v>
      </c>
      <c r="V4" s="359">
        <f t="shared" ref="V4:V39" si="8">if(and(isblank(T4),isblank(U4)), "", ((if(isblank(U4), 0,(LEFT(U4, SEARCH("-",U4,1)-1)+right(U4,LEN(U4)-(SEARCH("-",U4,1))))/2)/((if(isblank(T4), 0,(LEFT(T4, SEARCH("-",T4,1)-1)+right(T4,LEN(T4)-(SEARCH("-",T4,1))))/2)))))-1)</f>
        <v>-0.2</v>
      </c>
      <c r="W4" s="347" t="s">
        <v>129</v>
      </c>
      <c r="X4" s="9" t="s">
        <v>114</v>
      </c>
      <c r="Y4" s="359">
        <f t="shared" ref="Y4:Y39" si="9">if(and(isblank(W4),isblank(X4)), "", ((if(isblank(X4), 0,(LEFT(X4, SEARCH("-",X4,1)-1)+right(X4,LEN(X4)-(SEARCH("-",X4,1))))/2)/((if(isblank(W4), 0,(LEFT(W4, SEARCH("-",W4,1)-1)+right(W4,LEN(W4)-(SEARCH("-",W4,1))))/2)))))-1)</f>
        <v>-0.25</v>
      </c>
      <c r="Z4" s="379" t="s">
        <v>159</v>
      </c>
      <c r="AA4" s="379" t="s">
        <v>119</v>
      </c>
      <c r="AB4" s="359">
        <f t="shared" ref="AB4:AB39" si="10">if(and(isblank(Z4),isblank(AA4)), "", ((if(isblank(AA4), 0,(LEFT(AA4, SEARCH("-",AA4,1)-1)+right(AA4,LEN(AA4)-(SEARCH("-",AA4,1))))/2)/((if(isblank(Z4), 0,(LEFT(Z4, SEARCH("-",Z4,1)-1)+right(Z4,LEN(Z4)-(SEARCH("-",Z4,1))))/2)))))-1)</f>
        <v>-0.2</v>
      </c>
      <c r="AC4" s="379" t="s">
        <v>129</v>
      </c>
      <c r="AD4" s="379" t="s">
        <v>114</v>
      </c>
      <c r="AE4" s="359">
        <f t="shared" ref="AE4:AE39" si="11">if(and(isblank(AC4),isblank(AD4)), "", ((if(isblank(AD4), 0,(LEFT(AD4, SEARCH("-",AD4,1)-1)+right(AD4,LEN(AD4)-(SEARCH("-",AD4,1))))/2)/((if(isblank(AC4), 0,(LEFT(AC4, SEARCH("-",AC4,1)-1)+right(AC4,LEN(AC4)-(SEARCH("-",AC4,1))))/2)))))-1)</f>
        <v>-0.25</v>
      </c>
      <c r="AF4" s="360">
        <f t="shared" ref="AF4:AG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0,INT(right(Q4,LEN(Q4)-(SEARCH("-",Q4,1))))))+(4*if(isblank(T4), 0,INT(right(T4,LEN(T4)-(SEARCH("-",T4,1))))))+(2*if(isblank(W4), 0,INT(right(W4,LEN(W4)-(SEARCH("-",W4,1))))))+(2*if(isblank(Z4), 0,INT(right(Z4,LEN(Z4)-(SEARCH("-",Z4,1))))))+(1*if(isblank(AC4), 0,INT(right(AC4,LEN(AC4)-(SEARCH("-",AC4,1))))))</f>
        <v>25</v>
      </c>
      <c r="AG4" s="380">
        <f t="shared" si="1"/>
        <v>17</v>
      </c>
      <c r="AH4" s="359">
        <f t="shared" ref="AH4:AH39" si="13">(AG4/AF4)-1</f>
        <v>-0.32</v>
      </c>
    </row>
    <row r="5">
      <c r="A5" s="12" t="s">
        <v>16</v>
      </c>
      <c r="B5" s="353" t="s">
        <v>115</v>
      </c>
      <c r="C5" s="15"/>
      <c r="D5" s="354">
        <f t="shared" si="2"/>
        <v>-1</v>
      </c>
      <c r="E5" s="15" t="s">
        <v>129</v>
      </c>
      <c r="F5" s="15"/>
      <c r="G5" s="354">
        <f t="shared" si="3"/>
        <v>-1</v>
      </c>
      <c r="H5" s="353" t="s">
        <v>115</v>
      </c>
      <c r="I5" s="15"/>
      <c r="J5" s="354">
        <f t="shared" si="4"/>
        <v>-1</v>
      </c>
      <c r="K5" s="353" t="s">
        <v>129</v>
      </c>
      <c r="L5" s="15"/>
      <c r="M5" s="354">
        <f t="shared" si="5"/>
        <v>-1</v>
      </c>
      <c r="N5" s="353" t="s">
        <v>129</v>
      </c>
      <c r="O5" s="15"/>
      <c r="P5" s="354">
        <f t="shared" si="6"/>
        <v>-1</v>
      </c>
      <c r="Q5" s="353" t="s">
        <v>129</v>
      </c>
      <c r="R5" s="15"/>
      <c r="S5" s="354">
        <f t="shared" si="7"/>
        <v>-1</v>
      </c>
      <c r="T5" s="353" t="s">
        <v>115</v>
      </c>
      <c r="U5" s="15" t="s">
        <v>141</v>
      </c>
      <c r="V5" s="354">
        <f t="shared" si="8"/>
        <v>-0.3333333333</v>
      </c>
      <c r="W5" s="353" t="s">
        <v>129</v>
      </c>
      <c r="X5" s="15" t="s">
        <v>141</v>
      </c>
      <c r="Y5" s="354">
        <f t="shared" si="9"/>
        <v>-0.5</v>
      </c>
      <c r="Z5" s="356" t="s">
        <v>115</v>
      </c>
      <c r="AA5" s="356" t="s">
        <v>141</v>
      </c>
      <c r="AB5" s="354">
        <f t="shared" si="10"/>
        <v>-0.3333333333</v>
      </c>
      <c r="AC5" s="356" t="s">
        <v>129</v>
      </c>
      <c r="AD5" s="356" t="s">
        <v>141</v>
      </c>
      <c r="AE5" s="354">
        <f t="shared" si="11"/>
        <v>-0.5</v>
      </c>
      <c r="AF5" s="357">
        <f t="shared" ref="AF5:AG5" si="12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0,INT(right(Q5,LEN(Q5)-(SEARCH("-",Q5,1))))))+(4*if(isblank(T5), 0,INT(right(T5,LEN(T5)-(SEARCH("-",T5,1))))))+(2*if(isblank(W5), 0,INT(right(W5,LEN(W5)-(SEARCH("-",W5,1))))))+(2*if(isblank(Z5), 0,INT(right(Z5,LEN(Z5)-(SEARCH("-",Z5,1))))))+(1*if(isblank(AC5), 0,INT(right(AC5,LEN(AC5)-(SEARCH("-",AC5,1))))))</f>
        <v>25</v>
      </c>
      <c r="AG5" s="381">
        <f t="shared" si="12"/>
        <v>9</v>
      </c>
      <c r="AH5" s="354">
        <f t="shared" si="13"/>
        <v>-0.64</v>
      </c>
    </row>
    <row r="6">
      <c r="A6" s="6" t="s">
        <v>17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160</v>
      </c>
      <c r="I6" s="18" t="s">
        <v>156</v>
      </c>
      <c r="J6" s="359">
        <f t="shared" si="4"/>
        <v>-0.3636363636</v>
      </c>
      <c r="K6" s="358" t="s">
        <v>123</v>
      </c>
      <c r="L6" s="18" t="s">
        <v>127</v>
      </c>
      <c r="M6" s="359">
        <f t="shared" si="5"/>
        <v>0</v>
      </c>
      <c r="N6" s="358" t="s">
        <v>123</v>
      </c>
      <c r="O6" s="18" t="s">
        <v>127</v>
      </c>
      <c r="P6" s="359">
        <f t="shared" si="6"/>
        <v>0</v>
      </c>
      <c r="Q6" s="358"/>
      <c r="R6" s="18"/>
      <c r="S6" s="359" t="str">
        <f t="shared" si="7"/>
        <v/>
      </c>
      <c r="T6" s="358" t="s">
        <v>160</v>
      </c>
      <c r="U6" s="18" t="s">
        <v>119</v>
      </c>
      <c r="V6" s="359">
        <f t="shared" si="8"/>
        <v>-0.6363636364</v>
      </c>
      <c r="W6" s="358" t="s">
        <v>123</v>
      </c>
      <c r="X6" s="18" t="s">
        <v>114</v>
      </c>
      <c r="Y6" s="359">
        <f t="shared" si="9"/>
        <v>-0.5714285714</v>
      </c>
      <c r="Z6" s="379" t="s">
        <v>160</v>
      </c>
      <c r="AA6" s="379" t="s">
        <v>119</v>
      </c>
      <c r="AB6" s="359">
        <f t="shared" si="10"/>
        <v>-0.6363636364</v>
      </c>
      <c r="AC6" s="379" t="s">
        <v>123</v>
      </c>
      <c r="AD6" s="379" t="s">
        <v>114</v>
      </c>
      <c r="AE6" s="359">
        <f t="shared" si="11"/>
        <v>-0.5714285714</v>
      </c>
      <c r="AF6" s="360">
        <f t="shared" ref="AF6:AG6" si="14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0,INT(right(Q6,LEN(Q6)-(SEARCH("-",Q6,1))))))+(4*if(isblank(T6), 0,INT(right(T6,LEN(T6)-(SEARCH("-",T6,1))))))+(2*if(isblank(W6), 0,INT(right(W6,LEN(W6)-(SEARCH("-",W6,1))))))+(2*if(isblank(Z6), 0,INT(right(Z6,LEN(Z6)-(SEARCH("-",Z6,1))))))+(1*if(isblank(AC6), 0,INT(right(AC6,LEN(AC6)-(SEARCH("-",AC6,1))))))</f>
        <v>44</v>
      </c>
      <c r="AG6" s="380">
        <f t="shared" si="14"/>
        <v>17</v>
      </c>
      <c r="AH6" s="359">
        <f t="shared" si="13"/>
        <v>-0.6136363636</v>
      </c>
    </row>
    <row r="7">
      <c r="A7" s="12" t="s">
        <v>18</v>
      </c>
      <c r="B7" s="353" t="s">
        <v>145</v>
      </c>
      <c r="C7" s="15" t="s">
        <v>145</v>
      </c>
      <c r="D7" s="354">
        <f t="shared" si="2"/>
        <v>0</v>
      </c>
      <c r="E7" s="15" t="s">
        <v>146</v>
      </c>
      <c r="F7" s="15" t="s">
        <v>151</v>
      </c>
      <c r="G7" s="354">
        <f t="shared" si="3"/>
        <v>0.2083333333</v>
      </c>
      <c r="H7" s="353"/>
      <c r="I7" s="15"/>
      <c r="J7" s="354" t="str">
        <f t="shared" si="4"/>
        <v/>
      </c>
      <c r="K7" s="353"/>
      <c r="L7" s="15"/>
      <c r="M7" s="354" t="str">
        <f t="shared" si="5"/>
        <v/>
      </c>
      <c r="N7" s="353"/>
      <c r="O7" s="15"/>
      <c r="P7" s="354" t="str">
        <f t="shared" si="6"/>
        <v/>
      </c>
      <c r="Q7" s="353"/>
      <c r="R7" s="15"/>
      <c r="S7" s="354" t="str">
        <f t="shared" si="7"/>
        <v/>
      </c>
      <c r="T7" s="353" t="s">
        <v>145</v>
      </c>
      <c r="U7" s="15" t="s">
        <v>145</v>
      </c>
      <c r="V7" s="354">
        <f t="shared" si="8"/>
        <v>0</v>
      </c>
      <c r="W7" s="353" t="s">
        <v>146</v>
      </c>
      <c r="X7" s="15" t="s">
        <v>146</v>
      </c>
      <c r="Y7" s="354">
        <f t="shared" si="9"/>
        <v>0</v>
      </c>
      <c r="Z7" s="356" t="s">
        <v>145</v>
      </c>
      <c r="AA7" s="356" t="s">
        <v>145</v>
      </c>
      <c r="AB7" s="354">
        <f t="shared" si="10"/>
        <v>0</v>
      </c>
      <c r="AC7" s="356" t="s">
        <v>146</v>
      </c>
      <c r="AD7" s="356" t="s">
        <v>146</v>
      </c>
      <c r="AE7" s="354">
        <f t="shared" si="11"/>
        <v>0</v>
      </c>
      <c r="AF7" s="357">
        <f t="shared" ref="AF7:AG7" si="15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0,INT(right(Q7,LEN(Q7)-(SEARCH("-",Q7,1))))))+(4*if(isblank(T7), 0,INT(right(T7,LEN(T7)-(SEARCH("-",T7,1))))))+(2*if(isblank(W7), 0,INT(right(W7,LEN(W7)-(SEARCH("-",W7,1))))))+(2*if(isblank(Z7), 0,INT(right(Z7,LEN(Z7)-(SEARCH("-",Z7,1))))))+(1*if(isblank(AC7), 0,INT(right(AC7,LEN(AC7)-(SEARCH("-",AC7,1))))))</f>
        <v>120</v>
      </c>
      <c r="AG7" s="381">
        <f t="shared" si="15"/>
        <v>125</v>
      </c>
      <c r="AH7" s="354">
        <f t="shared" si="13"/>
        <v>0.04166666667</v>
      </c>
    </row>
    <row r="8">
      <c r="A8" s="6" t="s">
        <v>19</v>
      </c>
      <c r="B8" s="358" t="s">
        <v>129</v>
      </c>
      <c r="C8" s="18" t="s">
        <v>156</v>
      </c>
      <c r="D8" s="359">
        <f t="shared" si="2"/>
        <v>-0.125</v>
      </c>
      <c r="E8" s="18" t="s">
        <v>123</v>
      </c>
      <c r="F8" s="18" t="s">
        <v>127</v>
      </c>
      <c r="G8" s="359">
        <f t="shared" si="3"/>
        <v>0</v>
      </c>
      <c r="H8" s="358" t="s">
        <v>129</v>
      </c>
      <c r="I8" s="18" t="s">
        <v>156</v>
      </c>
      <c r="J8" s="359">
        <f t="shared" si="4"/>
        <v>-0.125</v>
      </c>
      <c r="K8" s="358" t="s">
        <v>123</v>
      </c>
      <c r="L8" s="18" t="s">
        <v>127</v>
      </c>
      <c r="M8" s="359">
        <f t="shared" si="5"/>
        <v>0</v>
      </c>
      <c r="N8" s="358" t="s">
        <v>123</v>
      </c>
      <c r="O8" s="18" t="s">
        <v>127</v>
      </c>
      <c r="P8" s="359">
        <f t="shared" si="6"/>
        <v>0</v>
      </c>
      <c r="Q8" s="358" t="s">
        <v>123</v>
      </c>
      <c r="R8" s="18" t="s">
        <v>127</v>
      </c>
      <c r="S8" s="359">
        <f t="shared" si="7"/>
        <v>0</v>
      </c>
      <c r="T8" s="358" t="s">
        <v>129</v>
      </c>
      <c r="U8" s="18" t="s">
        <v>125</v>
      </c>
      <c r="V8" s="359">
        <f t="shared" si="8"/>
        <v>0</v>
      </c>
      <c r="W8" s="358" t="s">
        <v>123</v>
      </c>
      <c r="X8" s="18" t="s">
        <v>127</v>
      </c>
      <c r="Y8" s="359">
        <f t="shared" si="9"/>
        <v>0</v>
      </c>
      <c r="Z8" s="379" t="s">
        <v>129</v>
      </c>
      <c r="AA8" s="379" t="s">
        <v>125</v>
      </c>
      <c r="AB8" s="359">
        <f t="shared" si="10"/>
        <v>0</v>
      </c>
      <c r="AC8" s="379" t="s">
        <v>123</v>
      </c>
      <c r="AD8" s="379" t="s">
        <v>127</v>
      </c>
      <c r="AE8" s="359">
        <f t="shared" si="11"/>
        <v>0</v>
      </c>
      <c r="AF8" s="360">
        <f t="shared" ref="AF8:AG8" si="16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0,INT(right(Q8,LEN(Q8)-(SEARCH("-",Q8,1))))))+(4*if(isblank(T8), 0,INT(right(T8,LEN(T8)-(SEARCH("-",T8,1))))))+(2*if(isblank(W8), 0,INT(right(W8,LEN(W8)-(SEARCH("-",W8,1))))))+(2*if(isblank(Z8), 0,INT(right(Z8,LEN(Z8)-(SEARCH("-",Z8,1))))))+(1*if(isblank(AC8), 0,INT(right(AC8,LEN(AC8)-(SEARCH("-",AC8,1))))))</f>
        <v>39</v>
      </c>
      <c r="AG8" s="380">
        <f t="shared" si="16"/>
        <v>38</v>
      </c>
      <c r="AH8" s="359">
        <f t="shared" si="13"/>
        <v>-0.02564102564</v>
      </c>
    </row>
    <row r="9">
      <c r="A9" s="12" t="s">
        <v>20</v>
      </c>
      <c r="B9" s="353" t="s">
        <v>129</v>
      </c>
      <c r="C9" s="15" t="s">
        <v>156</v>
      </c>
      <c r="D9" s="354">
        <f t="shared" si="2"/>
        <v>-0.125</v>
      </c>
      <c r="E9" s="15" t="s">
        <v>123</v>
      </c>
      <c r="F9" s="15" t="s">
        <v>127</v>
      </c>
      <c r="G9" s="354">
        <f t="shared" si="3"/>
        <v>0</v>
      </c>
      <c r="H9" s="353" t="s">
        <v>129</v>
      </c>
      <c r="I9" s="15" t="s">
        <v>156</v>
      </c>
      <c r="J9" s="354">
        <f t="shared" si="4"/>
        <v>-0.125</v>
      </c>
      <c r="K9" s="353" t="s">
        <v>123</v>
      </c>
      <c r="L9" s="15" t="s">
        <v>127</v>
      </c>
      <c r="M9" s="354">
        <f t="shared" si="5"/>
        <v>0</v>
      </c>
      <c r="N9" s="353" t="s">
        <v>123</v>
      </c>
      <c r="O9" s="15" t="s">
        <v>127</v>
      </c>
      <c r="P9" s="354">
        <f t="shared" si="6"/>
        <v>0</v>
      </c>
      <c r="Q9" s="353" t="s">
        <v>123</v>
      </c>
      <c r="R9" s="15" t="s">
        <v>127</v>
      </c>
      <c r="S9" s="354">
        <f t="shared" si="7"/>
        <v>0</v>
      </c>
      <c r="T9" s="353" t="s">
        <v>129</v>
      </c>
      <c r="U9" s="15" t="s">
        <v>125</v>
      </c>
      <c r="V9" s="354">
        <f t="shared" si="8"/>
        <v>0</v>
      </c>
      <c r="W9" s="353" t="s">
        <v>123</v>
      </c>
      <c r="X9" s="15" t="s">
        <v>127</v>
      </c>
      <c r="Y9" s="354">
        <f t="shared" si="9"/>
        <v>0</v>
      </c>
      <c r="Z9" s="356" t="s">
        <v>129</v>
      </c>
      <c r="AA9" s="356" t="s">
        <v>125</v>
      </c>
      <c r="AB9" s="354">
        <f t="shared" si="10"/>
        <v>0</v>
      </c>
      <c r="AC9" s="356" t="s">
        <v>123</v>
      </c>
      <c r="AD9" s="356" t="s">
        <v>127</v>
      </c>
      <c r="AE9" s="354">
        <f t="shared" si="11"/>
        <v>0</v>
      </c>
      <c r="AF9" s="357">
        <f t="shared" ref="AF9:AG9" si="17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0,INT(right(Q9,LEN(Q9)-(SEARCH("-",Q9,1))))))+(4*if(isblank(T9), 0,INT(right(T9,LEN(T9)-(SEARCH("-",T9,1))))))+(2*if(isblank(W9), 0,INT(right(W9,LEN(W9)-(SEARCH("-",W9,1))))))+(2*if(isblank(Z9), 0,INT(right(Z9,LEN(Z9)-(SEARCH("-",Z9,1))))))+(1*if(isblank(AC9), 0,INT(right(AC9,LEN(AC9)-(SEARCH("-",AC9,1))))))</f>
        <v>39</v>
      </c>
      <c r="AG9" s="381">
        <f t="shared" si="17"/>
        <v>38</v>
      </c>
      <c r="AH9" s="354">
        <f t="shared" si="13"/>
        <v>-0.02564102564</v>
      </c>
    </row>
    <row r="10">
      <c r="A10" s="6" t="s">
        <v>21</v>
      </c>
      <c r="B10" s="358" t="s">
        <v>115</v>
      </c>
      <c r="C10" s="18"/>
      <c r="D10" s="359">
        <f t="shared" si="2"/>
        <v>-1</v>
      </c>
      <c r="E10" s="18" t="s">
        <v>129</v>
      </c>
      <c r="F10" s="18"/>
      <c r="G10" s="359">
        <f t="shared" si="3"/>
        <v>-1</v>
      </c>
      <c r="H10" s="358" t="s">
        <v>115</v>
      </c>
      <c r="I10" s="18"/>
      <c r="J10" s="359">
        <f t="shared" si="4"/>
        <v>-1</v>
      </c>
      <c r="K10" s="358" t="s">
        <v>129</v>
      </c>
      <c r="L10" s="18"/>
      <c r="M10" s="359">
        <f t="shared" si="5"/>
        <v>-1</v>
      </c>
      <c r="N10" s="358" t="s">
        <v>129</v>
      </c>
      <c r="O10" s="18"/>
      <c r="P10" s="359">
        <f t="shared" si="6"/>
        <v>-1</v>
      </c>
      <c r="Q10" s="358" t="s">
        <v>129</v>
      </c>
      <c r="R10" s="18"/>
      <c r="S10" s="359">
        <f t="shared" si="7"/>
        <v>-1</v>
      </c>
      <c r="T10" s="358" t="s">
        <v>115</v>
      </c>
      <c r="U10" s="18" t="s">
        <v>141</v>
      </c>
      <c r="V10" s="359">
        <f t="shared" si="8"/>
        <v>-0.3333333333</v>
      </c>
      <c r="W10" s="358" t="s">
        <v>129</v>
      </c>
      <c r="X10" s="18" t="s">
        <v>141</v>
      </c>
      <c r="Y10" s="359">
        <f t="shared" si="9"/>
        <v>-0.5</v>
      </c>
      <c r="Z10" s="379" t="s">
        <v>115</v>
      </c>
      <c r="AA10" s="379" t="s">
        <v>141</v>
      </c>
      <c r="AB10" s="359">
        <f t="shared" si="10"/>
        <v>-0.3333333333</v>
      </c>
      <c r="AC10" s="379" t="s">
        <v>129</v>
      </c>
      <c r="AD10" s="379" t="s">
        <v>141</v>
      </c>
      <c r="AE10" s="359">
        <f t="shared" si="11"/>
        <v>-0.5</v>
      </c>
      <c r="AF10" s="360">
        <f t="shared" ref="AF10:AG10" si="18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0,INT(right(Q10,LEN(Q10)-(SEARCH("-",Q10,1))))))+(4*if(isblank(T10), 0,INT(right(T10,LEN(T10)-(SEARCH("-",T10,1))))))+(2*if(isblank(W10), 0,INT(right(W10,LEN(W10)-(SEARCH("-",W10,1))))))+(2*if(isblank(Z10), 0,INT(right(Z10,LEN(Z10)-(SEARCH("-",Z10,1))))))+(1*if(isblank(AC10), 0,INT(right(AC10,LEN(AC10)-(SEARCH("-",AC10,1))))))</f>
        <v>25</v>
      </c>
      <c r="AG10" s="380">
        <f t="shared" si="18"/>
        <v>9</v>
      </c>
      <c r="AH10" s="359">
        <f t="shared" si="13"/>
        <v>-0.64</v>
      </c>
    </row>
    <row r="11">
      <c r="A11" s="12" t="s">
        <v>22</v>
      </c>
      <c r="B11" s="353"/>
      <c r="C11" s="15"/>
      <c r="D11" s="354" t="str">
        <f t="shared" si="2"/>
        <v/>
      </c>
      <c r="E11" s="15"/>
      <c r="F11" s="15"/>
      <c r="G11" s="354" t="str">
        <f t="shared" si="3"/>
        <v/>
      </c>
      <c r="H11" s="353" t="s">
        <v>115</v>
      </c>
      <c r="I11" s="15" t="s">
        <v>141</v>
      </c>
      <c r="J11" s="354">
        <f t="shared" si="4"/>
        <v>-0.3333333333</v>
      </c>
      <c r="K11" s="353"/>
      <c r="L11" s="15"/>
      <c r="M11" s="354" t="str">
        <f t="shared" si="5"/>
        <v/>
      </c>
      <c r="N11" s="353" t="s">
        <v>147</v>
      </c>
      <c r="O11" s="15" t="s">
        <v>115</v>
      </c>
      <c r="P11" s="354">
        <f t="shared" si="6"/>
        <v>-0.4</v>
      </c>
      <c r="Q11" s="353" t="s">
        <v>147</v>
      </c>
      <c r="R11" s="15" t="s">
        <v>115</v>
      </c>
      <c r="S11" s="354">
        <f t="shared" si="7"/>
        <v>-0.4</v>
      </c>
      <c r="T11" s="353" t="s">
        <v>115</v>
      </c>
      <c r="U11" s="15"/>
      <c r="V11" s="354">
        <f t="shared" si="8"/>
        <v>-1</v>
      </c>
      <c r="W11" s="353" t="s">
        <v>129</v>
      </c>
      <c r="X11" s="15"/>
      <c r="Y11" s="354">
        <f t="shared" si="9"/>
        <v>-1</v>
      </c>
      <c r="Z11" s="356" t="s">
        <v>115</v>
      </c>
      <c r="AA11" s="356"/>
      <c r="AB11" s="354">
        <f t="shared" si="10"/>
        <v>-1</v>
      </c>
      <c r="AC11" s="356" t="s">
        <v>129</v>
      </c>
      <c r="AD11" s="356"/>
      <c r="AE11" s="354">
        <f t="shared" si="11"/>
        <v>-1</v>
      </c>
      <c r="AF11" s="357">
        <f t="shared" ref="AF11:AG11" si="19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0,INT(right(Q11,LEN(Q11)-(SEARCH("-",Q11,1))))))+(4*if(isblank(T11), 0,INT(right(T11,LEN(T11)-(SEARCH("-",T11,1))))))+(2*if(isblank(W11), 0,INT(right(W11,LEN(W11)-(SEARCH("-",W11,1))))))+(2*if(isblank(Z11), 0,INT(right(Z11,LEN(Z11)-(SEARCH("-",Z11,1))))))+(1*if(isblank(AC11), 0,INT(right(AC11,LEN(AC11)-(SEARCH("-",AC11,1))))))</f>
        <v>25</v>
      </c>
      <c r="AG11" s="381">
        <f t="shared" si="19"/>
        <v>2</v>
      </c>
      <c r="AH11" s="354">
        <f t="shared" si="13"/>
        <v>-0.92</v>
      </c>
    </row>
    <row r="12">
      <c r="A12" s="6" t="s">
        <v>23</v>
      </c>
      <c r="B12" s="358"/>
      <c r="C12" s="18"/>
      <c r="D12" s="359" t="str">
        <f t="shared" si="2"/>
        <v/>
      </c>
      <c r="E12" s="18"/>
      <c r="F12" s="18"/>
      <c r="G12" s="359" t="str">
        <f t="shared" si="3"/>
        <v/>
      </c>
      <c r="H12" s="358" t="s">
        <v>129</v>
      </c>
      <c r="I12" s="18" t="s">
        <v>156</v>
      </c>
      <c r="J12" s="359">
        <f t="shared" si="4"/>
        <v>-0.125</v>
      </c>
      <c r="K12" s="358"/>
      <c r="L12" s="18"/>
      <c r="M12" s="359" t="str">
        <f t="shared" si="5"/>
        <v/>
      </c>
      <c r="N12" s="358" t="s">
        <v>123</v>
      </c>
      <c r="O12" s="18" t="s">
        <v>127</v>
      </c>
      <c r="P12" s="359">
        <f t="shared" si="6"/>
        <v>0</v>
      </c>
      <c r="Q12" s="358" t="s">
        <v>123</v>
      </c>
      <c r="R12" s="18" t="s">
        <v>127</v>
      </c>
      <c r="S12" s="359">
        <f t="shared" si="7"/>
        <v>0</v>
      </c>
      <c r="T12" s="358" t="s">
        <v>123</v>
      </c>
      <c r="U12" s="18" t="s">
        <v>119</v>
      </c>
      <c r="V12" s="359">
        <f t="shared" si="8"/>
        <v>-0.7142857143</v>
      </c>
      <c r="W12" s="358" t="s">
        <v>123</v>
      </c>
      <c r="X12" s="18" t="s">
        <v>114</v>
      </c>
      <c r="Y12" s="359">
        <f t="shared" si="9"/>
        <v>-0.5714285714</v>
      </c>
      <c r="Z12" s="379" t="s">
        <v>123</v>
      </c>
      <c r="AA12" s="379" t="s">
        <v>119</v>
      </c>
      <c r="AB12" s="359">
        <f t="shared" si="10"/>
        <v>-0.7142857143</v>
      </c>
      <c r="AC12" s="379" t="s">
        <v>123</v>
      </c>
      <c r="AD12" s="379" t="s">
        <v>114</v>
      </c>
      <c r="AE12" s="359">
        <f t="shared" si="11"/>
        <v>-0.5714285714</v>
      </c>
      <c r="AF12" s="360">
        <f t="shared" ref="AF12:AG12" si="20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0,INT(right(Q12,LEN(Q12)-(SEARCH("-",Q12,1))))))+(4*if(isblank(T12), 0,INT(right(T12,LEN(T12)-(SEARCH("-",T12,1))))))+(2*if(isblank(W12), 0,INT(right(W12,LEN(W12)-(SEARCH("-",W12,1))))))+(2*if(isblank(Z12), 0,INT(right(Z12,LEN(Z12)-(SEARCH("-",Z12,1))))))+(1*if(isblank(AC12), 0,INT(right(AC12,LEN(AC12)-(SEARCH("-",AC12,1))))))</f>
        <v>50</v>
      </c>
      <c r="AG12" s="380">
        <f t="shared" si="20"/>
        <v>17</v>
      </c>
      <c r="AH12" s="359">
        <f t="shared" si="13"/>
        <v>-0.66</v>
      </c>
    </row>
    <row r="13">
      <c r="A13" s="12" t="s">
        <v>24</v>
      </c>
      <c r="B13" s="353" t="s">
        <v>122</v>
      </c>
      <c r="C13" s="15" t="s">
        <v>125</v>
      </c>
      <c r="D13" s="354">
        <f t="shared" si="2"/>
        <v>-0.3333333333</v>
      </c>
      <c r="E13" s="15" t="s">
        <v>161</v>
      </c>
      <c r="F13" s="15" t="s">
        <v>149</v>
      </c>
      <c r="G13" s="354">
        <f t="shared" si="3"/>
        <v>0</v>
      </c>
      <c r="H13" s="353"/>
      <c r="I13" s="15"/>
      <c r="J13" s="354" t="str">
        <f t="shared" si="4"/>
        <v/>
      </c>
      <c r="K13" s="353"/>
      <c r="L13" s="15"/>
      <c r="M13" s="354" t="str">
        <f t="shared" si="5"/>
        <v/>
      </c>
      <c r="N13" s="353"/>
      <c r="O13" s="15"/>
      <c r="P13" s="354" t="str">
        <f t="shared" si="6"/>
        <v/>
      </c>
      <c r="Q13" s="353"/>
      <c r="R13" s="15"/>
      <c r="S13" s="354" t="str">
        <f t="shared" si="7"/>
        <v/>
      </c>
      <c r="T13" s="353" t="s">
        <v>162</v>
      </c>
      <c r="U13" s="15" t="s">
        <v>112</v>
      </c>
      <c r="V13" s="354">
        <f t="shared" si="8"/>
        <v>0</v>
      </c>
      <c r="W13" s="353" t="s">
        <v>159</v>
      </c>
      <c r="X13" s="15" t="s">
        <v>119</v>
      </c>
      <c r="Y13" s="354">
        <f t="shared" si="9"/>
        <v>-0.2</v>
      </c>
      <c r="Z13" s="356" t="s">
        <v>162</v>
      </c>
      <c r="AA13" s="356" t="s">
        <v>112</v>
      </c>
      <c r="AB13" s="354">
        <f t="shared" si="10"/>
        <v>0</v>
      </c>
      <c r="AC13" s="356" t="s">
        <v>159</v>
      </c>
      <c r="AD13" s="356" t="s">
        <v>119</v>
      </c>
      <c r="AE13" s="354">
        <f t="shared" si="11"/>
        <v>-0.2</v>
      </c>
      <c r="AF13" s="357">
        <f t="shared" ref="AF13:AG13" si="21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0,INT(right(Q13,LEN(Q13)-(SEARCH("-",Q13,1))))))+(4*if(isblank(T13), 0,INT(right(T13,LEN(T13)-(SEARCH("-",T13,1))))))+(2*if(isblank(W13), 0,INT(right(W13,LEN(W13)-(SEARCH("-",W13,1))))))+(2*if(isblank(Z13), 0,INT(right(Z13,LEN(Z13)-(SEARCH("-",Z13,1))))))+(1*if(isblank(AC13), 0,INT(right(AC13,LEN(AC13)-(SEARCH("-",AC13,1))))))</f>
        <v>20</v>
      </c>
      <c r="AG13" s="381">
        <f t="shared" si="21"/>
        <v>17</v>
      </c>
      <c r="AH13" s="354">
        <f t="shared" si="13"/>
        <v>-0.15</v>
      </c>
    </row>
    <row r="14">
      <c r="A14" s="6" t="s">
        <v>25</v>
      </c>
      <c r="B14" s="358"/>
      <c r="C14" s="18"/>
      <c r="D14" s="359" t="str">
        <f t="shared" si="2"/>
        <v/>
      </c>
      <c r="E14" s="18"/>
      <c r="F14" s="18"/>
      <c r="G14" s="359" t="str">
        <f t="shared" si="3"/>
        <v/>
      </c>
      <c r="H14" s="18" t="s">
        <v>141</v>
      </c>
      <c r="I14" s="18" t="s">
        <v>141</v>
      </c>
      <c r="J14" s="359">
        <f t="shared" si="4"/>
        <v>0</v>
      </c>
      <c r="K14" s="358"/>
      <c r="L14" s="18"/>
      <c r="M14" s="359" t="str">
        <f t="shared" si="5"/>
        <v/>
      </c>
      <c r="N14" s="358" t="s">
        <v>115</v>
      </c>
      <c r="O14" s="18" t="s">
        <v>115</v>
      </c>
      <c r="P14" s="359">
        <f t="shared" si="6"/>
        <v>0</v>
      </c>
      <c r="Q14" s="358" t="s">
        <v>115</v>
      </c>
      <c r="R14" s="18" t="s">
        <v>115</v>
      </c>
      <c r="S14" s="359">
        <f t="shared" si="7"/>
        <v>0</v>
      </c>
      <c r="T14" s="358" t="s">
        <v>141</v>
      </c>
      <c r="U14" s="18"/>
      <c r="V14" s="359">
        <f t="shared" si="8"/>
        <v>-1</v>
      </c>
      <c r="W14" s="358" t="s">
        <v>115</v>
      </c>
      <c r="X14" s="18"/>
      <c r="Y14" s="359">
        <f t="shared" si="9"/>
        <v>-1</v>
      </c>
      <c r="Z14" s="379" t="s">
        <v>141</v>
      </c>
      <c r="AA14" s="379"/>
      <c r="AB14" s="359">
        <f t="shared" si="10"/>
        <v>-1</v>
      </c>
      <c r="AC14" s="379" t="s">
        <v>115</v>
      </c>
      <c r="AD14" s="379"/>
      <c r="AE14" s="359">
        <f t="shared" si="11"/>
        <v>-1</v>
      </c>
      <c r="AF14" s="360">
        <f t="shared" ref="AF14:AG14" si="22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0,INT(right(Q14,LEN(Q14)-(SEARCH("-",Q14,1))))))+(4*if(isblank(T14), 0,INT(right(T14,LEN(T14)-(SEARCH("-",T14,1))))))+(2*if(isblank(W14), 0,INT(right(W14,LEN(W14)-(SEARCH("-",W14,1))))))+(2*if(isblank(Z14), 0,INT(right(Z14,LEN(Z14)-(SEARCH("-",Z14,1))))))+(1*if(isblank(AC14), 0,INT(right(AC14,LEN(AC14)-(SEARCH("-",AC14,1))))))</f>
        <v>14</v>
      </c>
      <c r="AG14" s="380">
        <f t="shared" si="22"/>
        <v>2</v>
      </c>
      <c r="AH14" s="359">
        <f t="shared" si="13"/>
        <v>-0.8571428571</v>
      </c>
    </row>
    <row r="15">
      <c r="A15" s="12" t="s">
        <v>26</v>
      </c>
      <c r="B15" s="353"/>
      <c r="C15" s="15"/>
      <c r="D15" s="354" t="str">
        <f t="shared" si="2"/>
        <v/>
      </c>
      <c r="E15" s="15"/>
      <c r="F15" s="15"/>
      <c r="G15" s="354" t="str">
        <f t="shared" si="3"/>
        <v/>
      </c>
      <c r="H15" s="353"/>
      <c r="I15" s="15"/>
      <c r="J15" s="354" t="str">
        <f t="shared" si="4"/>
        <v/>
      </c>
      <c r="K15" s="353"/>
      <c r="L15" s="15"/>
      <c r="M15" s="354" t="str">
        <f t="shared" si="5"/>
        <v/>
      </c>
      <c r="N15" s="353" t="s">
        <v>129</v>
      </c>
      <c r="O15" s="15" t="s">
        <v>141</v>
      </c>
      <c r="P15" s="354">
        <f t="shared" si="6"/>
        <v>-0.5</v>
      </c>
      <c r="Q15" s="353" t="s">
        <v>129</v>
      </c>
      <c r="R15" s="15" t="s">
        <v>141</v>
      </c>
      <c r="S15" s="354">
        <f t="shared" si="7"/>
        <v>-0.5</v>
      </c>
      <c r="T15" s="353" t="s">
        <v>141</v>
      </c>
      <c r="U15" s="15"/>
      <c r="V15" s="354">
        <f t="shared" si="8"/>
        <v>-1</v>
      </c>
      <c r="W15" s="353" t="s">
        <v>115</v>
      </c>
      <c r="X15" s="15"/>
      <c r="Y15" s="354">
        <f t="shared" si="9"/>
        <v>-1</v>
      </c>
      <c r="Z15" s="356" t="s">
        <v>141</v>
      </c>
      <c r="AA15" s="356" t="s">
        <v>141</v>
      </c>
      <c r="AB15" s="354">
        <f t="shared" si="10"/>
        <v>0</v>
      </c>
      <c r="AC15" s="356" t="s">
        <v>115</v>
      </c>
      <c r="AD15" s="356" t="s">
        <v>141</v>
      </c>
      <c r="AE15" s="354">
        <f t="shared" si="11"/>
        <v>-0.3333333333</v>
      </c>
      <c r="AF15" s="357">
        <f t="shared" ref="AF15:AG15" si="23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0,INT(right(Q15,LEN(Q15)-(SEARCH("-",Q15,1))))))+(4*if(isblank(T15), 0,INT(right(T15,LEN(T15)-(SEARCH("-",T15,1))))))+(2*if(isblank(W15), 0,INT(right(W15,LEN(W15)-(SEARCH("-",W15,1))))))+(2*if(isblank(Z15), 0,INT(right(Z15,LEN(Z15)-(SEARCH("-",Z15,1))))))+(1*if(isblank(AC15), 0,INT(right(AC15,LEN(AC15)-(SEARCH("-",AC15,1))))))</f>
        <v>15</v>
      </c>
      <c r="AG15" s="381">
        <f t="shared" si="23"/>
        <v>4</v>
      </c>
      <c r="AH15" s="354">
        <f t="shared" si="13"/>
        <v>-0.7333333333</v>
      </c>
    </row>
    <row r="16">
      <c r="A16" s="6" t="s">
        <v>27</v>
      </c>
      <c r="B16" s="358" t="s">
        <v>129</v>
      </c>
      <c r="C16" s="18" t="s">
        <v>156</v>
      </c>
      <c r="D16" s="359">
        <f t="shared" si="2"/>
        <v>-0.125</v>
      </c>
      <c r="E16" s="18" t="s">
        <v>123</v>
      </c>
      <c r="F16" s="18" t="s">
        <v>127</v>
      </c>
      <c r="G16" s="359">
        <f t="shared" si="3"/>
        <v>0</v>
      </c>
      <c r="H16" s="358" t="s">
        <v>129</v>
      </c>
      <c r="I16" s="18" t="s">
        <v>156</v>
      </c>
      <c r="J16" s="359">
        <f t="shared" si="4"/>
        <v>-0.125</v>
      </c>
      <c r="K16" s="358" t="s">
        <v>123</v>
      </c>
      <c r="L16" s="18" t="s">
        <v>127</v>
      </c>
      <c r="M16" s="359">
        <f t="shared" si="5"/>
        <v>0</v>
      </c>
      <c r="N16" s="358" t="s">
        <v>123</v>
      </c>
      <c r="O16" s="18" t="s">
        <v>127</v>
      </c>
      <c r="P16" s="359">
        <f t="shared" si="6"/>
        <v>0</v>
      </c>
      <c r="Q16" s="358" t="s">
        <v>123</v>
      </c>
      <c r="R16" s="18" t="s">
        <v>127</v>
      </c>
      <c r="S16" s="359">
        <f t="shared" si="7"/>
        <v>0</v>
      </c>
      <c r="T16" s="358" t="s">
        <v>129</v>
      </c>
      <c r="U16" s="18" t="s">
        <v>125</v>
      </c>
      <c r="V16" s="359">
        <f t="shared" si="8"/>
        <v>0</v>
      </c>
      <c r="W16" s="358" t="s">
        <v>123</v>
      </c>
      <c r="X16" s="18" t="s">
        <v>127</v>
      </c>
      <c r="Y16" s="359">
        <f t="shared" si="9"/>
        <v>0</v>
      </c>
      <c r="Z16" s="379" t="s">
        <v>129</v>
      </c>
      <c r="AA16" s="379" t="s">
        <v>125</v>
      </c>
      <c r="AB16" s="359">
        <f t="shared" si="10"/>
        <v>0</v>
      </c>
      <c r="AC16" s="379" t="s">
        <v>123</v>
      </c>
      <c r="AD16" s="379" t="s">
        <v>127</v>
      </c>
      <c r="AE16" s="359">
        <f t="shared" si="11"/>
        <v>0</v>
      </c>
      <c r="AF16" s="360">
        <f t="shared" ref="AF16:AG16" si="24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0,INT(right(Q16,LEN(Q16)-(SEARCH("-",Q16,1))))))+(4*if(isblank(T16), 0,INT(right(T16,LEN(T16)-(SEARCH("-",T16,1))))))+(2*if(isblank(W16), 0,INT(right(W16,LEN(W16)-(SEARCH("-",W16,1))))))+(2*if(isblank(Z16), 0,INT(right(Z16,LEN(Z16)-(SEARCH("-",Z16,1))))))+(1*if(isblank(AC16), 0,INT(right(AC16,LEN(AC16)-(SEARCH("-",AC16,1))))))</f>
        <v>39</v>
      </c>
      <c r="AG16" s="380">
        <f t="shared" si="24"/>
        <v>38</v>
      </c>
      <c r="AH16" s="359">
        <f t="shared" si="13"/>
        <v>-0.02564102564</v>
      </c>
    </row>
    <row r="17">
      <c r="A17" s="12" t="s">
        <v>28</v>
      </c>
      <c r="B17" s="353"/>
      <c r="C17" s="15"/>
      <c r="D17" s="354" t="str">
        <f t="shared" si="2"/>
        <v/>
      </c>
      <c r="E17" s="15"/>
      <c r="F17" s="15"/>
      <c r="G17" s="354" t="str">
        <f t="shared" si="3"/>
        <v/>
      </c>
      <c r="H17" s="353" t="s">
        <v>129</v>
      </c>
      <c r="I17" s="15" t="s">
        <v>141</v>
      </c>
      <c r="J17" s="354">
        <f t="shared" si="4"/>
        <v>-0.5</v>
      </c>
      <c r="K17" s="353"/>
      <c r="L17" s="15"/>
      <c r="M17" s="354" t="str">
        <f t="shared" si="5"/>
        <v/>
      </c>
      <c r="N17" s="353" t="s">
        <v>122</v>
      </c>
      <c r="O17" s="15" t="s">
        <v>147</v>
      </c>
      <c r="P17" s="354">
        <f t="shared" si="6"/>
        <v>-0.1666666667</v>
      </c>
      <c r="Q17" s="353" t="s">
        <v>122</v>
      </c>
      <c r="R17" s="15" t="s">
        <v>147</v>
      </c>
      <c r="S17" s="354">
        <f t="shared" si="7"/>
        <v>-0.1666666667</v>
      </c>
      <c r="T17" s="353" t="s">
        <v>129</v>
      </c>
      <c r="U17" s="15" t="s">
        <v>115</v>
      </c>
      <c r="V17" s="354">
        <f t="shared" si="8"/>
        <v>-0.25</v>
      </c>
      <c r="W17" s="353" t="s">
        <v>122</v>
      </c>
      <c r="X17" s="15" t="s">
        <v>147</v>
      </c>
      <c r="Y17" s="354">
        <f t="shared" si="9"/>
        <v>-0.1666666667</v>
      </c>
      <c r="Z17" s="356" t="s">
        <v>129</v>
      </c>
      <c r="AA17" s="356" t="s">
        <v>115</v>
      </c>
      <c r="AB17" s="354">
        <f t="shared" si="10"/>
        <v>-0.25</v>
      </c>
      <c r="AC17" s="356" t="s">
        <v>122</v>
      </c>
      <c r="AD17" s="356" t="s">
        <v>147</v>
      </c>
      <c r="AE17" s="354">
        <f t="shared" si="11"/>
        <v>-0.1666666667</v>
      </c>
      <c r="AF17" s="357">
        <f t="shared" ref="AF17:AG17" si="25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0,INT(right(Q17,LEN(Q17)-(SEARCH("-",Q17,1))))))+(4*if(isblank(T17), 0,INT(right(T17,LEN(T17)-(SEARCH("-",T17,1))))))+(2*if(isblank(W17), 0,INT(right(W17,LEN(W17)-(SEARCH("-",W17,1))))))+(2*if(isblank(Z17), 0,INT(right(Z17,LEN(Z17)-(SEARCH("-",Z17,1))))))+(1*if(isblank(AC17), 0,INT(right(AC17,LEN(AC17)-(SEARCH("-",AC17,1))))))</f>
        <v>38</v>
      </c>
      <c r="AG17" s="381">
        <f t="shared" si="25"/>
        <v>28</v>
      </c>
      <c r="AH17" s="354">
        <f t="shared" si="13"/>
        <v>-0.2631578947</v>
      </c>
    </row>
    <row r="18">
      <c r="A18" s="6" t="s">
        <v>29</v>
      </c>
      <c r="B18" s="358"/>
      <c r="C18" s="18"/>
      <c r="D18" s="359" t="str">
        <f t="shared" si="2"/>
        <v/>
      </c>
      <c r="E18" s="18"/>
      <c r="F18" s="18"/>
      <c r="G18" s="359" t="str">
        <f t="shared" si="3"/>
        <v/>
      </c>
      <c r="H18" s="358" t="s">
        <v>160</v>
      </c>
      <c r="I18" s="18" t="s">
        <v>156</v>
      </c>
      <c r="J18" s="359">
        <f t="shared" si="4"/>
        <v>-0.3636363636</v>
      </c>
      <c r="K18" s="358"/>
      <c r="L18" s="18"/>
      <c r="M18" s="359" t="str">
        <f t="shared" si="5"/>
        <v/>
      </c>
      <c r="N18" s="358" t="s">
        <v>123</v>
      </c>
      <c r="O18" s="18" t="s">
        <v>127</v>
      </c>
      <c r="P18" s="359">
        <f t="shared" si="6"/>
        <v>0</v>
      </c>
      <c r="Q18" s="358" t="s">
        <v>123</v>
      </c>
      <c r="R18" s="18" t="s">
        <v>127</v>
      </c>
      <c r="S18" s="359">
        <f t="shared" si="7"/>
        <v>0</v>
      </c>
      <c r="T18" s="358" t="s">
        <v>160</v>
      </c>
      <c r="U18" s="18" t="s">
        <v>119</v>
      </c>
      <c r="V18" s="359">
        <f t="shared" si="8"/>
        <v>-0.6363636364</v>
      </c>
      <c r="W18" s="358" t="s">
        <v>123</v>
      </c>
      <c r="X18" s="18" t="s">
        <v>114</v>
      </c>
      <c r="Y18" s="359">
        <f t="shared" si="9"/>
        <v>-0.5714285714</v>
      </c>
      <c r="Z18" s="379" t="s">
        <v>160</v>
      </c>
      <c r="AA18" s="379" t="s">
        <v>119</v>
      </c>
      <c r="AB18" s="359">
        <f t="shared" si="10"/>
        <v>-0.6363636364</v>
      </c>
      <c r="AC18" s="379" t="s">
        <v>123</v>
      </c>
      <c r="AD18" s="379" t="s">
        <v>114</v>
      </c>
      <c r="AE18" s="359">
        <f t="shared" si="11"/>
        <v>-0.5714285714</v>
      </c>
      <c r="AF18" s="360">
        <f t="shared" ref="AF18:AG18" si="26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0,INT(right(Q18,LEN(Q18)-(SEARCH("-",Q18,1))))))+(4*if(isblank(T18), 0,INT(right(T18,LEN(T18)-(SEARCH("-",T18,1))))))+(2*if(isblank(W18), 0,INT(right(W18,LEN(W18)-(SEARCH("-",W18,1))))))+(2*if(isblank(Z18), 0,INT(right(Z18,LEN(Z18)-(SEARCH("-",Z18,1))))))+(1*if(isblank(AC18), 0,INT(right(AC18,LEN(AC18)-(SEARCH("-",AC18,1))))))</f>
        <v>44</v>
      </c>
      <c r="AG18" s="380">
        <f t="shared" si="26"/>
        <v>17</v>
      </c>
      <c r="AH18" s="359">
        <f t="shared" si="13"/>
        <v>-0.6136363636</v>
      </c>
    </row>
    <row r="19">
      <c r="A19" s="12" t="s">
        <v>30</v>
      </c>
      <c r="B19" s="353" t="s">
        <v>150</v>
      </c>
      <c r="C19" s="15" t="s">
        <v>150</v>
      </c>
      <c r="D19" s="354">
        <f t="shared" si="2"/>
        <v>0</v>
      </c>
      <c r="E19" s="15" t="s">
        <v>146</v>
      </c>
      <c r="F19" s="15" t="s">
        <v>151</v>
      </c>
      <c r="G19" s="354">
        <f t="shared" si="3"/>
        <v>0.2083333333</v>
      </c>
      <c r="H19" s="353"/>
      <c r="I19" s="15"/>
      <c r="J19" s="354" t="str">
        <f t="shared" si="4"/>
        <v/>
      </c>
      <c r="K19" s="353"/>
      <c r="L19" s="15"/>
      <c r="M19" s="354" t="str">
        <f t="shared" si="5"/>
        <v/>
      </c>
      <c r="N19" s="353"/>
      <c r="O19" s="15"/>
      <c r="P19" s="354" t="str">
        <f t="shared" si="6"/>
        <v/>
      </c>
      <c r="Q19" s="353"/>
      <c r="R19" s="15"/>
      <c r="S19" s="354" t="str">
        <f t="shared" si="7"/>
        <v/>
      </c>
      <c r="T19" s="353" t="s">
        <v>150</v>
      </c>
      <c r="U19" s="15" t="s">
        <v>150</v>
      </c>
      <c r="V19" s="354">
        <f t="shared" si="8"/>
        <v>0</v>
      </c>
      <c r="W19" s="353" t="s">
        <v>146</v>
      </c>
      <c r="X19" s="15" t="s">
        <v>146</v>
      </c>
      <c r="Y19" s="354">
        <f t="shared" si="9"/>
        <v>0</v>
      </c>
      <c r="Z19" s="356" t="s">
        <v>150</v>
      </c>
      <c r="AA19" s="356" t="s">
        <v>150</v>
      </c>
      <c r="AB19" s="354">
        <f t="shared" si="10"/>
        <v>0</v>
      </c>
      <c r="AC19" s="356" t="s">
        <v>146</v>
      </c>
      <c r="AD19" s="356" t="s">
        <v>146</v>
      </c>
      <c r="AE19" s="354">
        <f t="shared" si="11"/>
        <v>0</v>
      </c>
      <c r="AF19" s="357">
        <f t="shared" ref="AF19:AG19" si="27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0,INT(right(Q19,LEN(Q19)-(SEARCH("-",Q19,1))))))+(4*if(isblank(T19), 0,INT(right(T19,LEN(T19)-(SEARCH("-",T19,1))))))+(2*if(isblank(W19), 0,INT(right(W19,LEN(W19)-(SEARCH("-",W19,1))))))+(2*if(isblank(Z19), 0,INT(right(Z19,LEN(Z19)-(SEARCH("-",Z19,1))))))+(1*if(isblank(AC19), 0,INT(right(AC19,LEN(AC19)-(SEARCH("-",AC19,1))))))</f>
        <v>120</v>
      </c>
      <c r="AG19" s="381">
        <f t="shared" si="27"/>
        <v>125</v>
      </c>
      <c r="AH19" s="354">
        <f t="shared" si="13"/>
        <v>0.04166666667</v>
      </c>
    </row>
    <row r="20">
      <c r="A20" s="6" t="s">
        <v>31</v>
      </c>
      <c r="B20" s="358" t="s">
        <v>135</v>
      </c>
      <c r="C20" s="18" t="s">
        <v>135</v>
      </c>
      <c r="D20" s="359">
        <f t="shared" si="2"/>
        <v>0</v>
      </c>
      <c r="E20" s="18" t="s">
        <v>136</v>
      </c>
      <c r="F20" s="18" t="s">
        <v>157</v>
      </c>
      <c r="G20" s="359">
        <f t="shared" si="3"/>
        <v>0.2222222222</v>
      </c>
      <c r="H20" s="358" t="s">
        <v>135</v>
      </c>
      <c r="I20" s="18" t="s">
        <v>135</v>
      </c>
      <c r="J20" s="359">
        <f t="shared" si="4"/>
        <v>0</v>
      </c>
      <c r="K20" s="358" t="s">
        <v>136</v>
      </c>
      <c r="L20" s="18" t="s">
        <v>157</v>
      </c>
      <c r="M20" s="359">
        <f t="shared" si="5"/>
        <v>0.2222222222</v>
      </c>
      <c r="N20" s="358" t="s">
        <v>136</v>
      </c>
      <c r="O20" s="18" t="s">
        <v>157</v>
      </c>
      <c r="P20" s="359">
        <f t="shared" si="6"/>
        <v>0.2222222222</v>
      </c>
      <c r="Q20" s="358" t="s">
        <v>136</v>
      </c>
      <c r="R20" s="18" t="s">
        <v>157</v>
      </c>
      <c r="S20" s="359">
        <f t="shared" si="7"/>
        <v>0.2222222222</v>
      </c>
      <c r="T20" s="358" t="s">
        <v>135</v>
      </c>
      <c r="U20" s="18" t="s">
        <v>135</v>
      </c>
      <c r="V20" s="359">
        <f t="shared" si="8"/>
        <v>0</v>
      </c>
      <c r="W20" s="358" t="s">
        <v>136</v>
      </c>
      <c r="X20" s="18" t="s">
        <v>136</v>
      </c>
      <c r="Y20" s="359">
        <f t="shared" si="9"/>
        <v>0</v>
      </c>
      <c r="Z20" s="379" t="s">
        <v>135</v>
      </c>
      <c r="AA20" s="379" t="s">
        <v>135</v>
      </c>
      <c r="AB20" s="359">
        <f t="shared" si="10"/>
        <v>0</v>
      </c>
      <c r="AC20" s="379" t="s">
        <v>136</v>
      </c>
      <c r="AD20" s="379" t="s">
        <v>136</v>
      </c>
      <c r="AE20" s="359">
        <f t="shared" si="11"/>
        <v>0</v>
      </c>
      <c r="AF20" s="360">
        <f t="shared" ref="AF20:AG20" si="28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0,INT(right(Q20,LEN(Q20)-(SEARCH("-",Q20,1))))))+(4*if(isblank(T20), 0,INT(right(T20,LEN(T20)-(SEARCH("-",T20,1))))))+(2*if(isblank(W20), 0,INT(right(W20,LEN(W20)-(SEARCH("-",W20,1))))))+(2*if(isblank(Z20), 0,INT(right(Z20,LEN(Z20)-(SEARCH("-",Z20,1))))))+(1*if(isblank(AC20), 0,INT(right(AC20,LEN(AC20)-(SEARCH("-",AC20,1))))))</f>
        <v>50</v>
      </c>
      <c r="AG20" s="380">
        <f t="shared" si="28"/>
        <v>50</v>
      </c>
      <c r="AH20" s="359">
        <f t="shared" si="13"/>
        <v>0</v>
      </c>
    </row>
    <row r="21">
      <c r="A21" s="12" t="s">
        <v>32</v>
      </c>
      <c r="B21" s="353" t="s">
        <v>115</v>
      </c>
      <c r="C21" s="15" t="s">
        <v>114</v>
      </c>
      <c r="D21" s="354">
        <f t="shared" si="2"/>
        <v>0</v>
      </c>
      <c r="E21" s="15" t="s">
        <v>163</v>
      </c>
      <c r="F21" s="15" t="s">
        <v>144</v>
      </c>
      <c r="G21" s="354">
        <f t="shared" si="3"/>
        <v>0.2222222222</v>
      </c>
      <c r="H21" s="353" t="s">
        <v>115</v>
      </c>
      <c r="I21" s="15" t="s">
        <v>114</v>
      </c>
      <c r="J21" s="354">
        <f t="shared" si="4"/>
        <v>0</v>
      </c>
      <c r="K21" s="353" t="s">
        <v>163</v>
      </c>
      <c r="L21" s="15" t="s">
        <v>144</v>
      </c>
      <c r="M21" s="354">
        <f t="shared" si="5"/>
        <v>0.2222222222</v>
      </c>
      <c r="N21" s="353" t="s">
        <v>163</v>
      </c>
      <c r="O21" s="15" t="s">
        <v>144</v>
      </c>
      <c r="P21" s="354">
        <f t="shared" si="6"/>
        <v>0.2222222222</v>
      </c>
      <c r="Q21" s="353" t="s">
        <v>163</v>
      </c>
      <c r="R21" s="15" t="s">
        <v>144</v>
      </c>
      <c r="S21" s="354">
        <f t="shared" si="7"/>
        <v>0.2222222222</v>
      </c>
      <c r="T21" s="353" t="s">
        <v>115</v>
      </c>
      <c r="U21" s="15" t="s">
        <v>114</v>
      </c>
      <c r="V21" s="354">
        <f t="shared" si="8"/>
        <v>0</v>
      </c>
      <c r="W21" s="353" t="s">
        <v>163</v>
      </c>
      <c r="X21" s="15" t="s">
        <v>116</v>
      </c>
      <c r="Y21" s="354">
        <f t="shared" si="9"/>
        <v>0</v>
      </c>
      <c r="Z21" s="356" t="s">
        <v>115</v>
      </c>
      <c r="AA21" s="356" t="s">
        <v>114</v>
      </c>
      <c r="AB21" s="354">
        <f t="shared" si="10"/>
        <v>0</v>
      </c>
      <c r="AC21" s="356" t="s">
        <v>163</v>
      </c>
      <c r="AD21" s="356" t="s">
        <v>116</v>
      </c>
      <c r="AE21" s="354">
        <f t="shared" si="11"/>
        <v>0</v>
      </c>
      <c r="AF21" s="357">
        <f t="shared" ref="AF21:AG21" si="29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0,INT(right(Q21,LEN(Q21)-(SEARCH("-",Q21,1))))))+(4*if(isblank(T21), 0,INT(right(T21,LEN(T21)-(SEARCH("-",T21,1))))))+(2*if(isblank(W21), 0,INT(right(W21,LEN(W21)-(SEARCH("-",W21,1))))))+(2*if(isblank(Z21), 0,INT(right(Z21,LEN(Z21)-(SEARCH("-",Z21,1))))))+(1*if(isblank(AC21), 0,INT(right(AC21,LEN(AC21)-(SEARCH("-",AC21,1))))))</f>
        <v>25</v>
      </c>
      <c r="AG21" s="381">
        <f t="shared" si="29"/>
        <v>25</v>
      </c>
      <c r="AH21" s="354">
        <f t="shared" si="13"/>
        <v>0</v>
      </c>
    </row>
    <row r="22">
      <c r="A22" s="6" t="s">
        <v>33</v>
      </c>
      <c r="B22" s="358" t="s">
        <v>129</v>
      </c>
      <c r="C22" s="18" t="s">
        <v>115</v>
      </c>
      <c r="D22" s="359">
        <f t="shared" si="2"/>
        <v>-0.25</v>
      </c>
      <c r="E22" s="18" t="s">
        <v>123</v>
      </c>
      <c r="F22" s="18" t="s">
        <v>147</v>
      </c>
      <c r="G22" s="359">
        <f t="shared" si="3"/>
        <v>-0.2857142857</v>
      </c>
      <c r="H22" s="358" t="s">
        <v>129</v>
      </c>
      <c r="I22" s="18" t="s">
        <v>115</v>
      </c>
      <c r="J22" s="359">
        <f t="shared" si="4"/>
        <v>-0.25</v>
      </c>
      <c r="K22" s="358" t="s">
        <v>123</v>
      </c>
      <c r="L22" s="18" t="s">
        <v>147</v>
      </c>
      <c r="M22" s="359">
        <f t="shared" si="5"/>
        <v>-0.2857142857</v>
      </c>
      <c r="N22" s="358" t="s">
        <v>123</v>
      </c>
      <c r="O22" s="18" t="s">
        <v>147</v>
      </c>
      <c r="P22" s="359">
        <f t="shared" si="6"/>
        <v>-0.2857142857</v>
      </c>
      <c r="Q22" s="358" t="s">
        <v>123</v>
      </c>
      <c r="R22" s="18" t="s">
        <v>147</v>
      </c>
      <c r="S22" s="359">
        <f t="shared" si="7"/>
        <v>-0.2857142857</v>
      </c>
      <c r="T22" s="358" t="s">
        <v>129</v>
      </c>
      <c r="U22" s="18" t="s">
        <v>129</v>
      </c>
      <c r="V22" s="359">
        <f t="shared" si="8"/>
        <v>0</v>
      </c>
      <c r="W22" s="358" t="s">
        <v>123</v>
      </c>
      <c r="X22" s="18" t="s">
        <v>147</v>
      </c>
      <c r="Y22" s="359">
        <f t="shared" si="9"/>
        <v>-0.2857142857</v>
      </c>
      <c r="Z22" s="379" t="s">
        <v>129</v>
      </c>
      <c r="AA22" s="379"/>
      <c r="AB22" s="359">
        <f t="shared" si="10"/>
        <v>-1</v>
      </c>
      <c r="AC22" s="379" t="s">
        <v>123</v>
      </c>
      <c r="AD22" s="379"/>
      <c r="AE22" s="359">
        <f t="shared" si="11"/>
        <v>-1</v>
      </c>
      <c r="AF22" s="360">
        <f t="shared" ref="AF22:AG22" si="30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0,INT(right(Q22,LEN(Q22)-(SEARCH("-",Q22,1))))))+(4*if(isblank(T22), 0,INT(right(T22,LEN(T22)-(SEARCH("-",T22,1))))))+(2*if(isblank(W22), 0,INT(right(W22,LEN(W22)-(SEARCH("-",W22,1))))))+(2*if(isblank(Z22), 0,INT(right(Z22,LEN(Z22)-(SEARCH("-",Z22,1))))))+(1*if(isblank(AC22), 0,INT(right(AC22,LEN(AC22)-(SEARCH("-",AC22,1))))))</f>
        <v>39</v>
      </c>
      <c r="AG22" s="380">
        <f t="shared" si="30"/>
        <v>24</v>
      </c>
      <c r="AH22" s="359">
        <f t="shared" si="13"/>
        <v>-0.3846153846</v>
      </c>
    </row>
    <row r="23">
      <c r="A23" s="12" t="s">
        <v>34</v>
      </c>
      <c r="B23" s="353" t="s">
        <v>164</v>
      </c>
      <c r="C23" s="15" t="s">
        <v>113</v>
      </c>
      <c r="D23" s="354">
        <f t="shared" si="2"/>
        <v>0</v>
      </c>
      <c r="E23" s="15" t="s">
        <v>165</v>
      </c>
      <c r="F23" s="15" t="s">
        <v>114</v>
      </c>
      <c r="G23" s="354">
        <f t="shared" si="3"/>
        <v>0.2</v>
      </c>
      <c r="H23" s="353" t="s">
        <v>164</v>
      </c>
      <c r="I23" s="15" t="s">
        <v>113</v>
      </c>
      <c r="J23" s="354">
        <f t="shared" si="4"/>
        <v>0</v>
      </c>
      <c r="K23" s="353" t="s">
        <v>165</v>
      </c>
      <c r="L23" s="15" t="s">
        <v>114</v>
      </c>
      <c r="M23" s="354">
        <f t="shared" si="5"/>
        <v>0.2</v>
      </c>
      <c r="N23" s="353" t="s">
        <v>165</v>
      </c>
      <c r="O23" s="15" t="s">
        <v>114</v>
      </c>
      <c r="P23" s="354">
        <f t="shared" si="6"/>
        <v>0.2</v>
      </c>
      <c r="Q23" s="353" t="s">
        <v>165</v>
      </c>
      <c r="R23" s="15" t="s">
        <v>114</v>
      </c>
      <c r="S23" s="354">
        <f t="shared" si="7"/>
        <v>0.2</v>
      </c>
      <c r="T23" s="353" t="s">
        <v>164</v>
      </c>
      <c r="U23" s="15" t="s">
        <v>113</v>
      </c>
      <c r="V23" s="354">
        <f t="shared" si="8"/>
        <v>0</v>
      </c>
      <c r="W23" s="353" t="s">
        <v>165</v>
      </c>
      <c r="X23" s="15" t="s">
        <v>152</v>
      </c>
      <c r="Y23" s="354">
        <f t="shared" si="9"/>
        <v>0</v>
      </c>
      <c r="Z23" s="356" t="s">
        <v>164</v>
      </c>
      <c r="AA23" s="356" t="s">
        <v>113</v>
      </c>
      <c r="AB23" s="354">
        <f t="shared" si="10"/>
        <v>0</v>
      </c>
      <c r="AC23" s="356" t="s">
        <v>165</v>
      </c>
      <c r="AD23" s="356" t="s">
        <v>152</v>
      </c>
      <c r="AE23" s="354">
        <f t="shared" si="11"/>
        <v>0</v>
      </c>
      <c r="AF23" s="357">
        <f t="shared" ref="AF23:AG23" si="31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0,INT(right(Q23,LEN(Q23)-(SEARCH("-",Q23,1))))))+(4*if(isblank(T23), 0,INT(right(T23,LEN(T23)-(SEARCH("-",T23,1))))))+(2*if(isblank(W23), 0,INT(right(W23,LEN(W23)-(SEARCH("-",W23,1))))))+(2*if(isblank(Z23), 0,INT(right(Z23,LEN(Z23)-(SEARCH("-",Z23,1))))))+(1*if(isblank(AC23), 0,INT(right(AC23,LEN(AC23)-(SEARCH("-",AC23,1))))))</f>
        <v>11</v>
      </c>
      <c r="AG23" s="381">
        <f t="shared" si="31"/>
        <v>11</v>
      </c>
      <c r="AH23" s="354">
        <f t="shared" si="13"/>
        <v>0</v>
      </c>
    </row>
    <row r="24">
      <c r="A24" s="6" t="s">
        <v>35</v>
      </c>
      <c r="B24" s="358"/>
      <c r="C24" s="18"/>
      <c r="D24" s="359" t="str">
        <f t="shared" si="2"/>
        <v/>
      </c>
      <c r="E24" s="18"/>
      <c r="F24" s="18"/>
      <c r="G24" s="359" t="str">
        <f t="shared" si="3"/>
        <v/>
      </c>
      <c r="H24" s="358" t="s">
        <v>115</v>
      </c>
      <c r="I24" s="18" t="s">
        <v>141</v>
      </c>
      <c r="J24" s="359">
        <f t="shared" si="4"/>
        <v>-0.3333333333</v>
      </c>
      <c r="K24" s="358" t="s">
        <v>147</v>
      </c>
      <c r="L24" s="18" t="s">
        <v>115</v>
      </c>
      <c r="M24" s="359">
        <f t="shared" si="5"/>
        <v>-0.4</v>
      </c>
      <c r="N24" s="358" t="s">
        <v>147</v>
      </c>
      <c r="O24" s="18" t="s">
        <v>115</v>
      </c>
      <c r="P24" s="359">
        <f t="shared" si="6"/>
        <v>-0.4</v>
      </c>
      <c r="Q24" s="358"/>
      <c r="R24" s="18"/>
      <c r="S24" s="359" t="str">
        <f t="shared" si="7"/>
        <v/>
      </c>
      <c r="T24" s="358" t="s">
        <v>115</v>
      </c>
      <c r="U24" s="18"/>
      <c r="V24" s="359">
        <f t="shared" si="8"/>
        <v>-1</v>
      </c>
      <c r="W24" s="358" t="s">
        <v>129</v>
      </c>
      <c r="X24" s="18"/>
      <c r="Y24" s="359">
        <f t="shared" si="9"/>
        <v>-1</v>
      </c>
      <c r="Z24" s="379" t="s">
        <v>115</v>
      </c>
      <c r="AA24" s="379"/>
      <c r="AB24" s="359">
        <f t="shared" si="10"/>
        <v>-1</v>
      </c>
      <c r="AC24" s="379" t="s">
        <v>129</v>
      </c>
      <c r="AD24" s="379"/>
      <c r="AE24" s="359">
        <f t="shared" si="11"/>
        <v>-1</v>
      </c>
      <c r="AF24" s="360">
        <f t="shared" ref="AF24:AG24" si="32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0,INT(right(Q24,LEN(Q24)-(SEARCH("-",Q24,1))))))+(4*if(isblank(T24), 0,INT(right(T24,LEN(T24)-(SEARCH("-",T24,1))))))+(2*if(isblank(W24), 0,INT(right(W24,LEN(W24)-(SEARCH("-",W24,1))))))+(2*if(isblank(Z24), 0,INT(right(Z24,LEN(Z24)-(SEARCH("-",Z24,1))))))+(1*if(isblank(AC24), 0,INT(right(AC24,LEN(AC24)-(SEARCH("-",AC24,1))))))</f>
        <v>25</v>
      </c>
      <c r="AG24" s="380">
        <f t="shared" si="32"/>
        <v>2</v>
      </c>
      <c r="AH24" s="359">
        <f t="shared" si="13"/>
        <v>-0.92</v>
      </c>
    </row>
    <row r="25">
      <c r="A25" s="12" t="s">
        <v>36</v>
      </c>
      <c r="B25" s="353"/>
      <c r="C25" s="15"/>
      <c r="D25" s="354" t="str">
        <f t="shared" si="2"/>
        <v/>
      </c>
      <c r="E25" s="15"/>
      <c r="F25" s="15"/>
      <c r="G25" s="354" t="str">
        <f t="shared" si="3"/>
        <v/>
      </c>
      <c r="H25" s="353" t="s">
        <v>129</v>
      </c>
      <c r="I25" s="15" t="s">
        <v>156</v>
      </c>
      <c r="J25" s="354">
        <f t="shared" si="4"/>
        <v>-0.125</v>
      </c>
      <c r="K25" s="353" t="s">
        <v>123</v>
      </c>
      <c r="L25" s="15" t="s">
        <v>127</v>
      </c>
      <c r="M25" s="354">
        <f t="shared" si="5"/>
        <v>0</v>
      </c>
      <c r="N25" s="353" t="s">
        <v>123</v>
      </c>
      <c r="O25" s="15" t="s">
        <v>127</v>
      </c>
      <c r="P25" s="354">
        <f t="shared" si="6"/>
        <v>0</v>
      </c>
      <c r="Q25" s="353"/>
      <c r="R25" s="15"/>
      <c r="S25" s="354" t="str">
        <f t="shared" si="7"/>
        <v/>
      </c>
      <c r="T25" s="353" t="s">
        <v>129</v>
      </c>
      <c r="U25" s="15" t="s">
        <v>119</v>
      </c>
      <c r="V25" s="354">
        <f t="shared" si="8"/>
        <v>-0.5</v>
      </c>
      <c r="W25" s="353" t="s">
        <v>123</v>
      </c>
      <c r="X25" s="15" t="s">
        <v>114</v>
      </c>
      <c r="Y25" s="354">
        <f t="shared" si="9"/>
        <v>-0.5714285714</v>
      </c>
      <c r="Z25" s="356" t="s">
        <v>129</v>
      </c>
      <c r="AA25" s="356" t="s">
        <v>119</v>
      </c>
      <c r="AB25" s="354">
        <f t="shared" si="10"/>
        <v>-0.5</v>
      </c>
      <c r="AC25" s="356" t="s">
        <v>123</v>
      </c>
      <c r="AD25" s="356" t="s">
        <v>114</v>
      </c>
      <c r="AE25" s="354">
        <f t="shared" si="11"/>
        <v>-0.5714285714</v>
      </c>
      <c r="AF25" s="357">
        <f t="shared" ref="AF25:AG25" si="33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0,INT(right(Q25,LEN(Q25)-(SEARCH("-",Q25,1))))))+(4*if(isblank(T25), 0,INT(right(T25,LEN(T25)-(SEARCH("-",T25,1))))))+(2*if(isblank(W25), 0,INT(right(W25,LEN(W25)-(SEARCH("-",W25,1))))))+(2*if(isblank(Z25), 0,INT(right(Z25,LEN(Z25)-(SEARCH("-",Z25,1))))))+(1*if(isblank(AC25), 0,INT(right(AC25,LEN(AC25)-(SEARCH("-",AC25,1))))))</f>
        <v>38</v>
      </c>
      <c r="AG25" s="381">
        <f t="shared" si="33"/>
        <v>17</v>
      </c>
      <c r="AH25" s="354">
        <f t="shared" si="13"/>
        <v>-0.5526315789</v>
      </c>
    </row>
    <row r="26">
      <c r="A26" s="6" t="s">
        <v>37</v>
      </c>
      <c r="B26" s="358" t="s">
        <v>129</v>
      </c>
      <c r="C26" s="18" t="s">
        <v>125</v>
      </c>
      <c r="D26" s="359">
        <f t="shared" si="2"/>
        <v>0</v>
      </c>
      <c r="E26" s="18" t="s">
        <v>161</v>
      </c>
      <c r="F26" s="18" t="s">
        <v>149</v>
      </c>
      <c r="G26" s="359">
        <f t="shared" si="3"/>
        <v>0</v>
      </c>
      <c r="H26" s="358"/>
      <c r="I26" s="18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162</v>
      </c>
      <c r="U26" s="18" t="s">
        <v>112</v>
      </c>
      <c r="V26" s="359">
        <f t="shared" si="8"/>
        <v>0</v>
      </c>
      <c r="W26" s="358" t="s">
        <v>159</v>
      </c>
      <c r="X26" s="18" t="s">
        <v>119</v>
      </c>
      <c r="Y26" s="359">
        <f t="shared" si="9"/>
        <v>-0.2</v>
      </c>
      <c r="Z26" s="379" t="s">
        <v>162</v>
      </c>
      <c r="AA26" s="379" t="s">
        <v>112</v>
      </c>
      <c r="AB26" s="359">
        <f t="shared" si="10"/>
        <v>0</v>
      </c>
      <c r="AC26" s="379" t="s">
        <v>159</v>
      </c>
      <c r="AD26" s="379" t="s">
        <v>119</v>
      </c>
      <c r="AE26" s="359">
        <f t="shared" si="11"/>
        <v>-0.2</v>
      </c>
      <c r="AF26" s="360">
        <f t="shared" ref="AF26:AG26" si="34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0,INT(right(Q26,LEN(Q26)-(SEARCH("-",Q26,1))))))+(4*if(isblank(T26), 0,INT(right(T26,LEN(T26)-(SEARCH("-",T26,1))))))+(2*if(isblank(W26), 0,INT(right(W26,LEN(W26)-(SEARCH("-",W26,1))))))+(2*if(isblank(Z26), 0,INT(right(Z26,LEN(Z26)-(SEARCH("-",Z26,1))))))+(1*if(isblank(AC26), 0,INT(right(AC26,LEN(AC26)-(SEARCH("-",AC26,1))))))</f>
        <v>20</v>
      </c>
      <c r="AG26" s="380">
        <f t="shared" si="34"/>
        <v>17</v>
      </c>
      <c r="AH26" s="359">
        <f t="shared" si="13"/>
        <v>-0.15</v>
      </c>
    </row>
    <row r="27">
      <c r="A27" s="12" t="s">
        <v>38</v>
      </c>
      <c r="B27" s="353"/>
      <c r="C27" s="15"/>
      <c r="D27" s="354" t="str">
        <f t="shared" si="2"/>
        <v/>
      </c>
      <c r="E27" s="15"/>
      <c r="F27" s="15"/>
      <c r="G27" s="354" t="str">
        <f t="shared" si="3"/>
        <v/>
      </c>
      <c r="H27" s="15" t="s">
        <v>141</v>
      </c>
      <c r="I27" s="15" t="s">
        <v>141</v>
      </c>
      <c r="J27" s="354">
        <f t="shared" si="4"/>
        <v>0</v>
      </c>
      <c r="K27" s="353" t="s">
        <v>115</v>
      </c>
      <c r="L27" s="15" t="s">
        <v>115</v>
      </c>
      <c r="M27" s="354">
        <f t="shared" si="5"/>
        <v>0</v>
      </c>
      <c r="N27" s="353" t="s">
        <v>115</v>
      </c>
      <c r="O27" s="15" t="s">
        <v>115</v>
      </c>
      <c r="P27" s="354">
        <f t="shared" si="6"/>
        <v>0</v>
      </c>
      <c r="Q27" s="353"/>
      <c r="R27" s="15"/>
      <c r="S27" s="354" t="str">
        <f t="shared" si="7"/>
        <v/>
      </c>
      <c r="T27" s="353" t="s">
        <v>141</v>
      </c>
      <c r="U27" s="15"/>
      <c r="V27" s="354">
        <f t="shared" si="8"/>
        <v>-1</v>
      </c>
      <c r="W27" s="353" t="s">
        <v>115</v>
      </c>
      <c r="X27" s="15"/>
      <c r="Y27" s="354">
        <f t="shared" si="9"/>
        <v>-1</v>
      </c>
      <c r="Z27" s="356" t="s">
        <v>141</v>
      </c>
      <c r="AA27" s="356"/>
      <c r="AB27" s="354">
        <f t="shared" si="10"/>
        <v>-1</v>
      </c>
      <c r="AC27" s="356" t="s">
        <v>115</v>
      </c>
      <c r="AD27" s="356"/>
      <c r="AE27" s="354">
        <f t="shared" si="11"/>
        <v>-1</v>
      </c>
      <c r="AF27" s="357">
        <f t="shared" ref="AF27:AG27" si="35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0,INT(right(Q27,LEN(Q27)-(SEARCH("-",Q27,1))))))+(4*if(isblank(T27), 0,INT(right(T27,LEN(T27)-(SEARCH("-",T27,1))))))+(2*if(isblank(W27), 0,INT(right(W27,LEN(W27)-(SEARCH("-",W27,1))))))+(2*if(isblank(Z27), 0,INT(right(Z27,LEN(Z27)-(SEARCH("-",Z27,1))))))+(1*if(isblank(AC27), 0,INT(right(AC27,LEN(AC27)-(SEARCH("-",AC27,1))))))</f>
        <v>14</v>
      </c>
      <c r="AG27" s="381">
        <f t="shared" si="35"/>
        <v>2</v>
      </c>
      <c r="AH27" s="354">
        <f t="shared" si="13"/>
        <v>-0.8571428571</v>
      </c>
    </row>
    <row r="28">
      <c r="A28" s="6" t="s">
        <v>39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/>
      <c r="I28" s="18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115</v>
      </c>
      <c r="U28" s="18" t="s">
        <v>141</v>
      </c>
      <c r="V28" s="359">
        <f t="shared" si="8"/>
        <v>-0.3333333333</v>
      </c>
      <c r="W28" s="358" t="s">
        <v>129</v>
      </c>
      <c r="X28" s="18" t="s">
        <v>141</v>
      </c>
      <c r="Y28" s="359">
        <f t="shared" si="9"/>
        <v>-0.5</v>
      </c>
      <c r="Z28" s="379" t="s">
        <v>115</v>
      </c>
      <c r="AA28" s="379" t="s">
        <v>141</v>
      </c>
      <c r="AB28" s="359">
        <f t="shared" si="10"/>
        <v>-0.3333333333</v>
      </c>
      <c r="AC28" s="379" t="s">
        <v>129</v>
      </c>
      <c r="AD28" s="379" t="s">
        <v>141</v>
      </c>
      <c r="AE28" s="359">
        <f t="shared" si="11"/>
        <v>-0.5</v>
      </c>
      <c r="AF28" s="360">
        <f t="shared" ref="AF28:AG28" si="36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0,INT(right(Q28,LEN(Q28)-(SEARCH("-",Q28,1))))))+(4*if(isblank(T28), 0,INT(right(T28,LEN(T28)-(SEARCH("-",T28,1))))))+(2*if(isblank(W28), 0,INT(right(W28,LEN(W28)-(SEARCH("-",W28,1))))))+(2*if(isblank(Z28), 0,INT(right(Z28,LEN(Z28)-(SEARCH("-",Z28,1))))))+(1*if(isblank(AC28), 0,INT(right(AC28,LEN(AC28)-(SEARCH("-",AC28,1))))))</f>
        <v>21</v>
      </c>
      <c r="AG28" s="380">
        <f t="shared" si="36"/>
        <v>9</v>
      </c>
      <c r="AH28" s="359">
        <f t="shared" si="13"/>
        <v>-0.5714285714</v>
      </c>
    </row>
    <row r="29">
      <c r="A29" s="12" t="s">
        <v>40</v>
      </c>
      <c r="B29" s="353"/>
      <c r="C29" s="15"/>
      <c r="D29" s="354" t="str">
        <f t="shared" si="2"/>
        <v/>
      </c>
      <c r="E29" s="15"/>
      <c r="F29" s="15"/>
      <c r="G29" s="354" t="str">
        <f t="shared" si="3"/>
        <v/>
      </c>
      <c r="H29" s="353" t="s">
        <v>129</v>
      </c>
      <c r="I29" s="15" t="s">
        <v>141</v>
      </c>
      <c r="J29" s="354">
        <f t="shared" si="4"/>
        <v>-0.5</v>
      </c>
      <c r="K29" s="353" t="s">
        <v>122</v>
      </c>
      <c r="L29" s="15" t="s">
        <v>147</v>
      </c>
      <c r="M29" s="354">
        <f t="shared" si="5"/>
        <v>-0.1666666667</v>
      </c>
      <c r="N29" s="353" t="s">
        <v>122</v>
      </c>
      <c r="O29" s="15" t="s">
        <v>147</v>
      </c>
      <c r="P29" s="354">
        <f t="shared" si="6"/>
        <v>-0.1666666667</v>
      </c>
      <c r="Q29" s="353"/>
      <c r="R29" s="15"/>
      <c r="S29" s="354" t="str">
        <f t="shared" si="7"/>
        <v/>
      </c>
      <c r="T29" s="353" t="s">
        <v>129</v>
      </c>
      <c r="U29" s="15" t="s">
        <v>115</v>
      </c>
      <c r="V29" s="354">
        <f t="shared" si="8"/>
        <v>-0.25</v>
      </c>
      <c r="W29" s="353" t="s">
        <v>122</v>
      </c>
      <c r="X29" s="15" t="s">
        <v>147</v>
      </c>
      <c r="Y29" s="354">
        <f t="shared" si="9"/>
        <v>-0.1666666667</v>
      </c>
      <c r="Z29" s="356" t="s">
        <v>129</v>
      </c>
      <c r="AA29" s="356" t="s">
        <v>115</v>
      </c>
      <c r="AB29" s="354">
        <f t="shared" si="10"/>
        <v>-0.25</v>
      </c>
      <c r="AC29" s="356" t="s">
        <v>122</v>
      </c>
      <c r="AD29" s="356" t="s">
        <v>147</v>
      </c>
      <c r="AE29" s="354">
        <f t="shared" si="11"/>
        <v>-0.1666666667</v>
      </c>
      <c r="AF29" s="357">
        <f t="shared" ref="AF29:AG29" si="37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0,INT(right(Q29,LEN(Q29)-(SEARCH("-",Q29,1))))))+(4*if(isblank(T29), 0,INT(right(T29,LEN(T29)-(SEARCH("-",T29,1))))))+(2*if(isblank(W29), 0,INT(right(W29,LEN(W29)-(SEARCH("-",W29,1))))))+(2*if(isblank(Z29), 0,INT(right(Z29,LEN(Z29)-(SEARCH("-",Z29,1))))))+(1*if(isblank(AC29), 0,INT(right(AC29,LEN(AC29)-(SEARCH("-",AC29,1))))))</f>
        <v>38</v>
      </c>
      <c r="AG29" s="381">
        <f t="shared" si="37"/>
        <v>28</v>
      </c>
      <c r="AH29" s="354">
        <f t="shared" si="13"/>
        <v>-0.2631578947</v>
      </c>
    </row>
    <row r="30">
      <c r="A30" s="6" t="s">
        <v>41</v>
      </c>
      <c r="B30" s="358"/>
      <c r="C30" s="18"/>
      <c r="D30" s="359" t="str">
        <f t="shared" si="2"/>
        <v/>
      </c>
      <c r="E30" s="18"/>
      <c r="F30" s="18"/>
      <c r="G30" s="359" t="str">
        <f t="shared" si="3"/>
        <v/>
      </c>
      <c r="H30" s="358" t="s">
        <v>115</v>
      </c>
      <c r="I30" s="18" t="s">
        <v>141</v>
      </c>
      <c r="J30" s="359">
        <f t="shared" si="4"/>
        <v>-0.3333333333</v>
      </c>
      <c r="K30" s="358" t="s">
        <v>147</v>
      </c>
      <c r="L30" s="18" t="s">
        <v>147</v>
      </c>
      <c r="M30" s="359">
        <f t="shared" si="5"/>
        <v>0</v>
      </c>
      <c r="N30" s="358" t="s">
        <v>147</v>
      </c>
      <c r="O30" s="18" t="s">
        <v>147</v>
      </c>
      <c r="P30" s="359">
        <f t="shared" si="6"/>
        <v>0</v>
      </c>
      <c r="Q30" s="358"/>
      <c r="R30" s="18"/>
      <c r="S30" s="359" t="str">
        <f t="shared" si="7"/>
        <v/>
      </c>
      <c r="T30" s="358" t="s">
        <v>115</v>
      </c>
      <c r="U30" s="18"/>
      <c r="V30" s="359">
        <f t="shared" si="8"/>
        <v>-1</v>
      </c>
      <c r="W30" s="358" t="s">
        <v>129</v>
      </c>
      <c r="X30" s="18"/>
      <c r="Y30" s="359">
        <f t="shared" si="9"/>
        <v>-1</v>
      </c>
      <c r="Z30" s="379" t="s">
        <v>115</v>
      </c>
      <c r="AA30" s="379"/>
      <c r="AB30" s="359">
        <f t="shared" si="10"/>
        <v>-1</v>
      </c>
      <c r="AC30" s="379" t="s">
        <v>129</v>
      </c>
      <c r="AD30" s="379"/>
      <c r="AE30" s="359">
        <f t="shared" si="11"/>
        <v>-1</v>
      </c>
      <c r="AF30" s="360">
        <f t="shared" ref="AF30:AG30" si="38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0,INT(right(Q30,LEN(Q30)-(SEARCH("-",Q30,1))))))+(4*if(isblank(T30), 0,INT(right(T30,LEN(T30)-(SEARCH("-",T30,1))))))+(2*if(isblank(W30), 0,INT(right(W30,LEN(W30)-(SEARCH("-",W30,1))))))+(2*if(isblank(Z30), 0,INT(right(Z30,LEN(Z30)-(SEARCH("-",Z30,1))))))+(1*if(isblank(AC30), 0,INT(right(AC30,LEN(AC30)-(SEARCH("-",AC30,1))))))</f>
        <v>25</v>
      </c>
      <c r="AG30" s="380">
        <f t="shared" si="38"/>
        <v>4</v>
      </c>
      <c r="AH30" s="359">
        <f t="shared" si="13"/>
        <v>-0.84</v>
      </c>
    </row>
    <row r="31">
      <c r="A31" s="12" t="s">
        <v>42</v>
      </c>
      <c r="B31" s="353" t="s">
        <v>141</v>
      </c>
      <c r="C31" s="15"/>
      <c r="D31" s="354">
        <f t="shared" si="2"/>
        <v>-1</v>
      </c>
      <c r="E31" s="15" t="s">
        <v>115</v>
      </c>
      <c r="F31" s="15"/>
      <c r="G31" s="354">
        <f t="shared" si="3"/>
        <v>-1</v>
      </c>
      <c r="H31" s="353" t="s">
        <v>141</v>
      </c>
      <c r="I31" s="15"/>
      <c r="J31" s="354">
        <f t="shared" si="4"/>
        <v>-1</v>
      </c>
      <c r="K31" s="353" t="s">
        <v>115</v>
      </c>
      <c r="L31" s="15"/>
      <c r="M31" s="354">
        <f t="shared" si="5"/>
        <v>-1</v>
      </c>
      <c r="N31" s="353" t="s">
        <v>115</v>
      </c>
      <c r="O31" s="15"/>
      <c r="P31" s="354">
        <f t="shared" si="6"/>
        <v>-1</v>
      </c>
      <c r="Q31" s="353" t="s">
        <v>115</v>
      </c>
      <c r="R31" s="15"/>
      <c r="S31" s="354">
        <f t="shared" si="7"/>
        <v>-1</v>
      </c>
      <c r="T31" s="353" t="s">
        <v>141</v>
      </c>
      <c r="U31" s="15"/>
      <c r="V31" s="354">
        <f t="shared" si="8"/>
        <v>-1</v>
      </c>
      <c r="W31" s="353" t="s">
        <v>115</v>
      </c>
      <c r="X31" s="15"/>
      <c r="Y31" s="354">
        <f t="shared" si="9"/>
        <v>-1</v>
      </c>
      <c r="Z31" s="356" t="s">
        <v>141</v>
      </c>
      <c r="AA31" s="356"/>
      <c r="AB31" s="354">
        <f t="shared" si="10"/>
        <v>-1</v>
      </c>
      <c r="AC31" s="356" t="s">
        <v>115</v>
      </c>
      <c r="AD31" s="356" t="s">
        <v>141</v>
      </c>
      <c r="AE31" s="354">
        <f t="shared" si="11"/>
        <v>-0.3333333333</v>
      </c>
      <c r="AF31" s="357">
        <f t="shared" ref="AF31:AG31" si="39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0,INT(right(Q31,LEN(Q31)-(SEARCH("-",Q31,1))))))+(4*if(isblank(T31), 0,INT(right(T31,LEN(T31)-(SEARCH("-",T31,1))))))+(2*if(isblank(W31), 0,INT(right(W31,LEN(W31)-(SEARCH("-",W31,1))))))+(2*if(isblank(Z31), 0,INT(right(Z31,LEN(Z31)-(SEARCH("-",Z31,1))))))+(1*if(isblank(AC31), 0,INT(right(AC31,LEN(AC31)-(SEARCH("-",AC31,1))))))</f>
        <v>14</v>
      </c>
      <c r="AG31" s="381">
        <f t="shared" si="39"/>
        <v>1</v>
      </c>
      <c r="AH31" s="354">
        <f t="shared" si="13"/>
        <v>-0.9285714286</v>
      </c>
    </row>
    <row r="32">
      <c r="A32" s="6" t="s">
        <v>43</v>
      </c>
      <c r="B32" s="358" t="s">
        <v>129</v>
      </c>
      <c r="C32" s="18" t="s">
        <v>156</v>
      </c>
      <c r="D32" s="359">
        <f t="shared" si="2"/>
        <v>-0.125</v>
      </c>
      <c r="E32" s="18" t="s">
        <v>123</v>
      </c>
      <c r="F32" s="18" t="s">
        <v>127</v>
      </c>
      <c r="G32" s="359">
        <f t="shared" si="3"/>
        <v>0</v>
      </c>
      <c r="H32" s="358"/>
      <c r="I32" s="18"/>
      <c r="J32" s="359" t="str">
        <f t="shared" si="4"/>
        <v/>
      </c>
      <c r="K32" s="358"/>
      <c r="L32" s="18"/>
      <c r="M32" s="359" t="str">
        <f t="shared" si="5"/>
        <v/>
      </c>
      <c r="N32" s="358"/>
      <c r="O32" s="18"/>
      <c r="P32" s="359" t="str">
        <f t="shared" si="6"/>
        <v/>
      </c>
      <c r="Q32" s="358"/>
      <c r="R32" s="18"/>
      <c r="S32" s="359" t="str">
        <f t="shared" si="7"/>
        <v/>
      </c>
      <c r="T32" s="358" t="s">
        <v>129</v>
      </c>
      <c r="U32" s="18" t="s">
        <v>125</v>
      </c>
      <c r="V32" s="359">
        <f t="shared" si="8"/>
        <v>0</v>
      </c>
      <c r="W32" s="358" t="s">
        <v>123</v>
      </c>
      <c r="X32" s="18" t="s">
        <v>127</v>
      </c>
      <c r="Y32" s="359">
        <f t="shared" si="9"/>
        <v>0</v>
      </c>
      <c r="Z32" s="379" t="s">
        <v>129</v>
      </c>
      <c r="AA32" s="379" t="s">
        <v>125</v>
      </c>
      <c r="AB32" s="359">
        <f t="shared" si="10"/>
        <v>0</v>
      </c>
      <c r="AC32" s="379" t="s">
        <v>123</v>
      </c>
      <c r="AD32" s="379" t="s">
        <v>127</v>
      </c>
      <c r="AE32" s="359">
        <f t="shared" si="11"/>
        <v>0</v>
      </c>
      <c r="AF32" s="360">
        <f t="shared" ref="AF32:AG32" si="40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0,INT(right(Q32,LEN(Q32)-(SEARCH("-",Q32,1))))))+(4*if(isblank(T32), 0,INT(right(T32,LEN(T32)-(SEARCH("-",T32,1))))))+(2*if(isblank(W32), 0,INT(right(W32,LEN(W32)-(SEARCH("-",W32,1))))))+(2*if(isblank(Z32), 0,INT(right(Z32,LEN(Z32)-(SEARCH("-",Z32,1))))))+(1*if(isblank(AC32), 0,INT(right(AC32,LEN(AC32)-(SEARCH("-",AC32,1))))))</f>
        <v>38</v>
      </c>
      <c r="AG32" s="380">
        <f t="shared" si="40"/>
        <v>38</v>
      </c>
      <c r="AH32" s="359">
        <f t="shared" si="13"/>
        <v>0</v>
      </c>
    </row>
    <row r="33">
      <c r="A33" s="12" t="s">
        <v>44</v>
      </c>
      <c r="B33" s="353" t="s">
        <v>129</v>
      </c>
      <c r="C33" s="15" t="s">
        <v>156</v>
      </c>
      <c r="D33" s="354">
        <f t="shared" si="2"/>
        <v>-0.125</v>
      </c>
      <c r="E33" s="15" t="s">
        <v>123</v>
      </c>
      <c r="F33" s="15" t="s">
        <v>127</v>
      </c>
      <c r="G33" s="354">
        <f t="shared" si="3"/>
        <v>0</v>
      </c>
      <c r="H33" s="353" t="s">
        <v>129</v>
      </c>
      <c r="I33" s="15" t="s">
        <v>156</v>
      </c>
      <c r="J33" s="354">
        <f t="shared" si="4"/>
        <v>-0.125</v>
      </c>
      <c r="K33" s="353" t="s">
        <v>123</v>
      </c>
      <c r="L33" s="15" t="s">
        <v>127</v>
      </c>
      <c r="M33" s="354">
        <f t="shared" si="5"/>
        <v>0</v>
      </c>
      <c r="N33" s="353" t="s">
        <v>123</v>
      </c>
      <c r="O33" s="15" t="s">
        <v>127</v>
      </c>
      <c r="P33" s="354">
        <f t="shared" si="6"/>
        <v>0</v>
      </c>
      <c r="Q33" s="353" t="s">
        <v>123</v>
      </c>
      <c r="R33" s="15" t="s">
        <v>127</v>
      </c>
      <c r="S33" s="354">
        <f t="shared" si="7"/>
        <v>0</v>
      </c>
      <c r="T33" s="353" t="s">
        <v>129</v>
      </c>
      <c r="U33" s="15" t="s">
        <v>125</v>
      </c>
      <c r="V33" s="354">
        <f t="shared" si="8"/>
        <v>0</v>
      </c>
      <c r="W33" s="353" t="s">
        <v>123</v>
      </c>
      <c r="X33" s="15" t="s">
        <v>127</v>
      </c>
      <c r="Y33" s="354">
        <f t="shared" si="9"/>
        <v>0</v>
      </c>
      <c r="Z33" s="356" t="s">
        <v>129</v>
      </c>
      <c r="AA33" s="356" t="s">
        <v>125</v>
      </c>
      <c r="AB33" s="354">
        <f t="shared" si="10"/>
        <v>0</v>
      </c>
      <c r="AC33" s="356" t="s">
        <v>123</v>
      </c>
      <c r="AD33" s="356" t="s">
        <v>127</v>
      </c>
      <c r="AE33" s="354">
        <f t="shared" si="11"/>
        <v>0</v>
      </c>
      <c r="AF33" s="357">
        <f t="shared" ref="AF33:AG33" si="41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0,INT(right(Q33,LEN(Q33)-(SEARCH("-",Q33,1))))))+(4*if(isblank(T33), 0,INT(right(T33,LEN(T33)-(SEARCH("-",T33,1))))))+(2*if(isblank(W33), 0,INT(right(W33,LEN(W33)-(SEARCH("-",W33,1))))))+(2*if(isblank(Z33), 0,INT(right(Z33,LEN(Z33)-(SEARCH("-",Z33,1))))))+(1*if(isblank(AC33), 0,INT(right(AC33,LEN(AC33)-(SEARCH("-",AC33,1))))))</f>
        <v>39</v>
      </c>
      <c r="AG33" s="381">
        <f t="shared" si="41"/>
        <v>38</v>
      </c>
      <c r="AH33" s="354">
        <f t="shared" si="13"/>
        <v>-0.02564102564</v>
      </c>
    </row>
    <row r="34">
      <c r="A34" s="6" t="s">
        <v>45</v>
      </c>
      <c r="B34" s="358" t="s">
        <v>115</v>
      </c>
      <c r="C34" s="18"/>
      <c r="D34" s="359">
        <f t="shared" si="2"/>
        <v>-1</v>
      </c>
      <c r="E34" s="18" t="s">
        <v>129</v>
      </c>
      <c r="F34" s="18"/>
      <c r="G34" s="359">
        <f t="shared" si="3"/>
        <v>-1</v>
      </c>
      <c r="H34" s="358" t="s">
        <v>115</v>
      </c>
      <c r="I34" s="18"/>
      <c r="J34" s="359">
        <f t="shared" si="4"/>
        <v>-1</v>
      </c>
      <c r="K34" s="358" t="s">
        <v>129</v>
      </c>
      <c r="L34" s="18"/>
      <c r="M34" s="359">
        <f t="shared" si="5"/>
        <v>-1</v>
      </c>
      <c r="N34" s="358" t="s">
        <v>129</v>
      </c>
      <c r="O34" s="18"/>
      <c r="P34" s="359">
        <f t="shared" si="6"/>
        <v>-1</v>
      </c>
      <c r="Q34" s="358" t="s">
        <v>129</v>
      </c>
      <c r="R34" s="18"/>
      <c r="S34" s="359">
        <f t="shared" si="7"/>
        <v>-1</v>
      </c>
      <c r="T34" s="358" t="s">
        <v>115</v>
      </c>
      <c r="U34" s="18" t="s">
        <v>141</v>
      </c>
      <c r="V34" s="359">
        <f t="shared" si="8"/>
        <v>-0.3333333333</v>
      </c>
      <c r="W34" s="358" t="s">
        <v>129</v>
      </c>
      <c r="X34" s="18" t="s">
        <v>141</v>
      </c>
      <c r="Y34" s="359">
        <f t="shared" si="9"/>
        <v>-0.5</v>
      </c>
      <c r="Z34" s="379" t="s">
        <v>115</v>
      </c>
      <c r="AA34" s="379" t="s">
        <v>141</v>
      </c>
      <c r="AB34" s="359">
        <f t="shared" si="10"/>
        <v>-0.3333333333</v>
      </c>
      <c r="AC34" s="379" t="s">
        <v>129</v>
      </c>
      <c r="AD34" s="379" t="s">
        <v>141</v>
      </c>
      <c r="AE34" s="359">
        <f t="shared" si="11"/>
        <v>-0.5</v>
      </c>
      <c r="AF34" s="360">
        <f t="shared" ref="AF34:AG34" si="42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0,INT(right(Q34,LEN(Q34)-(SEARCH("-",Q34,1))))))+(4*if(isblank(T34), 0,INT(right(T34,LEN(T34)-(SEARCH("-",T34,1))))))+(2*if(isblank(W34), 0,INT(right(W34,LEN(W34)-(SEARCH("-",W34,1))))))+(2*if(isblank(Z34), 0,INT(right(Z34,LEN(Z34)-(SEARCH("-",Z34,1))))))+(1*if(isblank(AC34), 0,INT(right(AC34,LEN(AC34)-(SEARCH("-",AC34,1))))))</f>
        <v>25</v>
      </c>
      <c r="AG34" s="380">
        <f t="shared" si="42"/>
        <v>9</v>
      </c>
      <c r="AH34" s="359">
        <f t="shared" si="13"/>
        <v>-0.64</v>
      </c>
    </row>
    <row r="35">
      <c r="A35" s="12" t="s">
        <v>46</v>
      </c>
      <c r="B35" s="353"/>
      <c r="C35" s="15"/>
      <c r="D35" s="354" t="str">
        <f t="shared" si="2"/>
        <v/>
      </c>
      <c r="E35" s="15"/>
      <c r="F35" s="15"/>
      <c r="G35" s="354" t="str">
        <f t="shared" si="3"/>
        <v/>
      </c>
      <c r="H35" s="15" t="s">
        <v>141</v>
      </c>
      <c r="I35" s="15" t="s">
        <v>141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138</v>
      </c>
      <c r="O35" s="15" t="s">
        <v>138</v>
      </c>
      <c r="P35" s="354">
        <f t="shared" si="6"/>
        <v>0</v>
      </c>
      <c r="Q35" s="353" t="s">
        <v>138</v>
      </c>
      <c r="R35" s="15" t="s">
        <v>138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137</v>
      </c>
      <c r="X35" s="15" t="s">
        <v>137</v>
      </c>
      <c r="Y35" s="354">
        <f t="shared" si="9"/>
        <v>0</v>
      </c>
      <c r="Z35" s="356" t="s">
        <v>115</v>
      </c>
      <c r="AA35" s="356" t="s">
        <v>115</v>
      </c>
      <c r="AB35" s="354">
        <f t="shared" si="10"/>
        <v>0</v>
      </c>
      <c r="AC35" s="356" t="s">
        <v>137</v>
      </c>
      <c r="AD35" s="356" t="s">
        <v>137</v>
      </c>
      <c r="AE35" s="354">
        <f t="shared" si="11"/>
        <v>0</v>
      </c>
      <c r="AF35" s="357">
        <f t="shared" ref="AF35:AG35" si="43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0,INT(right(Q35,LEN(Q35)-(SEARCH("-",Q35,1))))))+(4*if(isblank(T35), 0,INT(right(T35,LEN(T35)-(SEARCH("-",T35,1))))))+(2*if(isblank(W35), 0,INT(right(W35,LEN(W35)-(SEARCH("-",W35,1))))))+(2*if(isblank(Z35), 0,INT(right(Z35,LEN(Z35)-(SEARCH("-",Z35,1))))))+(1*if(isblank(AC35), 0,INT(right(AC35,LEN(AC35)-(SEARCH("-",AC35,1))))))</f>
        <v>23</v>
      </c>
      <c r="AG35" s="381">
        <f t="shared" si="43"/>
        <v>23</v>
      </c>
      <c r="AH35" s="354">
        <f t="shared" si="13"/>
        <v>0</v>
      </c>
    </row>
    <row r="36">
      <c r="A36" s="6" t="s">
        <v>47</v>
      </c>
      <c r="B36" s="358"/>
      <c r="C36" s="18"/>
      <c r="D36" s="359" t="str">
        <f t="shared" si="2"/>
        <v/>
      </c>
      <c r="E36" s="18"/>
      <c r="F36" s="18"/>
      <c r="G36" s="359" t="str">
        <f t="shared" si="3"/>
        <v/>
      </c>
      <c r="H36" s="358" t="s">
        <v>123</v>
      </c>
      <c r="I36" s="18" t="s">
        <v>127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124</v>
      </c>
      <c r="O36" s="18" t="s">
        <v>128</v>
      </c>
      <c r="P36" s="359">
        <f t="shared" si="6"/>
        <v>0</v>
      </c>
      <c r="Q36" s="358" t="s">
        <v>124</v>
      </c>
      <c r="R36" s="18" t="s">
        <v>128</v>
      </c>
      <c r="S36" s="359">
        <f t="shared" si="7"/>
        <v>0</v>
      </c>
      <c r="T36" s="358" t="s">
        <v>123</v>
      </c>
      <c r="U36" s="18" t="s">
        <v>127</v>
      </c>
      <c r="V36" s="359">
        <f t="shared" si="8"/>
        <v>0</v>
      </c>
      <c r="W36" s="358" t="s">
        <v>124</v>
      </c>
      <c r="X36" s="18" t="s">
        <v>128</v>
      </c>
      <c r="Y36" s="359">
        <f t="shared" si="9"/>
        <v>0</v>
      </c>
      <c r="Z36" s="379" t="s">
        <v>123</v>
      </c>
      <c r="AA36" s="379" t="s">
        <v>127</v>
      </c>
      <c r="AB36" s="359">
        <f t="shared" si="10"/>
        <v>0</v>
      </c>
      <c r="AC36" s="379" t="s">
        <v>124</v>
      </c>
      <c r="AD36" s="379" t="s">
        <v>128</v>
      </c>
      <c r="AE36" s="359">
        <f t="shared" si="11"/>
        <v>0</v>
      </c>
      <c r="AF36" s="360">
        <f t="shared" ref="AF36:AG36" si="44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0,INT(right(Q36,LEN(Q36)-(SEARCH("-",Q36,1))))))+(4*if(isblank(T36), 0,INT(right(T36,LEN(T36)-(SEARCH("-",T36,1))))))+(2*if(isblank(W36), 0,INT(right(W36,LEN(W36)-(SEARCH("-",W36,1))))))+(2*if(isblank(Z36), 0,INT(right(Z36,LEN(Z36)-(SEARCH("-",Z36,1))))))+(1*if(isblank(AC36), 0,INT(right(AC36,LEN(AC36)-(SEARCH("-",AC36,1))))))</f>
        <v>70</v>
      </c>
      <c r="AG36" s="380">
        <f t="shared" si="44"/>
        <v>70</v>
      </c>
      <c r="AH36" s="359">
        <f t="shared" si="13"/>
        <v>0</v>
      </c>
    </row>
    <row r="37">
      <c r="A37" s="12" t="s">
        <v>48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353" t="s">
        <v>129</v>
      </c>
      <c r="I37" s="15" t="s">
        <v>156</v>
      </c>
      <c r="J37" s="354">
        <f t="shared" si="4"/>
        <v>-0.125</v>
      </c>
      <c r="K37" s="353"/>
      <c r="L37" s="15"/>
      <c r="M37" s="354" t="str">
        <f t="shared" si="5"/>
        <v/>
      </c>
      <c r="N37" s="353" t="s">
        <v>160</v>
      </c>
      <c r="O37" s="15" t="s">
        <v>127</v>
      </c>
      <c r="P37" s="354">
        <f t="shared" si="6"/>
        <v>0.2727272727</v>
      </c>
      <c r="Q37" s="353" t="s">
        <v>160</v>
      </c>
      <c r="R37" s="15" t="s">
        <v>127</v>
      </c>
      <c r="S37" s="354">
        <f t="shared" si="7"/>
        <v>0.2727272727</v>
      </c>
      <c r="T37" s="353" t="s">
        <v>129</v>
      </c>
      <c r="U37" s="15" t="s">
        <v>119</v>
      </c>
      <c r="V37" s="354">
        <f t="shared" si="8"/>
        <v>-0.5</v>
      </c>
      <c r="W37" s="353" t="s">
        <v>160</v>
      </c>
      <c r="X37" s="15" t="s">
        <v>114</v>
      </c>
      <c r="Y37" s="354">
        <f t="shared" si="9"/>
        <v>-0.4545454545</v>
      </c>
      <c r="Z37" s="356" t="s">
        <v>129</v>
      </c>
      <c r="AA37" s="356" t="s">
        <v>119</v>
      </c>
      <c r="AB37" s="354">
        <f t="shared" si="10"/>
        <v>-0.5</v>
      </c>
      <c r="AC37" s="356" t="s">
        <v>160</v>
      </c>
      <c r="AD37" s="356" t="s">
        <v>114</v>
      </c>
      <c r="AE37" s="354">
        <f t="shared" si="11"/>
        <v>-0.4545454545</v>
      </c>
      <c r="AF37" s="357">
        <f t="shared" ref="AF37:AG37" si="45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0,INT(right(Q37,LEN(Q37)-(SEARCH("-",Q37,1))))))+(4*if(isblank(T37), 0,INT(right(T37,LEN(T37)-(SEARCH("-",T37,1))))))+(2*if(isblank(W37), 0,INT(right(W37,LEN(W37)-(SEARCH("-",W37,1))))))+(2*if(isblank(Z37), 0,INT(right(Z37,LEN(Z37)-(SEARCH("-",Z37,1))))))+(1*if(isblank(AC37), 0,INT(right(AC37,LEN(AC37)-(SEARCH("-",AC37,1))))))</f>
        <v>34</v>
      </c>
      <c r="AG37" s="381">
        <f t="shared" si="45"/>
        <v>17</v>
      </c>
      <c r="AH37" s="354">
        <f t="shared" si="13"/>
        <v>-0.5</v>
      </c>
    </row>
    <row r="38">
      <c r="A38" s="6" t="s">
        <v>49</v>
      </c>
      <c r="B38" s="358" t="s">
        <v>115</v>
      </c>
      <c r="C38" s="18"/>
      <c r="D38" s="359">
        <f t="shared" si="2"/>
        <v>-1</v>
      </c>
      <c r="E38" s="18" t="s">
        <v>129</v>
      </c>
      <c r="F38" s="18"/>
      <c r="G38" s="359">
        <f t="shared" si="3"/>
        <v>-1</v>
      </c>
      <c r="H38" s="358" t="s">
        <v>115</v>
      </c>
      <c r="I38" s="18"/>
      <c r="J38" s="359">
        <f t="shared" si="4"/>
        <v>-1</v>
      </c>
      <c r="K38" s="358" t="s">
        <v>129</v>
      </c>
      <c r="L38" s="18"/>
      <c r="M38" s="359">
        <f t="shared" si="5"/>
        <v>-1</v>
      </c>
      <c r="N38" s="358" t="s">
        <v>129</v>
      </c>
      <c r="O38" s="18"/>
      <c r="P38" s="359">
        <f t="shared" si="6"/>
        <v>-1</v>
      </c>
      <c r="Q38" s="358" t="s">
        <v>129</v>
      </c>
      <c r="R38" s="18"/>
      <c r="S38" s="359">
        <f t="shared" si="7"/>
        <v>-1</v>
      </c>
      <c r="T38" s="358" t="s">
        <v>115</v>
      </c>
      <c r="U38" s="18" t="s">
        <v>141</v>
      </c>
      <c r="V38" s="359">
        <f t="shared" si="8"/>
        <v>-0.3333333333</v>
      </c>
      <c r="W38" s="358" t="s">
        <v>129</v>
      </c>
      <c r="X38" s="18" t="s">
        <v>141</v>
      </c>
      <c r="Y38" s="359">
        <f t="shared" si="9"/>
        <v>-0.5</v>
      </c>
      <c r="Z38" s="379" t="s">
        <v>115</v>
      </c>
      <c r="AA38" s="379" t="s">
        <v>141</v>
      </c>
      <c r="AB38" s="359">
        <f t="shared" si="10"/>
        <v>-0.3333333333</v>
      </c>
      <c r="AC38" s="379" t="s">
        <v>129</v>
      </c>
      <c r="AD38" s="379" t="s">
        <v>141</v>
      </c>
      <c r="AE38" s="359">
        <f t="shared" si="11"/>
        <v>-0.5</v>
      </c>
      <c r="AF38" s="360">
        <f t="shared" ref="AF38:AG38" si="46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0,INT(right(Q38,LEN(Q38)-(SEARCH("-",Q38,1))))))+(4*if(isblank(T38), 0,INT(right(T38,LEN(T38)-(SEARCH("-",T38,1))))))+(2*if(isblank(W38), 0,INT(right(W38,LEN(W38)-(SEARCH("-",W38,1))))))+(2*if(isblank(Z38), 0,INT(right(Z38,LEN(Z38)-(SEARCH("-",Z38,1))))))+(1*if(isblank(AC38), 0,INT(right(AC38,LEN(AC38)-(SEARCH("-",AC38,1))))))</f>
        <v>25</v>
      </c>
      <c r="AG38" s="380">
        <f t="shared" si="46"/>
        <v>9</v>
      </c>
      <c r="AH38" s="359">
        <f t="shared" si="13"/>
        <v>-0.64</v>
      </c>
    </row>
    <row r="39">
      <c r="A39" s="21" t="s">
        <v>50</v>
      </c>
      <c r="B39" s="364" t="s">
        <v>115</v>
      </c>
      <c r="C39" s="24"/>
      <c r="D39" s="365">
        <f t="shared" si="2"/>
        <v>-1</v>
      </c>
      <c r="E39" s="24" t="s">
        <v>129</v>
      </c>
      <c r="F39" s="24"/>
      <c r="G39" s="365">
        <f t="shared" si="3"/>
        <v>-1</v>
      </c>
      <c r="H39" s="364" t="s">
        <v>115</v>
      </c>
      <c r="I39" s="24"/>
      <c r="J39" s="365">
        <f t="shared" si="4"/>
        <v>-1</v>
      </c>
      <c r="K39" s="364" t="s">
        <v>129</v>
      </c>
      <c r="L39" s="24"/>
      <c r="M39" s="365">
        <f t="shared" si="5"/>
        <v>-1</v>
      </c>
      <c r="N39" s="364" t="s">
        <v>129</v>
      </c>
      <c r="O39" s="24"/>
      <c r="P39" s="365">
        <f t="shared" si="6"/>
        <v>-1</v>
      </c>
      <c r="Q39" s="364" t="s">
        <v>129</v>
      </c>
      <c r="R39" s="24"/>
      <c r="S39" s="365">
        <f t="shared" si="7"/>
        <v>-1</v>
      </c>
      <c r="T39" s="364" t="s">
        <v>115</v>
      </c>
      <c r="U39" s="24" t="s">
        <v>141</v>
      </c>
      <c r="V39" s="365">
        <f t="shared" si="8"/>
        <v>-0.3333333333</v>
      </c>
      <c r="W39" s="364" t="s">
        <v>129</v>
      </c>
      <c r="X39" s="24" t="s">
        <v>141</v>
      </c>
      <c r="Y39" s="365">
        <f t="shared" si="9"/>
        <v>-0.5</v>
      </c>
      <c r="Z39" s="382" t="s">
        <v>115</v>
      </c>
      <c r="AA39" s="382" t="s">
        <v>141</v>
      </c>
      <c r="AB39" s="354">
        <f t="shared" si="10"/>
        <v>-0.3333333333</v>
      </c>
      <c r="AC39" s="382" t="s">
        <v>129</v>
      </c>
      <c r="AD39" s="382" t="s">
        <v>141</v>
      </c>
      <c r="AE39" s="354">
        <f t="shared" si="11"/>
        <v>-0.5</v>
      </c>
      <c r="AF39" s="357">
        <f t="shared" ref="AF39:AG39" si="47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0,INT(right(Q39,LEN(Q39)-(SEARCH("-",Q39,1))))))+(4*if(isblank(T39), 0,INT(right(T39,LEN(T39)-(SEARCH("-",T39,1))))))+(2*if(isblank(W39), 0,INT(right(W39,LEN(W39)-(SEARCH("-",W39,1))))))+(2*if(isblank(Z39), 0,INT(right(Z39,LEN(Z39)-(SEARCH("-",Z39,1))))))+(1*if(isblank(AC39), 0,INT(right(AC39,LEN(AC39)-(SEARCH("-",AC39,1))))))</f>
        <v>25</v>
      </c>
      <c r="AG39" s="381">
        <f t="shared" si="47"/>
        <v>9</v>
      </c>
      <c r="AH39" s="365">
        <f t="shared" si="13"/>
        <v>-0.64</v>
      </c>
    </row>
  </sheetData>
  <mergeCells count="12">
    <mergeCell ref="T1:V2"/>
    <mergeCell ref="W1:Y2"/>
    <mergeCell ref="Z1:AB2"/>
    <mergeCell ref="AC1:AE2"/>
    <mergeCell ref="AF1:AH2"/>
    <mergeCell ref="A1:A3"/>
    <mergeCell ref="B1:D2"/>
    <mergeCell ref="E1:G2"/>
    <mergeCell ref="H1:J2"/>
    <mergeCell ref="K1:M2"/>
    <mergeCell ref="N1:P2"/>
    <mergeCell ref="Q1:S2"/>
  </mergeCells>
  <conditionalFormatting sqref="AH4:AH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AE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34" width="7.38"/>
  </cols>
  <sheetData>
    <row r="1">
      <c r="A1" s="335" t="s">
        <v>158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336" t="s">
        <v>110</v>
      </c>
      <c r="AA1" s="337"/>
      <c r="AB1" s="338"/>
      <c r="AC1" s="336" t="s">
        <v>13</v>
      </c>
      <c r="AD1" s="337"/>
      <c r="AE1" s="338"/>
      <c r="AF1" s="248" t="s">
        <v>55</v>
      </c>
      <c r="AG1" s="337"/>
      <c r="AH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  <c r="AC2" s="339"/>
      <c r="AD2" s="340"/>
      <c r="AE2" s="341"/>
      <c r="AF2" s="339"/>
      <c r="AG2" s="340"/>
      <c r="AH2" s="341"/>
    </row>
    <row r="3" ht="28.5" customHeight="1">
      <c r="A3" s="369"/>
      <c r="B3" s="343" t="s">
        <v>103</v>
      </c>
      <c r="C3" s="343" t="s">
        <v>104</v>
      </c>
      <c r="D3" s="385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4" t="s">
        <v>103</v>
      </c>
      <c r="AA3" s="344" t="s">
        <v>104</v>
      </c>
      <c r="AB3" s="344" t="s">
        <v>105</v>
      </c>
      <c r="AC3" s="344" t="s">
        <v>103</v>
      </c>
      <c r="AD3" s="344" t="s">
        <v>104</v>
      </c>
      <c r="AE3" s="344" t="s">
        <v>105</v>
      </c>
      <c r="AF3" s="345" t="s">
        <v>103</v>
      </c>
      <c r="AG3" s="345" t="s">
        <v>104</v>
      </c>
      <c r="AH3" s="346" t="s">
        <v>105</v>
      </c>
    </row>
    <row r="4">
      <c r="A4" s="6" t="s">
        <v>15</v>
      </c>
      <c r="B4" s="347" t="s">
        <v>159</v>
      </c>
      <c r="C4" s="9" t="s">
        <v>119</v>
      </c>
      <c r="D4" s="359">
        <f t="shared" ref="D4:D39" si="2">if(and(isblank(B4),isblank(C4)), "", ((if(isblank(C4), 0,right(C4,LEN(C4)-(SEARCH("-",C4,1))))/((if(isblank(B4), 0,right(B4,LEN(B4)-(SEARCH("-",B4,1))))))))-1)</f>
        <v>-0.25</v>
      </c>
      <c r="E4" s="9" t="s">
        <v>129</v>
      </c>
      <c r="F4" s="9" t="s">
        <v>127</v>
      </c>
      <c r="G4" s="359">
        <f t="shared" ref="G4:G39" si="3">if(and(isblank(E4),isblank(F4)), "", ((if(isblank(F4), 0,right(F4,LEN(F4)-(SEARCH("-",F4,1))))/((if(isblank(E4), 0,right(E4,LEN(E4)-(SEARCH("-",E4,1))))))))-1)</f>
        <v>0.6666666667</v>
      </c>
      <c r="H4" s="347" t="s">
        <v>159</v>
      </c>
      <c r="I4" s="9" t="s">
        <v>119</v>
      </c>
      <c r="J4" s="359">
        <f t="shared" ref="J4:J39" si="4">if(and(isblank(H4),isblank(I4)), "", ((if(isblank(I4), 0,right(I4,LEN(I4)-(SEARCH("-",I4,1))))/((if(isblank(H4), 0,right(H4,LEN(H4)-(SEARCH("-",H4,1))))))))-1)</f>
        <v>-0.25</v>
      </c>
      <c r="K4" s="347" t="s">
        <v>129</v>
      </c>
      <c r="L4" s="9" t="s">
        <v>125</v>
      </c>
      <c r="M4" s="359">
        <f t="shared" ref="M4:M39" si="5">if(and(isblank(K4),isblank(L4)), "", ((if(isblank(L4), 0,right(L4,LEN(L4)-(SEARCH("-",L4,1))))/((if(isblank(K4), 0,right(K4,LEN(K4)-(SEARCH("-",K4,1))))))))-1)</f>
        <v>0</v>
      </c>
      <c r="N4" s="347" t="s">
        <v>129</v>
      </c>
      <c r="O4" s="9" t="s">
        <v>125</v>
      </c>
      <c r="P4" s="359">
        <f t="shared" ref="P4:P39" si="6">if(and(isblank(N4),isblank(O4)), "", ((if(isblank(O4), 0,right(O4,LEN(O4)-(SEARCH("-",O4,1))))/((if(isblank(N4), 0,right(N4,LEN(N4)-(SEARCH("-",N4,1))))))))-1)</f>
        <v>0</v>
      </c>
      <c r="Q4" s="347" t="s">
        <v>129</v>
      </c>
      <c r="R4" s="9" t="s">
        <v>125</v>
      </c>
      <c r="S4" s="359">
        <f t="shared" ref="S4:S39" si="7">if(and(isblank(Q4),isblank(R4)), "", ((if(isblank(R4), 0,right(R4,LEN(R4)-(SEARCH("-",R4,1))))/((if(isblank(Q4), 0,right(Q4,LEN(Q4)-(SEARCH("-",Q4,1))))))))-1)</f>
        <v>0</v>
      </c>
      <c r="T4" s="347" t="s">
        <v>159</v>
      </c>
      <c r="U4" s="9" t="s">
        <v>119</v>
      </c>
      <c r="V4" s="359">
        <f t="shared" ref="V4:V39" si="8">if(and(isblank(T4),isblank(U4)), "", ((if(isblank(U4), 0,right(U4,LEN(U4)-(SEARCH("-",U4,1))))/((if(isblank(T4), 0,right(T4,LEN(T4)-(SEARCH("-",T4,1))))))))-1)</f>
        <v>-0.25</v>
      </c>
      <c r="W4" s="347" t="s">
        <v>129</v>
      </c>
      <c r="X4" s="9" t="s">
        <v>114</v>
      </c>
      <c r="Y4" s="359">
        <f t="shared" ref="Y4:Y39" si="9">if(and(isblank(W4),isblank(X4)), "", ((if(isblank(X4), 0,right(X4,LEN(X4)-(SEARCH("-",X4,1))))/((if(isblank(W4), 0,right(W4,LEN(W4)-(SEARCH("-",W4,1))))))))-1)</f>
        <v>-0.3333333333</v>
      </c>
      <c r="Z4" s="379" t="s">
        <v>159</v>
      </c>
      <c r="AA4" s="379" t="s">
        <v>119</v>
      </c>
      <c r="AB4" s="359">
        <f t="shared" ref="AB4:AB39" si="10">if(and(isblank(Z4),isblank(AA4)), "", ((if(isblank(AA4), 0,right(AA4,LEN(AA4)-(SEARCH("-",AA4,1))))/((if(isblank(Z4), 0,right(Z4,LEN(Z4)-(SEARCH("-",Z4,1))))))))-1)</f>
        <v>-0.25</v>
      </c>
      <c r="AC4" s="379" t="s">
        <v>129</v>
      </c>
      <c r="AD4" s="379" t="s">
        <v>114</v>
      </c>
      <c r="AE4" s="359">
        <f t="shared" ref="AE4:AE39" si="11">if(and(isblank(AC4),isblank(AD4)), "", ((if(isblank(AD4), 0,right(AD4,LEN(AD4)-(SEARCH("-",AD4,1))))/((if(isblank(AC4), 0,right(AC4,LEN(AC4)-(SEARCH("-",AC4,1))))))))-1)</f>
        <v>-0.3333333333</v>
      </c>
      <c r="AF4" s="360">
        <f t="shared" ref="AF4:AG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0,INT(right(Q4,LEN(Q4)-(SEARCH("-",Q4,1))))))+(4*if(isblank(T4), 0,INT(right(T4,LEN(T4)-(SEARCH("-",T4,1))))))+(2*if(isblank(W4), 0,INT(right(W4,LEN(W4)-(SEARCH("-",W4,1))))))+(2*if(isblank(Z4), 0,INT(right(Z4,LEN(Z4)-(SEARCH("-",Z4,1))))))+(1*if(isblank(AC4), 0,INT(right(AC4,LEN(AC4)-(SEARCH("-",AC4,1))))))</f>
        <v>25</v>
      </c>
      <c r="AG4" s="380">
        <f t="shared" si="1"/>
        <v>17</v>
      </c>
      <c r="AH4" s="359">
        <f t="shared" ref="AH4:AH39" si="13">(AG4/AF4)-1</f>
        <v>-0.32</v>
      </c>
    </row>
    <row r="5">
      <c r="A5" s="12" t="s">
        <v>16</v>
      </c>
      <c r="B5" s="353" t="s">
        <v>115</v>
      </c>
      <c r="C5" s="15"/>
      <c r="D5" s="354">
        <f t="shared" si="2"/>
        <v>-1</v>
      </c>
      <c r="E5" s="15" t="s">
        <v>129</v>
      </c>
      <c r="F5" s="15"/>
      <c r="G5" s="354">
        <f t="shared" si="3"/>
        <v>-1</v>
      </c>
      <c r="H5" s="353" t="s">
        <v>115</v>
      </c>
      <c r="I5" s="15"/>
      <c r="J5" s="354">
        <f t="shared" si="4"/>
        <v>-1</v>
      </c>
      <c r="K5" s="353" t="s">
        <v>129</v>
      </c>
      <c r="L5" s="15"/>
      <c r="M5" s="354">
        <f t="shared" si="5"/>
        <v>-1</v>
      </c>
      <c r="N5" s="353" t="s">
        <v>129</v>
      </c>
      <c r="O5" s="15"/>
      <c r="P5" s="354">
        <f t="shared" si="6"/>
        <v>-1</v>
      </c>
      <c r="Q5" s="353" t="s">
        <v>129</v>
      </c>
      <c r="R5" s="15"/>
      <c r="S5" s="354">
        <f t="shared" si="7"/>
        <v>-1</v>
      </c>
      <c r="T5" s="353" t="s">
        <v>115</v>
      </c>
      <c r="U5" s="15" t="s">
        <v>141</v>
      </c>
      <c r="V5" s="354">
        <f t="shared" si="8"/>
        <v>-0.5</v>
      </c>
      <c r="W5" s="353" t="s">
        <v>129</v>
      </c>
      <c r="X5" s="15" t="s">
        <v>141</v>
      </c>
      <c r="Y5" s="354">
        <f t="shared" si="9"/>
        <v>-0.6666666667</v>
      </c>
      <c r="Z5" s="356" t="s">
        <v>115</v>
      </c>
      <c r="AA5" s="356" t="s">
        <v>141</v>
      </c>
      <c r="AB5" s="354">
        <f t="shared" si="10"/>
        <v>-0.5</v>
      </c>
      <c r="AC5" s="356" t="s">
        <v>129</v>
      </c>
      <c r="AD5" s="356" t="s">
        <v>141</v>
      </c>
      <c r="AE5" s="354">
        <f t="shared" si="11"/>
        <v>-0.6666666667</v>
      </c>
      <c r="AF5" s="357">
        <f t="shared" ref="AF5:AG5" si="12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0,INT(right(Q5,LEN(Q5)-(SEARCH("-",Q5,1))))))+(4*if(isblank(T5), 0,INT(right(T5,LEN(T5)-(SEARCH("-",T5,1))))))+(2*if(isblank(W5), 0,INT(right(W5,LEN(W5)-(SEARCH("-",W5,1))))))+(2*if(isblank(Z5), 0,INT(right(Z5,LEN(Z5)-(SEARCH("-",Z5,1))))))+(1*if(isblank(AC5), 0,INT(right(AC5,LEN(AC5)-(SEARCH("-",AC5,1))))))</f>
        <v>25</v>
      </c>
      <c r="AG5" s="381">
        <f t="shared" si="12"/>
        <v>9</v>
      </c>
      <c r="AH5" s="354">
        <f t="shared" si="13"/>
        <v>-0.64</v>
      </c>
    </row>
    <row r="6">
      <c r="A6" s="6" t="s">
        <v>17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160</v>
      </c>
      <c r="I6" s="18" t="s">
        <v>156</v>
      </c>
      <c r="J6" s="359">
        <f t="shared" si="4"/>
        <v>-0.375</v>
      </c>
      <c r="K6" s="358" t="s">
        <v>123</v>
      </c>
      <c r="L6" s="18" t="s">
        <v>127</v>
      </c>
      <c r="M6" s="359">
        <f t="shared" si="5"/>
        <v>0</v>
      </c>
      <c r="N6" s="358" t="s">
        <v>123</v>
      </c>
      <c r="O6" s="18" t="s">
        <v>127</v>
      </c>
      <c r="P6" s="359">
        <f t="shared" si="6"/>
        <v>0</v>
      </c>
      <c r="Q6" s="358"/>
      <c r="R6" s="18"/>
      <c r="S6" s="359" t="str">
        <f t="shared" si="7"/>
        <v/>
      </c>
      <c r="T6" s="358" t="s">
        <v>160</v>
      </c>
      <c r="U6" s="18" t="s">
        <v>119</v>
      </c>
      <c r="V6" s="359">
        <f t="shared" si="8"/>
        <v>-0.625</v>
      </c>
      <c r="W6" s="358" t="s">
        <v>123</v>
      </c>
      <c r="X6" s="18" t="s">
        <v>114</v>
      </c>
      <c r="Y6" s="359">
        <f t="shared" si="9"/>
        <v>-0.6</v>
      </c>
      <c r="Z6" s="379" t="s">
        <v>160</v>
      </c>
      <c r="AA6" s="379" t="s">
        <v>119</v>
      </c>
      <c r="AB6" s="359">
        <f t="shared" si="10"/>
        <v>-0.625</v>
      </c>
      <c r="AC6" s="379" t="s">
        <v>123</v>
      </c>
      <c r="AD6" s="379" t="s">
        <v>114</v>
      </c>
      <c r="AE6" s="359">
        <f t="shared" si="11"/>
        <v>-0.6</v>
      </c>
      <c r="AF6" s="360">
        <f t="shared" ref="AF6:AG6" si="14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0,INT(right(Q6,LEN(Q6)-(SEARCH("-",Q6,1))))))+(4*if(isblank(T6), 0,INT(right(T6,LEN(T6)-(SEARCH("-",T6,1))))))+(2*if(isblank(W6), 0,INT(right(W6,LEN(W6)-(SEARCH("-",W6,1))))))+(2*if(isblank(Z6), 0,INT(right(Z6,LEN(Z6)-(SEARCH("-",Z6,1))))))+(1*if(isblank(AC6), 0,INT(right(AC6,LEN(AC6)-(SEARCH("-",AC6,1))))))</f>
        <v>44</v>
      </c>
      <c r="AG6" s="380">
        <f t="shared" si="14"/>
        <v>17</v>
      </c>
      <c r="AH6" s="359">
        <f t="shared" si="13"/>
        <v>-0.6136363636</v>
      </c>
    </row>
    <row r="7">
      <c r="A7" s="12" t="s">
        <v>18</v>
      </c>
      <c r="B7" s="353" t="s">
        <v>145</v>
      </c>
      <c r="C7" s="15" t="s">
        <v>145</v>
      </c>
      <c r="D7" s="354">
        <f t="shared" si="2"/>
        <v>0</v>
      </c>
      <c r="E7" s="15" t="s">
        <v>146</v>
      </c>
      <c r="F7" s="15" t="s">
        <v>151</v>
      </c>
      <c r="G7" s="354">
        <f t="shared" si="3"/>
        <v>0.3333333333</v>
      </c>
      <c r="H7" s="353"/>
      <c r="I7" s="15"/>
      <c r="J7" s="354" t="str">
        <f t="shared" si="4"/>
        <v/>
      </c>
      <c r="K7" s="353"/>
      <c r="L7" s="15"/>
      <c r="M7" s="354" t="str">
        <f t="shared" si="5"/>
        <v/>
      </c>
      <c r="N7" s="353"/>
      <c r="O7" s="15"/>
      <c r="P7" s="354" t="str">
        <f t="shared" si="6"/>
        <v/>
      </c>
      <c r="Q7" s="353"/>
      <c r="R7" s="15"/>
      <c r="S7" s="354" t="str">
        <f t="shared" si="7"/>
        <v/>
      </c>
      <c r="T7" s="353" t="s">
        <v>145</v>
      </c>
      <c r="U7" s="15" t="s">
        <v>145</v>
      </c>
      <c r="V7" s="354">
        <f t="shared" si="8"/>
        <v>0</v>
      </c>
      <c r="W7" s="353" t="s">
        <v>146</v>
      </c>
      <c r="X7" s="15" t="s">
        <v>146</v>
      </c>
      <c r="Y7" s="354">
        <f t="shared" si="9"/>
        <v>0</v>
      </c>
      <c r="Z7" s="356" t="s">
        <v>145</v>
      </c>
      <c r="AA7" s="356" t="s">
        <v>145</v>
      </c>
      <c r="AB7" s="354">
        <f t="shared" si="10"/>
        <v>0</v>
      </c>
      <c r="AC7" s="356" t="s">
        <v>146</v>
      </c>
      <c r="AD7" s="356" t="s">
        <v>146</v>
      </c>
      <c r="AE7" s="354">
        <f t="shared" si="11"/>
        <v>0</v>
      </c>
      <c r="AF7" s="357">
        <f t="shared" ref="AF7:AG7" si="15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0,INT(right(Q7,LEN(Q7)-(SEARCH("-",Q7,1))))))+(4*if(isblank(T7), 0,INT(right(T7,LEN(T7)-(SEARCH("-",T7,1))))))+(2*if(isblank(W7), 0,INT(right(W7,LEN(W7)-(SEARCH("-",W7,1))))))+(2*if(isblank(Z7), 0,INT(right(Z7,LEN(Z7)-(SEARCH("-",Z7,1))))))+(1*if(isblank(AC7), 0,INT(right(AC7,LEN(AC7)-(SEARCH("-",AC7,1))))))</f>
        <v>120</v>
      </c>
      <c r="AG7" s="381">
        <f t="shared" si="15"/>
        <v>125</v>
      </c>
      <c r="AH7" s="354">
        <f t="shared" si="13"/>
        <v>0.04166666667</v>
      </c>
    </row>
    <row r="8">
      <c r="A8" s="6" t="s">
        <v>19</v>
      </c>
      <c r="B8" s="358" t="s">
        <v>129</v>
      </c>
      <c r="C8" s="18" t="s">
        <v>156</v>
      </c>
      <c r="D8" s="359">
        <f t="shared" si="2"/>
        <v>-0.1666666667</v>
      </c>
      <c r="E8" s="18" t="s">
        <v>123</v>
      </c>
      <c r="F8" s="18" t="s">
        <v>127</v>
      </c>
      <c r="G8" s="359">
        <f t="shared" si="3"/>
        <v>0</v>
      </c>
      <c r="H8" s="358" t="s">
        <v>129</v>
      </c>
      <c r="I8" s="18" t="s">
        <v>156</v>
      </c>
      <c r="J8" s="359">
        <f t="shared" si="4"/>
        <v>-0.1666666667</v>
      </c>
      <c r="K8" s="358" t="s">
        <v>123</v>
      </c>
      <c r="L8" s="18" t="s">
        <v>127</v>
      </c>
      <c r="M8" s="359">
        <f t="shared" si="5"/>
        <v>0</v>
      </c>
      <c r="N8" s="358" t="s">
        <v>123</v>
      </c>
      <c r="O8" s="18" t="s">
        <v>127</v>
      </c>
      <c r="P8" s="359">
        <f t="shared" si="6"/>
        <v>0</v>
      </c>
      <c r="Q8" s="358" t="s">
        <v>123</v>
      </c>
      <c r="R8" s="18" t="s">
        <v>127</v>
      </c>
      <c r="S8" s="359">
        <f t="shared" si="7"/>
        <v>0</v>
      </c>
      <c r="T8" s="358" t="s">
        <v>129</v>
      </c>
      <c r="U8" s="18" t="s">
        <v>125</v>
      </c>
      <c r="V8" s="359">
        <f t="shared" si="8"/>
        <v>0</v>
      </c>
      <c r="W8" s="358" t="s">
        <v>123</v>
      </c>
      <c r="X8" s="18" t="s">
        <v>127</v>
      </c>
      <c r="Y8" s="359">
        <f t="shared" si="9"/>
        <v>0</v>
      </c>
      <c r="Z8" s="379" t="s">
        <v>129</v>
      </c>
      <c r="AA8" s="379" t="s">
        <v>125</v>
      </c>
      <c r="AB8" s="359">
        <f t="shared" si="10"/>
        <v>0</v>
      </c>
      <c r="AC8" s="379" t="s">
        <v>123</v>
      </c>
      <c r="AD8" s="379" t="s">
        <v>127</v>
      </c>
      <c r="AE8" s="359">
        <f t="shared" si="11"/>
        <v>0</v>
      </c>
      <c r="AF8" s="360">
        <f t="shared" ref="AF8:AG8" si="16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0,INT(right(Q8,LEN(Q8)-(SEARCH("-",Q8,1))))))+(4*if(isblank(T8), 0,INT(right(T8,LEN(T8)-(SEARCH("-",T8,1))))))+(2*if(isblank(W8), 0,INT(right(W8,LEN(W8)-(SEARCH("-",W8,1))))))+(2*if(isblank(Z8), 0,INT(right(Z8,LEN(Z8)-(SEARCH("-",Z8,1))))))+(1*if(isblank(AC8), 0,INT(right(AC8,LEN(AC8)-(SEARCH("-",AC8,1))))))</f>
        <v>39</v>
      </c>
      <c r="AG8" s="380">
        <f t="shared" si="16"/>
        <v>38</v>
      </c>
      <c r="AH8" s="359">
        <f t="shared" si="13"/>
        <v>-0.02564102564</v>
      </c>
    </row>
    <row r="9">
      <c r="A9" s="12" t="s">
        <v>20</v>
      </c>
      <c r="B9" s="353" t="s">
        <v>129</v>
      </c>
      <c r="C9" s="15" t="s">
        <v>156</v>
      </c>
      <c r="D9" s="354">
        <f t="shared" si="2"/>
        <v>-0.1666666667</v>
      </c>
      <c r="E9" s="15" t="s">
        <v>123</v>
      </c>
      <c r="F9" s="15" t="s">
        <v>127</v>
      </c>
      <c r="G9" s="354">
        <f t="shared" si="3"/>
        <v>0</v>
      </c>
      <c r="H9" s="353" t="s">
        <v>129</v>
      </c>
      <c r="I9" s="15" t="s">
        <v>156</v>
      </c>
      <c r="J9" s="354">
        <f t="shared" si="4"/>
        <v>-0.1666666667</v>
      </c>
      <c r="K9" s="353" t="s">
        <v>123</v>
      </c>
      <c r="L9" s="15" t="s">
        <v>127</v>
      </c>
      <c r="M9" s="354">
        <f t="shared" si="5"/>
        <v>0</v>
      </c>
      <c r="N9" s="353" t="s">
        <v>123</v>
      </c>
      <c r="O9" s="15" t="s">
        <v>127</v>
      </c>
      <c r="P9" s="354">
        <f t="shared" si="6"/>
        <v>0</v>
      </c>
      <c r="Q9" s="353" t="s">
        <v>123</v>
      </c>
      <c r="R9" s="15" t="s">
        <v>127</v>
      </c>
      <c r="S9" s="354">
        <f t="shared" si="7"/>
        <v>0</v>
      </c>
      <c r="T9" s="353" t="s">
        <v>129</v>
      </c>
      <c r="U9" s="15" t="s">
        <v>125</v>
      </c>
      <c r="V9" s="354">
        <f t="shared" si="8"/>
        <v>0</v>
      </c>
      <c r="W9" s="353" t="s">
        <v>123</v>
      </c>
      <c r="X9" s="15" t="s">
        <v>127</v>
      </c>
      <c r="Y9" s="354">
        <f t="shared" si="9"/>
        <v>0</v>
      </c>
      <c r="Z9" s="356" t="s">
        <v>129</v>
      </c>
      <c r="AA9" s="356" t="s">
        <v>125</v>
      </c>
      <c r="AB9" s="354">
        <f t="shared" si="10"/>
        <v>0</v>
      </c>
      <c r="AC9" s="356" t="s">
        <v>123</v>
      </c>
      <c r="AD9" s="356" t="s">
        <v>127</v>
      </c>
      <c r="AE9" s="354">
        <f t="shared" si="11"/>
        <v>0</v>
      </c>
      <c r="AF9" s="357">
        <f t="shared" ref="AF9:AG9" si="17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0,INT(right(Q9,LEN(Q9)-(SEARCH("-",Q9,1))))))+(4*if(isblank(T9), 0,INT(right(T9,LEN(T9)-(SEARCH("-",T9,1))))))+(2*if(isblank(W9), 0,INT(right(W9,LEN(W9)-(SEARCH("-",W9,1))))))+(2*if(isblank(Z9), 0,INT(right(Z9,LEN(Z9)-(SEARCH("-",Z9,1))))))+(1*if(isblank(AC9), 0,INT(right(AC9,LEN(AC9)-(SEARCH("-",AC9,1))))))</f>
        <v>39</v>
      </c>
      <c r="AG9" s="381">
        <f t="shared" si="17"/>
        <v>38</v>
      </c>
      <c r="AH9" s="354">
        <f t="shared" si="13"/>
        <v>-0.02564102564</v>
      </c>
    </row>
    <row r="10">
      <c r="A10" s="6" t="s">
        <v>21</v>
      </c>
      <c r="B10" s="358" t="s">
        <v>115</v>
      </c>
      <c r="C10" s="18"/>
      <c r="D10" s="359">
        <f t="shared" si="2"/>
        <v>-1</v>
      </c>
      <c r="E10" s="18" t="s">
        <v>129</v>
      </c>
      <c r="F10" s="18"/>
      <c r="G10" s="359">
        <f t="shared" si="3"/>
        <v>-1</v>
      </c>
      <c r="H10" s="358" t="s">
        <v>115</v>
      </c>
      <c r="I10" s="18"/>
      <c r="J10" s="359">
        <f t="shared" si="4"/>
        <v>-1</v>
      </c>
      <c r="K10" s="358" t="s">
        <v>129</v>
      </c>
      <c r="L10" s="18"/>
      <c r="M10" s="359">
        <f t="shared" si="5"/>
        <v>-1</v>
      </c>
      <c r="N10" s="358" t="s">
        <v>129</v>
      </c>
      <c r="O10" s="18"/>
      <c r="P10" s="359">
        <f t="shared" si="6"/>
        <v>-1</v>
      </c>
      <c r="Q10" s="358" t="s">
        <v>129</v>
      </c>
      <c r="R10" s="18"/>
      <c r="S10" s="359">
        <f t="shared" si="7"/>
        <v>-1</v>
      </c>
      <c r="T10" s="358" t="s">
        <v>115</v>
      </c>
      <c r="U10" s="18" t="s">
        <v>141</v>
      </c>
      <c r="V10" s="359">
        <f t="shared" si="8"/>
        <v>-0.5</v>
      </c>
      <c r="W10" s="358" t="s">
        <v>129</v>
      </c>
      <c r="X10" s="18" t="s">
        <v>141</v>
      </c>
      <c r="Y10" s="359">
        <f t="shared" si="9"/>
        <v>-0.6666666667</v>
      </c>
      <c r="Z10" s="379" t="s">
        <v>115</v>
      </c>
      <c r="AA10" s="379" t="s">
        <v>141</v>
      </c>
      <c r="AB10" s="359">
        <f t="shared" si="10"/>
        <v>-0.5</v>
      </c>
      <c r="AC10" s="379" t="s">
        <v>129</v>
      </c>
      <c r="AD10" s="379" t="s">
        <v>141</v>
      </c>
      <c r="AE10" s="359">
        <f t="shared" si="11"/>
        <v>-0.6666666667</v>
      </c>
      <c r="AF10" s="360">
        <f t="shared" ref="AF10:AG10" si="18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0,INT(right(Q10,LEN(Q10)-(SEARCH("-",Q10,1))))))+(4*if(isblank(T10), 0,INT(right(T10,LEN(T10)-(SEARCH("-",T10,1))))))+(2*if(isblank(W10), 0,INT(right(W10,LEN(W10)-(SEARCH("-",W10,1))))))+(2*if(isblank(Z10), 0,INT(right(Z10,LEN(Z10)-(SEARCH("-",Z10,1))))))+(1*if(isblank(AC10), 0,INT(right(AC10,LEN(AC10)-(SEARCH("-",AC10,1))))))</f>
        <v>25</v>
      </c>
      <c r="AG10" s="380">
        <f t="shared" si="18"/>
        <v>9</v>
      </c>
      <c r="AH10" s="359">
        <f t="shared" si="13"/>
        <v>-0.64</v>
      </c>
    </row>
    <row r="11">
      <c r="A11" s="12" t="s">
        <v>22</v>
      </c>
      <c r="B11" s="353"/>
      <c r="C11" s="15"/>
      <c r="D11" s="354" t="str">
        <f t="shared" si="2"/>
        <v/>
      </c>
      <c r="E11" s="15"/>
      <c r="F11" s="15"/>
      <c r="G11" s="354" t="str">
        <f t="shared" si="3"/>
        <v/>
      </c>
      <c r="H11" s="353" t="s">
        <v>115</v>
      </c>
      <c r="I11" s="15" t="s">
        <v>141</v>
      </c>
      <c r="J11" s="354">
        <f t="shared" si="4"/>
        <v>-0.5</v>
      </c>
      <c r="K11" s="353"/>
      <c r="L11" s="15"/>
      <c r="M11" s="354" t="str">
        <f t="shared" si="5"/>
        <v/>
      </c>
      <c r="N11" s="353" t="s">
        <v>147</v>
      </c>
      <c r="O11" s="15" t="s">
        <v>115</v>
      </c>
      <c r="P11" s="354">
        <f t="shared" si="6"/>
        <v>-0.5</v>
      </c>
      <c r="Q11" s="353" t="s">
        <v>147</v>
      </c>
      <c r="R11" s="15" t="s">
        <v>115</v>
      </c>
      <c r="S11" s="354">
        <f t="shared" si="7"/>
        <v>-0.5</v>
      </c>
      <c r="T11" s="353" t="s">
        <v>115</v>
      </c>
      <c r="U11" s="15"/>
      <c r="V11" s="354">
        <f t="shared" si="8"/>
        <v>-1</v>
      </c>
      <c r="W11" s="353" t="s">
        <v>129</v>
      </c>
      <c r="X11" s="15"/>
      <c r="Y11" s="354">
        <f t="shared" si="9"/>
        <v>-1</v>
      </c>
      <c r="Z11" s="356" t="s">
        <v>115</v>
      </c>
      <c r="AA11" s="356"/>
      <c r="AB11" s="354">
        <f t="shared" si="10"/>
        <v>-1</v>
      </c>
      <c r="AC11" s="356" t="s">
        <v>129</v>
      </c>
      <c r="AD11" s="356"/>
      <c r="AE11" s="354">
        <f t="shared" si="11"/>
        <v>-1</v>
      </c>
      <c r="AF11" s="357">
        <f t="shared" ref="AF11:AG11" si="19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0,INT(right(Q11,LEN(Q11)-(SEARCH("-",Q11,1))))))+(4*if(isblank(T11), 0,INT(right(T11,LEN(T11)-(SEARCH("-",T11,1))))))+(2*if(isblank(W11), 0,INT(right(W11,LEN(W11)-(SEARCH("-",W11,1))))))+(2*if(isblank(Z11), 0,INT(right(Z11,LEN(Z11)-(SEARCH("-",Z11,1))))))+(1*if(isblank(AC11), 0,INT(right(AC11,LEN(AC11)-(SEARCH("-",AC11,1))))))</f>
        <v>25</v>
      </c>
      <c r="AG11" s="381">
        <f t="shared" si="19"/>
        <v>2</v>
      </c>
      <c r="AH11" s="354">
        <f t="shared" si="13"/>
        <v>-0.92</v>
      </c>
    </row>
    <row r="12">
      <c r="A12" s="6" t="s">
        <v>23</v>
      </c>
      <c r="B12" s="358"/>
      <c r="C12" s="18"/>
      <c r="D12" s="359" t="str">
        <f t="shared" si="2"/>
        <v/>
      </c>
      <c r="E12" s="18"/>
      <c r="F12" s="18"/>
      <c r="G12" s="359" t="str">
        <f t="shared" si="3"/>
        <v/>
      </c>
      <c r="H12" s="358" t="s">
        <v>129</v>
      </c>
      <c r="I12" s="18" t="s">
        <v>156</v>
      </c>
      <c r="J12" s="359">
        <f t="shared" si="4"/>
        <v>-0.1666666667</v>
      </c>
      <c r="K12" s="358"/>
      <c r="L12" s="18"/>
      <c r="M12" s="359" t="str">
        <f t="shared" si="5"/>
        <v/>
      </c>
      <c r="N12" s="358" t="s">
        <v>123</v>
      </c>
      <c r="O12" s="18" t="s">
        <v>127</v>
      </c>
      <c r="P12" s="359">
        <f t="shared" si="6"/>
        <v>0</v>
      </c>
      <c r="Q12" s="358" t="s">
        <v>123</v>
      </c>
      <c r="R12" s="18" t="s">
        <v>127</v>
      </c>
      <c r="S12" s="359">
        <f t="shared" si="7"/>
        <v>0</v>
      </c>
      <c r="T12" s="358" t="s">
        <v>123</v>
      </c>
      <c r="U12" s="18" t="s">
        <v>119</v>
      </c>
      <c r="V12" s="359">
        <f t="shared" si="8"/>
        <v>-0.7</v>
      </c>
      <c r="W12" s="358" t="s">
        <v>123</v>
      </c>
      <c r="X12" s="18" t="s">
        <v>114</v>
      </c>
      <c r="Y12" s="359">
        <f t="shared" si="9"/>
        <v>-0.6</v>
      </c>
      <c r="Z12" s="379" t="s">
        <v>123</v>
      </c>
      <c r="AA12" s="379" t="s">
        <v>119</v>
      </c>
      <c r="AB12" s="359">
        <f t="shared" si="10"/>
        <v>-0.7</v>
      </c>
      <c r="AC12" s="379" t="s">
        <v>123</v>
      </c>
      <c r="AD12" s="379" t="s">
        <v>114</v>
      </c>
      <c r="AE12" s="359">
        <f t="shared" si="11"/>
        <v>-0.6</v>
      </c>
      <c r="AF12" s="360">
        <f t="shared" ref="AF12:AG12" si="20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0,INT(right(Q12,LEN(Q12)-(SEARCH("-",Q12,1))))))+(4*if(isblank(T12), 0,INT(right(T12,LEN(T12)-(SEARCH("-",T12,1))))))+(2*if(isblank(W12), 0,INT(right(W12,LEN(W12)-(SEARCH("-",W12,1))))))+(2*if(isblank(Z12), 0,INT(right(Z12,LEN(Z12)-(SEARCH("-",Z12,1))))))+(1*if(isblank(AC12), 0,INT(right(AC12,LEN(AC12)-(SEARCH("-",AC12,1))))))</f>
        <v>50</v>
      </c>
      <c r="AG12" s="380">
        <f t="shared" si="20"/>
        <v>17</v>
      </c>
      <c r="AH12" s="359">
        <f t="shared" si="13"/>
        <v>-0.66</v>
      </c>
    </row>
    <row r="13">
      <c r="A13" s="12" t="s">
        <v>24</v>
      </c>
      <c r="B13" s="353" t="s">
        <v>122</v>
      </c>
      <c r="C13" s="15" t="s">
        <v>125</v>
      </c>
      <c r="D13" s="354">
        <f t="shared" si="2"/>
        <v>-0.4</v>
      </c>
      <c r="E13" s="15" t="s">
        <v>161</v>
      </c>
      <c r="F13" s="15" t="s">
        <v>149</v>
      </c>
      <c r="G13" s="354">
        <f t="shared" si="3"/>
        <v>0</v>
      </c>
      <c r="H13" s="353"/>
      <c r="I13" s="15"/>
      <c r="J13" s="354" t="str">
        <f t="shared" si="4"/>
        <v/>
      </c>
      <c r="K13" s="353"/>
      <c r="L13" s="15"/>
      <c r="M13" s="354" t="str">
        <f t="shared" si="5"/>
        <v/>
      </c>
      <c r="N13" s="353"/>
      <c r="O13" s="15"/>
      <c r="P13" s="354" t="str">
        <f t="shared" si="6"/>
        <v/>
      </c>
      <c r="Q13" s="353"/>
      <c r="R13" s="15"/>
      <c r="S13" s="354" t="str">
        <f t="shared" si="7"/>
        <v/>
      </c>
      <c r="T13" s="353" t="s">
        <v>162</v>
      </c>
      <c r="U13" s="15" t="s">
        <v>112</v>
      </c>
      <c r="V13" s="354">
        <f t="shared" si="8"/>
        <v>0</v>
      </c>
      <c r="W13" s="353" t="s">
        <v>159</v>
      </c>
      <c r="X13" s="15" t="s">
        <v>119</v>
      </c>
      <c r="Y13" s="354">
        <f t="shared" si="9"/>
        <v>-0.25</v>
      </c>
      <c r="Z13" s="356" t="s">
        <v>162</v>
      </c>
      <c r="AA13" s="356" t="s">
        <v>112</v>
      </c>
      <c r="AB13" s="354">
        <f t="shared" si="10"/>
        <v>0</v>
      </c>
      <c r="AC13" s="356" t="s">
        <v>159</v>
      </c>
      <c r="AD13" s="356" t="s">
        <v>119</v>
      </c>
      <c r="AE13" s="354">
        <f t="shared" si="11"/>
        <v>-0.25</v>
      </c>
      <c r="AF13" s="357">
        <f t="shared" ref="AF13:AG13" si="21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0,INT(right(Q13,LEN(Q13)-(SEARCH("-",Q13,1))))))+(4*if(isblank(T13), 0,INT(right(T13,LEN(T13)-(SEARCH("-",T13,1))))))+(2*if(isblank(W13), 0,INT(right(W13,LEN(W13)-(SEARCH("-",W13,1))))))+(2*if(isblank(Z13), 0,INT(right(Z13,LEN(Z13)-(SEARCH("-",Z13,1))))))+(1*if(isblank(AC13), 0,INT(right(AC13,LEN(AC13)-(SEARCH("-",AC13,1))))))</f>
        <v>20</v>
      </c>
      <c r="AG13" s="381">
        <f t="shared" si="21"/>
        <v>17</v>
      </c>
      <c r="AH13" s="354">
        <f t="shared" si="13"/>
        <v>-0.15</v>
      </c>
    </row>
    <row r="14">
      <c r="A14" s="6" t="s">
        <v>25</v>
      </c>
      <c r="B14" s="358"/>
      <c r="C14" s="18"/>
      <c r="D14" s="359" t="str">
        <f t="shared" si="2"/>
        <v/>
      </c>
      <c r="E14" s="18"/>
      <c r="F14" s="18"/>
      <c r="G14" s="359" t="str">
        <f t="shared" si="3"/>
        <v/>
      </c>
      <c r="H14" s="18" t="s">
        <v>141</v>
      </c>
      <c r="I14" s="18" t="s">
        <v>141</v>
      </c>
      <c r="J14" s="359">
        <f t="shared" si="4"/>
        <v>0</v>
      </c>
      <c r="K14" s="358"/>
      <c r="L14" s="18"/>
      <c r="M14" s="359" t="str">
        <f t="shared" si="5"/>
        <v/>
      </c>
      <c r="N14" s="358" t="s">
        <v>115</v>
      </c>
      <c r="O14" s="18" t="s">
        <v>115</v>
      </c>
      <c r="P14" s="359">
        <f t="shared" si="6"/>
        <v>0</v>
      </c>
      <c r="Q14" s="358" t="s">
        <v>115</v>
      </c>
      <c r="R14" s="18" t="s">
        <v>115</v>
      </c>
      <c r="S14" s="359">
        <f t="shared" si="7"/>
        <v>0</v>
      </c>
      <c r="T14" s="358" t="s">
        <v>141</v>
      </c>
      <c r="U14" s="18"/>
      <c r="V14" s="359">
        <f t="shared" si="8"/>
        <v>-1</v>
      </c>
      <c r="W14" s="358" t="s">
        <v>115</v>
      </c>
      <c r="X14" s="18"/>
      <c r="Y14" s="359">
        <f t="shared" si="9"/>
        <v>-1</v>
      </c>
      <c r="Z14" s="379" t="s">
        <v>141</v>
      </c>
      <c r="AA14" s="379"/>
      <c r="AB14" s="359">
        <f t="shared" si="10"/>
        <v>-1</v>
      </c>
      <c r="AC14" s="379" t="s">
        <v>115</v>
      </c>
      <c r="AD14" s="379"/>
      <c r="AE14" s="359">
        <f t="shared" si="11"/>
        <v>-1</v>
      </c>
      <c r="AF14" s="360">
        <f t="shared" ref="AF14:AG14" si="22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0,INT(right(Q14,LEN(Q14)-(SEARCH("-",Q14,1))))))+(4*if(isblank(T14), 0,INT(right(T14,LEN(T14)-(SEARCH("-",T14,1))))))+(2*if(isblank(W14), 0,INT(right(W14,LEN(W14)-(SEARCH("-",W14,1))))))+(2*if(isblank(Z14), 0,INT(right(Z14,LEN(Z14)-(SEARCH("-",Z14,1))))))+(1*if(isblank(AC14), 0,INT(right(AC14,LEN(AC14)-(SEARCH("-",AC14,1))))))</f>
        <v>14</v>
      </c>
      <c r="AG14" s="380">
        <f t="shared" si="22"/>
        <v>2</v>
      </c>
      <c r="AH14" s="359">
        <f t="shared" si="13"/>
        <v>-0.8571428571</v>
      </c>
    </row>
    <row r="15">
      <c r="A15" s="12" t="s">
        <v>26</v>
      </c>
      <c r="B15" s="353"/>
      <c r="C15" s="15"/>
      <c r="D15" s="354" t="str">
        <f t="shared" si="2"/>
        <v/>
      </c>
      <c r="E15" s="15"/>
      <c r="F15" s="15"/>
      <c r="G15" s="354" t="str">
        <f t="shared" si="3"/>
        <v/>
      </c>
      <c r="H15" s="353"/>
      <c r="I15" s="15"/>
      <c r="J15" s="354" t="str">
        <f t="shared" si="4"/>
        <v/>
      </c>
      <c r="K15" s="353"/>
      <c r="L15" s="15"/>
      <c r="M15" s="354" t="str">
        <f t="shared" si="5"/>
        <v/>
      </c>
      <c r="N15" s="353" t="s">
        <v>129</v>
      </c>
      <c r="O15" s="15" t="s">
        <v>141</v>
      </c>
      <c r="P15" s="354">
        <f t="shared" si="6"/>
        <v>-0.6666666667</v>
      </c>
      <c r="Q15" s="353" t="s">
        <v>129</v>
      </c>
      <c r="R15" s="15" t="s">
        <v>141</v>
      </c>
      <c r="S15" s="354">
        <f t="shared" si="7"/>
        <v>-0.6666666667</v>
      </c>
      <c r="T15" s="353" t="s">
        <v>141</v>
      </c>
      <c r="U15" s="15"/>
      <c r="V15" s="354">
        <f t="shared" si="8"/>
        <v>-1</v>
      </c>
      <c r="W15" s="353" t="s">
        <v>115</v>
      </c>
      <c r="X15" s="15"/>
      <c r="Y15" s="354">
        <f t="shared" si="9"/>
        <v>-1</v>
      </c>
      <c r="Z15" s="356" t="s">
        <v>141</v>
      </c>
      <c r="AA15" s="356" t="s">
        <v>141</v>
      </c>
      <c r="AB15" s="354">
        <f t="shared" si="10"/>
        <v>0</v>
      </c>
      <c r="AC15" s="356" t="s">
        <v>115</v>
      </c>
      <c r="AD15" s="356" t="s">
        <v>141</v>
      </c>
      <c r="AE15" s="354">
        <f t="shared" si="11"/>
        <v>-0.5</v>
      </c>
      <c r="AF15" s="357">
        <f t="shared" ref="AF15:AG15" si="23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0,INT(right(Q15,LEN(Q15)-(SEARCH("-",Q15,1))))))+(4*if(isblank(T15), 0,INT(right(T15,LEN(T15)-(SEARCH("-",T15,1))))))+(2*if(isblank(W15), 0,INT(right(W15,LEN(W15)-(SEARCH("-",W15,1))))))+(2*if(isblank(Z15), 0,INT(right(Z15,LEN(Z15)-(SEARCH("-",Z15,1))))))+(1*if(isblank(AC15), 0,INT(right(AC15,LEN(AC15)-(SEARCH("-",AC15,1))))))</f>
        <v>15</v>
      </c>
      <c r="AG15" s="381">
        <f t="shared" si="23"/>
        <v>4</v>
      </c>
      <c r="AH15" s="354">
        <f t="shared" si="13"/>
        <v>-0.7333333333</v>
      </c>
    </row>
    <row r="16">
      <c r="A16" s="6" t="s">
        <v>27</v>
      </c>
      <c r="B16" s="358" t="s">
        <v>129</v>
      </c>
      <c r="C16" s="18" t="s">
        <v>156</v>
      </c>
      <c r="D16" s="359">
        <f t="shared" si="2"/>
        <v>-0.1666666667</v>
      </c>
      <c r="E16" s="18" t="s">
        <v>123</v>
      </c>
      <c r="F16" s="18" t="s">
        <v>127</v>
      </c>
      <c r="G16" s="359">
        <f t="shared" si="3"/>
        <v>0</v>
      </c>
      <c r="H16" s="358" t="s">
        <v>129</v>
      </c>
      <c r="I16" s="18" t="s">
        <v>156</v>
      </c>
      <c r="J16" s="359">
        <f t="shared" si="4"/>
        <v>-0.1666666667</v>
      </c>
      <c r="K16" s="358" t="s">
        <v>123</v>
      </c>
      <c r="L16" s="18" t="s">
        <v>127</v>
      </c>
      <c r="M16" s="359">
        <f t="shared" si="5"/>
        <v>0</v>
      </c>
      <c r="N16" s="358" t="s">
        <v>123</v>
      </c>
      <c r="O16" s="18" t="s">
        <v>127</v>
      </c>
      <c r="P16" s="359">
        <f t="shared" si="6"/>
        <v>0</v>
      </c>
      <c r="Q16" s="358" t="s">
        <v>123</v>
      </c>
      <c r="R16" s="18" t="s">
        <v>127</v>
      </c>
      <c r="S16" s="359">
        <f t="shared" si="7"/>
        <v>0</v>
      </c>
      <c r="T16" s="358" t="s">
        <v>129</v>
      </c>
      <c r="U16" s="18" t="s">
        <v>125</v>
      </c>
      <c r="V16" s="359">
        <f t="shared" si="8"/>
        <v>0</v>
      </c>
      <c r="W16" s="358" t="s">
        <v>123</v>
      </c>
      <c r="X16" s="18" t="s">
        <v>127</v>
      </c>
      <c r="Y16" s="359">
        <f t="shared" si="9"/>
        <v>0</v>
      </c>
      <c r="Z16" s="379" t="s">
        <v>129</v>
      </c>
      <c r="AA16" s="379" t="s">
        <v>125</v>
      </c>
      <c r="AB16" s="359">
        <f t="shared" si="10"/>
        <v>0</v>
      </c>
      <c r="AC16" s="379" t="s">
        <v>123</v>
      </c>
      <c r="AD16" s="379" t="s">
        <v>127</v>
      </c>
      <c r="AE16" s="359">
        <f t="shared" si="11"/>
        <v>0</v>
      </c>
      <c r="AF16" s="360">
        <f t="shared" ref="AF16:AG16" si="24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0,INT(right(Q16,LEN(Q16)-(SEARCH("-",Q16,1))))))+(4*if(isblank(T16), 0,INT(right(T16,LEN(T16)-(SEARCH("-",T16,1))))))+(2*if(isblank(W16), 0,INT(right(W16,LEN(W16)-(SEARCH("-",W16,1))))))+(2*if(isblank(Z16), 0,INT(right(Z16,LEN(Z16)-(SEARCH("-",Z16,1))))))+(1*if(isblank(AC16), 0,INT(right(AC16,LEN(AC16)-(SEARCH("-",AC16,1))))))</f>
        <v>39</v>
      </c>
      <c r="AG16" s="380">
        <f t="shared" si="24"/>
        <v>38</v>
      </c>
      <c r="AH16" s="359">
        <f t="shared" si="13"/>
        <v>-0.02564102564</v>
      </c>
    </row>
    <row r="17">
      <c r="A17" s="12" t="s">
        <v>28</v>
      </c>
      <c r="B17" s="353"/>
      <c r="C17" s="15"/>
      <c r="D17" s="354" t="str">
        <f t="shared" si="2"/>
        <v/>
      </c>
      <c r="E17" s="15"/>
      <c r="F17" s="15"/>
      <c r="G17" s="354" t="str">
        <f t="shared" si="3"/>
        <v/>
      </c>
      <c r="H17" s="353" t="s">
        <v>129</v>
      </c>
      <c r="I17" s="15" t="s">
        <v>141</v>
      </c>
      <c r="J17" s="354">
        <f t="shared" si="4"/>
        <v>-0.6666666667</v>
      </c>
      <c r="K17" s="353"/>
      <c r="L17" s="15"/>
      <c r="M17" s="354" t="str">
        <f t="shared" si="5"/>
        <v/>
      </c>
      <c r="N17" s="353" t="s">
        <v>122</v>
      </c>
      <c r="O17" s="15" t="s">
        <v>147</v>
      </c>
      <c r="P17" s="354">
        <f t="shared" si="6"/>
        <v>-0.2</v>
      </c>
      <c r="Q17" s="353" t="s">
        <v>122</v>
      </c>
      <c r="R17" s="15" t="s">
        <v>147</v>
      </c>
      <c r="S17" s="354">
        <f t="shared" si="7"/>
        <v>-0.2</v>
      </c>
      <c r="T17" s="353" t="s">
        <v>129</v>
      </c>
      <c r="U17" s="15" t="s">
        <v>115</v>
      </c>
      <c r="V17" s="354">
        <f t="shared" si="8"/>
        <v>-0.3333333333</v>
      </c>
      <c r="W17" s="353" t="s">
        <v>122</v>
      </c>
      <c r="X17" s="15" t="s">
        <v>147</v>
      </c>
      <c r="Y17" s="354">
        <f t="shared" si="9"/>
        <v>-0.2</v>
      </c>
      <c r="Z17" s="356" t="s">
        <v>129</v>
      </c>
      <c r="AA17" s="356" t="s">
        <v>115</v>
      </c>
      <c r="AB17" s="354">
        <f t="shared" si="10"/>
        <v>-0.3333333333</v>
      </c>
      <c r="AC17" s="356" t="s">
        <v>122</v>
      </c>
      <c r="AD17" s="356" t="s">
        <v>147</v>
      </c>
      <c r="AE17" s="354">
        <f t="shared" si="11"/>
        <v>-0.2</v>
      </c>
      <c r="AF17" s="357">
        <f t="shared" ref="AF17:AG17" si="25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0,INT(right(Q17,LEN(Q17)-(SEARCH("-",Q17,1))))))+(4*if(isblank(T17), 0,INT(right(T17,LEN(T17)-(SEARCH("-",T17,1))))))+(2*if(isblank(W17), 0,INT(right(W17,LEN(W17)-(SEARCH("-",W17,1))))))+(2*if(isblank(Z17), 0,INT(right(Z17,LEN(Z17)-(SEARCH("-",Z17,1))))))+(1*if(isblank(AC17), 0,INT(right(AC17,LEN(AC17)-(SEARCH("-",AC17,1))))))</f>
        <v>38</v>
      </c>
      <c r="AG17" s="381">
        <f t="shared" si="25"/>
        <v>28</v>
      </c>
      <c r="AH17" s="354">
        <f t="shared" si="13"/>
        <v>-0.2631578947</v>
      </c>
    </row>
    <row r="18">
      <c r="A18" s="6" t="s">
        <v>29</v>
      </c>
      <c r="B18" s="358"/>
      <c r="C18" s="18"/>
      <c r="D18" s="359" t="str">
        <f t="shared" si="2"/>
        <v/>
      </c>
      <c r="E18" s="18"/>
      <c r="F18" s="18"/>
      <c r="G18" s="359" t="str">
        <f t="shared" si="3"/>
        <v/>
      </c>
      <c r="H18" s="358" t="s">
        <v>160</v>
      </c>
      <c r="I18" s="18" t="s">
        <v>156</v>
      </c>
      <c r="J18" s="359">
        <f t="shared" si="4"/>
        <v>-0.375</v>
      </c>
      <c r="K18" s="358"/>
      <c r="L18" s="18"/>
      <c r="M18" s="359" t="str">
        <f t="shared" si="5"/>
        <v/>
      </c>
      <c r="N18" s="358" t="s">
        <v>123</v>
      </c>
      <c r="O18" s="18" t="s">
        <v>127</v>
      </c>
      <c r="P18" s="359">
        <f t="shared" si="6"/>
        <v>0</v>
      </c>
      <c r="Q18" s="358" t="s">
        <v>123</v>
      </c>
      <c r="R18" s="18" t="s">
        <v>127</v>
      </c>
      <c r="S18" s="359">
        <f t="shared" si="7"/>
        <v>0</v>
      </c>
      <c r="T18" s="358" t="s">
        <v>160</v>
      </c>
      <c r="U18" s="18" t="s">
        <v>119</v>
      </c>
      <c r="V18" s="359">
        <f t="shared" si="8"/>
        <v>-0.625</v>
      </c>
      <c r="W18" s="358" t="s">
        <v>123</v>
      </c>
      <c r="X18" s="18" t="s">
        <v>114</v>
      </c>
      <c r="Y18" s="359">
        <f t="shared" si="9"/>
        <v>-0.6</v>
      </c>
      <c r="Z18" s="379" t="s">
        <v>160</v>
      </c>
      <c r="AA18" s="379" t="s">
        <v>119</v>
      </c>
      <c r="AB18" s="359">
        <f t="shared" si="10"/>
        <v>-0.625</v>
      </c>
      <c r="AC18" s="379" t="s">
        <v>123</v>
      </c>
      <c r="AD18" s="379" t="s">
        <v>114</v>
      </c>
      <c r="AE18" s="359">
        <f t="shared" si="11"/>
        <v>-0.6</v>
      </c>
      <c r="AF18" s="360">
        <f t="shared" ref="AF18:AG18" si="26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0,INT(right(Q18,LEN(Q18)-(SEARCH("-",Q18,1))))))+(4*if(isblank(T18), 0,INT(right(T18,LEN(T18)-(SEARCH("-",T18,1))))))+(2*if(isblank(W18), 0,INT(right(W18,LEN(W18)-(SEARCH("-",W18,1))))))+(2*if(isblank(Z18), 0,INT(right(Z18,LEN(Z18)-(SEARCH("-",Z18,1))))))+(1*if(isblank(AC18), 0,INT(right(AC18,LEN(AC18)-(SEARCH("-",AC18,1))))))</f>
        <v>44</v>
      </c>
      <c r="AG18" s="380">
        <f t="shared" si="26"/>
        <v>17</v>
      </c>
      <c r="AH18" s="359">
        <f t="shared" si="13"/>
        <v>-0.6136363636</v>
      </c>
    </row>
    <row r="19">
      <c r="A19" s="12" t="s">
        <v>30</v>
      </c>
      <c r="B19" s="353" t="s">
        <v>150</v>
      </c>
      <c r="C19" s="15" t="s">
        <v>150</v>
      </c>
      <c r="D19" s="354">
        <f t="shared" si="2"/>
        <v>0</v>
      </c>
      <c r="E19" s="15" t="s">
        <v>146</v>
      </c>
      <c r="F19" s="15" t="s">
        <v>151</v>
      </c>
      <c r="G19" s="354">
        <f t="shared" si="3"/>
        <v>0.3333333333</v>
      </c>
      <c r="H19" s="353"/>
      <c r="I19" s="15"/>
      <c r="J19" s="354" t="str">
        <f t="shared" si="4"/>
        <v/>
      </c>
      <c r="K19" s="353"/>
      <c r="L19" s="15"/>
      <c r="M19" s="354" t="str">
        <f t="shared" si="5"/>
        <v/>
      </c>
      <c r="N19" s="353"/>
      <c r="O19" s="15"/>
      <c r="P19" s="354" t="str">
        <f t="shared" si="6"/>
        <v/>
      </c>
      <c r="Q19" s="353"/>
      <c r="R19" s="15"/>
      <c r="S19" s="354" t="str">
        <f t="shared" si="7"/>
        <v/>
      </c>
      <c r="T19" s="353" t="s">
        <v>150</v>
      </c>
      <c r="U19" s="15" t="s">
        <v>150</v>
      </c>
      <c r="V19" s="354">
        <f t="shared" si="8"/>
        <v>0</v>
      </c>
      <c r="W19" s="353" t="s">
        <v>146</v>
      </c>
      <c r="X19" s="15" t="s">
        <v>146</v>
      </c>
      <c r="Y19" s="354">
        <f t="shared" si="9"/>
        <v>0</v>
      </c>
      <c r="Z19" s="356" t="s">
        <v>150</v>
      </c>
      <c r="AA19" s="356" t="s">
        <v>150</v>
      </c>
      <c r="AB19" s="354">
        <f t="shared" si="10"/>
        <v>0</v>
      </c>
      <c r="AC19" s="356" t="s">
        <v>146</v>
      </c>
      <c r="AD19" s="356" t="s">
        <v>146</v>
      </c>
      <c r="AE19" s="354">
        <f t="shared" si="11"/>
        <v>0</v>
      </c>
      <c r="AF19" s="357">
        <f t="shared" ref="AF19:AG19" si="27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0,INT(right(Q19,LEN(Q19)-(SEARCH("-",Q19,1))))))+(4*if(isblank(T19), 0,INT(right(T19,LEN(T19)-(SEARCH("-",T19,1))))))+(2*if(isblank(W19), 0,INT(right(W19,LEN(W19)-(SEARCH("-",W19,1))))))+(2*if(isblank(Z19), 0,INT(right(Z19,LEN(Z19)-(SEARCH("-",Z19,1))))))+(1*if(isblank(AC19), 0,INT(right(AC19,LEN(AC19)-(SEARCH("-",AC19,1))))))</f>
        <v>120</v>
      </c>
      <c r="AG19" s="381">
        <f t="shared" si="27"/>
        <v>125</v>
      </c>
      <c r="AH19" s="354">
        <f t="shared" si="13"/>
        <v>0.04166666667</v>
      </c>
    </row>
    <row r="20">
      <c r="A20" s="6" t="s">
        <v>31</v>
      </c>
      <c r="B20" s="358" t="s">
        <v>135</v>
      </c>
      <c r="C20" s="18" t="s">
        <v>135</v>
      </c>
      <c r="D20" s="359">
        <f t="shared" si="2"/>
        <v>0</v>
      </c>
      <c r="E20" s="18" t="s">
        <v>136</v>
      </c>
      <c r="F20" s="18" t="s">
        <v>157</v>
      </c>
      <c r="G20" s="359">
        <f t="shared" si="3"/>
        <v>0.3333333333</v>
      </c>
      <c r="H20" s="358" t="s">
        <v>135</v>
      </c>
      <c r="I20" s="18" t="s">
        <v>135</v>
      </c>
      <c r="J20" s="359">
        <f t="shared" si="4"/>
        <v>0</v>
      </c>
      <c r="K20" s="358" t="s">
        <v>136</v>
      </c>
      <c r="L20" s="18" t="s">
        <v>157</v>
      </c>
      <c r="M20" s="359">
        <f t="shared" si="5"/>
        <v>0.3333333333</v>
      </c>
      <c r="N20" s="358" t="s">
        <v>136</v>
      </c>
      <c r="O20" s="18" t="s">
        <v>157</v>
      </c>
      <c r="P20" s="359">
        <f t="shared" si="6"/>
        <v>0.3333333333</v>
      </c>
      <c r="Q20" s="358" t="s">
        <v>136</v>
      </c>
      <c r="R20" s="18" t="s">
        <v>157</v>
      </c>
      <c r="S20" s="359">
        <f t="shared" si="7"/>
        <v>0.3333333333</v>
      </c>
      <c r="T20" s="358" t="s">
        <v>135</v>
      </c>
      <c r="U20" s="18" t="s">
        <v>135</v>
      </c>
      <c r="V20" s="359">
        <f t="shared" si="8"/>
        <v>0</v>
      </c>
      <c r="W20" s="358" t="s">
        <v>136</v>
      </c>
      <c r="X20" s="18" t="s">
        <v>136</v>
      </c>
      <c r="Y20" s="359">
        <f t="shared" si="9"/>
        <v>0</v>
      </c>
      <c r="Z20" s="379" t="s">
        <v>135</v>
      </c>
      <c r="AA20" s="379" t="s">
        <v>135</v>
      </c>
      <c r="AB20" s="359">
        <f t="shared" si="10"/>
        <v>0</v>
      </c>
      <c r="AC20" s="379" t="s">
        <v>136</v>
      </c>
      <c r="AD20" s="379" t="s">
        <v>136</v>
      </c>
      <c r="AE20" s="359">
        <f t="shared" si="11"/>
        <v>0</v>
      </c>
      <c r="AF20" s="360">
        <f t="shared" ref="AF20:AG20" si="28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0,INT(right(Q20,LEN(Q20)-(SEARCH("-",Q20,1))))))+(4*if(isblank(T20), 0,INT(right(T20,LEN(T20)-(SEARCH("-",T20,1))))))+(2*if(isblank(W20), 0,INT(right(W20,LEN(W20)-(SEARCH("-",W20,1))))))+(2*if(isblank(Z20), 0,INT(right(Z20,LEN(Z20)-(SEARCH("-",Z20,1))))))+(1*if(isblank(AC20), 0,INT(right(AC20,LEN(AC20)-(SEARCH("-",AC20,1))))))</f>
        <v>50</v>
      </c>
      <c r="AG20" s="380">
        <f t="shared" si="28"/>
        <v>50</v>
      </c>
      <c r="AH20" s="359">
        <f t="shared" si="13"/>
        <v>0</v>
      </c>
    </row>
    <row r="21">
      <c r="A21" s="12" t="s">
        <v>32</v>
      </c>
      <c r="B21" s="353" t="s">
        <v>115</v>
      </c>
      <c r="C21" s="15" t="s">
        <v>114</v>
      </c>
      <c r="D21" s="354">
        <f t="shared" si="2"/>
        <v>0</v>
      </c>
      <c r="E21" s="15" t="s">
        <v>163</v>
      </c>
      <c r="F21" s="15" t="s">
        <v>144</v>
      </c>
      <c r="G21" s="354">
        <f t="shared" si="3"/>
        <v>0.3333333333</v>
      </c>
      <c r="H21" s="353" t="s">
        <v>115</v>
      </c>
      <c r="I21" s="15" t="s">
        <v>114</v>
      </c>
      <c r="J21" s="354">
        <f t="shared" si="4"/>
        <v>0</v>
      </c>
      <c r="K21" s="353" t="s">
        <v>163</v>
      </c>
      <c r="L21" s="15" t="s">
        <v>144</v>
      </c>
      <c r="M21" s="354">
        <f t="shared" si="5"/>
        <v>0.3333333333</v>
      </c>
      <c r="N21" s="353" t="s">
        <v>163</v>
      </c>
      <c r="O21" s="15" t="s">
        <v>144</v>
      </c>
      <c r="P21" s="354">
        <f t="shared" si="6"/>
        <v>0.3333333333</v>
      </c>
      <c r="Q21" s="353" t="s">
        <v>163</v>
      </c>
      <c r="R21" s="15" t="s">
        <v>144</v>
      </c>
      <c r="S21" s="354">
        <f t="shared" si="7"/>
        <v>0.3333333333</v>
      </c>
      <c r="T21" s="353" t="s">
        <v>115</v>
      </c>
      <c r="U21" s="15" t="s">
        <v>114</v>
      </c>
      <c r="V21" s="354">
        <f t="shared" si="8"/>
        <v>0</v>
      </c>
      <c r="W21" s="353" t="s">
        <v>163</v>
      </c>
      <c r="X21" s="15" t="s">
        <v>116</v>
      </c>
      <c r="Y21" s="354">
        <f t="shared" si="9"/>
        <v>0</v>
      </c>
      <c r="Z21" s="356" t="s">
        <v>115</v>
      </c>
      <c r="AA21" s="356" t="s">
        <v>114</v>
      </c>
      <c r="AB21" s="354">
        <f t="shared" si="10"/>
        <v>0</v>
      </c>
      <c r="AC21" s="356" t="s">
        <v>163</v>
      </c>
      <c r="AD21" s="356" t="s">
        <v>116</v>
      </c>
      <c r="AE21" s="354">
        <f t="shared" si="11"/>
        <v>0</v>
      </c>
      <c r="AF21" s="357">
        <f t="shared" ref="AF21:AG21" si="29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0,INT(right(Q21,LEN(Q21)-(SEARCH("-",Q21,1))))))+(4*if(isblank(T21), 0,INT(right(T21,LEN(T21)-(SEARCH("-",T21,1))))))+(2*if(isblank(W21), 0,INT(right(W21,LEN(W21)-(SEARCH("-",W21,1))))))+(2*if(isblank(Z21), 0,INT(right(Z21,LEN(Z21)-(SEARCH("-",Z21,1))))))+(1*if(isblank(AC21), 0,INT(right(AC21,LEN(AC21)-(SEARCH("-",AC21,1))))))</f>
        <v>25</v>
      </c>
      <c r="AG21" s="381">
        <f t="shared" si="29"/>
        <v>25</v>
      </c>
      <c r="AH21" s="354">
        <f t="shared" si="13"/>
        <v>0</v>
      </c>
    </row>
    <row r="22">
      <c r="A22" s="6" t="s">
        <v>33</v>
      </c>
      <c r="B22" s="358" t="s">
        <v>129</v>
      </c>
      <c r="C22" s="18" t="s">
        <v>115</v>
      </c>
      <c r="D22" s="359">
        <f t="shared" si="2"/>
        <v>-0.3333333333</v>
      </c>
      <c r="E22" s="18" t="s">
        <v>123</v>
      </c>
      <c r="F22" s="18" t="s">
        <v>147</v>
      </c>
      <c r="G22" s="359">
        <f t="shared" si="3"/>
        <v>-0.2</v>
      </c>
      <c r="H22" s="358" t="s">
        <v>129</v>
      </c>
      <c r="I22" s="18" t="s">
        <v>115</v>
      </c>
      <c r="J22" s="359">
        <f t="shared" si="4"/>
        <v>-0.3333333333</v>
      </c>
      <c r="K22" s="358" t="s">
        <v>123</v>
      </c>
      <c r="L22" s="18" t="s">
        <v>147</v>
      </c>
      <c r="M22" s="359">
        <f t="shared" si="5"/>
        <v>-0.2</v>
      </c>
      <c r="N22" s="358" t="s">
        <v>123</v>
      </c>
      <c r="O22" s="18" t="s">
        <v>147</v>
      </c>
      <c r="P22" s="359">
        <f t="shared" si="6"/>
        <v>-0.2</v>
      </c>
      <c r="Q22" s="358" t="s">
        <v>123</v>
      </c>
      <c r="R22" s="18" t="s">
        <v>147</v>
      </c>
      <c r="S22" s="359">
        <f t="shared" si="7"/>
        <v>-0.2</v>
      </c>
      <c r="T22" s="358" t="s">
        <v>129</v>
      </c>
      <c r="U22" s="18" t="s">
        <v>129</v>
      </c>
      <c r="V22" s="359">
        <f t="shared" si="8"/>
        <v>0</v>
      </c>
      <c r="W22" s="358" t="s">
        <v>123</v>
      </c>
      <c r="X22" s="18" t="s">
        <v>147</v>
      </c>
      <c r="Y22" s="359">
        <f t="shared" si="9"/>
        <v>-0.2</v>
      </c>
      <c r="Z22" s="379" t="s">
        <v>129</v>
      </c>
      <c r="AA22" s="379"/>
      <c r="AB22" s="359">
        <f t="shared" si="10"/>
        <v>-1</v>
      </c>
      <c r="AC22" s="379" t="s">
        <v>123</v>
      </c>
      <c r="AD22" s="379"/>
      <c r="AE22" s="359">
        <f t="shared" si="11"/>
        <v>-1</v>
      </c>
      <c r="AF22" s="360">
        <f t="shared" ref="AF22:AG22" si="30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0,INT(right(Q22,LEN(Q22)-(SEARCH("-",Q22,1))))))+(4*if(isblank(T22), 0,INT(right(T22,LEN(T22)-(SEARCH("-",T22,1))))))+(2*if(isblank(W22), 0,INT(right(W22,LEN(W22)-(SEARCH("-",W22,1))))))+(2*if(isblank(Z22), 0,INT(right(Z22,LEN(Z22)-(SEARCH("-",Z22,1))))))+(1*if(isblank(AC22), 0,INT(right(AC22,LEN(AC22)-(SEARCH("-",AC22,1))))))</f>
        <v>39</v>
      </c>
      <c r="AG22" s="380">
        <f t="shared" si="30"/>
        <v>24</v>
      </c>
      <c r="AH22" s="359">
        <f t="shared" si="13"/>
        <v>-0.3846153846</v>
      </c>
    </row>
    <row r="23">
      <c r="A23" s="12" t="s">
        <v>34</v>
      </c>
      <c r="B23" s="353" t="s">
        <v>164</v>
      </c>
      <c r="C23" s="15" t="s">
        <v>113</v>
      </c>
      <c r="D23" s="354">
        <f t="shared" si="2"/>
        <v>0</v>
      </c>
      <c r="E23" s="15" t="s">
        <v>165</v>
      </c>
      <c r="F23" s="15" t="s">
        <v>114</v>
      </c>
      <c r="G23" s="354">
        <f t="shared" si="3"/>
        <v>0.3333333333</v>
      </c>
      <c r="H23" s="353" t="s">
        <v>164</v>
      </c>
      <c r="I23" s="15" t="s">
        <v>113</v>
      </c>
      <c r="J23" s="354">
        <f t="shared" si="4"/>
        <v>0</v>
      </c>
      <c r="K23" s="353" t="s">
        <v>165</v>
      </c>
      <c r="L23" s="15" t="s">
        <v>114</v>
      </c>
      <c r="M23" s="354">
        <f t="shared" si="5"/>
        <v>0.3333333333</v>
      </c>
      <c r="N23" s="353" t="s">
        <v>165</v>
      </c>
      <c r="O23" s="15" t="s">
        <v>114</v>
      </c>
      <c r="P23" s="354">
        <f t="shared" si="6"/>
        <v>0.3333333333</v>
      </c>
      <c r="Q23" s="353" t="s">
        <v>165</v>
      </c>
      <c r="R23" s="15" t="s">
        <v>114</v>
      </c>
      <c r="S23" s="354">
        <f t="shared" si="7"/>
        <v>0.3333333333</v>
      </c>
      <c r="T23" s="353" t="s">
        <v>164</v>
      </c>
      <c r="U23" s="15" t="s">
        <v>113</v>
      </c>
      <c r="V23" s="354">
        <f t="shared" si="8"/>
        <v>0</v>
      </c>
      <c r="W23" s="353" t="s">
        <v>165</v>
      </c>
      <c r="X23" s="15" t="s">
        <v>152</v>
      </c>
      <c r="Y23" s="354">
        <f t="shared" si="9"/>
        <v>0</v>
      </c>
      <c r="Z23" s="356" t="s">
        <v>164</v>
      </c>
      <c r="AA23" s="356" t="s">
        <v>113</v>
      </c>
      <c r="AB23" s="354">
        <f t="shared" si="10"/>
        <v>0</v>
      </c>
      <c r="AC23" s="356" t="s">
        <v>165</v>
      </c>
      <c r="AD23" s="356" t="s">
        <v>152</v>
      </c>
      <c r="AE23" s="354">
        <f t="shared" si="11"/>
        <v>0</v>
      </c>
      <c r="AF23" s="357">
        <f t="shared" ref="AF23:AG23" si="31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0,INT(right(Q23,LEN(Q23)-(SEARCH("-",Q23,1))))))+(4*if(isblank(T23), 0,INT(right(T23,LEN(T23)-(SEARCH("-",T23,1))))))+(2*if(isblank(W23), 0,INT(right(W23,LEN(W23)-(SEARCH("-",W23,1))))))+(2*if(isblank(Z23), 0,INT(right(Z23,LEN(Z23)-(SEARCH("-",Z23,1))))))+(1*if(isblank(AC23), 0,INT(right(AC23,LEN(AC23)-(SEARCH("-",AC23,1))))))</f>
        <v>11</v>
      </c>
      <c r="AG23" s="381">
        <f t="shared" si="31"/>
        <v>11</v>
      </c>
      <c r="AH23" s="354">
        <f t="shared" si="13"/>
        <v>0</v>
      </c>
    </row>
    <row r="24">
      <c r="A24" s="6" t="s">
        <v>35</v>
      </c>
      <c r="B24" s="358"/>
      <c r="C24" s="18"/>
      <c r="D24" s="359" t="str">
        <f t="shared" si="2"/>
        <v/>
      </c>
      <c r="E24" s="18"/>
      <c r="F24" s="18"/>
      <c r="G24" s="359" t="str">
        <f t="shared" si="3"/>
        <v/>
      </c>
      <c r="H24" s="358" t="s">
        <v>115</v>
      </c>
      <c r="I24" s="18" t="s">
        <v>141</v>
      </c>
      <c r="J24" s="359">
        <f t="shared" si="4"/>
        <v>-0.5</v>
      </c>
      <c r="K24" s="358" t="s">
        <v>147</v>
      </c>
      <c r="L24" s="18" t="s">
        <v>115</v>
      </c>
      <c r="M24" s="359">
        <f t="shared" si="5"/>
        <v>-0.5</v>
      </c>
      <c r="N24" s="358" t="s">
        <v>147</v>
      </c>
      <c r="O24" s="18" t="s">
        <v>115</v>
      </c>
      <c r="P24" s="359">
        <f t="shared" si="6"/>
        <v>-0.5</v>
      </c>
      <c r="Q24" s="358"/>
      <c r="R24" s="18"/>
      <c r="S24" s="359" t="str">
        <f t="shared" si="7"/>
        <v/>
      </c>
      <c r="T24" s="358" t="s">
        <v>115</v>
      </c>
      <c r="U24" s="18"/>
      <c r="V24" s="359">
        <f t="shared" si="8"/>
        <v>-1</v>
      </c>
      <c r="W24" s="358" t="s">
        <v>129</v>
      </c>
      <c r="X24" s="18"/>
      <c r="Y24" s="359">
        <f t="shared" si="9"/>
        <v>-1</v>
      </c>
      <c r="Z24" s="379" t="s">
        <v>115</v>
      </c>
      <c r="AA24" s="379"/>
      <c r="AB24" s="359">
        <f t="shared" si="10"/>
        <v>-1</v>
      </c>
      <c r="AC24" s="379" t="s">
        <v>129</v>
      </c>
      <c r="AD24" s="379"/>
      <c r="AE24" s="359">
        <f t="shared" si="11"/>
        <v>-1</v>
      </c>
      <c r="AF24" s="360">
        <f t="shared" ref="AF24:AG24" si="32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0,INT(right(Q24,LEN(Q24)-(SEARCH("-",Q24,1))))))+(4*if(isblank(T24), 0,INT(right(T24,LEN(T24)-(SEARCH("-",T24,1))))))+(2*if(isblank(W24), 0,INT(right(W24,LEN(W24)-(SEARCH("-",W24,1))))))+(2*if(isblank(Z24), 0,INT(right(Z24,LEN(Z24)-(SEARCH("-",Z24,1))))))+(1*if(isblank(AC24), 0,INT(right(AC24,LEN(AC24)-(SEARCH("-",AC24,1))))))</f>
        <v>25</v>
      </c>
      <c r="AG24" s="380">
        <f t="shared" si="32"/>
        <v>2</v>
      </c>
      <c r="AH24" s="359">
        <f t="shared" si="13"/>
        <v>-0.92</v>
      </c>
    </row>
    <row r="25">
      <c r="A25" s="12" t="s">
        <v>36</v>
      </c>
      <c r="B25" s="353"/>
      <c r="C25" s="15"/>
      <c r="D25" s="354" t="str">
        <f t="shared" si="2"/>
        <v/>
      </c>
      <c r="E25" s="15"/>
      <c r="F25" s="15"/>
      <c r="G25" s="354" t="str">
        <f t="shared" si="3"/>
        <v/>
      </c>
      <c r="H25" s="353" t="s">
        <v>129</v>
      </c>
      <c r="I25" s="15" t="s">
        <v>156</v>
      </c>
      <c r="J25" s="354">
        <f t="shared" si="4"/>
        <v>-0.1666666667</v>
      </c>
      <c r="K25" s="353" t="s">
        <v>123</v>
      </c>
      <c r="L25" s="15" t="s">
        <v>127</v>
      </c>
      <c r="M25" s="354">
        <f t="shared" si="5"/>
        <v>0</v>
      </c>
      <c r="N25" s="353" t="s">
        <v>123</v>
      </c>
      <c r="O25" s="15" t="s">
        <v>127</v>
      </c>
      <c r="P25" s="354">
        <f t="shared" si="6"/>
        <v>0</v>
      </c>
      <c r="Q25" s="353"/>
      <c r="R25" s="15"/>
      <c r="S25" s="354" t="str">
        <f t="shared" si="7"/>
        <v/>
      </c>
      <c r="T25" s="353" t="s">
        <v>129</v>
      </c>
      <c r="U25" s="15" t="s">
        <v>119</v>
      </c>
      <c r="V25" s="354">
        <f t="shared" si="8"/>
        <v>-0.5</v>
      </c>
      <c r="W25" s="353" t="s">
        <v>123</v>
      </c>
      <c r="X25" s="15" t="s">
        <v>114</v>
      </c>
      <c r="Y25" s="354">
        <f t="shared" si="9"/>
        <v>-0.6</v>
      </c>
      <c r="Z25" s="356" t="s">
        <v>129</v>
      </c>
      <c r="AA25" s="356" t="s">
        <v>119</v>
      </c>
      <c r="AB25" s="354">
        <f t="shared" si="10"/>
        <v>-0.5</v>
      </c>
      <c r="AC25" s="356" t="s">
        <v>123</v>
      </c>
      <c r="AD25" s="356" t="s">
        <v>114</v>
      </c>
      <c r="AE25" s="354">
        <f t="shared" si="11"/>
        <v>-0.6</v>
      </c>
      <c r="AF25" s="357">
        <f t="shared" ref="AF25:AG25" si="33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0,INT(right(Q25,LEN(Q25)-(SEARCH("-",Q25,1))))))+(4*if(isblank(T25), 0,INT(right(T25,LEN(T25)-(SEARCH("-",T25,1))))))+(2*if(isblank(W25), 0,INT(right(W25,LEN(W25)-(SEARCH("-",W25,1))))))+(2*if(isblank(Z25), 0,INT(right(Z25,LEN(Z25)-(SEARCH("-",Z25,1))))))+(1*if(isblank(AC25), 0,INT(right(AC25,LEN(AC25)-(SEARCH("-",AC25,1))))))</f>
        <v>38</v>
      </c>
      <c r="AG25" s="381">
        <f t="shared" si="33"/>
        <v>17</v>
      </c>
      <c r="AH25" s="354">
        <f t="shared" si="13"/>
        <v>-0.5526315789</v>
      </c>
    </row>
    <row r="26">
      <c r="A26" s="6" t="s">
        <v>37</v>
      </c>
      <c r="B26" s="358" t="s">
        <v>129</v>
      </c>
      <c r="C26" s="18" t="s">
        <v>125</v>
      </c>
      <c r="D26" s="359">
        <f t="shared" si="2"/>
        <v>0</v>
      </c>
      <c r="E26" s="18" t="s">
        <v>161</v>
      </c>
      <c r="F26" s="18" t="s">
        <v>149</v>
      </c>
      <c r="G26" s="359">
        <f t="shared" si="3"/>
        <v>0</v>
      </c>
      <c r="H26" s="358"/>
      <c r="I26" s="18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162</v>
      </c>
      <c r="U26" s="18" t="s">
        <v>112</v>
      </c>
      <c r="V26" s="359">
        <f t="shared" si="8"/>
        <v>0</v>
      </c>
      <c r="W26" s="358" t="s">
        <v>159</v>
      </c>
      <c r="X26" s="18" t="s">
        <v>119</v>
      </c>
      <c r="Y26" s="359">
        <f t="shared" si="9"/>
        <v>-0.25</v>
      </c>
      <c r="Z26" s="379" t="s">
        <v>162</v>
      </c>
      <c r="AA26" s="379" t="s">
        <v>112</v>
      </c>
      <c r="AB26" s="359">
        <f t="shared" si="10"/>
        <v>0</v>
      </c>
      <c r="AC26" s="379" t="s">
        <v>159</v>
      </c>
      <c r="AD26" s="379" t="s">
        <v>119</v>
      </c>
      <c r="AE26" s="359">
        <f t="shared" si="11"/>
        <v>-0.25</v>
      </c>
      <c r="AF26" s="360">
        <f t="shared" ref="AF26:AG26" si="34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0,INT(right(Q26,LEN(Q26)-(SEARCH("-",Q26,1))))))+(4*if(isblank(T26), 0,INT(right(T26,LEN(T26)-(SEARCH("-",T26,1))))))+(2*if(isblank(W26), 0,INT(right(W26,LEN(W26)-(SEARCH("-",W26,1))))))+(2*if(isblank(Z26), 0,INT(right(Z26,LEN(Z26)-(SEARCH("-",Z26,1))))))+(1*if(isblank(AC26), 0,INT(right(AC26,LEN(AC26)-(SEARCH("-",AC26,1))))))</f>
        <v>20</v>
      </c>
      <c r="AG26" s="380">
        <f t="shared" si="34"/>
        <v>17</v>
      </c>
      <c r="AH26" s="359">
        <f t="shared" si="13"/>
        <v>-0.15</v>
      </c>
    </row>
    <row r="27">
      <c r="A27" s="12" t="s">
        <v>38</v>
      </c>
      <c r="B27" s="353"/>
      <c r="C27" s="15"/>
      <c r="D27" s="354" t="str">
        <f t="shared" si="2"/>
        <v/>
      </c>
      <c r="E27" s="15"/>
      <c r="F27" s="15"/>
      <c r="G27" s="354" t="str">
        <f t="shared" si="3"/>
        <v/>
      </c>
      <c r="H27" s="15" t="s">
        <v>141</v>
      </c>
      <c r="I27" s="15" t="s">
        <v>141</v>
      </c>
      <c r="J27" s="354">
        <f t="shared" si="4"/>
        <v>0</v>
      </c>
      <c r="K27" s="353" t="s">
        <v>115</v>
      </c>
      <c r="L27" s="15" t="s">
        <v>115</v>
      </c>
      <c r="M27" s="354">
        <f t="shared" si="5"/>
        <v>0</v>
      </c>
      <c r="N27" s="353" t="s">
        <v>115</v>
      </c>
      <c r="O27" s="15" t="s">
        <v>115</v>
      </c>
      <c r="P27" s="354">
        <f t="shared" si="6"/>
        <v>0</v>
      </c>
      <c r="Q27" s="353"/>
      <c r="R27" s="15"/>
      <c r="S27" s="354" t="str">
        <f t="shared" si="7"/>
        <v/>
      </c>
      <c r="T27" s="353" t="s">
        <v>141</v>
      </c>
      <c r="U27" s="15"/>
      <c r="V27" s="354">
        <f t="shared" si="8"/>
        <v>-1</v>
      </c>
      <c r="W27" s="353" t="s">
        <v>115</v>
      </c>
      <c r="X27" s="15"/>
      <c r="Y27" s="354">
        <f t="shared" si="9"/>
        <v>-1</v>
      </c>
      <c r="Z27" s="356" t="s">
        <v>141</v>
      </c>
      <c r="AA27" s="356"/>
      <c r="AB27" s="354">
        <f t="shared" si="10"/>
        <v>-1</v>
      </c>
      <c r="AC27" s="356" t="s">
        <v>115</v>
      </c>
      <c r="AD27" s="356"/>
      <c r="AE27" s="354">
        <f t="shared" si="11"/>
        <v>-1</v>
      </c>
      <c r="AF27" s="357">
        <f t="shared" ref="AF27:AG27" si="35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0,INT(right(Q27,LEN(Q27)-(SEARCH("-",Q27,1))))))+(4*if(isblank(T27), 0,INT(right(T27,LEN(T27)-(SEARCH("-",T27,1))))))+(2*if(isblank(W27), 0,INT(right(W27,LEN(W27)-(SEARCH("-",W27,1))))))+(2*if(isblank(Z27), 0,INT(right(Z27,LEN(Z27)-(SEARCH("-",Z27,1))))))+(1*if(isblank(AC27), 0,INT(right(AC27,LEN(AC27)-(SEARCH("-",AC27,1))))))</f>
        <v>14</v>
      </c>
      <c r="AG27" s="381">
        <f t="shared" si="35"/>
        <v>2</v>
      </c>
      <c r="AH27" s="354">
        <f t="shared" si="13"/>
        <v>-0.8571428571</v>
      </c>
    </row>
    <row r="28">
      <c r="A28" s="6" t="s">
        <v>39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/>
      <c r="I28" s="18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115</v>
      </c>
      <c r="U28" s="18" t="s">
        <v>141</v>
      </c>
      <c r="V28" s="359">
        <f t="shared" si="8"/>
        <v>-0.5</v>
      </c>
      <c r="W28" s="358" t="s">
        <v>129</v>
      </c>
      <c r="X28" s="18" t="s">
        <v>141</v>
      </c>
      <c r="Y28" s="359">
        <f t="shared" si="9"/>
        <v>-0.6666666667</v>
      </c>
      <c r="Z28" s="379" t="s">
        <v>115</v>
      </c>
      <c r="AA28" s="379" t="s">
        <v>141</v>
      </c>
      <c r="AB28" s="359">
        <f t="shared" si="10"/>
        <v>-0.5</v>
      </c>
      <c r="AC28" s="379" t="s">
        <v>129</v>
      </c>
      <c r="AD28" s="379" t="s">
        <v>141</v>
      </c>
      <c r="AE28" s="359">
        <f t="shared" si="11"/>
        <v>-0.6666666667</v>
      </c>
      <c r="AF28" s="360">
        <f t="shared" ref="AF28:AG28" si="36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0,INT(right(Q28,LEN(Q28)-(SEARCH("-",Q28,1))))))+(4*if(isblank(T28), 0,INT(right(T28,LEN(T28)-(SEARCH("-",T28,1))))))+(2*if(isblank(W28), 0,INT(right(W28,LEN(W28)-(SEARCH("-",W28,1))))))+(2*if(isblank(Z28), 0,INT(right(Z28,LEN(Z28)-(SEARCH("-",Z28,1))))))+(1*if(isblank(AC28), 0,INT(right(AC28,LEN(AC28)-(SEARCH("-",AC28,1))))))</f>
        <v>21</v>
      </c>
      <c r="AG28" s="380">
        <f t="shared" si="36"/>
        <v>9</v>
      </c>
      <c r="AH28" s="359">
        <f t="shared" si="13"/>
        <v>-0.5714285714</v>
      </c>
    </row>
    <row r="29">
      <c r="A29" s="12" t="s">
        <v>40</v>
      </c>
      <c r="B29" s="353"/>
      <c r="C29" s="15"/>
      <c r="D29" s="354" t="str">
        <f t="shared" si="2"/>
        <v/>
      </c>
      <c r="E29" s="15"/>
      <c r="F29" s="15"/>
      <c r="G29" s="354" t="str">
        <f t="shared" si="3"/>
        <v/>
      </c>
      <c r="H29" s="353" t="s">
        <v>129</v>
      </c>
      <c r="I29" s="15" t="s">
        <v>141</v>
      </c>
      <c r="J29" s="354">
        <f t="shared" si="4"/>
        <v>-0.6666666667</v>
      </c>
      <c r="K29" s="353" t="s">
        <v>122</v>
      </c>
      <c r="L29" s="15" t="s">
        <v>147</v>
      </c>
      <c r="M29" s="354">
        <f t="shared" si="5"/>
        <v>-0.2</v>
      </c>
      <c r="N29" s="353" t="s">
        <v>122</v>
      </c>
      <c r="O29" s="15" t="s">
        <v>147</v>
      </c>
      <c r="P29" s="354">
        <f t="shared" si="6"/>
        <v>-0.2</v>
      </c>
      <c r="Q29" s="353"/>
      <c r="R29" s="15"/>
      <c r="S29" s="354" t="str">
        <f t="shared" si="7"/>
        <v/>
      </c>
      <c r="T29" s="353" t="s">
        <v>129</v>
      </c>
      <c r="U29" s="15" t="s">
        <v>115</v>
      </c>
      <c r="V29" s="354">
        <f t="shared" si="8"/>
        <v>-0.3333333333</v>
      </c>
      <c r="W29" s="353" t="s">
        <v>122</v>
      </c>
      <c r="X29" s="15" t="s">
        <v>147</v>
      </c>
      <c r="Y29" s="354">
        <f t="shared" si="9"/>
        <v>-0.2</v>
      </c>
      <c r="Z29" s="356" t="s">
        <v>129</v>
      </c>
      <c r="AA29" s="356" t="s">
        <v>115</v>
      </c>
      <c r="AB29" s="354">
        <f t="shared" si="10"/>
        <v>-0.3333333333</v>
      </c>
      <c r="AC29" s="356" t="s">
        <v>122</v>
      </c>
      <c r="AD29" s="356" t="s">
        <v>147</v>
      </c>
      <c r="AE29" s="354">
        <f t="shared" si="11"/>
        <v>-0.2</v>
      </c>
      <c r="AF29" s="357">
        <f t="shared" ref="AF29:AG29" si="37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0,INT(right(Q29,LEN(Q29)-(SEARCH("-",Q29,1))))))+(4*if(isblank(T29), 0,INT(right(T29,LEN(T29)-(SEARCH("-",T29,1))))))+(2*if(isblank(W29), 0,INT(right(W29,LEN(W29)-(SEARCH("-",W29,1))))))+(2*if(isblank(Z29), 0,INT(right(Z29,LEN(Z29)-(SEARCH("-",Z29,1))))))+(1*if(isblank(AC29), 0,INT(right(AC29,LEN(AC29)-(SEARCH("-",AC29,1))))))</f>
        <v>38</v>
      </c>
      <c r="AG29" s="381">
        <f t="shared" si="37"/>
        <v>28</v>
      </c>
      <c r="AH29" s="354">
        <f t="shared" si="13"/>
        <v>-0.2631578947</v>
      </c>
    </row>
    <row r="30">
      <c r="A30" s="6" t="s">
        <v>41</v>
      </c>
      <c r="B30" s="358"/>
      <c r="C30" s="18"/>
      <c r="D30" s="359" t="str">
        <f t="shared" si="2"/>
        <v/>
      </c>
      <c r="E30" s="18"/>
      <c r="F30" s="18"/>
      <c r="G30" s="359" t="str">
        <f t="shared" si="3"/>
        <v/>
      </c>
      <c r="H30" s="358" t="s">
        <v>115</v>
      </c>
      <c r="I30" s="18" t="s">
        <v>141</v>
      </c>
      <c r="J30" s="359">
        <f t="shared" si="4"/>
        <v>-0.5</v>
      </c>
      <c r="K30" s="358" t="s">
        <v>147</v>
      </c>
      <c r="L30" s="18" t="s">
        <v>147</v>
      </c>
      <c r="M30" s="359">
        <f t="shared" si="5"/>
        <v>0</v>
      </c>
      <c r="N30" s="358" t="s">
        <v>147</v>
      </c>
      <c r="O30" s="18" t="s">
        <v>147</v>
      </c>
      <c r="P30" s="359">
        <f t="shared" si="6"/>
        <v>0</v>
      </c>
      <c r="Q30" s="358"/>
      <c r="R30" s="18"/>
      <c r="S30" s="359" t="str">
        <f t="shared" si="7"/>
        <v/>
      </c>
      <c r="T30" s="358" t="s">
        <v>115</v>
      </c>
      <c r="U30" s="18"/>
      <c r="V30" s="359">
        <f t="shared" si="8"/>
        <v>-1</v>
      </c>
      <c r="W30" s="358" t="s">
        <v>129</v>
      </c>
      <c r="X30" s="18"/>
      <c r="Y30" s="359">
        <f t="shared" si="9"/>
        <v>-1</v>
      </c>
      <c r="Z30" s="379" t="s">
        <v>115</v>
      </c>
      <c r="AA30" s="379"/>
      <c r="AB30" s="359">
        <f t="shared" si="10"/>
        <v>-1</v>
      </c>
      <c r="AC30" s="379" t="s">
        <v>129</v>
      </c>
      <c r="AD30" s="379"/>
      <c r="AE30" s="359">
        <f t="shared" si="11"/>
        <v>-1</v>
      </c>
      <c r="AF30" s="360">
        <f t="shared" ref="AF30:AG30" si="38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0,INT(right(Q30,LEN(Q30)-(SEARCH("-",Q30,1))))))+(4*if(isblank(T30), 0,INT(right(T30,LEN(T30)-(SEARCH("-",T30,1))))))+(2*if(isblank(W30), 0,INT(right(W30,LEN(W30)-(SEARCH("-",W30,1))))))+(2*if(isblank(Z30), 0,INT(right(Z30,LEN(Z30)-(SEARCH("-",Z30,1))))))+(1*if(isblank(AC30), 0,INT(right(AC30,LEN(AC30)-(SEARCH("-",AC30,1))))))</f>
        <v>25</v>
      </c>
      <c r="AG30" s="380">
        <f t="shared" si="38"/>
        <v>4</v>
      </c>
      <c r="AH30" s="359">
        <f t="shared" si="13"/>
        <v>-0.84</v>
      </c>
    </row>
    <row r="31">
      <c r="A31" s="12" t="s">
        <v>42</v>
      </c>
      <c r="B31" s="353" t="s">
        <v>141</v>
      </c>
      <c r="C31" s="15"/>
      <c r="D31" s="354">
        <f t="shared" si="2"/>
        <v>-1</v>
      </c>
      <c r="E31" s="15" t="s">
        <v>115</v>
      </c>
      <c r="F31" s="15"/>
      <c r="G31" s="354">
        <f t="shared" si="3"/>
        <v>-1</v>
      </c>
      <c r="H31" s="353" t="s">
        <v>141</v>
      </c>
      <c r="I31" s="15"/>
      <c r="J31" s="354">
        <f t="shared" si="4"/>
        <v>-1</v>
      </c>
      <c r="K31" s="353" t="s">
        <v>115</v>
      </c>
      <c r="L31" s="15"/>
      <c r="M31" s="354">
        <f t="shared" si="5"/>
        <v>-1</v>
      </c>
      <c r="N31" s="353" t="s">
        <v>115</v>
      </c>
      <c r="O31" s="15"/>
      <c r="P31" s="354">
        <f t="shared" si="6"/>
        <v>-1</v>
      </c>
      <c r="Q31" s="353" t="s">
        <v>115</v>
      </c>
      <c r="R31" s="15"/>
      <c r="S31" s="354">
        <f t="shared" si="7"/>
        <v>-1</v>
      </c>
      <c r="T31" s="353" t="s">
        <v>141</v>
      </c>
      <c r="U31" s="15"/>
      <c r="V31" s="354">
        <f t="shared" si="8"/>
        <v>-1</v>
      </c>
      <c r="W31" s="353" t="s">
        <v>115</v>
      </c>
      <c r="X31" s="15"/>
      <c r="Y31" s="354">
        <f t="shared" si="9"/>
        <v>-1</v>
      </c>
      <c r="Z31" s="356" t="s">
        <v>141</v>
      </c>
      <c r="AA31" s="356"/>
      <c r="AB31" s="354">
        <f t="shared" si="10"/>
        <v>-1</v>
      </c>
      <c r="AC31" s="356" t="s">
        <v>115</v>
      </c>
      <c r="AD31" s="356" t="s">
        <v>141</v>
      </c>
      <c r="AE31" s="354">
        <f t="shared" si="11"/>
        <v>-0.5</v>
      </c>
      <c r="AF31" s="357">
        <f t="shared" ref="AF31:AG31" si="39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0,INT(right(Q31,LEN(Q31)-(SEARCH("-",Q31,1))))))+(4*if(isblank(T31), 0,INT(right(T31,LEN(T31)-(SEARCH("-",T31,1))))))+(2*if(isblank(W31), 0,INT(right(W31,LEN(W31)-(SEARCH("-",W31,1))))))+(2*if(isblank(Z31), 0,INT(right(Z31,LEN(Z31)-(SEARCH("-",Z31,1))))))+(1*if(isblank(AC31), 0,INT(right(AC31,LEN(AC31)-(SEARCH("-",AC31,1))))))</f>
        <v>14</v>
      </c>
      <c r="AG31" s="381">
        <f t="shared" si="39"/>
        <v>1</v>
      </c>
      <c r="AH31" s="354">
        <f t="shared" si="13"/>
        <v>-0.9285714286</v>
      </c>
    </row>
    <row r="32">
      <c r="A32" s="6" t="s">
        <v>43</v>
      </c>
      <c r="B32" s="358" t="s">
        <v>129</v>
      </c>
      <c r="C32" s="18" t="s">
        <v>156</v>
      </c>
      <c r="D32" s="359">
        <f t="shared" si="2"/>
        <v>-0.1666666667</v>
      </c>
      <c r="E32" s="18" t="s">
        <v>123</v>
      </c>
      <c r="F32" s="18" t="s">
        <v>127</v>
      </c>
      <c r="G32" s="359">
        <f t="shared" si="3"/>
        <v>0</v>
      </c>
      <c r="H32" s="358"/>
      <c r="I32" s="18"/>
      <c r="J32" s="359" t="str">
        <f t="shared" si="4"/>
        <v/>
      </c>
      <c r="K32" s="358"/>
      <c r="L32" s="18"/>
      <c r="M32" s="359" t="str">
        <f t="shared" si="5"/>
        <v/>
      </c>
      <c r="N32" s="358"/>
      <c r="O32" s="18"/>
      <c r="P32" s="359" t="str">
        <f t="shared" si="6"/>
        <v/>
      </c>
      <c r="Q32" s="358"/>
      <c r="R32" s="18"/>
      <c r="S32" s="359" t="str">
        <f t="shared" si="7"/>
        <v/>
      </c>
      <c r="T32" s="358" t="s">
        <v>129</v>
      </c>
      <c r="U32" s="18" t="s">
        <v>125</v>
      </c>
      <c r="V32" s="359">
        <f t="shared" si="8"/>
        <v>0</v>
      </c>
      <c r="W32" s="358" t="s">
        <v>123</v>
      </c>
      <c r="X32" s="18" t="s">
        <v>127</v>
      </c>
      <c r="Y32" s="359">
        <f t="shared" si="9"/>
        <v>0</v>
      </c>
      <c r="Z32" s="379" t="s">
        <v>129</v>
      </c>
      <c r="AA32" s="379" t="s">
        <v>125</v>
      </c>
      <c r="AB32" s="359">
        <f t="shared" si="10"/>
        <v>0</v>
      </c>
      <c r="AC32" s="379" t="s">
        <v>123</v>
      </c>
      <c r="AD32" s="379" t="s">
        <v>127</v>
      </c>
      <c r="AE32" s="359">
        <f t="shared" si="11"/>
        <v>0</v>
      </c>
      <c r="AF32" s="360">
        <f t="shared" ref="AF32:AG32" si="40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0,INT(right(Q32,LEN(Q32)-(SEARCH("-",Q32,1))))))+(4*if(isblank(T32), 0,INT(right(T32,LEN(T32)-(SEARCH("-",T32,1))))))+(2*if(isblank(W32), 0,INT(right(W32,LEN(W32)-(SEARCH("-",W32,1))))))+(2*if(isblank(Z32), 0,INT(right(Z32,LEN(Z32)-(SEARCH("-",Z32,1))))))+(1*if(isblank(AC32), 0,INT(right(AC32,LEN(AC32)-(SEARCH("-",AC32,1))))))</f>
        <v>38</v>
      </c>
      <c r="AG32" s="380">
        <f t="shared" si="40"/>
        <v>38</v>
      </c>
      <c r="AH32" s="359">
        <f t="shared" si="13"/>
        <v>0</v>
      </c>
    </row>
    <row r="33">
      <c r="A33" s="12" t="s">
        <v>44</v>
      </c>
      <c r="B33" s="353" t="s">
        <v>129</v>
      </c>
      <c r="C33" s="15" t="s">
        <v>156</v>
      </c>
      <c r="D33" s="354">
        <f t="shared" si="2"/>
        <v>-0.1666666667</v>
      </c>
      <c r="E33" s="15" t="s">
        <v>123</v>
      </c>
      <c r="F33" s="15" t="s">
        <v>127</v>
      </c>
      <c r="G33" s="354">
        <f t="shared" si="3"/>
        <v>0</v>
      </c>
      <c r="H33" s="353" t="s">
        <v>129</v>
      </c>
      <c r="I33" s="15" t="s">
        <v>156</v>
      </c>
      <c r="J33" s="354">
        <f t="shared" si="4"/>
        <v>-0.1666666667</v>
      </c>
      <c r="K33" s="353" t="s">
        <v>123</v>
      </c>
      <c r="L33" s="15" t="s">
        <v>127</v>
      </c>
      <c r="M33" s="354">
        <f t="shared" si="5"/>
        <v>0</v>
      </c>
      <c r="N33" s="353" t="s">
        <v>123</v>
      </c>
      <c r="O33" s="15" t="s">
        <v>127</v>
      </c>
      <c r="P33" s="354">
        <f t="shared" si="6"/>
        <v>0</v>
      </c>
      <c r="Q33" s="353" t="s">
        <v>123</v>
      </c>
      <c r="R33" s="15" t="s">
        <v>127</v>
      </c>
      <c r="S33" s="354">
        <f t="shared" si="7"/>
        <v>0</v>
      </c>
      <c r="T33" s="353" t="s">
        <v>129</v>
      </c>
      <c r="U33" s="15" t="s">
        <v>125</v>
      </c>
      <c r="V33" s="354">
        <f t="shared" si="8"/>
        <v>0</v>
      </c>
      <c r="W33" s="353" t="s">
        <v>123</v>
      </c>
      <c r="X33" s="15" t="s">
        <v>127</v>
      </c>
      <c r="Y33" s="354">
        <f t="shared" si="9"/>
        <v>0</v>
      </c>
      <c r="Z33" s="356" t="s">
        <v>129</v>
      </c>
      <c r="AA33" s="356" t="s">
        <v>125</v>
      </c>
      <c r="AB33" s="354">
        <f t="shared" si="10"/>
        <v>0</v>
      </c>
      <c r="AC33" s="356" t="s">
        <v>123</v>
      </c>
      <c r="AD33" s="356" t="s">
        <v>127</v>
      </c>
      <c r="AE33" s="354">
        <f t="shared" si="11"/>
        <v>0</v>
      </c>
      <c r="AF33" s="357">
        <f t="shared" ref="AF33:AG33" si="41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0,INT(right(Q33,LEN(Q33)-(SEARCH("-",Q33,1))))))+(4*if(isblank(T33), 0,INT(right(T33,LEN(T33)-(SEARCH("-",T33,1))))))+(2*if(isblank(W33), 0,INT(right(W33,LEN(W33)-(SEARCH("-",W33,1))))))+(2*if(isblank(Z33), 0,INT(right(Z33,LEN(Z33)-(SEARCH("-",Z33,1))))))+(1*if(isblank(AC33), 0,INT(right(AC33,LEN(AC33)-(SEARCH("-",AC33,1))))))</f>
        <v>39</v>
      </c>
      <c r="AG33" s="381">
        <f t="shared" si="41"/>
        <v>38</v>
      </c>
      <c r="AH33" s="354">
        <f t="shared" si="13"/>
        <v>-0.02564102564</v>
      </c>
    </row>
    <row r="34">
      <c r="A34" s="6" t="s">
        <v>45</v>
      </c>
      <c r="B34" s="358" t="s">
        <v>115</v>
      </c>
      <c r="C34" s="18"/>
      <c r="D34" s="359">
        <f t="shared" si="2"/>
        <v>-1</v>
      </c>
      <c r="E34" s="18" t="s">
        <v>129</v>
      </c>
      <c r="F34" s="18"/>
      <c r="G34" s="359">
        <f t="shared" si="3"/>
        <v>-1</v>
      </c>
      <c r="H34" s="358" t="s">
        <v>115</v>
      </c>
      <c r="I34" s="18"/>
      <c r="J34" s="359">
        <f t="shared" si="4"/>
        <v>-1</v>
      </c>
      <c r="K34" s="358" t="s">
        <v>129</v>
      </c>
      <c r="L34" s="18"/>
      <c r="M34" s="359">
        <f t="shared" si="5"/>
        <v>-1</v>
      </c>
      <c r="N34" s="358" t="s">
        <v>129</v>
      </c>
      <c r="O34" s="18"/>
      <c r="P34" s="359">
        <f t="shared" si="6"/>
        <v>-1</v>
      </c>
      <c r="Q34" s="358" t="s">
        <v>129</v>
      </c>
      <c r="R34" s="18"/>
      <c r="S34" s="359">
        <f t="shared" si="7"/>
        <v>-1</v>
      </c>
      <c r="T34" s="358" t="s">
        <v>115</v>
      </c>
      <c r="U34" s="18" t="s">
        <v>141</v>
      </c>
      <c r="V34" s="359">
        <f t="shared" si="8"/>
        <v>-0.5</v>
      </c>
      <c r="W34" s="358" t="s">
        <v>129</v>
      </c>
      <c r="X34" s="18" t="s">
        <v>141</v>
      </c>
      <c r="Y34" s="359">
        <f t="shared" si="9"/>
        <v>-0.6666666667</v>
      </c>
      <c r="Z34" s="379" t="s">
        <v>115</v>
      </c>
      <c r="AA34" s="379" t="s">
        <v>141</v>
      </c>
      <c r="AB34" s="359">
        <f t="shared" si="10"/>
        <v>-0.5</v>
      </c>
      <c r="AC34" s="379" t="s">
        <v>129</v>
      </c>
      <c r="AD34" s="379" t="s">
        <v>141</v>
      </c>
      <c r="AE34" s="359">
        <f t="shared" si="11"/>
        <v>-0.6666666667</v>
      </c>
      <c r="AF34" s="360">
        <f t="shared" ref="AF34:AG34" si="42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0,INT(right(Q34,LEN(Q34)-(SEARCH("-",Q34,1))))))+(4*if(isblank(T34), 0,INT(right(T34,LEN(T34)-(SEARCH("-",T34,1))))))+(2*if(isblank(W34), 0,INT(right(W34,LEN(W34)-(SEARCH("-",W34,1))))))+(2*if(isblank(Z34), 0,INT(right(Z34,LEN(Z34)-(SEARCH("-",Z34,1))))))+(1*if(isblank(AC34), 0,INT(right(AC34,LEN(AC34)-(SEARCH("-",AC34,1))))))</f>
        <v>25</v>
      </c>
      <c r="AG34" s="380">
        <f t="shared" si="42"/>
        <v>9</v>
      </c>
      <c r="AH34" s="359">
        <f t="shared" si="13"/>
        <v>-0.64</v>
      </c>
    </row>
    <row r="35">
      <c r="A35" s="12" t="s">
        <v>46</v>
      </c>
      <c r="B35" s="353"/>
      <c r="C35" s="15"/>
      <c r="D35" s="354" t="str">
        <f t="shared" si="2"/>
        <v/>
      </c>
      <c r="E35" s="15"/>
      <c r="F35" s="15"/>
      <c r="G35" s="354" t="str">
        <f t="shared" si="3"/>
        <v/>
      </c>
      <c r="H35" s="15" t="s">
        <v>141</v>
      </c>
      <c r="I35" s="15" t="s">
        <v>141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138</v>
      </c>
      <c r="O35" s="15" t="s">
        <v>138</v>
      </c>
      <c r="P35" s="354">
        <f t="shared" si="6"/>
        <v>0</v>
      </c>
      <c r="Q35" s="353" t="s">
        <v>138</v>
      </c>
      <c r="R35" s="15" t="s">
        <v>138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137</v>
      </c>
      <c r="X35" s="15" t="s">
        <v>137</v>
      </c>
      <c r="Y35" s="354">
        <f t="shared" si="9"/>
        <v>0</v>
      </c>
      <c r="Z35" s="356" t="s">
        <v>115</v>
      </c>
      <c r="AA35" s="356" t="s">
        <v>115</v>
      </c>
      <c r="AB35" s="354">
        <f t="shared" si="10"/>
        <v>0</v>
      </c>
      <c r="AC35" s="356" t="s">
        <v>137</v>
      </c>
      <c r="AD35" s="356" t="s">
        <v>137</v>
      </c>
      <c r="AE35" s="354">
        <f t="shared" si="11"/>
        <v>0</v>
      </c>
      <c r="AF35" s="357">
        <f t="shared" ref="AF35:AG35" si="43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0,INT(right(Q35,LEN(Q35)-(SEARCH("-",Q35,1))))))+(4*if(isblank(T35), 0,INT(right(T35,LEN(T35)-(SEARCH("-",T35,1))))))+(2*if(isblank(W35), 0,INT(right(W35,LEN(W35)-(SEARCH("-",W35,1))))))+(2*if(isblank(Z35), 0,INT(right(Z35,LEN(Z35)-(SEARCH("-",Z35,1))))))+(1*if(isblank(AC35), 0,INT(right(AC35,LEN(AC35)-(SEARCH("-",AC35,1))))))</f>
        <v>23</v>
      </c>
      <c r="AG35" s="381">
        <f t="shared" si="43"/>
        <v>23</v>
      </c>
      <c r="AH35" s="354">
        <f t="shared" si="13"/>
        <v>0</v>
      </c>
    </row>
    <row r="36">
      <c r="A36" s="6" t="s">
        <v>47</v>
      </c>
      <c r="B36" s="358"/>
      <c r="C36" s="18"/>
      <c r="D36" s="359" t="str">
        <f t="shared" si="2"/>
        <v/>
      </c>
      <c r="E36" s="18"/>
      <c r="F36" s="18"/>
      <c r="G36" s="359" t="str">
        <f t="shared" si="3"/>
        <v/>
      </c>
      <c r="H36" s="358" t="s">
        <v>123</v>
      </c>
      <c r="I36" s="18" t="s">
        <v>127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124</v>
      </c>
      <c r="O36" s="18" t="s">
        <v>128</v>
      </c>
      <c r="P36" s="359">
        <f t="shared" si="6"/>
        <v>0</v>
      </c>
      <c r="Q36" s="358" t="s">
        <v>124</v>
      </c>
      <c r="R36" s="18" t="s">
        <v>128</v>
      </c>
      <c r="S36" s="359">
        <f t="shared" si="7"/>
        <v>0</v>
      </c>
      <c r="T36" s="358" t="s">
        <v>123</v>
      </c>
      <c r="U36" s="18" t="s">
        <v>127</v>
      </c>
      <c r="V36" s="359">
        <f t="shared" si="8"/>
        <v>0</v>
      </c>
      <c r="W36" s="358" t="s">
        <v>124</v>
      </c>
      <c r="X36" s="18" t="s">
        <v>128</v>
      </c>
      <c r="Y36" s="359">
        <f t="shared" si="9"/>
        <v>0</v>
      </c>
      <c r="Z36" s="379" t="s">
        <v>123</v>
      </c>
      <c r="AA36" s="379" t="s">
        <v>127</v>
      </c>
      <c r="AB36" s="359">
        <f t="shared" si="10"/>
        <v>0</v>
      </c>
      <c r="AC36" s="379" t="s">
        <v>124</v>
      </c>
      <c r="AD36" s="379" t="s">
        <v>128</v>
      </c>
      <c r="AE36" s="359">
        <f t="shared" si="11"/>
        <v>0</v>
      </c>
      <c r="AF36" s="360">
        <f t="shared" ref="AF36:AG36" si="44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0,INT(right(Q36,LEN(Q36)-(SEARCH("-",Q36,1))))))+(4*if(isblank(T36), 0,INT(right(T36,LEN(T36)-(SEARCH("-",T36,1))))))+(2*if(isblank(W36), 0,INT(right(W36,LEN(W36)-(SEARCH("-",W36,1))))))+(2*if(isblank(Z36), 0,INT(right(Z36,LEN(Z36)-(SEARCH("-",Z36,1))))))+(1*if(isblank(AC36), 0,INT(right(AC36,LEN(AC36)-(SEARCH("-",AC36,1))))))</f>
        <v>70</v>
      </c>
      <c r="AG36" s="380">
        <f t="shared" si="44"/>
        <v>70</v>
      </c>
      <c r="AH36" s="359">
        <f t="shared" si="13"/>
        <v>0</v>
      </c>
    </row>
    <row r="37">
      <c r="A37" s="12" t="s">
        <v>48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353" t="s">
        <v>129</v>
      </c>
      <c r="I37" s="15" t="s">
        <v>156</v>
      </c>
      <c r="J37" s="354">
        <f t="shared" si="4"/>
        <v>-0.1666666667</v>
      </c>
      <c r="K37" s="353"/>
      <c r="L37" s="15"/>
      <c r="M37" s="354" t="str">
        <f t="shared" si="5"/>
        <v/>
      </c>
      <c r="N37" s="353" t="s">
        <v>160</v>
      </c>
      <c r="O37" s="15" t="s">
        <v>127</v>
      </c>
      <c r="P37" s="354">
        <f t="shared" si="6"/>
        <v>0.25</v>
      </c>
      <c r="Q37" s="353" t="s">
        <v>160</v>
      </c>
      <c r="R37" s="15" t="s">
        <v>127</v>
      </c>
      <c r="S37" s="354">
        <f t="shared" si="7"/>
        <v>0.25</v>
      </c>
      <c r="T37" s="353" t="s">
        <v>129</v>
      </c>
      <c r="U37" s="15" t="s">
        <v>119</v>
      </c>
      <c r="V37" s="354">
        <f t="shared" si="8"/>
        <v>-0.5</v>
      </c>
      <c r="W37" s="353" t="s">
        <v>160</v>
      </c>
      <c r="X37" s="15" t="s">
        <v>114</v>
      </c>
      <c r="Y37" s="354">
        <f t="shared" si="9"/>
        <v>-0.5</v>
      </c>
      <c r="Z37" s="356" t="s">
        <v>129</v>
      </c>
      <c r="AA37" s="356" t="s">
        <v>119</v>
      </c>
      <c r="AB37" s="354">
        <f t="shared" si="10"/>
        <v>-0.5</v>
      </c>
      <c r="AC37" s="356" t="s">
        <v>160</v>
      </c>
      <c r="AD37" s="356" t="s">
        <v>114</v>
      </c>
      <c r="AE37" s="354">
        <f t="shared" si="11"/>
        <v>-0.5</v>
      </c>
      <c r="AF37" s="357">
        <f t="shared" ref="AF37:AG37" si="45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0,INT(right(Q37,LEN(Q37)-(SEARCH("-",Q37,1))))))+(4*if(isblank(T37), 0,INT(right(T37,LEN(T37)-(SEARCH("-",T37,1))))))+(2*if(isblank(W37), 0,INT(right(W37,LEN(W37)-(SEARCH("-",W37,1))))))+(2*if(isblank(Z37), 0,INT(right(Z37,LEN(Z37)-(SEARCH("-",Z37,1))))))+(1*if(isblank(AC37), 0,INT(right(AC37,LEN(AC37)-(SEARCH("-",AC37,1))))))</f>
        <v>34</v>
      </c>
      <c r="AG37" s="381">
        <f t="shared" si="45"/>
        <v>17</v>
      </c>
      <c r="AH37" s="354">
        <f t="shared" si="13"/>
        <v>-0.5</v>
      </c>
    </row>
    <row r="38">
      <c r="A38" s="6" t="s">
        <v>49</v>
      </c>
      <c r="B38" s="358" t="s">
        <v>115</v>
      </c>
      <c r="C38" s="18"/>
      <c r="D38" s="359">
        <f t="shared" si="2"/>
        <v>-1</v>
      </c>
      <c r="E38" s="18" t="s">
        <v>129</v>
      </c>
      <c r="F38" s="18"/>
      <c r="G38" s="359">
        <f t="shared" si="3"/>
        <v>-1</v>
      </c>
      <c r="H38" s="358" t="s">
        <v>115</v>
      </c>
      <c r="I38" s="18"/>
      <c r="J38" s="359">
        <f t="shared" si="4"/>
        <v>-1</v>
      </c>
      <c r="K38" s="358" t="s">
        <v>129</v>
      </c>
      <c r="L38" s="18"/>
      <c r="M38" s="359">
        <f t="shared" si="5"/>
        <v>-1</v>
      </c>
      <c r="N38" s="358" t="s">
        <v>129</v>
      </c>
      <c r="O38" s="18"/>
      <c r="P38" s="359">
        <f t="shared" si="6"/>
        <v>-1</v>
      </c>
      <c r="Q38" s="358" t="s">
        <v>129</v>
      </c>
      <c r="R38" s="18"/>
      <c r="S38" s="359">
        <f t="shared" si="7"/>
        <v>-1</v>
      </c>
      <c r="T38" s="358" t="s">
        <v>115</v>
      </c>
      <c r="U38" s="18" t="s">
        <v>141</v>
      </c>
      <c r="V38" s="359">
        <f t="shared" si="8"/>
        <v>-0.5</v>
      </c>
      <c r="W38" s="358" t="s">
        <v>129</v>
      </c>
      <c r="X38" s="18" t="s">
        <v>141</v>
      </c>
      <c r="Y38" s="359">
        <f t="shared" si="9"/>
        <v>-0.6666666667</v>
      </c>
      <c r="Z38" s="379" t="s">
        <v>115</v>
      </c>
      <c r="AA38" s="379" t="s">
        <v>141</v>
      </c>
      <c r="AB38" s="359">
        <f t="shared" si="10"/>
        <v>-0.5</v>
      </c>
      <c r="AC38" s="379" t="s">
        <v>129</v>
      </c>
      <c r="AD38" s="379" t="s">
        <v>141</v>
      </c>
      <c r="AE38" s="359">
        <f t="shared" si="11"/>
        <v>-0.6666666667</v>
      </c>
      <c r="AF38" s="360">
        <f t="shared" ref="AF38:AG38" si="46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0,INT(right(Q38,LEN(Q38)-(SEARCH("-",Q38,1))))))+(4*if(isblank(T38), 0,INT(right(T38,LEN(T38)-(SEARCH("-",T38,1))))))+(2*if(isblank(W38), 0,INT(right(W38,LEN(W38)-(SEARCH("-",W38,1))))))+(2*if(isblank(Z38), 0,INT(right(Z38,LEN(Z38)-(SEARCH("-",Z38,1))))))+(1*if(isblank(AC38), 0,INT(right(AC38,LEN(AC38)-(SEARCH("-",AC38,1))))))</f>
        <v>25</v>
      </c>
      <c r="AG38" s="380">
        <f t="shared" si="46"/>
        <v>9</v>
      </c>
      <c r="AH38" s="359">
        <f t="shared" si="13"/>
        <v>-0.64</v>
      </c>
    </row>
    <row r="39">
      <c r="A39" s="21" t="s">
        <v>50</v>
      </c>
      <c r="B39" s="364" t="s">
        <v>115</v>
      </c>
      <c r="C39" s="24"/>
      <c r="D39" s="354">
        <f t="shared" si="2"/>
        <v>-1</v>
      </c>
      <c r="E39" s="24" t="s">
        <v>129</v>
      </c>
      <c r="F39" s="24"/>
      <c r="G39" s="354">
        <f t="shared" si="3"/>
        <v>-1</v>
      </c>
      <c r="H39" s="364" t="s">
        <v>115</v>
      </c>
      <c r="I39" s="24"/>
      <c r="J39" s="354">
        <f t="shared" si="4"/>
        <v>-1</v>
      </c>
      <c r="K39" s="364" t="s">
        <v>129</v>
      </c>
      <c r="L39" s="24"/>
      <c r="M39" s="354">
        <f t="shared" si="5"/>
        <v>-1</v>
      </c>
      <c r="N39" s="364" t="s">
        <v>129</v>
      </c>
      <c r="O39" s="24"/>
      <c r="P39" s="354">
        <f t="shared" si="6"/>
        <v>-1</v>
      </c>
      <c r="Q39" s="364" t="s">
        <v>129</v>
      </c>
      <c r="R39" s="24"/>
      <c r="S39" s="354">
        <f t="shared" si="7"/>
        <v>-1</v>
      </c>
      <c r="T39" s="364" t="s">
        <v>115</v>
      </c>
      <c r="U39" s="24" t="s">
        <v>141</v>
      </c>
      <c r="V39" s="354">
        <f t="shared" si="8"/>
        <v>-0.5</v>
      </c>
      <c r="W39" s="364" t="s">
        <v>129</v>
      </c>
      <c r="X39" s="24" t="s">
        <v>141</v>
      </c>
      <c r="Y39" s="354">
        <f t="shared" si="9"/>
        <v>-0.6666666667</v>
      </c>
      <c r="Z39" s="382" t="s">
        <v>115</v>
      </c>
      <c r="AA39" s="382" t="s">
        <v>141</v>
      </c>
      <c r="AB39" s="354">
        <f t="shared" si="10"/>
        <v>-0.5</v>
      </c>
      <c r="AC39" s="382" t="s">
        <v>129</v>
      </c>
      <c r="AD39" s="382" t="s">
        <v>141</v>
      </c>
      <c r="AE39" s="354">
        <f t="shared" si="11"/>
        <v>-0.6666666667</v>
      </c>
      <c r="AF39" s="357">
        <f t="shared" ref="AF39:AG39" si="47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0,INT(right(Q39,LEN(Q39)-(SEARCH("-",Q39,1))))))+(4*if(isblank(T39), 0,INT(right(T39,LEN(T39)-(SEARCH("-",T39,1))))))+(2*if(isblank(W39), 0,INT(right(W39,LEN(W39)-(SEARCH("-",W39,1))))))+(2*if(isblank(Z39), 0,INT(right(Z39,LEN(Z39)-(SEARCH("-",Z39,1))))))+(1*if(isblank(AC39), 0,INT(right(AC39,LEN(AC39)-(SEARCH("-",AC39,1))))))</f>
        <v>25</v>
      </c>
      <c r="AG39" s="381">
        <f t="shared" si="47"/>
        <v>9</v>
      </c>
      <c r="AH39" s="365">
        <f t="shared" si="13"/>
        <v>-0.64</v>
      </c>
    </row>
  </sheetData>
  <mergeCells count="12">
    <mergeCell ref="T1:V2"/>
    <mergeCell ref="W1:Y2"/>
    <mergeCell ref="Z1:AB2"/>
    <mergeCell ref="AC1:AE2"/>
    <mergeCell ref="AF1:AH2"/>
    <mergeCell ref="A1:A3"/>
    <mergeCell ref="B1:D2"/>
    <mergeCell ref="E1:G2"/>
    <mergeCell ref="H1:J2"/>
    <mergeCell ref="K1:M2"/>
    <mergeCell ref="N1:P2"/>
    <mergeCell ref="Q1:S2"/>
  </mergeCells>
  <conditionalFormatting sqref="AH4:AH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AE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2" max="2" width="24.75"/>
  </cols>
  <sheetData>
    <row r="1">
      <c r="A1" s="31" t="s">
        <v>53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58</v>
      </c>
      <c r="AF2" s="42" t="s">
        <v>59</v>
      </c>
      <c r="AG2" s="37" t="s">
        <v>60</v>
      </c>
    </row>
    <row r="3">
      <c r="A3" s="43" t="s">
        <v>61</v>
      </c>
      <c r="B3" s="44" t="s">
        <v>42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6"/>
      <c r="Q3" s="46"/>
      <c r="R3" s="46"/>
      <c r="S3" s="46"/>
      <c r="T3" s="46"/>
      <c r="U3" s="46"/>
      <c r="V3" s="46"/>
      <c r="W3" s="46"/>
      <c r="X3" s="46"/>
      <c r="Y3" s="45"/>
      <c r="Z3" s="45"/>
      <c r="AA3" s="45"/>
      <c r="AB3" s="45"/>
      <c r="AC3" s="45"/>
      <c r="AD3" s="45"/>
      <c r="AE3" s="47">
        <v>0.0</v>
      </c>
      <c r="AF3" s="47">
        <f t="shared" ref="AF3:AF41" si="1">max((D3+H3),H3*2,F3,J3,L3,N3)+P3+R3+T3+V3+X3+Z3+AB3+AD3*2</f>
        <v>0</v>
      </c>
      <c r="AG3" s="48" t="str">
        <f t="shared" ref="AG3:AG41" si="2">if(NOT(AE3=0),round((AF3-AE3)/AE3,3),"NA")</f>
        <v>NA</v>
      </c>
    </row>
    <row r="4">
      <c r="A4" s="49"/>
      <c r="B4" s="50" t="s">
        <v>49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>
        <v>1.0</v>
      </c>
      <c r="P4" s="52">
        <v>2.0</v>
      </c>
      <c r="Q4" s="52">
        <v>1.0</v>
      </c>
      <c r="R4" s="52">
        <v>2.0</v>
      </c>
      <c r="S4" s="52">
        <v>1.0</v>
      </c>
      <c r="T4" s="52">
        <v>2.0</v>
      </c>
      <c r="U4" s="52">
        <v>1.0</v>
      </c>
      <c r="V4" s="52">
        <v>2.0</v>
      </c>
      <c r="W4" s="52">
        <v>1.0</v>
      </c>
      <c r="X4" s="52">
        <v>2.0</v>
      </c>
      <c r="Y4" s="51"/>
      <c r="Z4" s="51"/>
      <c r="AA4" s="51"/>
      <c r="AB4" s="51"/>
      <c r="AC4" s="51"/>
      <c r="AD4" s="51"/>
      <c r="AE4" s="53">
        <v>10.0</v>
      </c>
      <c r="AF4" s="53">
        <f t="shared" si="1"/>
        <v>10</v>
      </c>
      <c r="AG4" s="54">
        <f t="shared" si="2"/>
        <v>0</v>
      </c>
    </row>
    <row r="5">
      <c r="A5" s="55"/>
      <c r="B5" s="50" t="s">
        <v>16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>
        <v>1.0</v>
      </c>
      <c r="P5" s="52">
        <v>2.0</v>
      </c>
      <c r="Q5" s="52">
        <v>1.0</v>
      </c>
      <c r="R5" s="52">
        <v>2.0</v>
      </c>
      <c r="S5" s="52">
        <v>1.0</v>
      </c>
      <c r="T5" s="52">
        <v>2.0</v>
      </c>
      <c r="U5" s="52">
        <v>1.0</v>
      </c>
      <c r="V5" s="52">
        <v>2.0</v>
      </c>
      <c r="W5" s="52">
        <v>1.0</v>
      </c>
      <c r="X5" s="52">
        <v>2.0</v>
      </c>
      <c r="Y5" s="51"/>
      <c r="Z5" s="56"/>
      <c r="AA5" s="56"/>
      <c r="AB5" s="51"/>
      <c r="AC5" s="51"/>
      <c r="AD5" s="51"/>
      <c r="AE5" s="53">
        <v>10.0</v>
      </c>
      <c r="AF5" s="53">
        <f t="shared" si="1"/>
        <v>10</v>
      </c>
      <c r="AG5" s="54">
        <f t="shared" si="2"/>
        <v>0</v>
      </c>
    </row>
    <row r="6">
      <c r="A6" s="49"/>
      <c r="B6" s="50" t="s">
        <v>62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>
        <v>1.0</v>
      </c>
      <c r="P6" s="52">
        <v>2.0</v>
      </c>
      <c r="Q6" s="52">
        <v>1.0</v>
      </c>
      <c r="R6" s="52">
        <v>2.0</v>
      </c>
      <c r="S6" s="52">
        <v>1.0</v>
      </c>
      <c r="T6" s="52">
        <v>2.0</v>
      </c>
      <c r="U6" s="52">
        <v>1.0</v>
      </c>
      <c r="V6" s="52">
        <v>2.0</v>
      </c>
      <c r="W6" s="52">
        <v>1.0</v>
      </c>
      <c r="X6" s="52">
        <v>2.0</v>
      </c>
      <c r="Y6" s="51"/>
      <c r="Z6" s="51"/>
      <c r="AA6" s="51"/>
      <c r="AB6" s="51"/>
      <c r="AC6" s="51"/>
      <c r="AD6" s="51"/>
      <c r="AE6" s="53">
        <v>10.0</v>
      </c>
      <c r="AF6" s="53">
        <f t="shared" si="1"/>
        <v>10</v>
      </c>
      <c r="AG6" s="54">
        <f t="shared" si="2"/>
        <v>0</v>
      </c>
    </row>
    <row r="7">
      <c r="A7" s="55"/>
      <c r="B7" s="50" t="s">
        <v>50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>
        <v>1.0</v>
      </c>
      <c r="P7" s="52">
        <v>2.0</v>
      </c>
      <c r="Q7" s="52">
        <v>1.0</v>
      </c>
      <c r="R7" s="52">
        <v>2.0</v>
      </c>
      <c r="S7" s="52">
        <v>1.0</v>
      </c>
      <c r="T7" s="52">
        <v>2.0</v>
      </c>
      <c r="U7" s="52">
        <v>1.0</v>
      </c>
      <c r="V7" s="52">
        <v>2.0</v>
      </c>
      <c r="W7" s="52">
        <v>1.0</v>
      </c>
      <c r="X7" s="52">
        <v>2.0</v>
      </c>
      <c r="Y7" s="51"/>
      <c r="Z7" s="51"/>
      <c r="AA7" s="51"/>
      <c r="AB7" s="51"/>
      <c r="AC7" s="51"/>
      <c r="AD7" s="51"/>
      <c r="AE7" s="53">
        <v>10.0</v>
      </c>
      <c r="AF7" s="53">
        <f t="shared" si="1"/>
        <v>10</v>
      </c>
      <c r="AG7" s="54">
        <f t="shared" si="2"/>
        <v>0</v>
      </c>
    </row>
    <row r="8">
      <c r="A8" s="49"/>
      <c r="B8" s="50" t="s">
        <v>21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2">
        <v>1.0</v>
      </c>
      <c r="P8" s="52">
        <v>2.0</v>
      </c>
      <c r="Q8" s="52">
        <v>1.0</v>
      </c>
      <c r="R8" s="52">
        <v>2.0</v>
      </c>
      <c r="S8" s="52">
        <v>1.0</v>
      </c>
      <c r="T8" s="52">
        <v>2.0</v>
      </c>
      <c r="U8" s="52">
        <v>1.0</v>
      </c>
      <c r="V8" s="52">
        <v>2.0</v>
      </c>
      <c r="W8" s="52">
        <v>1.0</v>
      </c>
      <c r="X8" s="52">
        <v>2.0</v>
      </c>
      <c r="Y8" s="51"/>
      <c r="Z8" s="51"/>
      <c r="AA8" s="51"/>
      <c r="AB8" s="51"/>
      <c r="AC8" s="51"/>
      <c r="AD8" s="51"/>
      <c r="AE8" s="53">
        <v>10.0</v>
      </c>
      <c r="AF8" s="53">
        <f t="shared" si="1"/>
        <v>10</v>
      </c>
      <c r="AG8" s="54">
        <f t="shared" si="2"/>
        <v>0</v>
      </c>
    </row>
    <row r="9">
      <c r="A9" s="55"/>
      <c r="B9" s="50" t="s">
        <v>63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2">
        <v>1.0</v>
      </c>
      <c r="P9" s="52">
        <v>2.0</v>
      </c>
      <c r="Q9" s="52">
        <v>1.0</v>
      </c>
      <c r="R9" s="52">
        <v>2.0</v>
      </c>
      <c r="S9" s="52">
        <v>1.0</v>
      </c>
      <c r="T9" s="52">
        <v>2.0</v>
      </c>
      <c r="U9" s="52">
        <v>1.0</v>
      </c>
      <c r="V9" s="52">
        <v>2.0</v>
      </c>
      <c r="W9" s="52">
        <v>1.0</v>
      </c>
      <c r="X9" s="52">
        <v>2.0</v>
      </c>
      <c r="Y9" s="51"/>
      <c r="Z9" s="51"/>
      <c r="AA9" s="51"/>
      <c r="AB9" s="51"/>
      <c r="AC9" s="51"/>
      <c r="AD9" s="51"/>
      <c r="AE9" s="53">
        <v>10.0</v>
      </c>
      <c r="AF9" s="53">
        <f t="shared" si="1"/>
        <v>10</v>
      </c>
      <c r="AG9" s="54">
        <f t="shared" si="2"/>
        <v>0</v>
      </c>
    </row>
    <row r="10">
      <c r="A10" s="49"/>
      <c r="B10" s="50" t="s">
        <v>45</v>
      </c>
      <c r="C10" s="51"/>
      <c r="D10" s="51"/>
      <c r="E10" s="51"/>
      <c r="F10" s="51"/>
      <c r="G10" s="56"/>
      <c r="H10" s="56"/>
      <c r="I10" s="56"/>
      <c r="J10" s="56"/>
      <c r="K10" s="56"/>
      <c r="L10" s="56"/>
      <c r="M10" s="51"/>
      <c r="N10" s="51"/>
      <c r="O10" s="52">
        <v>1.0</v>
      </c>
      <c r="P10" s="52">
        <v>2.0</v>
      </c>
      <c r="Q10" s="52">
        <v>1.0</v>
      </c>
      <c r="R10" s="52">
        <v>2.0</v>
      </c>
      <c r="S10" s="52">
        <v>1.0</v>
      </c>
      <c r="T10" s="52">
        <v>2.0</v>
      </c>
      <c r="U10" s="52">
        <v>1.0</v>
      </c>
      <c r="V10" s="52">
        <v>2.0</v>
      </c>
      <c r="W10" s="52">
        <v>1.0</v>
      </c>
      <c r="X10" s="52">
        <v>2.0</v>
      </c>
      <c r="Y10" s="56"/>
      <c r="Z10" s="56"/>
      <c r="AA10" s="56"/>
      <c r="AB10" s="56"/>
      <c r="AC10" s="56"/>
      <c r="AD10" s="56"/>
      <c r="AE10" s="53">
        <v>10.0</v>
      </c>
      <c r="AF10" s="53">
        <f t="shared" si="1"/>
        <v>10</v>
      </c>
      <c r="AG10" s="54">
        <f t="shared" si="2"/>
        <v>0</v>
      </c>
    </row>
    <row r="11">
      <c r="A11" s="57" t="s">
        <v>64</v>
      </c>
      <c r="B11" s="58" t="s">
        <v>17</v>
      </c>
      <c r="C11" s="51"/>
      <c r="D11" s="51"/>
      <c r="E11" s="51"/>
      <c r="F11" s="51"/>
      <c r="G11" s="52">
        <v>2.5</v>
      </c>
      <c r="H11" s="52">
        <v>3.5</v>
      </c>
      <c r="I11" s="52">
        <v>4.0</v>
      </c>
      <c r="J11" s="52">
        <v>7.0</v>
      </c>
      <c r="K11" s="52">
        <v>4.0</v>
      </c>
      <c r="L11" s="52">
        <v>7.0</v>
      </c>
      <c r="M11" s="51"/>
      <c r="N11" s="51"/>
      <c r="O11" s="52">
        <v>2.0</v>
      </c>
      <c r="P11" s="52">
        <v>3.0</v>
      </c>
      <c r="Q11" s="56"/>
      <c r="R11" s="56"/>
      <c r="S11" s="56"/>
      <c r="T11" s="56"/>
      <c r="U11" s="52">
        <v>2.0</v>
      </c>
      <c r="V11" s="52">
        <v>3.0</v>
      </c>
      <c r="W11" s="56"/>
      <c r="X11" s="56"/>
      <c r="Y11" s="52">
        <v>2.5</v>
      </c>
      <c r="Z11" s="52">
        <v>3.5</v>
      </c>
      <c r="AA11" s="52">
        <v>2.5</v>
      </c>
      <c r="AB11" s="52">
        <v>3.5</v>
      </c>
      <c r="AC11" s="52">
        <v>1.0</v>
      </c>
      <c r="AD11" s="52">
        <v>2.0</v>
      </c>
      <c r="AE11" s="59">
        <v>24.0</v>
      </c>
      <c r="AF11" s="53">
        <f t="shared" si="1"/>
        <v>24</v>
      </c>
      <c r="AG11" s="54">
        <f t="shared" si="2"/>
        <v>0</v>
      </c>
    </row>
    <row r="12">
      <c r="A12" s="60"/>
      <c r="B12" s="44" t="s">
        <v>35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6"/>
      <c r="P12" s="46"/>
      <c r="Q12" s="46"/>
      <c r="R12" s="46"/>
      <c r="S12" s="46"/>
      <c r="T12" s="46"/>
      <c r="U12" s="61">
        <v>1.0</v>
      </c>
      <c r="V12" s="61">
        <v>1.0</v>
      </c>
      <c r="W12" s="46"/>
      <c r="X12" s="46"/>
      <c r="Y12" s="61">
        <v>1.0</v>
      </c>
      <c r="Z12" s="61">
        <v>1.0</v>
      </c>
      <c r="AA12" s="61">
        <v>1.0</v>
      </c>
      <c r="AB12" s="61">
        <v>1.0</v>
      </c>
      <c r="AC12" s="61">
        <v>1.0</v>
      </c>
      <c r="AD12" s="61">
        <v>1.0</v>
      </c>
      <c r="AE12" s="47">
        <v>5.0</v>
      </c>
      <c r="AF12" s="47">
        <f t="shared" si="1"/>
        <v>5</v>
      </c>
      <c r="AG12" s="48">
        <f t="shared" si="2"/>
        <v>0</v>
      </c>
    </row>
    <row r="13">
      <c r="A13" s="55"/>
      <c r="B13" s="62" t="s">
        <v>38</v>
      </c>
      <c r="C13" s="63"/>
      <c r="D13" s="63"/>
      <c r="E13" s="64"/>
      <c r="F13" s="64"/>
      <c r="G13" s="63"/>
      <c r="H13" s="63"/>
      <c r="I13" s="63"/>
      <c r="J13" s="63"/>
      <c r="K13" s="63"/>
      <c r="L13" s="63"/>
      <c r="M13" s="64"/>
      <c r="N13" s="64"/>
      <c r="O13" s="63"/>
      <c r="P13" s="63"/>
      <c r="Q13" s="63"/>
      <c r="R13" s="63"/>
      <c r="S13" s="63"/>
      <c r="T13" s="63"/>
      <c r="U13" s="65">
        <v>1.0</v>
      </c>
      <c r="V13" s="65">
        <v>1.0</v>
      </c>
      <c r="W13" s="63"/>
      <c r="X13" s="63"/>
      <c r="Y13" s="65">
        <v>1.0</v>
      </c>
      <c r="Z13" s="65">
        <v>1.0</v>
      </c>
      <c r="AA13" s="65">
        <v>1.0</v>
      </c>
      <c r="AB13" s="65">
        <v>1.0</v>
      </c>
      <c r="AC13" s="65">
        <v>1.0</v>
      </c>
      <c r="AD13" s="65">
        <v>1.0</v>
      </c>
      <c r="AE13" s="66">
        <v>5.0</v>
      </c>
      <c r="AF13" s="66">
        <f t="shared" si="1"/>
        <v>5</v>
      </c>
      <c r="AG13" s="67">
        <f t="shared" si="2"/>
        <v>0</v>
      </c>
    </row>
    <row r="14">
      <c r="A14" s="60"/>
      <c r="B14" s="44" t="s">
        <v>36</v>
      </c>
      <c r="C14" s="61">
        <v>1.5</v>
      </c>
      <c r="D14" s="61">
        <v>2.5</v>
      </c>
      <c r="E14" s="45"/>
      <c r="F14" s="45"/>
      <c r="G14" s="61">
        <v>1.5</v>
      </c>
      <c r="H14" s="61">
        <v>2.5</v>
      </c>
      <c r="I14" s="61">
        <v>3.0</v>
      </c>
      <c r="J14" s="61">
        <v>5.0</v>
      </c>
      <c r="K14" s="61">
        <v>3.0</v>
      </c>
      <c r="L14" s="61">
        <v>5.0</v>
      </c>
      <c r="M14" s="45"/>
      <c r="N14" s="45"/>
      <c r="O14" s="61">
        <v>1.0</v>
      </c>
      <c r="P14" s="61">
        <v>2.0</v>
      </c>
      <c r="Q14" s="61">
        <v>2.5</v>
      </c>
      <c r="R14" s="61">
        <v>4.5</v>
      </c>
      <c r="S14" s="61">
        <v>2.5</v>
      </c>
      <c r="T14" s="61">
        <v>4.5</v>
      </c>
      <c r="U14" s="61">
        <v>1.0</v>
      </c>
      <c r="V14" s="61">
        <v>2.0</v>
      </c>
      <c r="W14" s="61">
        <v>1.0</v>
      </c>
      <c r="X14" s="61">
        <v>2.0</v>
      </c>
      <c r="Y14" s="46"/>
      <c r="Z14" s="46"/>
      <c r="AA14" s="46"/>
      <c r="AB14" s="46"/>
      <c r="AC14" s="46"/>
      <c r="AD14" s="46"/>
      <c r="AE14" s="47">
        <v>14.5</v>
      </c>
      <c r="AF14" s="47">
        <f t="shared" si="1"/>
        <v>20</v>
      </c>
      <c r="AG14" s="48">
        <f t="shared" si="2"/>
        <v>0.379</v>
      </c>
    </row>
    <row r="15">
      <c r="A15" s="55"/>
      <c r="B15" s="44" t="s">
        <v>41</v>
      </c>
      <c r="C15" s="61">
        <v>1.0</v>
      </c>
      <c r="D15" s="61">
        <v>1.0</v>
      </c>
      <c r="E15" s="45"/>
      <c r="F15" s="45"/>
      <c r="G15" s="61">
        <v>1.0</v>
      </c>
      <c r="H15" s="61">
        <v>1.0</v>
      </c>
      <c r="I15" s="61">
        <v>1.0</v>
      </c>
      <c r="J15" s="61">
        <v>2.0</v>
      </c>
      <c r="K15" s="61">
        <v>1.0</v>
      </c>
      <c r="L15" s="61">
        <v>2.0</v>
      </c>
      <c r="M15" s="45"/>
      <c r="N15" s="45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7">
        <v>2.0</v>
      </c>
      <c r="AF15" s="47">
        <f t="shared" si="1"/>
        <v>2</v>
      </c>
      <c r="AG15" s="48">
        <f t="shared" si="2"/>
        <v>0</v>
      </c>
    </row>
    <row r="16">
      <c r="A16" s="60"/>
      <c r="B16" s="68" t="s">
        <v>40</v>
      </c>
      <c r="C16" s="45"/>
      <c r="D16" s="45"/>
      <c r="E16" s="45"/>
      <c r="F16" s="45"/>
      <c r="G16" s="61">
        <v>1.0</v>
      </c>
      <c r="H16" s="61">
        <v>2.0</v>
      </c>
      <c r="I16" s="61">
        <v>1.0</v>
      </c>
      <c r="J16" s="61">
        <v>3.0</v>
      </c>
      <c r="K16" s="61">
        <v>1.0</v>
      </c>
      <c r="L16" s="61">
        <v>3.0</v>
      </c>
      <c r="M16" s="46"/>
      <c r="N16" s="46"/>
      <c r="O16" s="61">
        <v>1.0</v>
      </c>
      <c r="P16" s="61">
        <v>2.0</v>
      </c>
      <c r="Q16" s="61">
        <v>1.0</v>
      </c>
      <c r="R16" s="61">
        <v>3.0</v>
      </c>
      <c r="S16" s="61">
        <v>1.0</v>
      </c>
      <c r="T16" s="61">
        <v>3.0</v>
      </c>
      <c r="U16" s="61">
        <v>1.0</v>
      </c>
      <c r="V16" s="61">
        <v>2.0</v>
      </c>
      <c r="W16" s="61">
        <v>1.0</v>
      </c>
      <c r="X16" s="61">
        <v>2.0</v>
      </c>
      <c r="Y16" s="61">
        <v>1.0</v>
      </c>
      <c r="Z16" s="61">
        <v>2.0</v>
      </c>
      <c r="AA16" s="61">
        <v>1.0</v>
      </c>
      <c r="AB16" s="61">
        <v>3.0</v>
      </c>
      <c r="AC16" s="61">
        <v>1.0</v>
      </c>
      <c r="AD16" s="61">
        <v>2.0</v>
      </c>
      <c r="AE16" s="69">
        <v>25.0</v>
      </c>
      <c r="AF16" s="47">
        <f t="shared" si="1"/>
        <v>25</v>
      </c>
      <c r="AG16" s="48">
        <f t="shared" si="2"/>
        <v>0</v>
      </c>
    </row>
    <row r="17">
      <c r="A17" s="57" t="s">
        <v>65</v>
      </c>
      <c r="B17" s="58" t="s">
        <v>29</v>
      </c>
      <c r="C17" s="56"/>
      <c r="D17" s="56"/>
      <c r="E17" s="51"/>
      <c r="F17" s="51"/>
      <c r="G17" s="52">
        <v>2.5</v>
      </c>
      <c r="H17" s="52">
        <v>3.5</v>
      </c>
      <c r="I17" s="56"/>
      <c r="J17" s="56"/>
      <c r="K17" s="52">
        <v>4.0</v>
      </c>
      <c r="L17" s="52">
        <v>7.0</v>
      </c>
      <c r="M17" s="52">
        <v>4.0</v>
      </c>
      <c r="N17" s="52">
        <v>7.0</v>
      </c>
      <c r="O17" s="52">
        <v>2.0</v>
      </c>
      <c r="P17" s="52">
        <v>3.0</v>
      </c>
      <c r="Q17" s="56"/>
      <c r="R17" s="56"/>
      <c r="S17" s="56"/>
      <c r="T17" s="56"/>
      <c r="U17" s="52">
        <v>2.0</v>
      </c>
      <c r="V17" s="52">
        <v>3.0</v>
      </c>
      <c r="W17" s="56"/>
      <c r="X17" s="56"/>
      <c r="Y17" s="52">
        <v>2.5</v>
      </c>
      <c r="Z17" s="52">
        <v>3.5</v>
      </c>
      <c r="AA17" s="52">
        <v>2.5</v>
      </c>
      <c r="AB17" s="52">
        <v>3.5</v>
      </c>
      <c r="AC17" s="52">
        <v>1.0</v>
      </c>
      <c r="AD17" s="52">
        <v>2.0</v>
      </c>
      <c r="AE17" s="59">
        <v>24.0</v>
      </c>
      <c r="AF17" s="53">
        <f t="shared" si="1"/>
        <v>24</v>
      </c>
      <c r="AG17" s="54">
        <f t="shared" si="2"/>
        <v>0</v>
      </c>
    </row>
    <row r="18">
      <c r="A18" s="70"/>
      <c r="B18" s="44" t="s">
        <v>22</v>
      </c>
      <c r="C18" s="46"/>
      <c r="D18" s="46"/>
      <c r="E18" s="45"/>
      <c r="F18" s="45"/>
      <c r="G18" s="46"/>
      <c r="H18" s="46"/>
      <c r="I18" s="46"/>
      <c r="J18" s="46"/>
      <c r="K18" s="46"/>
      <c r="L18" s="46"/>
      <c r="M18" s="45"/>
      <c r="N18" s="45"/>
      <c r="O18" s="61">
        <v>1.0</v>
      </c>
      <c r="P18" s="61">
        <v>1.0</v>
      </c>
      <c r="Q18" s="45"/>
      <c r="R18" s="45"/>
      <c r="S18" s="45"/>
      <c r="T18" s="45"/>
      <c r="U18" s="45"/>
      <c r="V18" s="45"/>
      <c r="W18" s="45"/>
      <c r="X18" s="45"/>
      <c r="Y18" s="61">
        <v>1.0</v>
      </c>
      <c r="Z18" s="61">
        <v>1.0</v>
      </c>
      <c r="AA18" s="61">
        <v>1.0</v>
      </c>
      <c r="AB18" s="61">
        <v>1.0</v>
      </c>
      <c r="AC18" s="61">
        <v>1.0</v>
      </c>
      <c r="AD18" s="61">
        <v>1.0</v>
      </c>
      <c r="AE18" s="47">
        <v>5.0</v>
      </c>
      <c r="AF18" s="47">
        <f t="shared" si="1"/>
        <v>5</v>
      </c>
      <c r="AG18" s="48">
        <f t="shared" si="2"/>
        <v>0</v>
      </c>
    </row>
    <row r="19">
      <c r="A19" s="55"/>
      <c r="B19" s="62" t="s">
        <v>25</v>
      </c>
      <c r="C19" s="64"/>
      <c r="D19" s="64"/>
      <c r="E19" s="64"/>
      <c r="F19" s="64"/>
      <c r="G19" s="63"/>
      <c r="H19" s="63"/>
      <c r="I19" s="63"/>
      <c r="J19" s="63"/>
      <c r="K19" s="63"/>
      <c r="L19" s="63"/>
      <c r="M19" s="63"/>
      <c r="N19" s="63"/>
      <c r="O19" s="65">
        <v>1.0</v>
      </c>
      <c r="P19" s="65">
        <v>1.0</v>
      </c>
      <c r="Q19" s="63"/>
      <c r="R19" s="63"/>
      <c r="S19" s="63"/>
      <c r="T19" s="63"/>
      <c r="U19" s="63"/>
      <c r="V19" s="63"/>
      <c r="W19" s="63"/>
      <c r="X19" s="63"/>
      <c r="Y19" s="65">
        <v>1.0</v>
      </c>
      <c r="Z19" s="65">
        <v>1.0</v>
      </c>
      <c r="AA19" s="65">
        <v>1.0</v>
      </c>
      <c r="AB19" s="65">
        <v>1.0</v>
      </c>
      <c r="AC19" s="65">
        <v>1.0</v>
      </c>
      <c r="AD19" s="65">
        <v>1.0</v>
      </c>
      <c r="AE19" s="66">
        <v>5.0</v>
      </c>
      <c r="AF19" s="66">
        <f t="shared" si="1"/>
        <v>5</v>
      </c>
      <c r="AG19" s="67">
        <f t="shared" si="2"/>
        <v>0</v>
      </c>
    </row>
    <row r="20">
      <c r="A20" s="70"/>
      <c r="B20" s="44" t="s">
        <v>23</v>
      </c>
      <c r="C20" s="45"/>
      <c r="D20" s="45"/>
      <c r="E20" s="45"/>
      <c r="F20" s="45"/>
      <c r="G20" s="61">
        <v>1.5</v>
      </c>
      <c r="H20" s="61">
        <v>2.5</v>
      </c>
      <c r="I20" s="45"/>
      <c r="J20" s="45"/>
      <c r="K20" s="61">
        <v>3.0</v>
      </c>
      <c r="L20" s="61">
        <v>5.0</v>
      </c>
      <c r="M20" s="61">
        <v>3.0</v>
      </c>
      <c r="N20" s="61">
        <v>5.0</v>
      </c>
      <c r="O20" s="61">
        <v>1.0</v>
      </c>
      <c r="P20" s="61">
        <v>2.0</v>
      </c>
      <c r="Q20" s="61">
        <v>2.5</v>
      </c>
      <c r="R20" s="61">
        <v>4.5</v>
      </c>
      <c r="S20" s="61">
        <v>2.5</v>
      </c>
      <c r="T20" s="61">
        <v>4.5</v>
      </c>
      <c r="U20" s="61">
        <v>1.0</v>
      </c>
      <c r="V20" s="61">
        <v>2.0</v>
      </c>
      <c r="W20" s="61">
        <v>1.0</v>
      </c>
      <c r="X20" s="61">
        <v>2.0</v>
      </c>
      <c r="Y20" s="46"/>
      <c r="Z20" s="46"/>
      <c r="AA20" s="46"/>
      <c r="AB20" s="46"/>
      <c r="AC20" s="46"/>
      <c r="AD20" s="46"/>
      <c r="AE20" s="47">
        <v>22.0</v>
      </c>
      <c r="AF20" s="47">
        <f t="shared" si="1"/>
        <v>20</v>
      </c>
      <c r="AG20" s="48">
        <f t="shared" si="2"/>
        <v>-0.091</v>
      </c>
    </row>
    <row r="21">
      <c r="A21" s="55"/>
      <c r="B21" s="68" t="s">
        <v>28</v>
      </c>
      <c r="C21" s="46"/>
      <c r="D21" s="46"/>
      <c r="E21" s="46"/>
      <c r="F21" s="46"/>
      <c r="G21" s="61">
        <v>1.0</v>
      </c>
      <c r="H21" s="61">
        <v>2.0</v>
      </c>
      <c r="I21" s="45"/>
      <c r="J21" s="45"/>
      <c r="K21" s="61">
        <v>1.0</v>
      </c>
      <c r="L21" s="61">
        <v>3.0</v>
      </c>
      <c r="M21" s="61">
        <v>1.0</v>
      </c>
      <c r="N21" s="61">
        <v>3.0</v>
      </c>
      <c r="O21" s="61">
        <v>1.0</v>
      </c>
      <c r="P21" s="61">
        <v>2.0</v>
      </c>
      <c r="Q21" s="61">
        <v>1.0</v>
      </c>
      <c r="R21" s="61">
        <v>3.0</v>
      </c>
      <c r="S21" s="61">
        <v>1.0</v>
      </c>
      <c r="T21" s="61">
        <v>3.0</v>
      </c>
      <c r="U21" s="61">
        <v>1.0</v>
      </c>
      <c r="V21" s="61">
        <v>2.0</v>
      </c>
      <c r="W21" s="61">
        <v>1.0</v>
      </c>
      <c r="X21" s="61">
        <v>2.0</v>
      </c>
      <c r="Y21" s="61">
        <v>1.0</v>
      </c>
      <c r="Z21" s="61">
        <v>2.0</v>
      </c>
      <c r="AA21" s="61">
        <v>1.0</v>
      </c>
      <c r="AB21" s="61">
        <v>3.0</v>
      </c>
      <c r="AC21" s="61">
        <v>1.0</v>
      </c>
      <c r="AD21" s="61">
        <v>2.0</v>
      </c>
      <c r="AE21" s="69">
        <v>25.0</v>
      </c>
      <c r="AF21" s="47">
        <f t="shared" si="1"/>
        <v>25</v>
      </c>
      <c r="AG21" s="48">
        <f t="shared" si="2"/>
        <v>0</v>
      </c>
    </row>
    <row r="22">
      <c r="A22" s="71" t="s">
        <v>66</v>
      </c>
      <c r="B22" s="72" t="s">
        <v>18</v>
      </c>
      <c r="C22" s="73">
        <v>10.0</v>
      </c>
      <c r="D22" s="73">
        <v>15.0</v>
      </c>
      <c r="E22" s="73">
        <v>20.0</v>
      </c>
      <c r="F22" s="73">
        <v>30.0</v>
      </c>
      <c r="G22" s="74"/>
      <c r="H22" s="74"/>
      <c r="I22" s="74"/>
      <c r="J22" s="74"/>
      <c r="K22" s="74"/>
      <c r="L22" s="74"/>
      <c r="M22" s="74"/>
      <c r="N22" s="74"/>
      <c r="O22" s="73">
        <v>3.0</v>
      </c>
      <c r="P22" s="73">
        <v>5.0</v>
      </c>
      <c r="Q22" s="73">
        <v>5.0</v>
      </c>
      <c r="R22" s="73">
        <v>10.0</v>
      </c>
      <c r="S22" s="73">
        <v>5.0</v>
      </c>
      <c r="T22" s="73">
        <v>10.0</v>
      </c>
      <c r="U22" s="73">
        <v>3.0</v>
      </c>
      <c r="V22" s="73">
        <v>5.0</v>
      </c>
      <c r="W22" s="73">
        <v>3.0</v>
      </c>
      <c r="X22" s="73">
        <v>5.0</v>
      </c>
      <c r="Y22" s="73">
        <v>3.0</v>
      </c>
      <c r="Z22" s="73">
        <v>5.0</v>
      </c>
      <c r="AA22" s="73">
        <v>5.0</v>
      </c>
      <c r="AB22" s="73">
        <v>10.0</v>
      </c>
      <c r="AC22" s="73">
        <v>3.0</v>
      </c>
      <c r="AD22" s="73">
        <v>5.0</v>
      </c>
      <c r="AE22" s="75">
        <v>90.0</v>
      </c>
      <c r="AF22" s="76">
        <f t="shared" si="1"/>
        <v>90</v>
      </c>
      <c r="AG22" s="77">
        <f t="shared" si="2"/>
        <v>0</v>
      </c>
    </row>
    <row r="23">
      <c r="A23" s="78"/>
      <c r="B23" s="79" t="s">
        <v>30</v>
      </c>
      <c r="C23" s="73">
        <v>10.0</v>
      </c>
      <c r="D23" s="73">
        <v>15.0</v>
      </c>
      <c r="E23" s="73">
        <v>20.0</v>
      </c>
      <c r="F23" s="73">
        <v>30.0</v>
      </c>
      <c r="G23" s="80"/>
      <c r="H23" s="80"/>
      <c r="I23" s="74"/>
      <c r="J23" s="74"/>
      <c r="K23" s="80"/>
      <c r="L23" s="80"/>
      <c r="M23" s="80"/>
      <c r="N23" s="80"/>
      <c r="O23" s="73">
        <v>3.0</v>
      </c>
      <c r="P23" s="73">
        <v>5.0</v>
      </c>
      <c r="Q23" s="73">
        <v>5.0</v>
      </c>
      <c r="R23" s="73">
        <v>10.0</v>
      </c>
      <c r="S23" s="73">
        <v>5.0</v>
      </c>
      <c r="T23" s="73">
        <v>10.0</v>
      </c>
      <c r="U23" s="73">
        <v>3.0</v>
      </c>
      <c r="V23" s="73">
        <v>5.0</v>
      </c>
      <c r="W23" s="73">
        <v>3.0</v>
      </c>
      <c r="X23" s="73">
        <v>5.0</v>
      </c>
      <c r="Y23" s="73">
        <v>3.0</v>
      </c>
      <c r="Z23" s="73">
        <v>5.0</v>
      </c>
      <c r="AA23" s="73">
        <v>5.0</v>
      </c>
      <c r="AB23" s="73">
        <v>10.0</v>
      </c>
      <c r="AC23" s="73">
        <v>3.0</v>
      </c>
      <c r="AD23" s="73">
        <v>5.0</v>
      </c>
      <c r="AE23" s="76">
        <v>90.0</v>
      </c>
      <c r="AF23" s="76">
        <f t="shared" si="1"/>
        <v>90</v>
      </c>
      <c r="AG23" s="77">
        <f t="shared" si="2"/>
        <v>0</v>
      </c>
    </row>
    <row r="24">
      <c r="A24" s="55"/>
      <c r="B24" s="79" t="s">
        <v>37</v>
      </c>
      <c r="C24" s="73">
        <v>2.0</v>
      </c>
      <c r="D24" s="73">
        <v>3.0</v>
      </c>
      <c r="E24" s="73">
        <v>4.0</v>
      </c>
      <c r="F24" s="73">
        <v>5.0</v>
      </c>
      <c r="G24" s="80"/>
      <c r="H24" s="80"/>
      <c r="I24" s="74"/>
      <c r="J24" s="74"/>
      <c r="K24" s="80"/>
      <c r="L24" s="80"/>
      <c r="M24" s="80"/>
      <c r="N24" s="80"/>
      <c r="O24" s="73">
        <v>1.0</v>
      </c>
      <c r="P24" s="73">
        <v>1.5</v>
      </c>
      <c r="Q24" s="73">
        <v>1.5</v>
      </c>
      <c r="R24" s="73">
        <v>2.0</v>
      </c>
      <c r="S24" s="73">
        <v>1.5</v>
      </c>
      <c r="T24" s="73">
        <v>2.0</v>
      </c>
      <c r="U24" s="73">
        <v>1.0</v>
      </c>
      <c r="V24" s="73">
        <v>1.5</v>
      </c>
      <c r="W24" s="73">
        <v>1.0</v>
      </c>
      <c r="X24" s="73">
        <v>1.5</v>
      </c>
      <c r="Y24" s="73">
        <v>1.0</v>
      </c>
      <c r="Z24" s="73">
        <v>1.5</v>
      </c>
      <c r="AA24" s="73">
        <v>1.5</v>
      </c>
      <c r="AB24" s="73">
        <v>2.0</v>
      </c>
      <c r="AC24" s="73">
        <v>1.0</v>
      </c>
      <c r="AD24" s="73">
        <v>1.5</v>
      </c>
      <c r="AE24" s="76">
        <v>15.5</v>
      </c>
      <c r="AF24" s="76">
        <f t="shared" si="1"/>
        <v>20</v>
      </c>
      <c r="AG24" s="77">
        <f t="shared" si="2"/>
        <v>0.29</v>
      </c>
    </row>
    <row r="25">
      <c r="A25" s="78"/>
      <c r="B25" s="79" t="s">
        <v>24</v>
      </c>
      <c r="C25" s="73">
        <v>2.0</v>
      </c>
      <c r="D25" s="73">
        <v>3.0</v>
      </c>
      <c r="E25" s="73">
        <v>4.0</v>
      </c>
      <c r="F25" s="73">
        <v>5.0</v>
      </c>
      <c r="G25" s="74"/>
      <c r="H25" s="74"/>
      <c r="I25" s="74"/>
      <c r="J25" s="74"/>
      <c r="K25" s="74"/>
      <c r="L25" s="74"/>
      <c r="M25" s="74"/>
      <c r="N25" s="74"/>
      <c r="O25" s="73">
        <v>1.0</v>
      </c>
      <c r="P25" s="73">
        <v>1.5</v>
      </c>
      <c r="Q25" s="73">
        <v>1.5</v>
      </c>
      <c r="R25" s="73">
        <v>2.0</v>
      </c>
      <c r="S25" s="73">
        <v>1.5</v>
      </c>
      <c r="T25" s="73">
        <v>2.0</v>
      </c>
      <c r="U25" s="73">
        <v>1.0</v>
      </c>
      <c r="V25" s="73">
        <v>1.5</v>
      </c>
      <c r="W25" s="73">
        <v>1.0</v>
      </c>
      <c r="X25" s="73">
        <v>1.5</v>
      </c>
      <c r="Y25" s="73">
        <v>1.0</v>
      </c>
      <c r="Z25" s="73">
        <v>1.5</v>
      </c>
      <c r="AA25" s="73">
        <v>1.5</v>
      </c>
      <c r="AB25" s="73">
        <v>2.0</v>
      </c>
      <c r="AC25" s="73">
        <v>1.0</v>
      </c>
      <c r="AD25" s="73">
        <v>1.5</v>
      </c>
      <c r="AE25" s="76">
        <v>15.5</v>
      </c>
      <c r="AF25" s="76">
        <f t="shared" si="1"/>
        <v>20</v>
      </c>
      <c r="AG25" s="77">
        <f t="shared" si="2"/>
        <v>0.29</v>
      </c>
    </row>
    <row r="26">
      <c r="A26" s="81"/>
      <c r="B26" s="82" t="s">
        <v>43</v>
      </c>
      <c r="C26" s="73">
        <v>2.0</v>
      </c>
      <c r="D26" s="73">
        <v>3.0</v>
      </c>
      <c r="E26" s="73">
        <v>4.0</v>
      </c>
      <c r="F26" s="73">
        <v>5.0</v>
      </c>
      <c r="G26" s="80"/>
      <c r="H26" s="80"/>
      <c r="I26" s="80"/>
      <c r="J26" s="80"/>
      <c r="K26" s="80"/>
      <c r="L26" s="80"/>
      <c r="M26" s="80"/>
      <c r="N26" s="80"/>
      <c r="O26" s="73">
        <v>1.0</v>
      </c>
      <c r="P26" s="73">
        <v>1.5</v>
      </c>
      <c r="Q26" s="73">
        <v>1.5</v>
      </c>
      <c r="R26" s="73">
        <v>2.0</v>
      </c>
      <c r="S26" s="73">
        <v>1.5</v>
      </c>
      <c r="T26" s="73">
        <v>2.0</v>
      </c>
      <c r="U26" s="73">
        <v>1.0</v>
      </c>
      <c r="V26" s="73">
        <v>1.5</v>
      </c>
      <c r="W26" s="73">
        <v>1.0</v>
      </c>
      <c r="X26" s="73">
        <v>1.5</v>
      </c>
      <c r="Y26" s="73">
        <v>1.0</v>
      </c>
      <c r="Z26" s="73">
        <v>1.5</v>
      </c>
      <c r="AA26" s="73">
        <v>1.5</v>
      </c>
      <c r="AB26" s="73">
        <v>2.0</v>
      </c>
      <c r="AC26" s="73">
        <v>1.0</v>
      </c>
      <c r="AD26" s="73">
        <v>1.5</v>
      </c>
      <c r="AE26" s="83">
        <v>15.5</v>
      </c>
      <c r="AF26" s="76">
        <f t="shared" si="1"/>
        <v>20</v>
      </c>
      <c r="AG26" s="77">
        <f t="shared" si="2"/>
        <v>0.29</v>
      </c>
    </row>
    <row r="27">
      <c r="A27" s="84" t="s">
        <v>67</v>
      </c>
      <c r="B27" s="72" t="s">
        <v>15</v>
      </c>
      <c r="C27" s="73">
        <v>1.0</v>
      </c>
      <c r="D27" s="73">
        <v>1.5</v>
      </c>
      <c r="E27" s="80"/>
      <c r="F27" s="80"/>
      <c r="G27" s="73">
        <v>1.0</v>
      </c>
      <c r="H27" s="73">
        <v>1.5</v>
      </c>
      <c r="I27" s="73">
        <v>1.5</v>
      </c>
      <c r="J27" s="73">
        <v>2.0</v>
      </c>
      <c r="K27" s="73">
        <v>1.5</v>
      </c>
      <c r="L27" s="73">
        <v>2.0</v>
      </c>
      <c r="M27" s="73">
        <v>1.5</v>
      </c>
      <c r="N27" s="73">
        <v>2.0</v>
      </c>
      <c r="O27" s="73">
        <v>1.0</v>
      </c>
      <c r="P27" s="73">
        <v>1.5</v>
      </c>
      <c r="Q27" s="73">
        <v>1.5</v>
      </c>
      <c r="R27" s="73">
        <v>2.0</v>
      </c>
      <c r="S27" s="73">
        <v>1.5</v>
      </c>
      <c r="T27" s="73">
        <v>2.0</v>
      </c>
      <c r="U27" s="73">
        <v>1.0</v>
      </c>
      <c r="V27" s="73">
        <v>1.5</v>
      </c>
      <c r="W27" s="80"/>
      <c r="X27" s="80"/>
      <c r="Y27" s="73">
        <v>1.5</v>
      </c>
      <c r="Z27" s="73">
        <v>2.0</v>
      </c>
      <c r="AA27" s="73">
        <v>1.5</v>
      </c>
      <c r="AB27" s="73">
        <v>2.0</v>
      </c>
      <c r="AC27" s="73">
        <v>1.0</v>
      </c>
      <c r="AD27" s="73">
        <v>1.5</v>
      </c>
      <c r="AE27" s="75">
        <v>14.0</v>
      </c>
      <c r="AF27" s="76">
        <f t="shared" si="1"/>
        <v>17</v>
      </c>
      <c r="AG27" s="77">
        <f t="shared" si="2"/>
        <v>0.214</v>
      </c>
    </row>
    <row r="28">
      <c r="A28" s="85"/>
      <c r="B28" s="44" t="s">
        <v>33</v>
      </c>
      <c r="C28" s="46"/>
      <c r="D28" s="46"/>
      <c r="E28" s="46"/>
      <c r="F28" s="46"/>
      <c r="G28" s="45"/>
      <c r="H28" s="45"/>
      <c r="I28" s="45"/>
      <c r="J28" s="45"/>
      <c r="K28" s="45"/>
      <c r="L28" s="45"/>
      <c r="M28" s="45"/>
      <c r="N28" s="45"/>
      <c r="O28" s="46"/>
      <c r="P28" s="46"/>
      <c r="Q28" s="46"/>
      <c r="R28" s="46"/>
      <c r="S28" s="46"/>
      <c r="T28" s="46"/>
      <c r="U28" s="46"/>
      <c r="V28" s="46"/>
      <c r="W28" s="61">
        <v>3.0</v>
      </c>
      <c r="X28" s="61">
        <v>5.0</v>
      </c>
      <c r="Y28" s="46"/>
      <c r="Z28" s="46"/>
      <c r="AA28" s="46"/>
      <c r="AB28" s="46"/>
      <c r="AC28" s="46"/>
      <c r="AD28" s="46"/>
      <c r="AE28" s="47">
        <v>5.0</v>
      </c>
      <c r="AF28" s="47">
        <f t="shared" si="1"/>
        <v>5</v>
      </c>
      <c r="AG28" s="48">
        <f t="shared" si="2"/>
        <v>0</v>
      </c>
    </row>
    <row r="29">
      <c r="A29" s="55"/>
      <c r="B29" s="44" t="s">
        <v>34</v>
      </c>
      <c r="C29" s="46"/>
      <c r="D29" s="46"/>
      <c r="E29" s="46"/>
      <c r="F29" s="46"/>
      <c r="G29" s="45"/>
      <c r="H29" s="45"/>
      <c r="I29" s="45"/>
      <c r="J29" s="45"/>
      <c r="K29" s="45"/>
      <c r="L29" s="45"/>
      <c r="M29" s="45"/>
      <c r="N29" s="45"/>
      <c r="O29" s="46"/>
      <c r="P29" s="46"/>
      <c r="Q29" s="46"/>
      <c r="R29" s="46"/>
      <c r="S29" s="46"/>
      <c r="T29" s="46"/>
      <c r="U29" s="46"/>
      <c r="V29" s="46"/>
      <c r="W29" s="61">
        <v>1.0</v>
      </c>
      <c r="X29" s="61">
        <v>1.5</v>
      </c>
      <c r="Y29" s="46"/>
      <c r="Z29" s="46"/>
      <c r="AA29" s="46"/>
      <c r="AB29" s="46"/>
      <c r="AC29" s="46"/>
      <c r="AD29" s="46"/>
      <c r="AE29" s="47">
        <v>1.5</v>
      </c>
      <c r="AF29" s="47">
        <f t="shared" si="1"/>
        <v>1.5</v>
      </c>
      <c r="AG29" s="48">
        <f t="shared" si="2"/>
        <v>0</v>
      </c>
    </row>
    <row r="30">
      <c r="A30" s="85"/>
      <c r="B30" s="44" t="s">
        <v>44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7">
        <v>0.0</v>
      </c>
      <c r="AF30" s="47">
        <f t="shared" si="1"/>
        <v>0</v>
      </c>
      <c r="AG30" s="48" t="str">
        <f t="shared" si="2"/>
        <v>NA</v>
      </c>
    </row>
    <row r="31">
      <c r="A31" s="55"/>
      <c r="B31" s="44" t="s">
        <v>27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>
        <v>0.0</v>
      </c>
      <c r="AF31" s="47">
        <f t="shared" si="1"/>
        <v>0</v>
      </c>
      <c r="AG31" s="48" t="str">
        <f t="shared" si="2"/>
        <v>NA</v>
      </c>
    </row>
    <row r="32">
      <c r="A32" s="86"/>
      <c r="B32" s="82" t="s">
        <v>48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73">
        <v>1.0</v>
      </c>
      <c r="P32" s="73">
        <v>1.5</v>
      </c>
      <c r="Q32" s="73">
        <v>1.5</v>
      </c>
      <c r="R32" s="73">
        <v>2.0</v>
      </c>
      <c r="S32" s="73">
        <v>1.5</v>
      </c>
      <c r="T32" s="73">
        <v>2.0</v>
      </c>
      <c r="U32" s="73">
        <v>1.0</v>
      </c>
      <c r="V32" s="73">
        <v>1.5</v>
      </c>
      <c r="W32" s="80"/>
      <c r="X32" s="80"/>
      <c r="Y32" s="73">
        <v>1.5</v>
      </c>
      <c r="Z32" s="73">
        <v>2.0</v>
      </c>
      <c r="AA32" s="73">
        <v>1.5</v>
      </c>
      <c r="AB32" s="73">
        <v>2.0</v>
      </c>
      <c r="AC32" s="73">
        <v>1.0</v>
      </c>
      <c r="AD32" s="73">
        <v>1.5</v>
      </c>
      <c r="AE32" s="83">
        <v>12.0</v>
      </c>
      <c r="AF32" s="76">
        <f t="shared" si="1"/>
        <v>14</v>
      </c>
      <c r="AG32" s="77">
        <f t="shared" si="2"/>
        <v>0.167</v>
      </c>
    </row>
    <row r="33">
      <c r="A33" s="84" t="s">
        <v>68</v>
      </c>
      <c r="B33" s="72" t="s">
        <v>31</v>
      </c>
      <c r="C33" s="73">
        <v>2.0</v>
      </c>
      <c r="D33" s="73">
        <v>3.0</v>
      </c>
      <c r="E33" s="73">
        <v>3.0</v>
      </c>
      <c r="F33" s="73">
        <v>5.0</v>
      </c>
      <c r="G33" s="73">
        <v>2.0</v>
      </c>
      <c r="H33" s="73">
        <v>3.0</v>
      </c>
      <c r="I33" s="73">
        <v>3.0</v>
      </c>
      <c r="J33" s="73">
        <v>5.0</v>
      </c>
      <c r="K33" s="73">
        <v>3.0</v>
      </c>
      <c r="L33" s="73">
        <v>5.0</v>
      </c>
      <c r="M33" s="73">
        <v>3.0</v>
      </c>
      <c r="N33" s="73">
        <v>5.0</v>
      </c>
      <c r="O33" s="73">
        <v>2.0</v>
      </c>
      <c r="P33" s="73">
        <v>3.0</v>
      </c>
      <c r="Q33" s="73">
        <v>3.0</v>
      </c>
      <c r="R33" s="73">
        <v>5.0</v>
      </c>
      <c r="S33" s="73">
        <v>3.0</v>
      </c>
      <c r="T33" s="73">
        <v>5.0</v>
      </c>
      <c r="U33" s="73">
        <v>2.0</v>
      </c>
      <c r="V33" s="73">
        <v>3.0</v>
      </c>
      <c r="W33" s="73">
        <v>2.0</v>
      </c>
      <c r="X33" s="73">
        <v>3.0</v>
      </c>
      <c r="Y33" s="73">
        <v>2.0</v>
      </c>
      <c r="Z33" s="73">
        <v>3.0</v>
      </c>
      <c r="AA33" s="73">
        <v>3.0</v>
      </c>
      <c r="AB33" s="73">
        <v>5.0</v>
      </c>
      <c r="AC33" s="73">
        <v>2.0</v>
      </c>
      <c r="AD33" s="73">
        <v>3.0</v>
      </c>
      <c r="AE33" s="75">
        <v>39.0</v>
      </c>
      <c r="AF33" s="76">
        <f t="shared" si="1"/>
        <v>39</v>
      </c>
      <c r="AG33" s="77">
        <f t="shared" si="2"/>
        <v>0</v>
      </c>
    </row>
    <row r="34">
      <c r="A34" s="87"/>
      <c r="B34" s="82" t="s">
        <v>32</v>
      </c>
      <c r="C34" s="73">
        <v>1.0</v>
      </c>
      <c r="D34" s="73">
        <v>1.5</v>
      </c>
      <c r="E34" s="73">
        <v>1.5</v>
      </c>
      <c r="F34" s="73">
        <v>3.0</v>
      </c>
      <c r="G34" s="73">
        <v>1.0</v>
      </c>
      <c r="H34" s="73">
        <v>1.5</v>
      </c>
      <c r="I34" s="73">
        <v>1.5</v>
      </c>
      <c r="J34" s="73">
        <v>3.0</v>
      </c>
      <c r="K34" s="73">
        <v>1.5</v>
      </c>
      <c r="L34" s="73">
        <v>3.0</v>
      </c>
      <c r="M34" s="73">
        <v>1.5</v>
      </c>
      <c r="N34" s="73">
        <v>3.0</v>
      </c>
      <c r="O34" s="73">
        <v>1.0</v>
      </c>
      <c r="P34" s="73">
        <v>1.5</v>
      </c>
      <c r="Q34" s="73">
        <v>1.5</v>
      </c>
      <c r="R34" s="73">
        <v>2.0</v>
      </c>
      <c r="S34" s="73">
        <v>1.5</v>
      </c>
      <c r="T34" s="73">
        <v>2.0</v>
      </c>
      <c r="U34" s="73">
        <v>1.0</v>
      </c>
      <c r="V34" s="73">
        <v>1.5</v>
      </c>
      <c r="W34" s="73">
        <v>1.0</v>
      </c>
      <c r="X34" s="73">
        <v>1.5</v>
      </c>
      <c r="Y34" s="73">
        <v>1.0</v>
      </c>
      <c r="Z34" s="73">
        <v>1.5</v>
      </c>
      <c r="AA34" s="73">
        <v>1.5</v>
      </c>
      <c r="AB34" s="73">
        <v>2.0</v>
      </c>
      <c r="AC34" s="73">
        <v>1.0</v>
      </c>
      <c r="AD34" s="73">
        <v>1.5</v>
      </c>
      <c r="AE34" s="83">
        <v>14.0</v>
      </c>
      <c r="AF34" s="76">
        <f t="shared" si="1"/>
        <v>18</v>
      </c>
      <c r="AG34" s="77">
        <f t="shared" si="2"/>
        <v>0.286</v>
      </c>
    </row>
    <row r="35">
      <c r="A35" s="43" t="s">
        <v>69</v>
      </c>
      <c r="B35" s="88" t="s">
        <v>39</v>
      </c>
      <c r="C35" s="46"/>
      <c r="D35" s="46"/>
      <c r="E35" s="45"/>
      <c r="F35" s="45"/>
      <c r="G35" s="46"/>
      <c r="H35" s="46"/>
      <c r="I35" s="45"/>
      <c r="J35" s="45"/>
      <c r="K35" s="46"/>
      <c r="L35" s="46"/>
      <c r="M35" s="46"/>
      <c r="N35" s="46"/>
      <c r="O35" s="46"/>
      <c r="P35" s="46"/>
      <c r="Q35" s="61">
        <v>1.0</v>
      </c>
      <c r="R35" s="61">
        <v>3.0</v>
      </c>
      <c r="S35" s="46"/>
      <c r="T35" s="46"/>
      <c r="U35" s="46"/>
      <c r="V35" s="46"/>
      <c r="W35" s="45"/>
      <c r="X35" s="45"/>
      <c r="Y35" s="46"/>
      <c r="Z35" s="46"/>
      <c r="AA35" s="61">
        <v>1.0</v>
      </c>
      <c r="AB35" s="61">
        <v>3.0</v>
      </c>
      <c r="AC35" s="61">
        <v>1.0</v>
      </c>
      <c r="AD35" s="61">
        <v>2.0</v>
      </c>
      <c r="AE35" s="89">
        <v>10.0</v>
      </c>
      <c r="AF35" s="47">
        <f t="shared" si="1"/>
        <v>10</v>
      </c>
      <c r="AG35" s="48">
        <f t="shared" si="2"/>
        <v>0</v>
      </c>
    </row>
    <row r="36">
      <c r="A36" s="90"/>
      <c r="B36" s="68" t="s">
        <v>26</v>
      </c>
      <c r="C36" s="61">
        <v>1.0</v>
      </c>
      <c r="D36" s="61">
        <v>2.0</v>
      </c>
      <c r="E36" s="46"/>
      <c r="F36" s="46"/>
      <c r="G36" s="61">
        <v>1.0</v>
      </c>
      <c r="H36" s="61">
        <v>2.0</v>
      </c>
      <c r="I36" s="46"/>
      <c r="J36" s="46"/>
      <c r="K36" s="61">
        <v>1.0</v>
      </c>
      <c r="L36" s="61">
        <v>3.0</v>
      </c>
      <c r="M36" s="61">
        <v>1.0</v>
      </c>
      <c r="N36" s="61">
        <v>3.0</v>
      </c>
      <c r="O36" s="46"/>
      <c r="P36" s="46"/>
      <c r="Q36" s="61">
        <v>1.0</v>
      </c>
      <c r="R36" s="61">
        <v>3.0</v>
      </c>
      <c r="S36" s="46"/>
      <c r="T36" s="46"/>
      <c r="U36" s="46"/>
      <c r="V36" s="46"/>
      <c r="W36" s="46"/>
      <c r="X36" s="46"/>
      <c r="Y36" s="46"/>
      <c r="Z36" s="46"/>
      <c r="AA36" s="61">
        <v>1.0</v>
      </c>
      <c r="AB36" s="61">
        <v>3.0</v>
      </c>
      <c r="AC36" s="61">
        <v>1.0</v>
      </c>
      <c r="AD36" s="61">
        <v>2.0</v>
      </c>
      <c r="AE36" s="69">
        <v>14.0</v>
      </c>
      <c r="AF36" s="47">
        <f t="shared" si="1"/>
        <v>14</v>
      </c>
      <c r="AG36" s="48">
        <f t="shared" si="2"/>
        <v>0</v>
      </c>
    </row>
    <row r="37">
      <c r="A37" s="57" t="s">
        <v>70</v>
      </c>
      <c r="B37" s="58" t="s">
        <v>19</v>
      </c>
      <c r="C37" s="52">
        <v>3.0</v>
      </c>
      <c r="D37" s="52">
        <v>5.0</v>
      </c>
      <c r="E37" s="52">
        <v>5.0</v>
      </c>
      <c r="F37" s="52">
        <v>10.0</v>
      </c>
      <c r="G37" s="52">
        <v>3.0</v>
      </c>
      <c r="H37" s="52">
        <v>5.0</v>
      </c>
      <c r="I37" s="52">
        <v>5.0</v>
      </c>
      <c r="J37" s="52">
        <v>10.0</v>
      </c>
      <c r="K37" s="52">
        <v>5.0</v>
      </c>
      <c r="L37" s="52">
        <v>10.0</v>
      </c>
      <c r="M37" s="52">
        <v>5.0</v>
      </c>
      <c r="N37" s="52">
        <v>10.0</v>
      </c>
      <c r="O37" s="52">
        <v>3.0</v>
      </c>
      <c r="P37" s="52">
        <v>5.0</v>
      </c>
      <c r="Q37" s="52">
        <v>5.0</v>
      </c>
      <c r="R37" s="52">
        <v>10.0</v>
      </c>
      <c r="S37" s="52">
        <v>5.0</v>
      </c>
      <c r="T37" s="52">
        <v>10.0</v>
      </c>
      <c r="U37" s="52">
        <v>3.0</v>
      </c>
      <c r="V37" s="52">
        <v>5.0</v>
      </c>
      <c r="W37" s="52">
        <v>3.0</v>
      </c>
      <c r="X37" s="52">
        <v>5.0</v>
      </c>
      <c r="Y37" s="52">
        <v>3.0</v>
      </c>
      <c r="Z37" s="52">
        <v>5.0</v>
      </c>
      <c r="AA37" s="52">
        <v>5.0</v>
      </c>
      <c r="AB37" s="52">
        <v>10.0</v>
      </c>
      <c r="AC37" s="52">
        <v>3.0</v>
      </c>
      <c r="AD37" s="52">
        <v>5.0</v>
      </c>
      <c r="AE37" s="59">
        <v>70.0</v>
      </c>
      <c r="AF37" s="53">
        <f t="shared" si="1"/>
        <v>70</v>
      </c>
      <c r="AG37" s="54">
        <f t="shared" si="2"/>
        <v>0</v>
      </c>
    </row>
    <row r="38">
      <c r="A38" s="87"/>
      <c r="B38" s="91" t="s">
        <v>20</v>
      </c>
      <c r="C38" s="52">
        <v>1.0</v>
      </c>
      <c r="D38" s="52">
        <v>3.0</v>
      </c>
      <c r="E38" s="52">
        <v>2.0</v>
      </c>
      <c r="F38" s="52">
        <v>5.0</v>
      </c>
      <c r="G38" s="52">
        <v>1.0</v>
      </c>
      <c r="H38" s="52">
        <v>3.0</v>
      </c>
      <c r="I38" s="52">
        <v>2.0</v>
      </c>
      <c r="J38" s="52">
        <v>5.0</v>
      </c>
      <c r="K38" s="52">
        <v>2.0</v>
      </c>
      <c r="L38" s="52">
        <v>5.0</v>
      </c>
      <c r="M38" s="52">
        <v>2.0</v>
      </c>
      <c r="N38" s="52">
        <v>5.0</v>
      </c>
      <c r="O38" s="52">
        <v>1.0</v>
      </c>
      <c r="P38" s="52">
        <v>3.0</v>
      </c>
      <c r="Q38" s="52">
        <v>2.0</v>
      </c>
      <c r="R38" s="52">
        <v>5.0</v>
      </c>
      <c r="S38" s="52">
        <v>2.0</v>
      </c>
      <c r="T38" s="52">
        <v>5.0</v>
      </c>
      <c r="U38" s="52">
        <v>1.0</v>
      </c>
      <c r="V38" s="52">
        <v>3.0</v>
      </c>
      <c r="W38" s="52">
        <v>1.0</v>
      </c>
      <c r="X38" s="52">
        <v>3.0</v>
      </c>
      <c r="Y38" s="52">
        <v>1.0</v>
      </c>
      <c r="Z38" s="52">
        <v>3.0</v>
      </c>
      <c r="AA38" s="52">
        <v>2.0</v>
      </c>
      <c r="AB38" s="52">
        <v>5.0</v>
      </c>
      <c r="AC38" s="52">
        <v>1.0</v>
      </c>
      <c r="AD38" s="52">
        <v>3.0</v>
      </c>
      <c r="AE38" s="92">
        <v>39.0</v>
      </c>
      <c r="AF38" s="53">
        <f t="shared" si="1"/>
        <v>39</v>
      </c>
      <c r="AG38" s="54">
        <f t="shared" si="2"/>
        <v>0</v>
      </c>
    </row>
    <row r="39">
      <c r="A39" s="84" t="s">
        <v>71</v>
      </c>
      <c r="B39" s="79" t="s">
        <v>46</v>
      </c>
      <c r="C39" s="80"/>
      <c r="D39" s="80"/>
      <c r="E39" s="74"/>
      <c r="F39" s="74"/>
      <c r="G39" s="73">
        <v>1.0</v>
      </c>
      <c r="H39" s="73">
        <v>1.0</v>
      </c>
      <c r="I39" s="74"/>
      <c r="J39" s="74"/>
      <c r="K39" s="73">
        <v>2.0</v>
      </c>
      <c r="L39" s="73">
        <v>2.0</v>
      </c>
      <c r="M39" s="73">
        <v>2.0</v>
      </c>
      <c r="N39" s="73">
        <v>2.0</v>
      </c>
      <c r="O39" s="73">
        <v>1.0</v>
      </c>
      <c r="P39" s="73">
        <v>2.0</v>
      </c>
      <c r="Q39" s="73">
        <v>2.0</v>
      </c>
      <c r="R39" s="73">
        <v>3.0</v>
      </c>
      <c r="S39" s="73">
        <v>2.0</v>
      </c>
      <c r="T39" s="73">
        <v>3.0</v>
      </c>
      <c r="U39" s="73">
        <v>1.0</v>
      </c>
      <c r="V39" s="73">
        <v>2.0</v>
      </c>
      <c r="W39" s="73">
        <v>1.0</v>
      </c>
      <c r="X39" s="73">
        <v>2.0</v>
      </c>
      <c r="Y39" s="73">
        <v>1.0</v>
      </c>
      <c r="Z39" s="73">
        <v>2.0</v>
      </c>
      <c r="AA39" s="73">
        <v>2.0</v>
      </c>
      <c r="AB39" s="73">
        <v>3.0</v>
      </c>
      <c r="AC39" s="73">
        <v>1.0</v>
      </c>
      <c r="AD39" s="73">
        <v>2.0</v>
      </c>
      <c r="AE39" s="76">
        <v>23.0</v>
      </c>
      <c r="AF39" s="76">
        <f t="shared" si="1"/>
        <v>23</v>
      </c>
      <c r="AG39" s="77">
        <f t="shared" si="2"/>
        <v>0</v>
      </c>
    </row>
    <row r="40">
      <c r="A40" s="87"/>
      <c r="B40" s="82" t="s">
        <v>47</v>
      </c>
      <c r="C40" s="80"/>
      <c r="D40" s="80"/>
      <c r="E40" s="80"/>
      <c r="F40" s="80"/>
      <c r="G40" s="73">
        <v>2.0</v>
      </c>
      <c r="H40" s="73">
        <v>5.0</v>
      </c>
      <c r="I40" s="80"/>
      <c r="J40" s="80"/>
      <c r="K40" s="73">
        <v>5.0</v>
      </c>
      <c r="L40" s="73">
        <v>10.0</v>
      </c>
      <c r="M40" s="73">
        <v>5.0</v>
      </c>
      <c r="N40" s="73">
        <v>10.0</v>
      </c>
      <c r="O40" s="73">
        <v>2.0</v>
      </c>
      <c r="P40" s="73">
        <v>5.0</v>
      </c>
      <c r="Q40" s="73">
        <v>5.0</v>
      </c>
      <c r="R40" s="73">
        <v>10.0</v>
      </c>
      <c r="S40" s="73">
        <v>5.0</v>
      </c>
      <c r="T40" s="73">
        <v>10.0</v>
      </c>
      <c r="U40" s="73">
        <v>2.0</v>
      </c>
      <c r="V40" s="73">
        <v>5.0</v>
      </c>
      <c r="W40" s="73">
        <v>2.0</v>
      </c>
      <c r="X40" s="73">
        <v>5.0</v>
      </c>
      <c r="Y40" s="73">
        <v>2.0</v>
      </c>
      <c r="Z40" s="73">
        <v>5.0</v>
      </c>
      <c r="AA40" s="73">
        <v>5.0</v>
      </c>
      <c r="AB40" s="73">
        <v>10.0</v>
      </c>
      <c r="AC40" s="73">
        <v>2.0</v>
      </c>
      <c r="AD40" s="73">
        <v>5.0</v>
      </c>
      <c r="AE40" s="83">
        <v>70.0</v>
      </c>
      <c r="AF40" s="76">
        <f t="shared" si="1"/>
        <v>70</v>
      </c>
      <c r="AG40" s="77">
        <f t="shared" si="2"/>
        <v>0</v>
      </c>
    </row>
    <row r="41">
      <c r="A41" s="84" t="s">
        <v>72</v>
      </c>
      <c r="B41" s="82" t="s">
        <v>73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73">
        <v>15.0</v>
      </c>
      <c r="P41" s="73">
        <v>25.0</v>
      </c>
      <c r="Q41" s="73">
        <v>25.0</v>
      </c>
      <c r="R41" s="73">
        <v>50.0</v>
      </c>
      <c r="S41" s="73">
        <v>25.0</v>
      </c>
      <c r="T41" s="73">
        <v>50.0</v>
      </c>
      <c r="U41" s="80"/>
      <c r="V41" s="80"/>
      <c r="W41" s="73">
        <v>15.0</v>
      </c>
      <c r="X41" s="73">
        <v>25.0</v>
      </c>
      <c r="Y41" s="73">
        <v>15.0</v>
      </c>
      <c r="Z41" s="73">
        <v>25.0</v>
      </c>
      <c r="AA41" s="73">
        <v>25.0</v>
      </c>
      <c r="AB41" s="73">
        <v>50.0</v>
      </c>
      <c r="AC41" s="73">
        <v>15.0</v>
      </c>
      <c r="AD41" s="73">
        <v>25.0</v>
      </c>
      <c r="AE41" s="83">
        <v>275.0</v>
      </c>
      <c r="AF41" s="76">
        <f t="shared" si="1"/>
        <v>275</v>
      </c>
      <c r="AG41" s="77">
        <f t="shared" si="2"/>
        <v>0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74</v>
      </c>
    </row>
    <row r="44"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</row>
    <row r="45"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8"/>
      <c r="Z45" s="98"/>
      <c r="AA45" s="98"/>
      <c r="AB45" s="98"/>
      <c r="AC45" s="98"/>
      <c r="AD45" s="98"/>
    </row>
    <row r="46"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98"/>
      <c r="Z46" s="98"/>
      <c r="AA46" s="98"/>
      <c r="AB46" s="98"/>
      <c r="AC46" s="98"/>
      <c r="AD46" s="98"/>
    </row>
    <row r="4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98"/>
      <c r="Z47" s="99"/>
      <c r="AA47" s="99"/>
      <c r="AB47" s="98"/>
      <c r="AC47" s="98"/>
      <c r="AD47" s="98"/>
    </row>
    <row r="48"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98"/>
      <c r="Z48" s="98"/>
      <c r="AA48" s="98"/>
      <c r="AB48" s="98"/>
      <c r="AC48" s="98"/>
      <c r="AD48" s="98"/>
    </row>
    <row r="49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98"/>
      <c r="Z49" s="98"/>
      <c r="AA49" s="98"/>
      <c r="AB49" s="98"/>
      <c r="AC49" s="98"/>
      <c r="AD49" s="98"/>
    </row>
    <row r="50"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98"/>
      <c r="Z50" s="98"/>
      <c r="AA50" s="98"/>
      <c r="AB50" s="98"/>
      <c r="AC50" s="98"/>
      <c r="AD50" s="98"/>
    </row>
    <row r="51"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98"/>
      <c r="Z51" s="98"/>
      <c r="AA51" s="98"/>
      <c r="AB51" s="98"/>
      <c r="AC51" s="98"/>
      <c r="AD51" s="98"/>
    </row>
    <row r="52">
      <c r="C52" s="98"/>
      <c r="D52" s="98"/>
      <c r="E52" s="98"/>
      <c r="F52" s="98"/>
      <c r="G52" s="99"/>
      <c r="H52" s="99"/>
      <c r="I52" s="99"/>
      <c r="J52" s="99"/>
      <c r="K52" s="99"/>
      <c r="L52" s="99"/>
      <c r="M52" s="98"/>
      <c r="N52" s="98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99"/>
      <c r="Z52" s="99"/>
      <c r="AA52" s="99"/>
      <c r="AB52" s="99"/>
      <c r="AC52" s="99"/>
      <c r="AD52" s="99"/>
    </row>
    <row r="53">
      <c r="C53" s="98"/>
      <c r="D53" s="98"/>
      <c r="E53" s="98"/>
      <c r="F53" s="98"/>
      <c r="G53" s="100"/>
      <c r="H53" s="100"/>
      <c r="I53" s="100"/>
      <c r="J53" s="100"/>
      <c r="K53" s="100"/>
      <c r="L53" s="100"/>
      <c r="M53" s="98"/>
      <c r="N53" s="98"/>
      <c r="O53" s="100"/>
      <c r="P53" s="100"/>
      <c r="Q53" s="99"/>
      <c r="R53" s="99"/>
      <c r="S53" s="99"/>
      <c r="T53" s="99"/>
      <c r="U53" s="100"/>
      <c r="V53" s="100"/>
      <c r="W53" s="99"/>
      <c r="X53" s="99"/>
      <c r="Y53" s="100"/>
      <c r="Z53" s="100"/>
      <c r="AA53" s="100"/>
      <c r="AB53" s="100"/>
      <c r="AC53" s="100"/>
      <c r="AD53" s="100"/>
    </row>
    <row r="54"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9"/>
      <c r="P54" s="99"/>
      <c r="Q54" s="99"/>
      <c r="R54" s="99"/>
      <c r="S54" s="99"/>
      <c r="T54" s="99"/>
      <c r="U54" s="100"/>
      <c r="V54" s="100"/>
      <c r="W54" s="99"/>
      <c r="X54" s="99"/>
      <c r="Y54" s="100"/>
      <c r="Z54" s="100"/>
      <c r="AA54" s="100"/>
      <c r="AB54" s="100"/>
      <c r="AC54" s="100"/>
      <c r="AD54" s="100"/>
    </row>
    <row r="55">
      <c r="C55" s="99"/>
      <c r="D55" s="99"/>
      <c r="E55" s="98"/>
      <c r="F55" s="98"/>
      <c r="G55" s="99"/>
      <c r="H55" s="99"/>
      <c r="I55" s="99"/>
      <c r="J55" s="99"/>
      <c r="K55" s="99"/>
      <c r="L55" s="99"/>
      <c r="M55" s="98"/>
      <c r="N55" s="98"/>
      <c r="O55" s="99"/>
      <c r="P55" s="99"/>
      <c r="Q55" s="99"/>
      <c r="R55" s="99"/>
      <c r="S55" s="99"/>
      <c r="T55" s="99"/>
      <c r="U55" s="100"/>
      <c r="V55" s="100"/>
      <c r="W55" s="99"/>
      <c r="X55" s="99"/>
      <c r="Y55" s="100"/>
      <c r="Z55" s="100"/>
      <c r="AA55" s="100"/>
      <c r="AB55" s="100"/>
      <c r="AC55" s="100"/>
      <c r="AD55" s="100"/>
    </row>
    <row r="56">
      <c r="C56" s="100"/>
      <c r="D56" s="100"/>
      <c r="E56" s="98"/>
      <c r="F56" s="98"/>
      <c r="G56" s="100"/>
      <c r="H56" s="100"/>
      <c r="I56" s="100"/>
      <c r="J56" s="100"/>
      <c r="K56" s="100"/>
      <c r="L56" s="100"/>
      <c r="M56" s="98"/>
      <c r="N56" s="98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99"/>
      <c r="Z56" s="99"/>
      <c r="AA56" s="99"/>
      <c r="AB56" s="99"/>
      <c r="AC56" s="99"/>
      <c r="AD56" s="99"/>
    </row>
    <row r="57">
      <c r="C57" s="100"/>
      <c r="D57" s="100"/>
      <c r="E57" s="98"/>
      <c r="F57" s="98"/>
      <c r="G57" s="100"/>
      <c r="H57" s="100"/>
      <c r="I57" s="100"/>
      <c r="J57" s="100"/>
      <c r="K57" s="100"/>
      <c r="L57" s="100"/>
      <c r="M57" s="98"/>
      <c r="N57" s="98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</row>
    <row r="58">
      <c r="C58" s="98"/>
      <c r="D58" s="98"/>
      <c r="E58" s="98"/>
      <c r="F58" s="98"/>
      <c r="G58" s="100"/>
      <c r="H58" s="100"/>
      <c r="I58" s="100"/>
      <c r="J58" s="100"/>
      <c r="K58" s="100"/>
      <c r="L58" s="100"/>
      <c r="M58" s="99"/>
      <c r="N58" s="99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</row>
    <row r="59">
      <c r="C59" s="99"/>
      <c r="D59" s="99"/>
      <c r="E59" s="98"/>
      <c r="F59" s="98"/>
      <c r="G59" s="100"/>
      <c r="H59" s="100"/>
      <c r="I59" s="99"/>
      <c r="J59" s="99"/>
      <c r="K59" s="100"/>
      <c r="L59" s="100"/>
      <c r="M59" s="100"/>
      <c r="N59" s="100"/>
      <c r="O59" s="100"/>
      <c r="P59" s="100"/>
      <c r="Q59" s="99"/>
      <c r="R59" s="99"/>
      <c r="S59" s="99"/>
      <c r="T59" s="99"/>
      <c r="U59" s="100"/>
      <c r="V59" s="100"/>
      <c r="W59" s="99"/>
      <c r="X59" s="99"/>
      <c r="Y59" s="100"/>
      <c r="Z59" s="100"/>
      <c r="AA59" s="100"/>
      <c r="AB59" s="100"/>
      <c r="AC59" s="100"/>
      <c r="AD59" s="100"/>
    </row>
    <row r="60">
      <c r="C60" s="99"/>
      <c r="D60" s="99"/>
      <c r="E60" s="98"/>
      <c r="F60" s="98"/>
      <c r="G60" s="99"/>
      <c r="H60" s="99"/>
      <c r="I60" s="99"/>
      <c r="J60" s="99"/>
      <c r="K60" s="99"/>
      <c r="L60" s="99"/>
      <c r="M60" s="98"/>
      <c r="N60" s="98"/>
      <c r="O60" s="100"/>
      <c r="P60" s="100"/>
      <c r="Q60" s="98"/>
      <c r="R60" s="98"/>
      <c r="S60" s="98"/>
      <c r="T60" s="98"/>
      <c r="U60" s="98"/>
      <c r="V60" s="98"/>
      <c r="W60" s="98"/>
      <c r="X60" s="98"/>
      <c r="Y60" s="100"/>
      <c r="Z60" s="100"/>
      <c r="AA60" s="100"/>
      <c r="AB60" s="100"/>
      <c r="AC60" s="100"/>
      <c r="AD60" s="100"/>
    </row>
    <row r="61">
      <c r="C61" s="98"/>
      <c r="D61" s="98"/>
      <c r="E61" s="98"/>
      <c r="F61" s="98"/>
      <c r="G61" s="99"/>
      <c r="H61" s="99"/>
      <c r="I61" s="99"/>
      <c r="J61" s="99"/>
      <c r="K61" s="99"/>
      <c r="L61" s="99"/>
      <c r="M61" s="99"/>
      <c r="N61" s="99"/>
      <c r="O61" s="100"/>
      <c r="P61" s="100"/>
      <c r="Q61" s="99"/>
      <c r="R61" s="99"/>
      <c r="S61" s="99"/>
      <c r="T61" s="99"/>
      <c r="U61" s="99"/>
      <c r="V61" s="99"/>
      <c r="W61" s="99"/>
      <c r="X61" s="99"/>
      <c r="Y61" s="100"/>
      <c r="Z61" s="100"/>
      <c r="AA61" s="100"/>
      <c r="AB61" s="100"/>
      <c r="AC61" s="100"/>
      <c r="AD61" s="100"/>
    </row>
    <row r="62">
      <c r="C62" s="98"/>
      <c r="D62" s="98"/>
      <c r="E62" s="98"/>
      <c r="F62" s="98"/>
      <c r="G62" s="100"/>
      <c r="H62" s="100"/>
      <c r="I62" s="98"/>
      <c r="J62" s="98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99"/>
      <c r="Z62" s="99"/>
      <c r="AA62" s="99"/>
      <c r="AB62" s="99"/>
      <c r="AC62" s="99"/>
      <c r="AD62" s="99"/>
    </row>
    <row r="63">
      <c r="C63" s="99"/>
      <c r="D63" s="99"/>
      <c r="E63" s="99"/>
      <c r="F63" s="99"/>
      <c r="G63" s="100"/>
      <c r="H63" s="100"/>
      <c r="I63" s="98"/>
      <c r="J63" s="98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</row>
    <row r="64">
      <c r="C64" s="100"/>
      <c r="D64" s="100"/>
      <c r="E64" s="100"/>
      <c r="F64" s="100"/>
      <c r="G64" s="98"/>
      <c r="H64" s="98"/>
      <c r="I64" s="98"/>
      <c r="J64" s="98"/>
      <c r="K64" s="98"/>
      <c r="L64" s="98"/>
      <c r="M64" s="98"/>
      <c r="N64" s="98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</row>
    <row r="65">
      <c r="C65" s="100"/>
      <c r="D65" s="100"/>
      <c r="E65" s="100"/>
      <c r="F65" s="100"/>
      <c r="G65" s="99"/>
      <c r="H65" s="99"/>
      <c r="I65" s="98"/>
      <c r="J65" s="98"/>
      <c r="K65" s="99"/>
      <c r="L65" s="99"/>
      <c r="M65" s="99"/>
      <c r="N65" s="99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</row>
    <row r="66">
      <c r="C66" s="100"/>
      <c r="D66" s="100"/>
      <c r="E66" s="100"/>
      <c r="F66" s="100"/>
      <c r="G66" s="99"/>
      <c r="H66" s="99"/>
      <c r="I66" s="98"/>
      <c r="J66" s="98"/>
      <c r="K66" s="99"/>
      <c r="L66" s="99"/>
      <c r="M66" s="99"/>
      <c r="N66" s="99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</row>
    <row r="67">
      <c r="C67" s="100"/>
      <c r="D67" s="100"/>
      <c r="E67" s="100"/>
      <c r="F67" s="100"/>
      <c r="G67" s="98"/>
      <c r="H67" s="98"/>
      <c r="I67" s="98"/>
      <c r="J67" s="98"/>
      <c r="K67" s="98"/>
      <c r="L67" s="98"/>
      <c r="M67" s="98"/>
      <c r="N67" s="98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</row>
    <row r="68">
      <c r="C68" s="100"/>
      <c r="D68" s="100"/>
      <c r="E68" s="100"/>
      <c r="F68" s="100"/>
      <c r="G68" s="99"/>
      <c r="H68" s="99"/>
      <c r="I68" s="99"/>
      <c r="J68" s="99"/>
      <c r="K68" s="99"/>
      <c r="L68" s="99"/>
      <c r="M68" s="99"/>
      <c r="N68" s="99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</row>
    <row r="69">
      <c r="C69" s="100"/>
      <c r="D69" s="100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99"/>
      <c r="X69" s="99"/>
      <c r="Y69" s="100"/>
      <c r="Z69" s="100"/>
      <c r="AA69" s="100"/>
      <c r="AB69" s="100"/>
      <c r="AC69" s="100"/>
      <c r="AD69" s="100"/>
    </row>
    <row r="70">
      <c r="C70" s="99"/>
      <c r="D70" s="99"/>
      <c r="E70" s="99"/>
      <c r="F70" s="99"/>
      <c r="G70" s="98"/>
      <c r="H70" s="98"/>
      <c r="I70" s="98"/>
      <c r="J70" s="98"/>
      <c r="K70" s="98"/>
      <c r="L70" s="98"/>
      <c r="M70" s="98"/>
      <c r="N70" s="98"/>
      <c r="O70" s="99"/>
      <c r="P70" s="99"/>
      <c r="Q70" s="99"/>
      <c r="R70" s="99"/>
      <c r="S70" s="99"/>
      <c r="T70" s="99"/>
      <c r="U70" s="99"/>
      <c r="V70" s="99"/>
      <c r="W70" s="100"/>
      <c r="X70" s="100"/>
      <c r="Y70" s="99"/>
      <c r="Z70" s="99"/>
      <c r="AA70" s="99"/>
      <c r="AB70" s="99"/>
      <c r="AC70" s="99"/>
      <c r="AD70" s="99"/>
    </row>
    <row r="71">
      <c r="C71" s="99"/>
      <c r="D71" s="99"/>
      <c r="E71" s="99"/>
      <c r="F71" s="99"/>
      <c r="G71" s="98"/>
      <c r="H71" s="98"/>
      <c r="I71" s="98"/>
      <c r="J71" s="98"/>
      <c r="K71" s="98"/>
      <c r="L71" s="98"/>
      <c r="M71" s="98"/>
      <c r="N71" s="98"/>
      <c r="O71" s="99"/>
      <c r="P71" s="99"/>
      <c r="Q71" s="99"/>
      <c r="R71" s="99"/>
      <c r="S71" s="99"/>
      <c r="T71" s="99"/>
      <c r="U71" s="99"/>
      <c r="V71" s="99"/>
      <c r="W71" s="100"/>
      <c r="X71" s="100"/>
      <c r="Y71" s="99"/>
      <c r="Z71" s="99"/>
      <c r="AA71" s="99"/>
      <c r="AB71" s="99"/>
      <c r="AC71" s="99"/>
      <c r="AD71" s="99"/>
    </row>
    <row r="72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</row>
    <row r="73"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</row>
    <row r="74"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0"/>
      <c r="P74" s="100"/>
      <c r="Q74" s="100"/>
      <c r="R74" s="100"/>
      <c r="S74" s="100"/>
      <c r="T74" s="100"/>
      <c r="U74" s="100"/>
      <c r="V74" s="100"/>
      <c r="W74" s="99"/>
      <c r="X74" s="99"/>
      <c r="Y74" s="100"/>
      <c r="Z74" s="100"/>
      <c r="AA74" s="100"/>
      <c r="AB74" s="100"/>
      <c r="AC74" s="100"/>
      <c r="AD74" s="100"/>
    </row>
    <row r="7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</row>
    <row r="76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</row>
    <row r="77">
      <c r="C77" s="99"/>
      <c r="D77" s="99"/>
      <c r="E77" s="98"/>
      <c r="F77" s="98"/>
      <c r="G77" s="99"/>
      <c r="H77" s="99"/>
      <c r="I77" s="98"/>
      <c r="J77" s="98"/>
      <c r="K77" s="99"/>
      <c r="L77" s="99"/>
      <c r="M77" s="99"/>
      <c r="N77" s="99"/>
      <c r="O77" s="99"/>
      <c r="P77" s="99"/>
      <c r="Q77" s="100"/>
      <c r="R77" s="100"/>
      <c r="S77" s="99"/>
      <c r="T77" s="99"/>
      <c r="U77" s="99"/>
      <c r="V77" s="99"/>
      <c r="W77" s="98"/>
      <c r="X77" s="98"/>
      <c r="Y77" s="99"/>
      <c r="Z77" s="99"/>
      <c r="AA77" s="100"/>
      <c r="AB77" s="100"/>
      <c r="AC77" s="100"/>
      <c r="AD77" s="100"/>
    </row>
    <row r="78">
      <c r="C78" s="100"/>
      <c r="D78" s="100"/>
      <c r="E78" s="99"/>
      <c r="F78" s="99"/>
      <c r="G78" s="100"/>
      <c r="H78" s="100"/>
      <c r="I78" s="99"/>
      <c r="J78" s="99"/>
      <c r="K78" s="100"/>
      <c r="L78" s="100"/>
      <c r="M78" s="100"/>
      <c r="N78" s="100"/>
      <c r="O78" s="99"/>
      <c r="P78" s="99"/>
      <c r="Q78" s="100"/>
      <c r="R78" s="100"/>
      <c r="S78" s="99"/>
      <c r="T78" s="99"/>
      <c r="U78" s="99"/>
      <c r="V78" s="99"/>
      <c r="W78" s="99"/>
      <c r="X78" s="99"/>
      <c r="Y78" s="99"/>
      <c r="Z78" s="99"/>
      <c r="AA78" s="100"/>
      <c r="AB78" s="100"/>
      <c r="AC78" s="100"/>
      <c r="AD78" s="100"/>
    </row>
    <row r="79"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</row>
    <row r="80"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</row>
    <row r="81">
      <c r="C81" s="99"/>
      <c r="D81" s="99"/>
      <c r="E81" s="98"/>
      <c r="F81" s="98"/>
      <c r="G81" s="100"/>
      <c r="H81" s="100"/>
      <c r="I81" s="98"/>
      <c r="J81" s="98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</row>
    <row r="82">
      <c r="C82" s="99"/>
      <c r="D82" s="99"/>
      <c r="E82" s="99"/>
      <c r="F82" s="99"/>
      <c r="G82" s="100"/>
      <c r="H82" s="100"/>
      <c r="I82" s="99"/>
      <c r="J82" s="99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</row>
    <row r="83"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100"/>
      <c r="P83" s="100"/>
      <c r="Q83" s="100"/>
      <c r="R83" s="100"/>
      <c r="S83" s="100"/>
      <c r="T83" s="100"/>
      <c r="U83" s="99"/>
      <c r="V83" s="99"/>
      <c r="W83" s="100"/>
      <c r="X83" s="100"/>
      <c r="Y83" s="100"/>
      <c r="Z83" s="100"/>
      <c r="AA83" s="100"/>
      <c r="AB83" s="100"/>
      <c r="AC83" s="100"/>
      <c r="AD83" s="100"/>
    </row>
    <row r="84">
      <c r="C84" s="98"/>
      <c r="D84" s="98"/>
      <c r="E84" s="98"/>
      <c r="F84" s="98"/>
      <c r="G84" s="100"/>
      <c r="H84" s="100"/>
      <c r="I84" s="98"/>
      <c r="J84" s="98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</row>
    <row r="85">
      <c r="C85" s="98"/>
      <c r="D85" s="98"/>
      <c r="E85" s="98"/>
      <c r="F85" s="98"/>
      <c r="G85" s="100"/>
      <c r="H85" s="100"/>
      <c r="I85" s="98"/>
      <c r="J85" s="98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</row>
    <row r="86"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100"/>
      <c r="P86" s="100"/>
      <c r="Q86" s="100"/>
      <c r="R86" s="100"/>
      <c r="S86" s="100"/>
      <c r="T86" s="100"/>
      <c r="U86" s="98"/>
      <c r="V86" s="98"/>
      <c r="W86" s="100"/>
      <c r="X86" s="100"/>
      <c r="Y86" s="100"/>
      <c r="Z86" s="100"/>
      <c r="AA86" s="100"/>
      <c r="AB86" s="100"/>
      <c r="AC86" s="100"/>
      <c r="AD86" s="100"/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1"/>
    <hyperlink r:id="rId2" ref="A43"/>
  </hyperlinks>
  <drawing r:id="rId3"/>
  <tableParts count="2">
    <tablePart r:id="rId6"/>
    <tablePart r:id="rId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28" width="7.38"/>
  </cols>
  <sheetData>
    <row r="1">
      <c r="A1" s="335" t="s">
        <v>166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248" t="s">
        <v>55</v>
      </c>
      <c r="AA1" s="337"/>
      <c r="AB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5" t="s">
        <v>103</v>
      </c>
      <c r="AA3" s="345" t="s">
        <v>104</v>
      </c>
      <c r="AB3" s="346" t="s">
        <v>105</v>
      </c>
    </row>
    <row r="4">
      <c r="A4" s="6" t="s">
        <v>15</v>
      </c>
      <c r="B4" s="347" t="s">
        <v>159</v>
      </c>
      <c r="C4" s="9" t="s">
        <v>159</v>
      </c>
      <c r="D4" s="359">
        <f t="shared" ref="D4:D39" si="2">if(and(isblank(B4),isblank(C4)), "", ((if(isblank(C4), 0,(LEFT(C4, SEARCH("-",C4,1)-1)+right(C4,LEN(C4)-(SEARCH("-",C4,1))))/2)/((if(isblank(B4), 0,(LEFT(B4, SEARCH("-",B4,1)-1)+right(B4,LEN(B4)-(SEARCH("-",B4,1))))/2)))))-1)</f>
        <v>0</v>
      </c>
      <c r="E4" s="9" t="s">
        <v>129</v>
      </c>
      <c r="F4" s="9" t="s">
        <v>129</v>
      </c>
      <c r="G4" s="359">
        <f t="shared" ref="G4:G39" si="3">if(and(isblank(E4),isblank(F4)), "", ((if(isblank(F4), 0,(LEFT(F4, SEARCH("-",F4,1)-1)+right(F4,LEN(F4)-(SEARCH("-",F4,1))))/2)/((if(isblank(E4), 0,(LEFT(E4, SEARCH("-",E4,1)-1)+right(E4,LEN(E4)-(SEARCH("-",E4,1))))/2)))))-1)</f>
        <v>0</v>
      </c>
      <c r="H4" s="347" t="s">
        <v>159</v>
      </c>
      <c r="I4" s="9" t="s">
        <v>159</v>
      </c>
      <c r="J4" s="359">
        <f t="shared" ref="J4:J39" si="4">if(and(isblank(H4),isblank(I4)), "", ((if(isblank(I4), 0,(LEFT(I4, SEARCH("-",I4,1)-1)+right(I4,LEN(I4)-(SEARCH("-",I4,1))))/2)/((if(isblank(H4), 0,(LEFT(H4, SEARCH("-",H4,1)-1)+right(H4,LEN(H4)-(SEARCH("-",H4,1))))/2)))))-1)</f>
        <v>0</v>
      </c>
      <c r="K4" s="347" t="s">
        <v>129</v>
      </c>
      <c r="L4" s="9" t="s">
        <v>129</v>
      </c>
      <c r="M4" s="359">
        <f t="shared" ref="M4:M39" si="5">if(and(isblank(K4),isblank(L4)), "", ((if(isblank(L4), 0,(LEFT(L4, SEARCH("-",L4,1)-1)+right(L4,LEN(L4)-(SEARCH("-",L4,1))))/2)/((if(isblank(K4), 0,(LEFT(K4, SEARCH("-",K4,1)-1)+right(K4,LEN(K4)-(SEARCH("-",K4,1))))/2)))))-1)</f>
        <v>0</v>
      </c>
      <c r="N4" s="347" t="s">
        <v>129</v>
      </c>
      <c r="O4" s="9" t="s">
        <v>129</v>
      </c>
      <c r="P4" s="359">
        <f t="shared" ref="P4:P39" si="6">if(and(isblank(N4),isblank(O4)), "", ((if(isblank(O4), 0,(LEFT(O4, SEARCH("-",O4,1)-1)+right(O4,LEN(O4)-(SEARCH("-",O4,1))))/2)/((if(isblank(N4), 0,(LEFT(N4, SEARCH("-",N4,1)-1)+right(N4,LEN(N4)-(SEARCH("-",N4,1))))/2)))))-1)</f>
        <v>0</v>
      </c>
      <c r="Q4" s="347" t="s">
        <v>129</v>
      </c>
      <c r="R4" s="9" t="s">
        <v>129</v>
      </c>
      <c r="S4" s="359">
        <f t="shared" ref="S4:S39" si="7">if(and(isblank(Q4),isblank(R4)), "", ((if(isblank(R4), 0,(LEFT(R4, SEARCH("-",R4,1)-1)+right(R4,LEN(R4)-(SEARCH("-",R4,1))))/2)/((if(isblank(Q4), 0,(LEFT(Q4, SEARCH("-",Q4,1)-1)+right(Q4,LEN(Q4)-(SEARCH("-",Q4,1))))/2)))))-1)</f>
        <v>0</v>
      </c>
      <c r="T4" s="347" t="s">
        <v>159</v>
      </c>
      <c r="U4" s="9" t="s">
        <v>159</v>
      </c>
      <c r="V4" s="359">
        <f t="shared" ref="V4:V39" si="8">if(and(isblank(T4),isblank(U4)), "", ((if(isblank(U4), 0,(LEFT(U4, SEARCH("-",U4,1)-1)+right(U4,LEN(U4)-(SEARCH("-",U4,1))))/2)/((if(isblank(T4), 0,(LEFT(T4, SEARCH("-",T4,1)-1)+right(T4,LEN(T4)-(SEARCH("-",T4,1))))/2)))))-1)</f>
        <v>0</v>
      </c>
      <c r="W4" s="347" t="s">
        <v>129</v>
      </c>
      <c r="X4" s="9" t="s">
        <v>129</v>
      </c>
      <c r="Y4" s="359">
        <f t="shared" ref="Y4:Y39" si="9">if(and(isblank(W4),isblank(X4)), "", ((if(isblank(X4), 0,(LEFT(X4, SEARCH("-",X4,1)-1)+right(X4,LEN(X4)-(SEARCH("-",X4,1))))/2)/((if(isblank(W4), 0,(LEFT(W4, SEARCH("-",W4,1)-1)+right(W4,LEN(W4)-(SEARCH("-",W4,1))))/2)))))-1)</f>
        <v>0</v>
      </c>
      <c r="Z4" s="360">
        <f t="shared" ref="Z4:AA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0,INT(right(Q4,LEN(Q4)-(SEARCH("-",Q4,1))))))+(6*if(isblank(T4), 0,INT(right(T4,LEN(T4)-(SEARCH("-",T4,1))))))+(3*if(isblank(W4), 0,INT(right(W4,LEN(W4)-(SEARCH("-",W4,1))))))</f>
        <v>25</v>
      </c>
      <c r="AA4" s="380">
        <f t="shared" si="1"/>
        <v>25</v>
      </c>
      <c r="AB4" s="359">
        <f t="shared" ref="AB4:AB39" si="11">(AA4/Z4)-1</f>
        <v>0</v>
      </c>
    </row>
    <row r="5">
      <c r="A5" s="12" t="s">
        <v>22</v>
      </c>
      <c r="B5" s="353"/>
      <c r="C5" s="15"/>
      <c r="D5" s="354" t="str">
        <f t="shared" si="2"/>
        <v/>
      </c>
      <c r="E5" s="15"/>
      <c r="F5" s="15"/>
      <c r="G5" s="354" t="str">
        <f t="shared" si="3"/>
        <v/>
      </c>
      <c r="H5" s="353" t="s">
        <v>115</v>
      </c>
      <c r="I5" s="15" t="s">
        <v>115</v>
      </c>
      <c r="J5" s="354">
        <f t="shared" si="4"/>
        <v>0</v>
      </c>
      <c r="K5" s="353"/>
      <c r="L5" s="15"/>
      <c r="M5" s="354" t="str">
        <f t="shared" si="5"/>
        <v/>
      </c>
      <c r="N5" s="353" t="s">
        <v>129</v>
      </c>
      <c r="O5" s="15" t="s">
        <v>147</v>
      </c>
      <c r="P5" s="354">
        <f t="shared" si="6"/>
        <v>0.25</v>
      </c>
      <c r="Q5" s="353" t="s">
        <v>129</v>
      </c>
      <c r="R5" s="15" t="s">
        <v>147</v>
      </c>
      <c r="S5" s="354">
        <f t="shared" si="7"/>
        <v>0.25</v>
      </c>
      <c r="T5" s="353" t="s">
        <v>115</v>
      </c>
      <c r="U5" s="15" t="s">
        <v>115</v>
      </c>
      <c r="V5" s="354">
        <f t="shared" si="8"/>
        <v>0</v>
      </c>
      <c r="W5" s="353" t="s">
        <v>129</v>
      </c>
      <c r="X5" s="15" t="s">
        <v>129</v>
      </c>
      <c r="Y5" s="354">
        <f t="shared" si="9"/>
        <v>0</v>
      </c>
      <c r="Z5" s="357">
        <f t="shared" ref="Z5:AA5" si="10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0,INT(right(Q5,LEN(Q5)-(SEARCH("-",Q5,1))))))+(6*if(isblank(T5), 0,INT(right(T5,LEN(T5)-(SEARCH("-",T5,1))))))+(3*if(isblank(W5), 0,INT(right(W5,LEN(W5)-(SEARCH("-",W5,1))))))</f>
        <v>24</v>
      </c>
      <c r="AA5" s="381">
        <f t="shared" si="10"/>
        <v>25</v>
      </c>
      <c r="AB5" s="354">
        <f t="shared" si="11"/>
        <v>0.04166666667</v>
      </c>
    </row>
    <row r="6">
      <c r="A6" s="6" t="s">
        <v>35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115</v>
      </c>
      <c r="I6" s="18" t="s">
        <v>115</v>
      </c>
      <c r="J6" s="359">
        <f t="shared" si="4"/>
        <v>0</v>
      </c>
      <c r="K6" s="358" t="s">
        <v>129</v>
      </c>
      <c r="L6" s="18" t="s">
        <v>147</v>
      </c>
      <c r="M6" s="359">
        <f t="shared" si="5"/>
        <v>0.25</v>
      </c>
      <c r="N6" s="358" t="s">
        <v>129</v>
      </c>
      <c r="O6" s="18" t="s">
        <v>147</v>
      </c>
      <c r="P6" s="359">
        <f t="shared" si="6"/>
        <v>0.25</v>
      </c>
      <c r="Q6" s="358"/>
      <c r="R6" s="18"/>
      <c r="S6" s="359" t="str">
        <f t="shared" si="7"/>
        <v/>
      </c>
      <c r="T6" s="358" t="s">
        <v>115</v>
      </c>
      <c r="U6" s="18" t="s">
        <v>115</v>
      </c>
      <c r="V6" s="359">
        <f t="shared" si="8"/>
        <v>0</v>
      </c>
      <c r="W6" s="358" t="s">
        <v>129</v>
      </c>
      <c r="X6" s="18" t="s">
        <v>129</v>
      </c>
      <c r="Y6" s="359">
        <f t="shared" si="9"/>
        <v>0</v>
      </c>
      <c r="Z6" s="360">
        <f t="shared" ref="Z6:AA6" si="12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0,INT(right(Q6,LEN(Q6)-(SEARCH("-",Q6,1))))))+(6*if(isblank(T6), 0,INT(right(T6,LEN(T6)-(SEARCH("-",T6,1))))))+(3*if(isblank(W6), 0,INT(right(W6,LEN(W6)-(SEARCH("-",W6,1))))))</f>
        <v>24</v>
      </c>
      <c r="AA6" s="380">
        <f t="shared" si="12"/>
        <v>25</v>
      </c>
      <c r="AB6" s="359">
        <f t="shared" si="11"/>
        <v>0.04166666667</v>
      </c>
    </row>
    <row r="7">
      <c r="A7" s="12" t="s">
        <v>16</v>
      </c>
      <c r="B7" s="353" t="s">
        <v>115</v>
      </c>
      <c r="C7" s="15" t="s">
        <v>115</v>
      </c>
      <c r="D7" s="354">
        <f t="shared" si="2"/>
        <v>0</v>
      </c>
      <c r="E7" s="15" t="s">
        <v>129</v>
      </c>
      <c r="F7" s="15" t="s">
        <v>129</v>
      </c>
      <c r="G7" s="354">
        <f t="shared" si="3"/>
        <v>0</v>
      </c>
      <c r="H7" s="353" t="s">
        <v>115</v>
      </c>
      <c r="I7" s="15" t="s">
        <v>115</v>
      </c>
      <c r="J7" s="354">
        <f t="shared" si="4"/>
        <v>0</v>
      </c>
      <c r="K7" s="353" t="s">
        <v>129</v>
      </c>
      <c r="L7" s="15" t="s">
        <v>129</v>
      </c>
      <c r="M7" s="354">
        <f t="shared" si="5"/>
        <v>0</v>
      </c>
      <c r="N7" s="353" t="s">
        <v>129</v>
      </c>
      <c r="O7" s="15" t="s">
        <v>129</v>
      </c>
      <c r="P7" s="354">
        <f t="shared" si="6"/>
        <v>0</v>
      </c>
      <c r="Q7" s="353" t="s">
        <v>129</v>
      </c>
      <c r="R7" s="15" t="s">
        <v>129</v>
      </c>
      <c r="S7" s="354">
        <f t="shared" si="7"/>
        <v>0</v>
      </c>
      <c r="T7" s="353" t="s">
        <v>115</v>
      </c>
      <c r="U7" s="15" t="s">
        <v>115</v>
      </c>
      <c r="V7" s="354">
        <f t="shared" si="8"/>
        <v>0</v>
      </c>
      <c r="W7" s="353" t="s">
        <v>129</v>
      </c>
      <c r="X7" s="15" t="s">
        <v>129</v>
      </c>
      <c r="Y7" s="354">
        <f t="shared" si="9"/>
        <v>0</v>
      </c>
      <c r="Z7" s="357">
        <f t="shared" ref="Z7:AA7" si="13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0,INT(right(Q7,LEN(Q7)-(SEARCH("-",Q7,1))))))+(6*if(isblank(T7), 0,INT(right(T7,LEN(T7)-(SEARCH("-",T7,1))))))+(3*if(isblank(W7), 0,INT(right(W7,LEN(W7)-(SEARCH("-",W7,1))))))</f>
        <v>25</v>
      </c>
      <c r="AA7" s="381">
        <f t="shared" si="13"/>
        <v>25</v>
      </c>
      <c r="AB7" s="354">
        <f t="shared" si="11"/>
        <v>0</v>
      </c>
    </row>
    <row r="8">
      <c r="A8" s="6" t="s">
        <v>42</v>
      </c>
      <c r="B8" s="358" t="s">
        <v>141</v>
      </c>
      <c r="C8" s="18" t="s">
        <v>141</v>
      </c>
      <c r="D8" s="359">
        <f t="shared" si="2"/>
        <v>0</v>
      </c>
      <c r="E8" s="18" t="s">
        <v>141</v>
      </c>
      <c r="F8" s="18" t="s">
        <v>115</v>
      </c>
      <c r="G8" s="359">
        <f t="shared" si="3"/>
        <v>0.5</v>
      </c>
      <c r="H8" s="358" t="s">
        <v>141</v>
      </c>
      <c r="I8" s="18" t="s">
        <v>141</v>
      </c>
      <c r="J8" s="359">
        <f t="shared" si="4"/>
        <v>0</v>
      </c>
      <c r="K8" s="358" t="s">
        <v>141</v>
      </c>
      <c r="L8" s="18" t="s">
        <v>115</v>
      </c>
      <c r="M8" s="359">
        <f t="shared" si="5"/>
        <v>0.5</v>
      </c>
      <c r="N8" s="358" t="s">
        <v>141</v>
      </c>
      <c r="O8" s="18" t="s">
        <v>115</v>
      </c>
      <c r="P8" s="359">
        <f t="shared" si="6"/>
        <v>0.5</v>
      </c>
      <c r="Q8" s="358" t="s">
        <v>141</v>
      </c>
      <c r="R8" s="18" t="s">
        <v>115</v>
      </c>
      <c r="S8" s="359">
        <f t="shared" si="7"/>
        <v>0.5</v>
      </c>
      <c r="T8" s="358" t="s">
        <v>141</v>
      </c>
      <c r="U8" s="18" t="s">
        <v>141</v>
      </c>
      <c r="V8" s="359">
        <f t="shared" si="8"/>
        <v>0</v>
      </c>
      <c r="W8" s="358" t="s">
        <v>141</v>
      </c>
      <c r="X8" s="18" t="s">
        <v>115</v>
      </c>
      <c r="Y8" s="359">
        <f t="shared" si="9"/>
        <v>0.5</v>
      </c>
      <c r="Z8" s="360">
        <f t="shared" ref="Z8:AA8" si="14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0,INT(right(Q8,LEN(Q8)-(SEARCH("-",Q8,1))))))+(6*if(isblank(T8), 0,INT(right(T8,LEN(T8)-(SEARCH("-",T8,1))))))+(3*if(isblank(W8), 0,INT(right(W8,LEN(W8)-(SEARCH("-",W8,1))))))</f>
        <v>11</v>
      </c>
      <c r="AA8" s="380">
        <f t="shared" si="14"/>
        <v>14</v>
      </c>
      <c r="AB8" s="359">
        <f t="shared" si="11"/>
        <v>0.2727272727</v>
      </c>
    </row>
    <row r="9">
      <c r="A9" s="12" t="s">
        <v>17</v>
      </c>
      <c r="B9" s="353"/>
      <c r="C9" s="15"/>
      <c r="D9" s="354" t="str">
        <f t="shared" si="2"/>
        <v/>
      </c>
      <c r="E9" s="15"/>
      <c r="F9" s="15"/>
      <c r="G9" s="354" t="str">
        <f t="shared" si="3"/>
        <v/>
      </c>
      <c r="H9" s="353" t="s">
        <v>160</v>
      </c>
      <c r="I9" s="15" t="s">
        <v>160</v>
      </c>
      <c r="J9" s="354">
        <f t="shared" si="4"/>
        <v>0</v>
      </c>
      <c r="K9" s="353" t="s">
        <v>123</v>
      </c>
      <c r="L9" s="15" t="s">
        <v>123</v>
      </c>
      <c r="M9" s="354">
        <f t="shared" si="5"/>
        <v>0</v>
      </c>
      <c r="N9" s="353" t="s">
        <v>123</v>
      </c>
      <c r="O9" s="15" t="s">
        <v>123</v>
      </c>
      <c r="P9" s="354">
        <f t="shared" si="6"/>
        <v>0</v>
      </c>
      <c r="Q9" s="353"/>
      <c r="R9" s="15"/>
      <c r="S9" s="354" t="str">
        <f t="shared" si="7"/>
        <v/>
      </c>
      <c r="T9" s="353" t="s">
        <v>160</v>
      </c>
      <c r="U9" s="15" t="s">
        <v>160</v>
      </c>
      <c r="V9" s="354">
        <f t="shared" si="8"/>
        <v>0</v>
      </c>
      <c r="W9" s="353" t="s">
        <v>123</v>
      </c>
      <c r="X9" s="15" t="s">
        <v>123</v>
      </c>
      <c r="Y9" s="354">
        <f t="shared" si="9"/>
        <v>0</v>
      </c>
      <c r="Z9" s="357">
        <f t="shared" ref="Z9:AA9" si="15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0,INT(right(Q9,LEN(Q9)-(SEARCH("-",Q9,1))))))+(6*if(isblank(T9), 0,INT(right(T9,LEN(T9)-(SEARCH("-",T9,1))))))+(3*if(isblank(W9), 0,INT(right(W9,LEN(W9)-(SEARCH("-",W9,1))))))</f>
        <v>44</v>
      </c>
      <c r="AA9" s="381">
        <f t="shared" si="15"/>
        <v>44</v>
      </c>
      <c r="AB9" s="354">
        <f t="shared" si="11"/>
        <v>0</v>
      </c>
    </row>
    <row r="10">
      <c r="A10" s="6" t="s">
        <v>18</v>
      </c>
      <c r="B10" s="358" t="s">
        <v>145</v>
      </c>
      <c r="C10" s="18" t="s">
        <v>145</v>
      </c>
      <c r="D10" s="359">
        <f t="shared" si="2"/>
        <v>0</v>
      </c>
      <c r="E10" s="18" t="s">
        <v>146</v>
      </c>
      <c r="F10" s="18" t="s">
        <v>146</v>
      </c>
      <c r="G10" s="359">
        <f t="shared" si="3"/>
        <v>0</v>
      </c>
      <c r="H10" s="358"/>
      <c r="I10" s="18"/>
      <c r="J10" s="359" t="str">
        <f t="shared" si="4"/>
        <v/>
      </c>
      <c r="K10" s="358"/>
      <c r="L10" s="18"/>
      <c r="M10" s="359" t="str">
        <f t="shared" si="5"/>
        <v/>
      </c>
      <c r="N10" s="358"/>
      <c r="O10" s="18"/>
      <c r="P10" s="359" t="str">
        <f t="shared" si="6"/>
        <v/>
      </c>
      <c r="Q10" s="358"/>
      <c r="R10" s="18"/>
      <c r="S10" s="359" t="str">
        <f t="shared" si="7"/>
        <v/>
      </c>
      <c r="T10" s="358" t="s">
        <v>145</v>
      </c>
      <c r="U10" s="18" t="s">
        <v>145</v>
      </c>
      <c r="V10" s="359">
        <f t="shared" si="8"/>
        <v>0</v>
      </c>
      <c r="W10" s="358" t="s">
        <v>146</v>
      </c>
      <c r="X10" s="18" t="s">
        <v>146</v>
      </c>
      <c r="Y10" s="359">
        <f t="shared" si="9"/>
        <v>0</v>
      </c>
      <c r="Z10" s="360">
        <f t="shared" ref="Z10:AA10" si="16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0,INT(right(Q10,LEN(Q10)-(SEARCH("-",Q10,1))))))+(6*if(isblank(T10), 0,INT(right(T10,LEN(T10)-(SEARCH("-",T10,1))))))+(3*if(isblank(W10), 0,INT(right(W10,LEN(W10)-(SEARCH("-",W10,1))))))</f>
        <v>120</v>
      </c>
      <c r="AA10" s="380">
        <f t="shared" si="16"/>
        <v>120</v>
      </c>
      <c r="AB10" s="359">
        <f t="shared" si="11"/>
        <v>0</v>
      </c>
    </row>
    <row r="11">
      <c r="A11" s="12" t="s">
        <v>19</v>
      </c>
      <c r="B11" s="353" t="s">
        <v>164</v>
      </c>
      <c r="C11" s="15" t="s">
        <v>129</v>
      </c>
      <c r="D11" s="354">
        <f t="shared" si="2"/>
        <v>1.666666667</v>
      </c>
      <c r="E11" s="15" t="s">
        <v>165</v>
      </c>
      <c r="F11" s="15" t="s">
        <v>123</v>
      </c>
      <c r="G11" s="354">
        <f t="shared" si="3"/>
        <v>1.8</v>
      </c>
      <c r="H11" s="353" t="s">
        <v>129</v>
      </c>
      <c r="I11" s="15" t="s">
        <v>129</v>
      </c>
      <c r="J11" s="354">
        <f t="shared" si="4"/>
        <v>0</v>
      </c>
      <c r="K11" s="353" t="s">
        <v>165</v>
      </c>
      <c r="L11" s="15" t="s">
        <v>123</v>
      </c>
      <c r="M11" s="354">
        <f t="shared" si="5"/>
        <v>1.8</v>
      </c>
      <c r="N11" s="353" t="s">
        <v>160</v>
      </c>
      <c r="O11" s="15" t="s">
        <v>123</v>
      </c>
      <c r="P11" s="354">
        <f t="shared" si="6"/>
        <v>0.2727272727</v>
      </c>
      <c r="Q11" s="353" t="s">
        <v>160</v>
      </c>
      <c r="R11" s="15" t="s">
        <v>123</v>
      </c>
      <c r="S11" s="354">
        <f t="shared" si="7"/>
        <v>0.2727272727</v>
      </c>
      <c r="T11" s="353" t="s">
        <v>129</v>
      </c>
      <c r="U11" s="15" t="s">
        <v>129</v>
      </c>
      <c r="V11" s="354">
        <f t="shared" si="8"/>
        <v>0</v>
      </c>
      <c r="W11" s="353" t="s">
        <v>160</v>
      </c>
      <c r="X11" s="15" t="s">
        <v>123</v>
      </c>
      <c r="Y11" s="354">
        <f t="shared" si="9"/>
        <v>0.2727272727</v>
      </c>
      <c r="Z11" s="357">
        <f t="shared" ref="Z11:AA11" si="17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0,INT(right(Q11,LEN(Q11)-(SEARCH("-",Q11,1))))))+(6*if(isblank(T11), 0,INT(right(T11,LEN(T11)-(SEARCH("-",T11,1))))))+(3*if(isblank(W11), 0,INT(right(W11,LEN(W11)-(SEARCH("-",W11,1))))))</f>
        <v>34</v>
      </c>
      <c r="AA11" s="381">
        <f t="shared" si="17"/>
        <v>39</v>
      </c>
      <c r="AB11" s="354">
        <f t="shared" si="11"/>
        <v>0.1470588235</v>
      </c>
    </row>
    <row r="12">
      <c r="A12" s="6" t="s">
        <v>20</v>
      </c>
      <c r="B12" s="358" t="s">
        <v>164</v>
      </c>
      <c r="C12" s="18" t="s">
        <v>129</v>
      </c>
      <c r="D12" s="359">
        <f t="shared" si="2"/>
        <v>1.666666667</v>
      </c>
      <c r="E12" s="18" t="s">
        <v>165</v>
      </c>
      <c r="F12" s="18" t="s">
        <v>123</v>
      </c>
      <c r="G12" s="359">
        <f t="shared" si="3"/>
        <v>1.8</v>
      </c>
      <c r="H12" s="358" t="s">
        <v>129</v>
      </c>
      <c r="I12" s="18" t="s">
        <v>129</v>
      </c>
      <c r="J12" s="359">
        <f t="shared" si="4"/>
        <v>0</v>
      </c>
      <c r="K12" s="358" t="s">
        <v>165</v>
      </c>
      <c r="L12" s="18" t="s">
        <v>123</v>
      </c>
      <c r="M12" s="359">
        <f t="shared" si="5"/>
        <v>1.8</v>
      </c>
      <c r="N12" s="358" t="s">
        <v>160</v>
      </c>
      <c r="O12" s="18" t="s">
        <v>123</v>
      </c>
      <c r="P12" s="359">
        <f t="shared" si="6"/>
        <v>0.2727272727</v>
      </c>
      <c r="Q12" s="358" t="s">
        <v>160</v>
      </c>
      <c r="R12" s="18" t="s">
        <v>123</v>
      </c>
      <c r="S12" s="359">
        <f t="shared" si="7"/>
        <v>0.2727272727</v>
      </c>
      <c r="T12" s="358" t="s">
        <v>129</v>
      </c>
      <c r="U12" s="18" t="s">
        <v>129</v>
      </c>
      <c r="V12" s="359">
        <f t="shared" si="8"/>
        <v>0</v>
      </c>
      <c r="W12" s="358" t="s">
        <v>160</v>
      </c>
      <c r="X12" s="18" t="s">
        <v>123</v>
      </c>
      <c r="Y12" s="359">
        <f t="shared" si="9"/>
        <v>0.2727272727</v>
      </c>
      <c r="Z12" s="360">
        <f t="shared" ref="Z12:AA12" si="18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0,INT(right(Q12,LEN(Q12)-(SEARCH("-",Q12,1))))))+(6*if(isblank(T12), 0,INT(right(T12,LEN(T12)-(SEARCH("-",T12,1))))))+(3*if(isblank(W12), 0,INT(right(W12,LEN(W12)-(SEARCH("-",W12,1))))))</f>
        <v>34</v>
      </c>
      <c r="AA12" s="380">
        <f t="shared" si="18"/>
        <v>39</v>
      </c>
      <c r="AB12" s="359">
        <f t="shared" si="11"/>
        <v>0.1470588235</v>
      </c>
    </row>
    <row r="13">
      <c r="A13" s="12" t="s">
        <v>21</v>
      </c>
      <c r="B13" s="353" t="s">
        <v>115</v>
      </c>
      <c r="C13" s="15" t="s">
        <v>115</v>
      </c>
      <c r="D13" s="354">
        <f t="shared" si="2"/>
        <v>0</v>
      </c>
      <c r="E13" s="15" t="s">
        <v>129</v>
      </c>
      <c r="F13" s="15" t="s">
        <v>129</v>
      </c>
      <c r="G13" s="354">
        <f t="shared" si="3"/>
        <v>0</v>
      </c>
      <c r="H13" s="353" t="s">
        <v>115</v>
      </c>
      <c r="I13" s="15" t="s">
        <v>115</v>
      </c>
      <c r="J13" s="354">
        <f t="shared" si="4"/>
        <v>0</v>
      </c>
      <c r="K13" s="353" t="s">
        <v>129</v>
      </c>
      <c r="L13" s="15" t="s">
        <v>129</v>
      </c>
      <c r="M13" s="354">
        <f t="shared" si="5"/>
        <v>0</v>
      </c>
      <c r="N13" s="353" t="s">
        <v>129</v>
      </c>
      <c r="O13" s="15" t="s">
        <v>129</v>
      </c>
      <c r="P13" s="354">
        <f t="shared" si="6"/>
        <v>0</v>
      </c>
      <c r="Q13" s="353" t="s">
        <v>129</v>
      </c>
      <c r="R13" s="15" t="s">
        <v>129</v>
      </c>
      <c r="S13" s="354">
        <f t="shared" si="7"/>
        <v>0</v>
      </c>
      <c r="T13" s="353" t="s">
        <v>115</v>
      </c>
      <c r="U13" s="15" t="s">
        <v>115</v>
      </c>
      <c r="V13" s="354">
        <f t="shared" si="8"/>
        <v>0</v>
      </c>
      <c r="W13" s="353" t="s">
        <v>129</v>
      </c>
      <c r="X13" s="15" t="s">
        <v>129</v>
      </c>
      <c r="Y13" s="354">
        <f t="shared" si="9"/>
        <v>0</v>
      </c>
      <c r="Z13" s="357">
        <f t="shared" ref="Z13:AA13" si="19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0,INT(right(Q13,LEN(Q13)-(SEARCH("-",Q13,1))))))+(6*if(isblank(T13), 0,INT(right(T13,LEN(T13)-(SEARCH("-",T13,1))))))+(3*if(isblank(W13), 0,INT(right(W13,LEN(W13)-(SEARCH("-",W13,1))))))</f>
        <v>25</v>
      </c>
      <c r="AA13" s="381">
        <f t="shared" si="19"/>
        <v>25</v>
      </c>
      <c r="AB13" s="354">
        <f t="shared" si="11"/>
        <v>0</v>
      </c>
    </row>
    <row r="14">
      <c r="A14" s="6" t="s">
        <v>29</v>
      </c>
      <c r="B14" s="358"/>
      <c r="C14" s="18"/>
      <c r="D14" s="359" t="str">
        <f t="shared" si="2"/>
        <v/>
      </c>
      <c r="E14" s="18"/>
      <c r="F14" s="18"/>
      <c r="G14" s="359" t="str">
        <f t="shared" si="3"/>
        <v/>
      </c>
      <c r="H14" s="358" t="s">
        <v>160</v>
      </c>
      <c r="I14" s="18" t="s">
        <v>160</v>
      </c>
      <c r="J14" s="359">
        <f t="shared" si="4"/>
        <v>0</v>
      </c>
      <c r="K14" s="358"/>
      <c r="L14" s="18"/>
      <c r="M14" s="359" t="str">
        <f t="shared" si="5"/>
        <v/>
      </c>
      <c r="N14" s="358" t="s">
        <v>123</v>
      </c>
      <c r="O14" s="18" t="s">
        <v>123</v>
      </c>
      <c r="P14" s="359">
        <f t="shared" si="6"/>
        <v>0</v>
      </c>
      <c r="Q14" s="358" t="s">
        <v>123</v>
      </c>
      <c r="R14" s="18" t="s">
        <v>123</v>
      </c>
      <c r="S14" s="359">
        <f t="shared" si="7"/>
        <v>0</v>
      </c>
      <c r="T14" s="358" t="s">
        <v>160</v>
      </c>
      <c r="U14" s="18" t="s">
        <v>160</v>
      </c>
      <c r="V14" s="359">
        <f t="shared" si="8"/>
        <v>0</v>
      </c>
      <c r="W14" s="358" t="s">
        <v>123</v>
      </c>
      <c r="X14" s="18" t="s">
        <v>123</v>
      </c>
      <c r="Y14" s="359">
        <f t="shared" si="9"/>
        <v>0</v>
      </c>
      <c r="Z14" s="360">
        <f t="shared" ref="Z14:AA14" si="20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0,INT(right(Q14,LEN(Q14)-(SEARCH("-",Q14,1))))))+(6*if(isblank(T14), 0,INT(right(T14,LEN(T14)-(SEARCH("-",T14,1))))))+(3*if(isblank(W14), 0,INT(right(W14,LEN(W14)-(SEARCH("-",W14,1))))))</f>
        <v>44</v>
      </c>
      <c r="AA14" s="380">
        <f t="shared" si="20"/>
        <v>44</v>
      </c>
      <c r="AB14" s="359">
        <f t="shared" si="11"/>
        <v>0</v>
      </c>
    </row>
    <row r="15">
      <c r="A15" s="12" t="s">
        <v>30</v>
      </c>
      <c r="B15" s="353" t="s">
        <v>150</v>
      </c>
      <c r="C15" s="15" t="s">
        <v>150</v>
      </c>
      <c r="D15" s="354">
        <f t="shared" si="2"/>
        <v>0</v>
      </c>
      <c r="E15" s="15" t="s">
        <v>146</v>
      </c>
      <c r="F15" s="15" t="s">
        <v>146</v>
      </c>
      <c r="G15" s="354">
        <f t="shared" si="3"/>
        <v>0</v>
      </c>
      <c r="H15" s="353"/>
      <c r="I15" s="15"/>
      <c r="J15" s="354" t="str">
        <f t="shared" si="4"/>
        <v/>
      </c>
      <c r="K15" s="353"/>
      <c r="L15" s="15"/>
      <c r="M15" s="354" t="str">
        <f t="shared" si="5"/>
        <v/>
      </c>
      <c r="N15" s="353"/>
      <c r="O15" s="15"/>
      <c r="P15" s="354" t="str">
        <f t="shared" si="6"/>
        <v/>
      </c>
      <c r="Q15" s="353"/>
      <c r="R15" s="15"/>
      <c r="S15" s="354" t="str">
        <f t="shared" si="7"/>
        <v/>
      </c>
      <c r="T15" s="353" t="s">
        <v>150</v>
      </c>
      <c r="U15" s="15" t="s">
        <v>150</v>
      </c>
      <c r="V15" s="354">
        <f t="shared" si="8"/>
        <v>0</v>
      </c>
      <c r="W15" s="353" t="s">
        <v>146</v>
      </c>
      <c r="X15" s="15" t="s">
        <v>146</v>
      </c>
      <c r="Y15" s="354">
        <f t="shared" si="9"/>
        <v>0</v>
      </c>
      <c r="Z15" s="357">
        <f t="shared" ref="Z15:AA15" si="21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0,INT(right(Q15,LEN(Q15)-(SEARCH("-",Q15,1))))))+(6*if(isblank(T15), 0,INT(right(T15,LEN(T15)-(SEARCH("-",T15,1))))))+(3*if(isblank(W15), 0,INT(right(W15,LEN(W15)-(SEARCH("-",W15,1))))))</f>
        <v>120</v>
      </c>
      <c r="AA15" s="381">
        <f t="shared" si="21"/>
        <v>120</v>
      </c>
      <c r="AB15" s="354">
        <f t="shared" si="11"/>
        <v>0</v>
      </c>
    </row>
    <row r="16">
      <c r="A16" s="6" t="s">
        <v>23</v>
      </c>
      <c r="B16" s="358"/>
      <c r="C16" s="18"/>
      <c r="D16" s="359" t="str">
        <f t="shared" si="2"/>
        <v/>
      </c>
      <c r="E16" s="18"/>
      <c r="F16" s="18"/>
      <c r="G16" s="359" t="str">
        <f t="shared" si="3"/>
        <v/>
      </c>
      <c r="H16" s="358" t="s">
        <v>129</v>
      </c>
      <c r="I16" s="18" t="s">
        <v>129</v>
      </c>
      <c r="J16" s="359">
        <f t="shared" si="4"/>
        <v>0</v>
      </c>
      <c r="K16" s="358"/>
      <c r="L16" s="18"/>
      <c r="M16" s="359" t="str">
        <f t="shared" si="5"/>
        <v/>
      </c>
      <c r="N16" s="358" t="s">
        <v>123</v>
      </c>
      <c r="O16" s="18" t="s">
        <v>123</v>
      </c>
      <c r="P16" s="359">
        <f t="shared" si="6"/>
        <v>0</v>
      </c>
      <c r="Q16" s="358" t="s">
        <v>123</v>
      </c>
      <c r="R16" s="18" t="s">
        <v>123</v>
      </c>
      <c r="S16" s="359">
        <f t="shared" si="7"/>
        <v>0</v>
      </c>
      <c r="T16" s="358" t="s">
        <v>129</v>
      </c>
      <c r="U16" s="18" t="s">
        <v>123</v>
      </c>
      <c r="V16" s="359">
        <f t="shared" si="8"/>
        <v>0.75</v>
      </c>
      <c r="W16" s="358" t="s">
        <v>123</v>
      </c>
      <c r="X16" s="18" t="s">
        <v>123</v>
      </c>
      <c r="Y16" s="359">
        <f t="shared" si="9"/>
        <v>0</v>
      </c>
      <c r="Z16" s="360">
        <f t="shared" ref="Z16:AA16" si="22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0,INT(right(Q16,LEN(Q16)-(SEARCH("-",Q16,1))))))+(6*if(isblank(T16), 0,INT(right(T16,LEN(T16)-(SEARCH("-",T16,1))))))+(3*if(isblank(W16), 0,INT(right(W16,LEN(W16)-(SEARCH("-",W16,1))))))</f>
        <v>38</v>
      </c>
      <c r="AA16" s="380">
        <f t="shared" si="22"/>
        <v>50</v>
      </c>
      <c r="AB16" s="359">
        <f t="shared" si="11"/>
        <v>0.3157894737</v>
      </c>
    </row>
    <row r="17">
      <c r="A17" s="12" t="s">
        <v>24</v>
      </c>
      <c r="B17" s="353" t="s">
        <v>129</v>
      </c>
      <c r="C17" s="15" t="s">
        <v>122</v>
      </c>
      <c r="D17" s="354">
        <f t="shared" si="2"/>
        <v>0.5</v>
      </c>
      <c r="E17" s="15" t="s">
        <v>160</v>
      </c>
      <c r="F17" s="15" t="s">
        <v>161</v>
      </c>
      <c r="G17" s="354">
        <f t="shared" si="3"/>
        <v>0.8181818182</v>
      </c>
      <c r="H17" s="353"/>
      <c r="I17" s="15"/>
      <c r="J17" s="354" t="str">
        <f t="shared" si="4"/>
        <v/>
      </c>
      <c r="K17" s="353"/>
      <c r="L17" s="15"/>
      <c r="M17" s="354" t="str">
        <f t="shared" si="5"/>
        <v/>
      </c>
      <c r="N17" s="353"/>
      <c r="O17" s="15"/>
      <c r="P17" s="354" t="str">
        <f t="shared" si="6"/>
        <v/>
      </c>
      <c r="Q17" s="353"/>
      <c r="R17" s="15"/>
      <c r="S17" s="354" t="str">
        <f t="shared" si="7"/>
        <v/>
      </c>
      <c r="T17" s="353" t="s">
        <v>129</v>
      </c>
      <c r="U17" s="15" t="s">
        <v>162</v>
      </c>
      <c r="V17" s="354">
        <f t="shared" si="8"/>
        <v>-0.725</v>
      </c>
      <c r="W17" s="353" t="s">
        <v>160</v>
      </c>
      <c r="X17" s="15" t="s">
        <v>159</v>
      </c>
      <c r="Y17" s="354">
        <f t="shared" si="9"/>
        <v>-0.5454545455</v>
      </c>
      <c r="Z17" s="357">
        <f t="shared" ref="Z17:AA17" si="23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0,INT(right(Q17,LEN(Q17)-(SEARCH("-",Q17,1))))))+(6*if(isblank(T17), 0,INT(right(T17,LEN(T17)-(SEARCH("-",T17,1))))))+(3*if(isblank(W17), 0,INT(right(W17,LEN(W17)-(SEARCH("-",W17,1))))))</f>
        <v>34</v>
      </c>
      <c r="AA17" s="381">
        <f t="shared" si="23"/>
        <v>20</v>
      </c>
      <c r="AB17" s="354">
        <f t="shared" si="11"/>
        <v>-0.4117647059</v>
      </c>
    </row>
    <row r="18">
      <c r="A18" s="6" t="s">
        <v>26</v>
      </c>
      <c r="B18" s="358"/>
      <c r="C18" s="18"/>
      <c r="D18" s="359" t="str">
        <f t="shared" si="2"/>
        <v/>
      </c>
      <c r="E18" s="18"/>
      <c r="F18" s="18"/>
      <c r="G18" s="359" t="str">
        <f t="shared" si="3"/>
        <v/>
      </c>
      <c r="H18" s="358"/>
      <c r="I18" s="18"/>
      <c r="J18" s="359" t="str">
        <f t="shared" si="4"/>
        <v/>
      </c>
      <c r="K18" s="358"/>
      <c r="L18" s="18"/>
      <c r="M18" s="359" t="str">
        <f t="shared" si="5"/>
        <v/>
      </c>
      <c r="N18" s="358" t="s">
        <v>129</v>
      </c>
      <c r="O18" s="18" t="s">
        <v>129</v>
      </c>
      <c r="P18" s="359">
        <f t="shared" si="6"/>
        <v>0</v>
      </c>
      <c r="Q18" s="358" t="s">
        <v>129</v>
      </c>
      <c r="R18" s="18" t="s">
        <v>129</v>
      </c>
      <c r="S18" s="359">
        <f t="shared" si="7"/>
        <v>0</v>
      </c>
      <c r="T18" s="358" t="s">
        <v>115</v>
      </c>
      <c r="U18" s="18" t="s">
        <v>141</v>
      </c>
      <c r="V18" s="359">
        <f t="shared" si="8"/>
        <v>-0.3333333333</v>
      </c>
      <c r="W18" s="358" t="s">
        <v>129</v>
      </c>
      <c r="X18" s="18" t="s">
        <v>115</v>
      </c>
      <c r="Y18" s="359">
        <f t="shared" si="9"/>
        <v>-0.25</v>
      </c>
      <c r="Z18" s="360">
        <f t="shared" ref="Z18:AA18" si="24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0,INT(right(Q18,LEN(Q18)-(SEARCH("-",Q18,1))))))+(6*if(isblank(T18), 0,INT(right(T18,LEN(T18)-(SEARCH("-",T18,1))))))+(3*if(isblank(W18), 0,INT(right(W18,LEN(W18)-(SEARCH("-",W18,1))))))</f>
        <v>24</v>
      </c>
      <c r="AA18" s="380">
        <f t="shared" si="24"/>
        <v>15</v>
      </c>
      <c r="AB18" s="359">
        <f t="shared" si="11"/>
        <v>-0.375</v>
      </c>
    </row>
    <row r="19">
      <c r="A19" s="12" t="s">
        <v>27</v>
      </c>
      <c r="B19" s="353" t="s">
        <v>129</v>
      </c>
      <c r="C19" s="15" t="s">
        <v>129</v>
      </c>
      <c r="D19" s="354">
        <f t="shared" si="2"/>
        <v>0</v>
      </c>
      <c r="E19" s="15" t="s">
        <v>160</v>
      </c>
      <c r="F19" s="15" t="s">
        <v>123</v>
      </c>
      <c r="G19" s="354">
        <f t="shared" si="3"/>
        <v>0.2727272727</v>
      </c>
      <c r="H19" s="353" t="s">
        <v>129</v>
      </c>
      <c r="I19" s="15" t="s">
        <v>129</v>
      </c>
      <c r="J19" s="354">
        <f t="shared" si="4"/>
        <v>0</v>
      </c>
      <c r="K19" s="353" t="s">
        <v>160</v>
      </c>
      <c r="L19" s="15" t="s">
        <v>123</v>
      </c>
      <c r="M19" s="354">
        <f t="shared" si="5"/>
        <v>0.2727272727</v>
      </c>
      <c r="N19" s="353" t="s">
        <v>160</v>
      </c>
      <c r="O19" s="15" t="s">
        <v>123</v>
      </c>
      <c r="P19" s="354">
        <f t="shared" si="6"/>
        <v>0.2727272727</v>
      </c>
      <c r="Q19" s="353" t="s">
        <v>160</v>
      </c>
      <c r="R19" s="15" t="s">
        <v>123</v>
      </c>
      <c r="S19" s="354">
        <f t="shared" si="7"/>
        <v>0.2727272727</v>
      </c>
      <c r="T19" s="353" t="s">
        <v>129</v>
      </c>
      <c r="U19" s="15" t="s">
        <v>129</v>
      </c>
      <c r="V19" s="354">
        <f t="shared" si="8"/>
        <v>0</v>
      </c>
      <c r="W19" s="353" t="s">
        <v>160</v>
      </c>
      <c r="X19" s="15" t="s">
        <v>123</v>
      </c>
      <c r="Y19" s="354">
        <f t="shared" si="9"/>
        <v>0.2727272727</v>
      </c>
      <c r="Z19" s="357">
        <f t="shared" ref="Z19:AA19" si="25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0,INT(right(Q19,LEN(Q19)-(SEARCH("-",Q19,1))))))+(6*if(isblank(T19), 0,INT(right(T19,LEN(T19)-(SEARCH("-",T19,1))))))+(3*if(isblank(W19), 0,INT(right(W19,LEN(W19)-(SEARCH("-",W19,1))))))</f>
        <v>36</v>
      </c>
      <c r="AA19" s="381">
        <f t="shared" si="25"/>
        <v>39</v>
      </c>
      <c r="AB19" s="354">
        <f t="shared" si="11"/>
        <v>0.08333333333</v>
      </c>
    </row>
    <row r="20">
      <c r="A20" s="6" t="s">
        <v>28</v>
      </c>
      <c r="B20" s="358"/>
      <c r="C20" s="18"/>
      <c r="D20" s="359" t="str">
        <f t="shared" si="2"/>
        <v/>
      </c>
      <c r="E20" s="18"/>
      <c r="F20" s="18"/>
      <c r="G20" s="359" t="str">
        <f t="shared" si="3"/>
        <v/>
      </c>
      <c r="H20" s="358" t="s">
        <v>115</v>
      </c>
      <c r="I20" s="18" t="s">
        <v>129</v>
      </c>
      <c r="J20" s="359">
        <f t="shared" si="4"/>
        <v>0.3333333333</v>
      </c>
      <c r="K20" s="358"/>
      <c r="L20" s="18"/>
      <c r="M20" s="359" t="str">
        <f t="shared" si="5"/>
        <v/>
      </c>
      <c r="N20" s="358" t="s">
        <v>129</v>
      </c>
      <c r="O20" s="18" t="s">
        <v>122</v>
      </c>
      <c r="P20" s="359">
        <f t="shared" si="6"/>
        <v>0.5</v>
      </c>
      <c r="Q20" s="358" t="s">
        <v>129</v>
      </c>
      <c r="R20" s="18" t="s">
        <v>122</v>
      </c>
      <c r="S20" s="359">
        <f t="shared" si="7"/>
        <v>0.5</v>
      </c>
      <c r="T20" s="358" t="s">
        <v>115</v>
      </c>
      <c r="U20" s="18" t="s">
        <v>129</v>
      </c>
      <c r="V20" s="359">
        <f t="shared" si="8"/>
        <v>0.3333333333</v>
      </c>
      <c r="W20" s="358" t="s">
        <v>129</v>
      </c>
      <c r="X20" s="18" t="s">
        <v>122</v>
      </c>
      <c r="Y20" s="359">
        <f t="shared" si="9"/>
        <v>0.5</v>
      </c>
      <c r="Z20" s="360">
        <f t="shared" ref="Z20:AA20" si="26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0,INT(right(Q20,LEN(Q20)-(SEARCH("-",Q20,1))))))+(6*if(isblank(T20), 0,INT(right(T20,LEN(T20)-(SEARCH("-",T20,1))))))+(3*if(isblank(W20), 0,INT(right(W20,LEN(W20)-(SEARCH("-",W20,1))))))</f>
        <v>24</v>
      </c>
      <c r="AA20" s="380">
        <f t="shared" si="26"/>
        <v>38</v>
      </c>
      <c r="AB20" s="359">
        <f t="shared" si="11"/>
        <v>0.5833333333</v>
      </c>
    </row>
    <row r="21">
      <c r="A21" s="12" t="s">
        <v>167</v>
      </c>
      <c r="B21" s="353" t="s">
        <v>135</v>
      </c>
      <c r="C21" s="15" t="s">
        <v>135</v>
      </c>
      <c r="D21" s="354">
        <f t="shared" si="2"/>
        <v>0</v>
      </c>
      <c r="E21" s="15" t="s">
        <v>136</v>
      </c>
      <c r="F21" s="15" t="s">
        <v>136</v>
      </c>
      <c r="G21" s="354">
        <f t="shared" si="3"/>
        <v>0</v>
      </c>
      <c r="H21" s="353" t="s">
        <v>135</v>
      </c>
      <c r="I21" s="15" t="s">
        <v>135</v>
      </c>
      <c r="J21" s="354">
        <f t="shared" si="4"/>
        <v>0</v>
      </c>
      <c r="K21" s="353" t="s">
        <v>136</v>
      </c>
      <c r="L21" s="15" t="s">
        <v>136</v>
      </c>
      <c r="M21" s="354">
        <f t="shared" si="5"/>
        <v>0</v>
      </c>
      <c r="N21" s="353" t="s">
        <v>136</v>
      </c>
      <c r="O21" s="15" t="s">
        <v>136</v>
      </c>
      <c r="P21" s="354">
        <f t="shared" si="6"/>
        <v>0</v>
      </c>
      <c r="Q21" s="353" t="s">
        <v>136</v>
      </c>
      <c r="R21" s="15" t="s">
        <v>136</v>
      </c>
      <c r="S21" s="354">
        <f t="shared" si="7"/>
        <v>0</v>
      </c>
      <c r="T21" s="353" t="s">
        <v>135</v>
      </c>
      <c r="U21" s="15" t="s">
        <v>135</v>
      </c>
      <c r="V21" s="354">
        <f t="shared" si="8"/>
        <v>0</v>
      </c>
      <c r="W21" s="353" t="s">
        <v>136</v>
      </c>
      <c r="X21" s="15" t="s">
        <v>136</v>
      </c>
      <c r="Y21" s="354">
        <f t="shared" si="9"/>
        <v>0</v>
      </c>
      <c r="Z21" s="357">
        <f t="shared" ref="Z21:AA21" si="27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0,INT(right(Q21,LEN(Q21)-(SEARCH("-",Q21,1))))))+(6*if(isblank(T21), 0,INT(right(T21,LEN(T21)-(SEARCH("-",T21,1))))))+(3*if(isblank(W21), 0,INT(right(W21,LEN(W21)-(SEARCH("-",W21,1))))))</f>
        <v>50</v>
      </c>
      <c r="AA21" s="381">
        <f t="shared" si="27"/>
        <v>50</v>
      </c>
      <c r="AB21" s="354">
        <f t="shared" si="11"/>
        <v>0</v>
      </c>
    </row>
    <row r="22">
      <c r="A22" s="6" t="s">
        <v>32</v>
      </c>
      <c r="B22" s="358" t="s">
        <v>115</v>
      </c>
      <c r="C22" s="18" t="s">
        <v>115</v>
      </c>
      <c r="D22" s="359">
        <f t="shared" si="2"/>
        <v>0</v>
      </c>
      <c r="E22" s="18" t="s">
        <v>163</v>
      </c>
      <c r="F22" s="18" t="s">
        <v>163</v>
      </c>
      <c r="G22" s="359">
        <f t="shared" si="3"/>
        <v>0</v>
      </c>
      <c r="H22" s="358" t="s">
        <v>115</v>
      </c>
      <c r="I22" s="18" t="s">
        <v>115</v>
      </c>
      <c r="J22" s="359">
        <f t="shared" si="4"/>
        <v>0</v>
      </c>
      <c r="K22" s="358" t="s">
        <v>163</v>
      </c>
      <c r="L22" s="18" t="s">
        <v>163</v>
      </c>
      <c r="M22" s="359">
        <f t="shared" si="5"/>
        <v>0</v>
      </c>
      <c r="N22" s="358" t="s">
        <v>163</v>
      </c>
      <c r="O22" s="18" t="s">
        <v>163</v>
      </c>
      <c r="P22" s="359">
        <f t="shared" si="6"/>
        <v>0</v>
      </c>
      <c r="Q22" s="358" t="s">
        <v>163</v>
      </c>
      <c r="R22" s="18" t="s">
        <v>163</v>
      </c>
      <c r="S22" s="359">
        <f t="shared" si="7"/>
        <v>0</v>
      </c>
      <c r="T22" s="358" t="s">
        <v>115</v>
      </c>
      <c r="U22" s="18" t="s">
        <v>115</v>
      </c>
      <c r="V22" s="359">
        <f t="shared" si="8"/>
        <v>0</v>
      </c>
      <c r="W22" s="358" t="s">
        <v>163</v>
      </c>
      <c r="X22" s="18" t="s">
        <v>163</v>
      </c>
      <c r="Y22" s="359">
        <f t="shared" si="9"/>
        <v>0</v>
      </c>
      <c r="Z22" s="360">
        <f t="shared" ref="Z22:AA22" si="28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0,INT(right(Q22,LEN(Q22)-(SEARCH("-",Q22,1))))))+(6*if(isblank(T22), 0,INT(right(T22,LEN(T22)-(SEARCH("-",T22,1))))))+(3*if(isblank(W22), 0,INT(right(W22,LEN(W22)-(SEARCH("-",W22,1))))))</f>
        <v>25</v>
      </c>
      <c r="AA22" s="380">
        <f t="shared" si="28"/>
        <v>25</v>
      </c>
      <c r="AB22" s="359">
        <f t="shared" si="11"/>
        <v>0</v>
      </c>
    </row>
    <row r="23">
      <c r="A23" s="12" t="s">
        <v>168</v>
      </c>
      <c r="B23" s="353" t="s">
        <v>129</v>
      </c>
      <c r="C23" s="15" t="s">
        <v>129</v>
      </c>
      <c r="D23" s="354">
        <f t="shared" si="2"/>
        <v>0</v>
      </c>
      <c r="E23" s="15" t="s">
        <v>123</v>
      </c>
      <c r="F23" s="15" t="s">
        <v>123</v>
      </c>
      <c r="G23" s="354">
        <f t="shared" si="3"/>
        <v>0</v>
      </c>
      <c r="H23" s="353" t="s">
        <v>129</v>
      </c>
      <c r="I23" s="15" t="s">
        <v>129</v>
      </c>
      <c r="J23" s="354">
        <f t="shared" si="4"/>
        <v>0</v>
      </c>
      <c r="K23" s="353" t="s">
        <v>123</v>
      </c>
      <c r="L23" s="15" t="s">
        <v>123</v>
      </c>
      <c r="M23" s="354">
        <f t="shared" si="5"/>
        <v>0</v>
      </c>
      <c r="N23" s="353" t="s">
        <v>123</v>
      </c>
      <c r="O23" s="15" t="s">
        <v>123</v>
      </c>
      <c r="P23" s="354">
        <f t="shared" si="6"/>
        <v>0</v>
      </c>
      <c r="Q23" s="353" t="s">
        <v>123</v>
      </c>
      <c r="R23" s="15" t="s">
        <v>123</v>
      </c>
      <c r="S23" s="354">
        <f t="shared" si="7"/>
        <v>0</v>
      </c>
      <c r="T23" s="353" t="s">
        <v>129</v>
      </c>
      <c r="U23" s="15" t="s">
        <v>129</v>
      </c>
      <c r="V23" s="354">
        <f t="shared" si="8"/>
        <v>0</v>
      </c>
      <c r="W23" s="353" t="s">
        <v>123</v>
      </c>
      <c r="X23" s="15" t="s">
        <v>123</v>
      </c>
      <c r="Y23" s="354">
        <f t="shared" si="9"/>
        <v>0</v>
      </c>
      <c r="Z23" s="357">
        <f t="shared" ref="Z23:AA23" si="29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0,INT(right(Q23,LEN(Q23)-(SEARCH("-",Q23,1))))))+(6*if(isblank(T23), 0,INT(right(T23,LEN(T23)-(SEARCH("-",T23,1))))))+(3*if(isblank(W23), 0,INT(right(W23,LEN(W23)-(SEARCH("-",W23,1))))))</f>
        <v>39</v>
      </c>
      <c r="AA23" s="381">
        <f t="shared" si="29"/>
        <v>39</v>
      </c>
      <c r="AB23" s="354">
        <f t="shared" si="11"/>
        <v>0</v>
      </c>
    </row>
    <row r="24">
      <c r="A24" s="6" t="s">
        <v>34</v>
      </c>
      <c r="B24" s="358" t="s">
        <v>164</v>
      </c>
      <c r="C24" s="18" t="s">
        <v>164</v>
      </c>
      <c r="D24" s="359">
        <f t="shared" si="2"/>
        <v>0</v>
      </c>
      <c r="E24" s="18" t="s">
        <v>165</v>
      </c>
      <c r="F24" s="18" t="s">
        <v>165</v>
      </c>
      <c r="G24" s="359">
        <f t="shared" si="3"/>
        <v>0</v>
      </c>
      <c r="H24" s="358" t="s">
        <v>164</v>
      </c>
      <c r="I24" s="18" t="s">
        <v>164</v>
      </c>
      <c r="J24" s="359">
        <f t="shared" si="4"/>
        <v>0</v>
      </c>
      <c r="K24" s="358" t="s">
        <v>165</v>
      </c>
      <c r="L24" s="18" t="s">
        <v>165</v>
      </c>
      <c r="M24" s="359">
        <f t="shared" si="5"/>
        <v>0</v>
      </c>
      <c r="N24" s="358" t="s">
        <v>165</v>
      </c>
      <c r="O24" s="18" t="s">
        <v>165</v>
      </c>
      <c r="P24" s="359">
        <f t="shared" si="6"/>
        <v>0</v>
      </c>
      <c r="Q24" s="358" t="s">
        <v>165</v>
      </c>
      <c r="R24" s="18" t="s">
        <v>165</v>
      </c>
      <c r="S24" s="359">
        <f t="shared" si="7"/>
        <v>0</v>
      </c>
      <c r="T24" s="358" t="s">
        <v>164</v>
      </c>
      <c r="U24" s="18" t="s">
        <v>164</v>
      </c>
      <c r="V24" s="359">
        <f t="shared" si="8"/>
        <v>0</v>
      </c>
      <c r="W24" s="358" t="s">
        <v>165</v>
      </c>
      <c r="X24" s="18" t="s">
        <v>165</v>
      </c>
      <c r="Y24" s="359">
        <f t="shared" si="9"/>
        <v>0</v>
      </c>
      <c r="Z24" s="360">
        <f t="shared" ref="Z24:AA24" si="30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0,INT(right(Q24,LEN(Q24)-(SEARCH("-",Q24,1))))))+(6*if(isblank(T24), 0,INT(right(T24,LEN(T24)-(SEARCH("-",T24,1))))))+(3*if(isblank(W24), 0,INT(right(W24,LEN(W24)-(SEARCH("-",W24,1))))))</f>
        <v>11</v>
      </c>
      <c r="AA24" s="380">
        <f t="shared" si="30"/>
        <v>11</v>
      </c>
      <c r="AB24" s="359">
        <f t="shared" si="11"/>
        <v>0</v>
      </c>
    </row>
    <row r="25">
      <c r="A25" s="12" t="s">
        <v>36</v>
      </c>
      <c r="B25" s="353"/>
      <c r="C25" s="15"/>
      <c r="D25" s="354" t="str">
        <f t="shared" si="2"/>
        <v/>
      </c>
      <c r="E25" s="15"/>
      <c r="F25" s="15"/>
      <c r="G25" s="354" t="str">
        <f t="shared" si="3"/>
        <v/>
      </c>
      <c r="H25" s="353" t="s">
        <v>129</v>
      </c>
      <c r="I25" s="15" t="s">
        <v>129</v>
      </c>
      <c r="J25" s="354">
        <f t="shared" si="4"/>
        <v>0</v>
      </c>
      <c r="K25" s="353" t="s">
        <v>123</v>
      </c>
      <c r="L25" s="15" t="s">
        <v>123</v>
      </c>
      <c r="M25" s="354">
        <f t="shared" si="5"/>
        <v>0</v>
      </c>
      <c r="N25" s="353" t="s">
        <v>123</v>
      </c>
      <c r="O25" s="15" t="s">
        <v>123</v>
      </c>
      <c r="P25" s="354">
        <f t="shared" si="6"/>
        <v>0</v>
      </c>
      <c r="Q25" s="353"/>
      <c r="R25" s="15"/>
      <c r="S25" s="354" t="str">
        <f t="shared" si="7"/>
        <v/>
      </c>
      <c r="T25" s="353" t="s">
        <v>129</v>
      </c>
      <c r="U25" s="15" t="s">
        <v>129</v>
      </c>
      <c r="V25" s="354">
        <f t="shared" si="8"/>
        <v>0</v>
      </c>
      <c r="W25" s="353" t="s">
        <v>123</v>
      </c>
      <c r="X25" s="15" t="s">
        <v>123</v>
      </c>
      <c r="Y25" s="354">
        <f t="shared" si="9"/>
        <v>0</v>
      </c>
      <c r="Z25" s="357">
        <f t="shared" ref="Z25:AA25" si="31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0,INT(right(Q25,LEN(Q25)-(SEARCH("-",Q25,1))))))+(6*if(isblank(T25), 0,INT(right(T25,LEN(T25)-(SEARCH("-",T25,1))))))+(3*if(isblank(W25), 0,INT(right(W25,LEN(W25)-(SEARCH("-",W25,1))))))</f>
        <v>38</v>
      </c>
      <c r="AA25" s="381">
        <f t="shared" si="31"/>
        <v>38</v>
      </c>
      <c r="AB25" s="354">
        <f t="shared" si="11"/>
        <v>0</v>
      </c>
    </row>
    <row r="26">
      <c r="A26" s="6" t="s">
        <v>37</v>
      </c>
      <c r="B26" s="358" t="s">
        <v>169</v>
      </c>
      <c r="C26" s="18" t="s">
        <v>129</v>
      </c>
      <c r="D26" s="359">
        <f t="shared" si="2"/>
        <v>1.352941176</v>
      </c>
      <c r="E26" s="18" t="s">
        <v>159</v>
      </c>
      <c r="F26" s="18" t="s">
        <v>161</v>
      </c>
      <c r="G26" s="359">
        <f t="shared" si="3"/>
        <v>3</v>
      </c>
      <c r="H26" s="358"/>
      <c r="I26" s="18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169</v>
      </c>
      <c r="U26" s="18" t="s">
        <v>162</v>
      </c>
      <c r="V26" s="359">
        <f t="shared" si="8"/>
        <v>-0.3529411765</v>
      </c>
      <c r="W26" s="358" t="s">
        <v>159</v>
      </c>
      <c r="X26" s="18" t="s">
        <v>159</v>
      </c>
      <c r="Y26" s="359">
        <f t="shared" si="9"/>
        <v>0</v>
      </c>
      <c r="Z26" s="360">
        <f t="shared" ref="Z26:AA26" si="32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0,INT(right(Q26,LEN(Q26)-(SEARCH("-",Q26,1))))))+(6*if(isblank(T26), 0,INT(right(T26,LEN(T26)-(SEARCH("-",T26,1))))))+(3*if(isblank(W26), 0,INT(right(W26,LEN(W26)-(SEARCH("-",W26,1))))))</f>
        <v>14</v>
      </c>
      <c r="AA26" s="380">
        <f t="shared" si="32"/>
        <v>20</v>
      </c>
      <c r="AB26" s="359">
        <f t="shared" si="11"/>
        <v>0.4285714286</v>
      </c>
    </row>
    <row r="27">
      <c r="A27" s="12" t="s">
        <v>39</v>
      </c>
      <c r="B27" s="353"/>
      <c r="C27" s="15"/>
      <c r="D27" s="354" t="str">
        <f t="shared" si="2"/>
        <v/>
      </c>
      <c r="E27" s="15"/>
      <c r="F27" s="15"/>
      <c r="G27" s="354" t="str">
        <f t="shared" si="3"/>
        <v/>
      </c>
      <c r="H27" s="353"/>
      <c r="I27" s="15"/>
      <c r="J27" s="354" t="str">
        <f t="shared" si="4"/>
        <v/>
      </c>
      <c r="K27" s="353"/>
      <c r="L27" s="15"/>
      <c r="M27" s="354" t="str">
        <f t="shared" si="5"/>
        <v/>
      </c>
      <c r="N27" s="353"/>
      <c r="O27" s="15"/>
      <c r="P27" s="354" t="str">
        <f t="shared" si="6"/>
        <v/>
      </c>
      <c r="Q27" s="353"/>
      <c r="R27" s="15"/>
      <c r="S27" s="354" t="str">
        <f t="shared" si="7"/>
        <v/>
      </c>
      <c r="T27" s="353" t="s">
        <v>115</v>
      </c>
      <c r="U27" s="15" t="s">
        <v>115</v>
      </c>
      <c r="V27" s="354">
        <f t="shared" si="8"/>
        <v>0</v>
      </c>
      <c r="W27" s="353" t="s">
        <v>129</v>
      </c>
      <c r="X27" s="15" t="s">
        <v>129</v>
      </c>
      <c r="Y27" s="354">
        <f t="shared" si="9"/>
        <v>0</v>
      </c>
      <c r="Z27" s="357">
        <f t="shared" ref="Z27:AA27" si="33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0,INT(right(Q27,LEN(Q27)-(SEARCH("-",Q27,1))))))+(6*if(isblank(T27), 0,INT(right(T27,LEN(T27)-(SEARCH("-",T27,1))))))+(3*if(isblank(W27), 0,INT(right(W27,LEN(W27)-(SEARCH("-",W27,1))))))</f>
        <v>21</v>
      </c>
      <c r="AA27" s="381">
        <f t="shared" si="33"/>
        <v>21</v>
      </c>
      <c r="AB27" s="354">
        <f t="shared" si="11"/>
        <v>0</v>
      </c>
    </row>
    <row r="28">
      <c r="A28" s="6" t="s">
        <v>40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 t="s">
        <v>115</v>
      </c>
      <c r="I28" s="18" t="s">
        <v>129</v>
      </c>
      <c r="J28" s="359">
        <f t="shared" si="4"/>
        <v>0.3333333333</v>
      </c>
      <c r="K28" s="358" t="s">
        <v>129</v>
      </c>
      <c r="L28" s="18" t="s">
        <v>122</v>
      </c>
      <c r="M28" s="359">
        <f t="shared" si="5"/>
        <v>0.5</v>
      </c>
      <c r="N28" s="358" t="s">
        <v>129</v>
      </c>
      <c r="O28" s="18" t="s">
        <v>122</v>
      </c>
      <c r="P28" s="359">
        <f t="shared" si="6"/>
        <v>0.5</v>
      </c>
      <c r="Q28" s="358"/>
      <c r="R28" s="18"/>
      <c r="S28" s="359" t="str">
        <f t="shared" si="7"/>
        <v/>
      </c>
      <c r="T28" s="358" t="s">
        <v>115</v>
      </c>
      <c r="U28" s="18" t="s">
        <v>129</v>
      </c>
      <c r="V28" s="359">
        <f t="shared" si="8"/>
        <v>0.3333333333</v>
      </c>
      <c r="W28" s="358" t="s">
        <v>129</v>
      </c>
      <c r="X28" s="18" t="s">
        <v>122</v>
      </c>
      <c r="Y28" s="359">
        <f t="shared" si="9"/>
        <v>0.5</v>
      </c>
      <c r="Z28" s="360">
        <f t="shared" ref="Z28:AA28" si="34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0,INT(right(Q28,LEN(Q28)-(SEARCH("-",Q28,1))))))+(6*if(isblank(T28), 0,INT(right(T28,LEN(T28)-(SEARCH("-",T28,1))))))+(3*if(isblank(W28), 0,INT(right(W28,LEN(W28)-(SEARCH("-",W28,1))))))</f>
        <v>24</v>
      </c>
      <c r="AA28" s="380">
        <f t="shared" si="34"/>
        <v>38</v>
      </c>
      <c r="AB28" s="359">
        <f t="shared" si="11"/>
        <v>0.5833333333</v>
      </c>
    </row>
    <row r="29">
      <c r="A29" s="12" t="s">
        <v>43</v>
      </c>
      <c r="B29" s="353" t="s">
        <v>129</v>
      </c>
      <c r="C29" s="15" t="s">
        <v>129</v>
      </c>
      <c r="D29" s="354">
        <f t="shared" si="2"/>
        <v>0</v>
      </c>
      <c r="E29" s="15" t="s">
        <v>123</v>
      </c>
      <c r="F29" s="15" t="s">
        <v>123</v>
      </c>
      <c r="G29" s="354">
        <f t="shared" si="3"/>
        <v>0</v>
      </c>
      <c r="H29" s="353"/>
      <c r="I29" s="15"/>
      <c r="J29" s="354" t="str">
        <f t="shared" si="4"/>
        <v/>
      </c>
      <c r="K29" s="353"/>
      <c r="L29" s="15"/>
      <c r="M29" s="354" t="str">
        <f t="shared" si="5"/>
        <v/>
      </c>
      <c r="N29" s="353"/>
      <c r="O29" s="15"/>
      <c r="P29" s="354" t="str">
        <f t="shared" si="6"/>
        <v/>
      </c>
      <c r="Q29" s="353"/>
      <c r="R29" s="15"/>
      <c r="S29" s="354" t="str">
        <f t="shared" si="7"/>
        <v/>
      </c>
      <c r="T29" s="353" t="s">
        <v>129</v>
      </c>
      <c r="U29" s="15" t="s">
        <v>129</v>
      </c>
      <c r="V29" s="354">
        <f t="shared" si="8"/>
        <v>0</v>
      </c>
      <c r="W29" s="353" t="s">
        <v>123</v>
      </c>
      <c r="X29" s="15" t="s">
        <v>123</v>
      </c>
      <c r="Y29" s="354">
        <f t="shared" si="9"/>
        <v>0</v>
      </c>
      <c r="Z29" s="357">
        <f t="shared" ref="Z29:AA29" si="35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0,INT(right(Q29,LEN(Q29)-(SEARCH("-",Q29,1))))))+(6*if(isblank(T29), 0,INT(right(T29,LEN(T29)-(SEARCH("-",T29,1))))))+(3*if(isblank(W29), 0,INT(right(W29,LEN(W29)-(SEARCH("-",W29,1))))))</f>
        <v>38</v>
      </c>
      <c r="AA29" s="381">
        <f t="shared" si="35"/>
        <v>38</v>
      </c>
      <c r="AB29" s="354">
        <f t="shared" si="11"/>
        <v>0</v>
      </c>
    </row>
    <row r="30">
      <c r="A30" s="6" t="s">
        <v>44</v>
      </c>
      <c r="B30" s="358" t="s">
        <v>129</v>
      </c>
      <c r="C30" s="18" t="s">
        <v>129</v>
      </c>
      <c r="D30" s="359">
        <f t="shared" si="2"/>
        <v>0</v>
      </c>
      <c r="E30" s="18" t="s">
        <v>160</v>
      </c>
      <c r="F30" s="18" t="s">
        <v>123</v>
      </c>
      <c r="G30" s="359">
        <f t="shared" si="3"/>
        <v>0.2727272727</v>
      </c>
      <c r="H30" s="358" t="s">
        <v>129</v>
      </c>
      <c r="I30" s="18" t="s">
        <v>129</v>
      </c>
      <c r="J30" s="359">
        <f t="shared" si="4"/>
        <v>0</v>
      </c>
      <c r="K30" s="358" t="s">
        <v>160</v>
      </c>
      <c r="L30" s="18" t="s">
        <v>123</v>
      </c>
      <c r="M30" s="359">
        <f t="shared" si="5"/>
        <v>0.2727272727</v>
      </c>
      <c r="N30" s="358" t="s">
        <v>160</v>
      </c>
      <c r="O30" s="18" t="s">
        <v>123</v>
      </c>
      <c r="P30" s="359">
        <f t="shared" si="6"/>
        <v>0.2727272727</v>
      </c>
      <c r="Q30" s="358" t="s">
        <v>160</v>
      </c>
      <c r="R30" s="18" t="s">
        <v>123</v>
      </c>
      <c r="S30" s="359">
        <f t="shared" si="7"/>
        <v>0.2727272727</v>
      </c>
      <c r="T30" s="358" t="s">
        <v>129</v>
      </c>
      <c r="U30" s="18" t="s">
        <v>129</v>
      </c>
      <c r="V30" s="359">
        <f t="shared" si="8"/>
        <v>0</v>
      </c>
      <c r="W30" s="358" t="s">
        <v>160</v>
      </c>
      <c r="X30" s="18" t="s">
        <v>123</v>
      </c>
      <c r="Y30" s="359">
        <f t="shared" si="9"/>
        <v>0.2727272727</v>
      </c>
      <c r="Z30" s="360">
        <f t="shared" ref="Z30:AA30" si="36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0,INT(right(Q30,LEN(Q30)-(SEARCH("-",Q30,1))))))+(6*if(isblank(T30), 0,INT(right(T30,LEN(T30)-(SEARCH("-",T30,1))))))+(3*if(isblank(W30), 0,INT(right(W30,LEN(W30)-(SEARCH("-",W30,1))))))</f>
        <v>36</v>
      </c>
      <c r="AA30" s="380">
        <f t="shared" si="36"/>
        <v>39</v>
      </c>
      <c r="AB30" s="359">
        <f t="shared" si="11"/>
        <v>0.08333333333</v>
      </c>
    </row>
    <row r="31">
      <c r="A31" s="12" t="s">
        <v>45</v>
      </c>
      <c r="B31" s="353" t="s">
        <v>115</v>
      </c>
      <c r="C31" s="15" t="s">
        <v>115</v>
      </c>
      <c r="D31" s="354">
        <f t="shared" si="2"/>
        <v>0</v>
      </c>
      <c r="E31" s="15" t="s">
        <v>129</v>
      </c>
      <c r="F31" s="15" t="s">
        <v>129</v>
      </c>
      <c r="G31" s="354">
        <f t="shared" si="3"/>
        <v>0</v>
      </c>
      <c r="H31" s="353" t="s">
        <v>115</v>
      </c>
      <c r="I31" s="15" t="s">
        <v>115</v>
      </c>
      <c r="J31" s="354">
        <f t="shared" si="4"/>
        <v>0</v>
      </c>
      <c r="K31" s="353" t="s">
        <v>129</v>
      </c>
      <c r="L31" s="15" t="s">
        <v>129</v>
      </c>
      <c r="M31" s="354">
        <f t="shared" si="5"/>
        <v>0</v>
      </c>
      <c r="N31" s="353" t="s">
        <v>129</v>
      </c>
      <c r="O31" s="15" t="s">
        <v>129</v>
      </c>
      <c r="P31" s="354">
        <f t="shared" si="6"/>
        <v>0</v>
      </c>
      <c r="Q31" s="353" t="s">
        <v>129</v>
      </c>
      <c r="R31" s="15" t="s">
        <v>129</v>
      </c>
      <c r="S31" s="354">
        <f t="shared" si="7"/>
        <v>0</v>
      </c>
      <c r="T31" s="353" t="s">
        <v>115</v>
      </c>
      <c r="U31" s="15" t="s">
        <v>115</v>
      </c>
      <c r="V31" s="354">
        <f t="shared" si="8"/>
        <v>0</v>
      </c>
      <c r="W31" s="353" t="s">
        <v>129</v>
      </c>
      <c r="X31" s="15" t="s">
        <v>129</v>
      </c>
      <c r="Y31" s="354">
        <f t="shared" si="9"/>
        <v>0</v>
      </c>
      <c r="Z31" s="357">
        <f t="shared" ref="Z31:AA31" si="37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0,INT(right(Q31,LEN(Q31)-(SEARCH("-",Q31,1))))))+(6*if(isblank(T31), 0,INT(right(T31,LEN(T31)-(SEARCH("-",T31,1))))))+(3*if(isblank(W31), 0,INT(right(W31,LEN(W31)-(SEARCH("-",W31,1))))))</f>
        <v>25</v>
      </c>
      <c r="AA31" s="381">
        <f t="shared" si="37"/>
        <v>25</v>
      </c>
      <c r="AB31" s="354">
        <f t="shared" si="11"/>
        <v>0</v>
      </c>
    </row>
    <row r="32">
      <c r="A32" s="6" t="s">
        <v>46</v>
      </c>
      <c r="B32" s="358"/>
      <c r="C32" s="18"/>
      <c r="D32" s="359" t="str">
        <f t="shared" si="2"/>
        <v/>
      </c>
      <c r="E32" s="18"/>
      <c r="F32" s="18"/>
      <c r="G32" s="359" t="str">
        <f t="shared" si="3"/>
        <v/>
      </c>
      <c r="H32" s="18" t="s">
        <v>141</v>
      </c>
      <c r="I32" s="18" t="s">
        <v>141</v>
      </c>
      <c r="J32" s="359">
        <f t="shared" si="4"/>
        <v>0</v>
      </c>
      <c r="K32" s="358"/>
      <c r="L32" s="18"/>
      <c r="M32" s="359" t="str">
        <f t="shared" si="5"/>
        <v/>
      </c>
      <c r="N32" s="358" t="s">
        <v>138</v>
      </c>
      <c r="O32" s="18" t="s">
        <v>138</v>
      </c>
      <c r="P32" s="359">
        <f t="shared" si="6"/>
        <v>0</v>
      </c>
      <c r="Q32" s="358" t="s">
        <v>138</v>
      </c>
      <c r="R32" s="18" t="s">
        <v>138</v>
      </c>
      <c r="S32" s="359">
        <f t="shared" si="7"/>
        <v>0</v>
      </c>
      <c r="T32" s="358" t="s">
        <v>115</v>
      </c>
      <c r="U32" s="18" t="s">
        <v>115</v>
      </c>
      <c r="V32" s="359">
        <f t="shared" si="8"/>
        <v>0</v>
      </c>
      <c r="W32" s="358" t="s">
        <v>137</v>
      </c>
      <c r="X32" s="18" t="s">
        <v>137</v>
      </c>
      <c r="Y32" s="359">
        <f t="shared" si="9"/>
        <v>0</v>
      </c>
      <c r="Z32" s="360">
        <f t="shared" ref="Z32:AA32" si="38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0,INT(right(Q32,LEN(Q32)-(SEARCH("-",Q32,1))))))+(6*if(isblank(T32), 0,INT(right(T32,LEN(T32)-(SEARCH("-",T32,1))))))+(3*if(isblank(W32), 0,INT(right(W32,LEN(W32)-(SEARCH("-",W32,1))))))</f>
        <v>23</v>
      </c>
      <c r="AA32" s="380">
        <f t="shared" si="38"/>
        <v>23</v>
      </c>
      <c r="AB32" s="359">
        <f t="shared" si="11"/>
        <v>0</v>
      </c>
    </row>
    <row r="33">
      <c r="A33" s="12" t="s">
        <v>47</v>
      </c>
      <c r="B33" s="353"/>
      <c r="C33" s="15"/>
      <c r="D33" s="354" t="str">
        <f t="shared" si="2"/>
        <v/>
      </c>
      <c r="E33" s="15"/>
      <c r="F33" s="15"/>
      <c r="G33" s="354" t="str">
        <f t="shared" si="3"/>
        <v/>
      </c>
      <c r="H33" s="353" t="s">
        <v>123</v>
      </c>
      <c r="I33" s="15" t="s">
        <v>123</v>
      </c>
      <c r="J33" s="354">
        <f t="shared" si="4"/>
        <v>0</v>
      </c>
      <c r="K33" s="353"/>
      <c r="L33" s="15"/>
      <c r="M33" s="354" t="str">
        <f t="shared" si="5"/>
        <v/>
      </c>
      <c r="N33" s="353" t="s">
        <v>124</v>
      </c>
      <c r="O33" s="15" t="s">
        <v>124</v>
      </c>
      <c r="P33" s="354">
        <f t="shared" si="6"/>
        <v>0</v>
      </c>
      <c r="Q33" s="353" t="s">
        <v>124</v>
      </c>
      <c r="R33" s="15" t="s">
        <v>124</v>
      </c>
      <c r="S33" s="354">
        <f t="shared" si="7"/>
        <v>0</v>
      </c>
      <c r="T33" s="353" t="s">
        <v>123</v>
      </c>
      <c r="U33" s="15" t="s">
        <v>123</v>
      </c>
      <c r="V33" s="354">
        <f t="shared" si="8"/>
        <v>0</v>
      </c>
      <c r="W33" s="353" t="s">
        <v>124</v>
      </c>
      <c r="X33" s="15" t="s">
        <v>124</v>
      </c>
      <c r="Y33" s="354">
        <f t="shared" si="9"/>
        <v>0</v>
      </c>
      <c r="Z33" s="357">
        <f t="shared" ref="Z33:AA33" si="39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0,INT(right(Q33,LEN(Q33)-(SEARCH("-",Q33,1))))))+(6*if(isblank(T33), 0,INT(right(T33,LEN(T33)-(SEARCH("-",T33,1))))))+(3*if(isblank(W33), 0,INT(right(W33,LEN(W33)-(SEARCH("-",W33,1))))))</f>
        <v>70</v>
      </c>
      <c r="AA33" s="381">
        <f t="shared" si="39"/>
        <v>70</v>
      </c>
      <c r="AB33" s="354">
        <f t="shared" si="11"/>
        <v>0</v>
      </c>
    </row>
    <row r="34">
      <c r="A34" s="6" t="s">
        <v>48</v>
      </c>
      <c r="B34" s="358"/>
      <c r="C34" s="18"/>
      <c r="D34" s="359" t="str">
        <f t="shared" si="2"/>
        <v/>
      </c>
      <c r="E34" s="18"/>
      <c r="F34" s="18"/>
      <c r="G34" s="359" t="str">
        <f t="shared" si="3"/>
        <v/>
      </c>
      <c r="H34" s="358" t="s">
        <v>129</v>
      </c>
      <c r="I34" s="18" t="s">
        <v>129</v>
      </c>
      <c r="J34" s="359">
        <f t="shared" si="4"/>
        <v>0</v>
      </c>
      <c r="K34" s="358"/>
      <c r="L34" s="18"/>
      <c r="M34" s="359" t="str">
        <f t="shared" si="5"/>
        <v/>
      </c>
      <c r="N34" s="358" t="s">
        <v>160</v>
      </c>
      <c r="O34" s="18" t="s">
        <v>160</v>
      </c>
      <c r="P34" s="359">
        <f t="shared" si="6"/>
        <v>0</v>
      </c>
      <c r="Q34" s="358" t="s">
        <v>160</v>
      </c>
      <c r="R34" s="18" t="s">
        <v>160</v>
      </c>
      <c r="S34" s="359">
        <f t="shared" si="7"/>
        <v>0</v>
      </c>
      <c r="T34" s="358" t="s">
        <v>129</v>
      </c>
      <c r="U34" s="18" t="s">
        <v>129</v>
      </c>
      <c r="V34" s="359">
        <f t="shared" si="8"/>
        <v>0</v>
      </c>
      <c r="W34" s="358" t="s">
        <v>160</v>
      </c>
      <c r="X34" s="18" t="s">
        <v>160</v>
      </c>
      <c r="Y34" s="359">
        <f t="shared" si="9"/>
        <v>0</v>
      </c>
      <c r="Z34" s="360">
        <f t="shared" ref="Z34:AA34" si="40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0,INT(right(Q34,LEN(Q34)-(SEARCH("-",Q34,1))))))+(6*if(isblank(T34), 0,INT(right(T34,LEN(T34)-(SEARCH("-",T34,1))))))+(3*if(isblank(W34), 0,INT(right(W34,LEN(W34)-(SEARCH("-",W34,1))))))</f>
        <v>34</v>
      </c>
      <c r="AA34" s="380">
        <f t="shared" si="40"/>
        <v>34</v>
      </c>
      <c r="AB34" s="359">
        <f t="shared" si="11"/>
        <v>0</v>
      </c>
    </row>
    <row r="35">
      <c r="A35" s="12" t="s">
        <v>49</v>
      </c>
      <c r="B35" s="353" t="s">
        <v>115</v>
      </c>
      <c r="C35" s="15" t="s">
        <v>115</v>
      </c>
      <c r="D35" s="354">
        <f t="shared" si="2"/>
        <v>0</v>
      </c>
      <c r="E35" s="15" t="s">
        <v>129</v>
      </c>
      <c r="F35" s="15" t="s">
        <v>129</v>
      </c>
      <c r="G35" s="354">
        <f t="shared" si="3"/>
        <v>0</v>
      </c>
      <c r="H35" s="353" t="s">
        <v>115</v>
      </c>
      <c r="I35" s="15" t="s">
        <v>115</v>
      </c>
      <c r="J35" s="354">
        <f t="shared" si="4"/>
        <v>0</v>
      </c>
      <c r="K35" s="353" t="s">
        <v>129</v>
      </c>
      <c r="L35" s="15" t="s">
        <v>129</v>
      </c>
      <c r="M35" s="354">
        <f t="shared" si="5"/>
        <v>0</v>
      </c>
      <c r="N35" s="353" t="s">
        <v>129</v>
      </c>
      <c r="O35" s="15" t="s">
        <v>129</v>
      </c>
      <c r="P35" s="354">
        <f t="shared" si="6"/>
        <v>0</v>
      </c>
      <c r="Q35" s="353" t="s">
        <v>129</v>
      </c>
      <c r="R35" s="15" t="s">
        <v>129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129</v>
      </c>
      <c r="X35" s="15" t="s">
        <v>129</v>
      </c>
      <c r="Y35" s="354">
        <f t="shared" si="9"/>
        <v>0</v>
      </c>
      <c r="Z35" s="357">
        <f t="shared" ref="Z35:AA35" si="41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0,INT(right(Q35,LEN(Q35)-(SEARCH("-",Q35,1))))))+(6*if(isblank(T35), 0,INT(right(T35,LEN(T35)-(SEARCH("-",T35,1))))))+(3*if(isblank(W35), 0,INT(right(W35,LEN(W35)-(SEARCH("-",W35,1))))))</f>
        <v>25</v>
      </c>
      <c r="AA35" s="381">
        <f t="shared" si="41"/>
        <v>25</v>
      </c>
      <c r="AB35" s="354">
        <f t="shared" si="11"/>
        <v>0</v>
      </c>
    </row>
    <row r="36">
      <c r="A36" s="6" t="s">
        <v>25</v>
      </c>
      <c r="B36" s="358"/>
      <c r="C36" s="18"/>
      <c r="D36" s="359" t="str">
        <f t="shared" si="2"/>
        <v/>
      </c>
      <c r="E36" s="18"/>
      <c r="F36" s="18"/>
      <c r="G36" s="359" t="str">
        <f t="shared" si="3"/>
        <v/>
      </c>
      <c r="H36" s="18" t="s">
        <v>141</v>
      </c>
      <c r="I36" s="18" t="s">
        <v>141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115</v>
      </c>
      <c r="O36" s="18" t="s">
        <v>115</v>
      </c>
      <c r="P36" s="359">
        <f t="shared" si="6"/>
        <v>0</v>
      </c>
      <c r="Q36" s="358" t="s">
        <v>115</v>
      </c>
      <c r="R36" s="18" t="s">
        <v>115</v>
      </c>
      <c r="S36" s="359">
        <f t="shared" si="7"/>
        <v>0</v>
      </c>
      <c r="T36" s="358" t="s">
        <v>141</v>
      </c>
      <c r="U36" s="18" t="s">
        <v>141</v>
      </c>
      <c r="V36" s="359">
        <f t="shared" si="8"/>
        <v>0</v>
      </c>
      <c r="W36" s="358" t="s">
        <v>115</v>
      </c>
      <c r="X36" s="18" t="s">
        <v>115</v>
      </c>
      <c r="Y36" s="359">
        <f t="shared" si="9"/>
        <v>0</v>
      </c>
      <c r="Z36" s="360">
        <f t="shared" ref="Z36:AA36" si="42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0,INT(right(Q36,LEN(Q36)-(SEARCH("-",Q36,1))))))+(6*if(isblank(T36), 0,INT(right(T36,LEN(T36)-(SEARCH("-",T36,1))))))+(3*if(isblank(W36), 0,INT(right(W36,LEN(W36)-(SEARCH("-",W36,1))))))</f>
        <v>14</v>
      </c>
      <c r="AA36" s="380">
        <f t="shared" si="42"/>
        <v>14</v>
      </c>
      <c r="AB36" s="359">
        <f t="shared" si="11"/>
        <v>0</v>
      </c>
    </row>
    <row r="37">
      <c r="A37" s="12" t="s">
        <v>38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15" t="s">
        <v>141</v>
      </c>
      <c r="I37" s="15" t="s">
        <v>141</v>
      </c>
      <c r="J37" s="354">
        <f t="shared" si="4"/>
        <v>0</v>
      </c>
      <c r="K37" s="353" t="s">
        <v>115</v>
      </c>
      <c r="L37" s="15" t="s">
        <v>115</v>
      </c>
      <c r="M37" s="354">
        <f t="shared" si="5"/>
        <v>0</v>
      </c>
      <c r="N37" s="353" t="s">
        <v>115</v>
      </c>
      <c r="O37" s="15" t="s">
        <v>115</v>
      </c>
      <c r="P37" s="354">
        <f t="shared" si="6"/>
        <v>0</v>
      </c>
      <c r="Q37" s="353"/>
      <c r="R37" s="15"/>
      <c r="S37" s="354" t="str">
        <f t="shared" si="7"/>
        <v/>
      </c>
      <c r="T37" s="353" t="s">
        <v>141</v>
      </c>
      <c r="U37" s="15" t="s">
        <v>141</v>
      </c>
      <c r="V37" s="354">
        <f t="shared" si="8"/>
        <v>0</v>
      </c>
      <c r="W37" s="353" t="s">
        <v>115</v>
      </c>
      <c r="X37" s="15" t="s">
        <v>115</v>
      </c>
      <c r="Y37" s="354">
        <f t="shared" si="9"/>
        <v>0</v>
      </c>
      <c r="Z37" s="357">
        <f t="shared" ref="Z37:AA37" si="43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0,INT(right(Q37,LEN(Q37)-(SEARCH("-",Q37,1))))))+(6*if(isblank(T37), 0,INT(right(T37,LEN(T37)-(SEARCH("-",T37,1))))))+(3*if(isblank(W37), 0,INT(right(W37,LEN(W37)-(SEARCH("-",W37,1))))))</f>
        <v>14</v>
      </c>
      <c r="AA37" s="381">
        <f t="shared" si="43"/>
        <v>14</v>
      </c>
      <c r="AB37" s="354">
        <f t="shared" si="11"/>
        <v>0</v>
      </c>
    </row>
    <row r="38">
      <c r="A38" s="6" t="s">
        <v>170</v>
      </c>
      <c r="B38" s="358"/>
      <c r="C38" s="18"/>
      <c r="D38" s="359" t="str">
        <f t="shared" si="2"/>
        <v/>
      </c>
      <c r="E38" s="18"/>
      <c r="F38" s="18"/>
      <c r="G38" s="359" t="str">
        <f t="shared" si="3"/>
        <v/>
      </c>
      <c r="H38" s="358" t="s">
        <v>115</v>
      </c>
      <c r="I38" s="18" t="s">
        <v>115</v>
      </c>
      <c r="J38" s="359">
        <f t="shared" si="4"/>
        <v>0</v>
      </c>
      <c r="K38" s="358" t="s">
        <v>129</v>
      </c>
      <c r="L38" s="18" t="s">
        <v>147</v>
      </c>
      <c r="M38" s="359">
        <f t="shared" si="5"/>
        <v>0.25</v>
      </c>
      <c r="N38" s="358" t="s">
        <v>129</v>
      </c>
      <c r="O38" s="18" t="s">
        <v>147</v>
      </c>
      <c r="P38" s="359">
        <f t="shared" si="6"/>
        <v>0.25</v>
      </c>
      <c r="Q38" s="358"/>
      <c r="R38" s="18"/>
      <c r="S38" s="359" t="str">
        <f t="shared" si="7"/>
        <v/>
      </c>
      <c r="T38" s="358" t="s">
        <v>115</v>
      </c>
      <c r="U38" s="18" t="s">
        <v>115</v>
      </c>
      <c r="V38" s="359">
        <f t="shared" si="8"/>
        <v>0</v>
      </c>
      <c r="W38" s="358" t="s">
        <v>129</v>
      </c>
      <c r="X38" s="18" t="s">
        <v>129</v>
      </c>
      <c r="Y38" s="359">
        <f t="shared" si="9"/>
        <v>0</v>
      </c>
      <c r="Z38" s="360">
        <f t="shared" ref="Z38:AA38" si="44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0,INT(right(Q38,LEN(Q38)-(SEARCH("-",Q38,1))))))+(6*if(isblank(T38), 0,INT(right(T38,LEN(T38)-(SEARCH("-",T38,1))))))+(3*if(isblank(W38), 0,INT(right(W38,LEN(W38)-(SEARCH("-",W38,1))))))</f>
        <v>24</v>
      </c>
      <c r="AA38" s="380">
        <f t="shared" si="44"/>
        <v>25</v>
      </c>
      <c r="AB38" s="359">
        <f t="shared" si="11"/>
        <v>0.04166666667</v>
      </c>
    </row>
    <row r="39">
      <c r="A39" s="21" t="s">
        <v>50</v>
      </c>
      <c r="B39" s="364" t="s">
        <v>115</v>
      </c>
      <c r="C39" s="24" t="s">
        <v>115</v>
      </c>
      <c r="D39" s="365">
        <f t="shared" si="2"/>
        <v>0</v>
      </c>
      <c r="E39" s="24" t="s">
        <v>129</v>
      </c>
      <c r="F39" s="24" t="s">
        <v>129</v>
      </c>
      <c r="G39" s="365">
        <f t="shared" si="3"/>
        <v>0</v>
      </c>
      <c r="H39" s="364" t="s">
        <v>115</v>
      </c>
      <c r="I39" s="24" t="s">
        <v>115</v>
      </c>
      <c r="J39" s="365">
        <f t="shared" si="4"/>
        <v>0</v>
      </c>
      <c r="K39" s="364" t="s">
        <v>129</v>
      </c>
      <c r="L39" s="24" t="s">
        <v>129</v>
      </c>
      <c r="M39" s="365">
        <f t="shared" si="5"/>
        <v>0</v>
      </c>
      <c r="N39" s="364" t="s">
        <v>129</v>
      </c>
      <c r="O39" s="24" t="s">
        <v>129</v>
      </c>
      <c r="P39" s="365">
        <f t="shared" si="6"/>
        <v>0</v>
      </c>
      <c r="Q39" s="364" t="s">
        <v>129</v>
      </c>
      <c r="R39" s="24" t="s">
        <v>129</v>
      </c>
      <c r="S39" s="365">
        <f t="shared" si="7"/>
        <v>0</v>
      </c>
      <c r="T39" s="364" t="s">
        <v>115</v>
      </c>
      <c r="U39" s="24" t="s">
        <v>115</v>
      </c>
      <c r="V39" s="365">
        <f t="shared" si="8"/>
        <v>0</v>
      </c>
      <c r="W39" s="364" t="s">
        <v>129</v>
      </c>
      <c r="X39" s="24" t="s">
        <v>129</v>
      </c>
      <c r="Y39" s="365">
        <f t="shared" si="9"/>
        <v>0</v>
      </c>
      <c r="Z39" s="368">
        <f t="shared" ref="Z39:AA39" si="45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0,INT(right(Q39,LEN(Q39)-(SEARCH("-",Q39,1))))))+(6*if(isblank(T39), 0,INT(right(T39,LEN(T39)-(SEARCH("-",T39,1))))))+(3*if(isblank(W39), 0,INT(right(W39,LEN(W39)-(SEARCH("-",W39,1))))))</f>
        <v>25</v>
      </c>
      <c r="AA39" s="384">
        <f t="shared" si="45"/>
        <v>25</v>
      </c>
      <c r="AB39" s="365">
        <f t="shared" si="11"/>
        <v>0</v>
      </c>
    </row>
  </sheetData>
  <mergeCells count="10">
    <mergeCell ref="T1:V2"/>
    <mergeCell ref="W1:Y2"/>
    <mergeCell ref="Z1:AB2"/>
    <mergeCell ref="A1:A3"/>
    <mergeCell ref="B1:D2"/>
    <mergeCell ref="E1:G2"/>
    <mergeCell ref="H1:J2"/>
    <mergeCell ref="K1:M2"/>
    <mergeCell ref="N1:P2"/>
    <mergeCell ref="Q1:S2"/>
  </mergeCells>
  <conditionalFormatting sqref="AB4:AB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Y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28" width="7.38"/>
  </cols>
  <sheetData>
    <row r="1">
      <c r="A1" s="335" t="s">
        <v>166</v>
      </c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248" t="s">
        <v>55</v>
      </c>
      <c r="AA1" s="337"/>
      <c r="AB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</row>
    <row r="3" ht="28.5" customHeight="1">
      <c r="A3" s="369"/>
      <c r="B3" s="245" t="s">
        <v>103</v>
      </c>
      <c r="C3" s="386" t="s">
        <v>104</v>
      </c>
      <c r="D3" s="387" t="s">
        <v>105</v>
      </c>
      <c r="E3" s="245" t="s">
        <v>103</v>
      </c>
      <c r="F3" s="386" t="s">
        <v>104</v>
      </c>
      <c r="G3" s="387" t="s">
        <v>105</v>
      </c>
      <c r="H3" s="245" t="s">
        <v>103</v>
      </c>
      <c r="I3" s="386" t="s">
        <v>104</v>
      </c>
      <c r="J3" s="387" t="s">
        <v>105</v>
      </c>
      <c r="K3" s="245" t="s">
        <v>103</v>
      </c>
      <c r="L3" s="386" t="s">
        <v>104</v>
      </c>
      <c r="M3" s="387" t="s">
        <v>105</v>
      </c>
      <c r="N3" s="251" t="s">
        <v>103</v>
      </c>
      <c r="O3" s="388" t="s">
        <v>104</v>
      </c>
      <c r="P3" s="389" t="s">
        <v>105</v>
      </c>
      <c r="Q3" s="251" t="s">
        <v>103</v>
      </c>
      <c r="R3" s="388" t="s">
        <v>104</v>
      </c>
      <c r="S3" s="389" t="s">
        <v>105</v>
      </c>
      <c r="T3" s="245" t="s">
        <v>103</v>
      </c>
      <c r="U3" s="386" t="s">
        <v>104</v>
      </c>
      <c r="V3" s="390" t="s">
        <v>105</v>
      </c>
      <c r="W3" s="245" t="s">
        <v>103</v>
      </c>
      <c r="X3" s="386" t="s">
        <v>104</v>
      </c>
      <c r="Y3" s="387" t="s">
        <v>105</v>
      </c>
      <c r="Z3" s="345" t="s">
        <v>103</v>
      </c>
      <c r="AA3" s="345" t="s">
        <v>104</v>
      </c>
      <c r="AB3" s="346" t="s">
        <v>105</v>
      </c>
    </row>
    <row r="4">
      <c r="A4" s="6" t="s">
        <v>15</v>
      </c>
      <c r="B4" s="347" t="s">
        <v>159</v>
      </c>
      <c r="C4" s="9" t="s">
        <v>159</v>
      </c>
      <c r="D4" s="348">
        <f t="shared" ref="D4:D39" si="2">if(and(isblank(B4),isblank(C4)), "", ((if(isblank(C4), 0,right(C4,LEN(C4)-(SEARCH("-",C4,1))))/((if(isblank(B4), 0,right(B4,LEN(B4)-(SEARCH("-",B4,1))))))))-1)</f>
        <v>0</v>
      </c>
      <c r="E4" s="347" t="s">
        <v>129</v>
      </c>
      <c r="F4" s="9" t="s">
        <v>129</v>
      </c>
      <c r="G4" s="348">
        <f t="shared" ref="G4:G39" si="3">if(and(isblank(E4),isblank(F4)), "", ((if(isblank(F4), 0,right(F4,LEN(F4)-(SEARCH("-",F4,1))))/((if(isblank(E4), 0,right(E4,LEN(E4)-(SEARCH("-",E4,1))))))))-1)</f>
        <v>0</v>
      </c>
      <c r="H4" s="347" t="s">
        <v>159</v>
      </c>
      <c r="I4" s="9" t="s">
        <v>159</v>
      </c>
      <c r="J4" s="348">
        <f t="shared" ref="J4:J39" si="4">if(and(isblank(H4),isblank(I4)), "", ((if(isblank(I4), 0,right(I4,LEN(I4)-(SEARCH("-",I4,1))))/((if(isblank(H4), 0,right(H4,LEN(H4)-(SEARCH("-",H4,1))))))))-1)</f>
        <v>0</v>
      </c>
      <c r="K4" s="347" t="s">
        <v>129</v>
      </c>
      <c r="L4" s="9" t="s">
        <v>129</v>
      </c>
      <c r="M4" s="348">
        <f t="shared" ref="M4:M39" si="5">if(and(isblank(K4),isblank(L4)), "", ((if(isblank(L4), 0,right(L4,LEN(L4)-(SEARCH("-",L4,1))))/((if(isblank(K4), 0,right(K4,LEN(K4)-(SEARCH("-",K4,1))))))))-1)</f>
        <v>0</v>
      </c>
      <c r="N4" s="347" t="s">
        <v>129</v>
      </c>
      <c r="O4" s="9" t="s">
        <v>129</v>
      </c>
      <c r="P4" s="348">
        <f t="shared" ref="P4:P39" si="6">if(and(isblank(N4),isblank(O4)), "", ((if(isblank(O4), 0,right(O4,LEN(O4)-(SEARCH("-",O4,1))))/((if(isblank(N4), 0,right(N4,LEN(N4)-(SEARCH("-",N4,1))))))))-1)</f>
        <v>0</v>
      </c>
      <c r="Q4" s="347" t="s">
        <v>129</v>
      </c>
      <c r="R4" s="9" t="s">
        <v>129</v>
      </c>
      <c r="S4" s="348">
        <f t="shared" ref="S4:S39" si="7">if(and(isblank(Q4),isblank(R4)), "", ((if(isblank(R4), 0,right(R4,LEN(R4)-(SEARCH("-",R4,1))))/((if(isblank(Q4), 0,right(Q4,LEN(Q4)-(SEARCH("-",Q4,1))))))))-1)</f>
        <v>0</v>
      </c>
      <c r="T4" s="347" t="s">
        <v>159</v>
      </c>
      <c r="U4" s="9" t="s">
        <v>159</v>
      </c>
      <c r="V4" s="348">
        <f t="shared" ref="V4:V39" si="8">if(and(isblank(T4),isblank(U4)), "", ((if(isblank(U4), 0,right(U4,LEN(U4)-(SEARCH("-",U4,1))))/((if(isblank(T4), 0,right(T4,LEN(T4)-(SEARCH("-",T4,1))))))))-1)</f>
        <v>0</v>
      </c>
      <c r="W4" s="347" t="s">
        <v>129</v>
      </c>
      <c r="X4" s="9" t="s">
        <v>129</v>
      </c>
      <c r="Y4" s="348">
        <f t="shared" ref="Y4:Y39" si="9">if(and(isblank(W4),isblank(X4)), "", ((if(isblank(X4), 0,right(X4,LEN(X4)-(SEARCH("-",X4,1))))/((if(isblank(W4), 0,right(W4,LEN(W4)-(SEARCH("-",W4,1))))))))-1)</f>
        <v>0</v>
      </c>
      <c r="Z4" s="352">
        <f t="shared" ref="Z4:AA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0,INT(right(Q4,LEN(Q4)-(SEARCH("-",Q4,1))))))+(6*if(isblank(T4), 0,INT(right(T4,LEN(T4)-(SEARCH("-",T4,1))))))+(3*if(isblank(W4), 0,INT(right(W4,LEN(W4)-(SEARCH("-",W4,1))))))</f>
        <v>25</v>
      </c>
      <c r="AA4" s="383">
        <f t="shared" si="1"/>
        <v>25</v>
      </c>
      <c r="AB4" s="348">
        <f t="shared" ref="AB4:AB39" si="11">(AA4/Z4)-1</f>
        <v>0</v>
      </c>
    </row>
    <row r="5">
      <c r="A5" s="12" t="s">
        <v>22</v>
      </c>
      <c r="B5" s="353"/>
      <c r="C5" s="15"/>
      <c r="D5" s="354" t="str">
        <f t="shared" si="2"/>
        <v/>
      </c>
      <c r="E5" s="353"/>
      <c r="F5" s="15"/>
      <c r="G5" s="354" t="str">
        <f t="shared" si="3"/>
        <v/>
      </c>
      <c r="H5" s="353" t="s">
        <v>115</v>
      </c>
      <c r="I5" s="15" t="s">
        <v>115</v>
      </c>
      <c r="J5" s="354">
        <f t="shared" si="4"/>
        <v>0</v>
      </c>
      <c r="K5" s="353"/>
      <c r="L5" s="15"/>
      <c r="M5" s="354" t="str">
        <f t="shared" si="5"/>
        <v/>
      </c>
      <c r="N5" s="353" t="s">
        <v>129</v>
      </c>
      <c r="O5" s="15" t="s">
        <v>147</v>
      </c>
      <c r="P5" s="354">
        <f t="shared" si="6"/>
        <v>0.3333333333</v>
      </c>
      <c r="Q5" s="353" t="s">
        <v>129</v>
      </c>
      <c r="R5" s="15" t="s">
        <v>147</v>
      </c>
      <c r="S5" s="354">
        <f t="shared" si="7"/>
        <v>0.3333333333</v>
      </c>
      <c r="T5" s="353" t="s">
        <v>115</v>
      </c>
      <c r="U5" s="15" t="s">
        <v>115</v>
      </c>
      <c r="V5" s="354">
        <f t="shared" si="8"/>
        <v>0</v>
      </c>
      <c r="W5" s="353" t="s">
        <v>129</v>
      </c>
      <c r="X5" s="15" t="s">
        <v>129</v>
      </c>
      <c r="Y5" s="354">
        <f t="shared" si="9"/>
        <v>0</v>
      </c>
      <c r="Z5" s="357">
        <f t="shared" ref="Z5:AA5" si="10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0,INT(right(Q5,LEN(Q5)-(SEARCH("-",Q5,1))))))+(6*if(isblank(T5), 0,INT(right(T5,LEN(T5)-(SEARCH("-",T5,1))))))+(3*if(isblank(W5), 0,INT(right(W5,LEN(W5)-(SEARCH("-",W5,1))))))</f>
        <v>24</v>
      </c>
      <c r="AA5" s="381">
        <f t="shared" si="10"/>
        <v>25</v>
      </c>
      <c r="AB5" s="354">
        <f t="shared" si="11"/>
        <v>0.04166666667</v>
      </c>
    </row>
    <row r="6">
      <c r="A6" s="6" t="s">
        <v>35</v>
      </c>
      <c r="B6" s="358"/>
      <c r="C6" s="18"/>
      <c r="D6" s="359" t="str">
        <f t="shared" si="2"/>
        <v/>
      </c>
      <c r="E6" s="358"/>
      <c r="F6" s="18"/>
      <c r="G6" s="359" t="str">
        <f t="shared" si="3"/>
        <v/>
      </c>
      <c r="H6" s="358" t="s">
        <v>115</v>
      </c>
      <c r="I6" s="18" t="s">
        <v>115</v>
      </c>
      <c r="J6" s="359">
        <f t="shared" si="4"/>
        <v>0</v>
      </c>
      <c r="K6" s="358" t="s">
        <v>129</v>
      </c>
      <c r="L6" s="18" t="s">
        <v>147</v>
      </c>
      <c r="M6" s="359">
        <f t="shared" si="5"/>
        <v>0.3333333333</v>
      </c>
      <c r="N6" s="358" t="s">
        <v>129</v>
      </c>
      <c r="O6" s="18" t="s">
        <v>147</v>
      </c>
      <c r="P6" s="359">
        <f t="shared" si="6"/>
        <v>0.3333333333</v>
      </c>
      <c r="Q6" s="358"/>
      <c r="R6" s="18"/>
      <c r="S6" s="359" t="str">
        <f t="shared" si="7"/>
        <v/>
      </c>
      <c r="T6" s="358" t="s">
        <v>115</v>
      </c>
      <c r="U6" s="18" t="s">
        <v>115</v>
      </c>
      <c r="V6" s="359">
        <f t="shared" si="8"/>
        <v>0</v>
      </c>
      <c r="W6" s="358" t="s">
        <v>129</v>
      </c>
      <c r="X6" s="18" t="s">
        <v>129</v>
      </c>
      <c r="Y6" s="359">
        <f t="shared" si="9"/>
        <v>0</v>
      </c>
      <c r="Z6" s="360">
        <f t="shared" ref="Z6:AA6" si="12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0,INT(right(Q6,LEN(Q6)-(SEARCH("-",Q6,1))))))+(6*if(isblank(T6), 0,INT(right(T6,LEN(T6)-(SEARCH("-",T6,1))))))+(3*if(isblank(W6), 0,INT(right(W6,LEN(W6)-(SEARCH("-",W6,1))))))</f>
        <v>24</v>
      </c>
      <c r="AA6" s="380">
        <f t="shared" si="12"/>
        <v>25</v>
      </c>
      <c r="AB6" s="359">
        <f t="shared" si="11"/>
        <v>0.04166666667</v>
      </c>
    </row>
    <row r="7">
      <c r="A7" s="12" t="s">
        <v>16</v>
      </c>
      <c r="B7" s="353" t="s">
        <v>115</v>
      </c>
      <c r="C7" s="15" t="s">
        <v>115</v>
      </c>
      <c r="D7" s="354">
        <f t="shared" si="2"/>
        <v>0</v>
      </c>
      <c r="E7" s="353" t="s">
        <v>129</v>
      </c>
      <c r="F7" s="15" t="s">
        <v>129</v>
      </c>
      <c r="G7" s="354">
        <f t="shared" si="3"/>
        <v>0</v>
      </c>
      <c r="H7" s="353" t="s">
        <v>115</v>
      </c>
      <c r="I7" s="15" t="s">
        <v>115</v>
      </c>
      <c r="J7" s="354">
        <f t="shared" si="4"/>
        <v>0</v>
      </c>
      <c r="K7" s="353" t="s">
        <v>129</v>
      </c>
      <c r="L7" s="15" t="s">
        <v>129</v>
      </c>
      <c r="M7" s="354">
        <f t="shared" si="5"/>
        <v>0</v>
      </c>
      <c r="N7" s="353" t="s">
        <v>129</v>
      </c>
      <c r="O7" s="15" t="s">
        <v>129</v>
      </c>
      <c r="P7" s="354">
        <f t="shared" si="6"/>
        <v>0</v>
      </c>
      <c r="Q7" s="353" t="s">
        <v>129</v>
      </c>
      <c r="R7" s="15" t="s">
        <v>129</v>
      </c>
      <c r="S7" s="354">
        <f t="shared" si="7"/>
        <v>0</v>
      </c>
      <c r="T7" s="353" t="s">
        <v>115</v>
      </c>
      <c r="U7" s="15" t="s">
        <v>115</v>
      </c>
      <c r="V7" s="354">
        <f t="shared" si="8"/>
        <v>0</v>
      </c>
      <c r="W7" s="353" t="s">
        <v>129</v>
      </c>
      <c r="X7" s="15" t="s">
        <v>129</v>
      </c>
      <c r="Y7" s="354">
        <f t="shared" si="9"/>
        <v>0</v>
      </c>
      <c r="Z7" s="357">
        <f t="shared" ref="Z7:AA7" si="13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0,INT(right(Q7,LEN(Q7)-(SEARCH("-",Q7,1))))))+(6*if(isblank(T7), 0,INT(right(T7,LEN(T7)-(SEARCH("-",T7,1))))))+(3*if(isblank(W7), 0,INT(right(W7,LEN(W7)-(SEARCH("-",W7,1))))))</f>
        <v>25</v>
      </c>
      <c r="AA7" s="381">
        <f t="shared" si="13"/>
        <v>25</v>
      </c>
      <c r="AB7" s="354">
        <f t="shared" si="11"/>
        <v>0</v>
      </c>
    </row>
    <row r="8">
      <c r="A8" s="6" t="s">
        <v>42</v>
      </c>
      <c r="B8" s="358" t="s">
        <v>141</v>
      </c>
      <c r="C8" s="18" t="s">
        <v>141</v>
      </c>
      <c r="D8" s="359">
        <f t="shared" si="2"/>
        <v>0</v>
      </c>
      <c r="E8" s="358" t="s">
        <v>141</v>
      </c>
      <c r="F8" s="18" t="s">
        <v>115</v>
      </c>
      <c r="G8" s="359">
        <f t="shared" si="3"/>
        <v>1</v>
      </c>
      <c r="H8" s="358" t="s">
        <v>141</v>
      </c>
      <c r="I8" s="18" t="s">
        <v>141</v>
      </c>
      <c r="J8" s="359">
        <f t="shared" si="4"/>
        <v>0</v>
      </c>
      <c r="K8" s="358" t="s">
        <v>141</v>
      </c>
      <c r="L8" s="18" t="s">
        <v>115</v>
      </c>
      <c r="M8" s="359">
        <f t="shared" si="5"/>
        <v>1</v>
      </c>
      <c r="N8" s="358" t="s">
        <v>141</v>
      </c>
      <c r="O8" s="18" t="s">
        <v>115</v>
      </c>
      <c r="P8" s="359">
        <f t="shared" si="6"/>
        <v>1</v>
      </c>
      <c r="Q8" s="358" t="s">
        <v>141</v>
      </c>
      <c r="R8" s="18" t="s">
        <v>115</v>
      </c>
      <c r="S8" s="359">
        <f t="shared" si="7"/>
        <v>1</v>
      </c>
      <c r="T8" s="358" t="s">
        <v>141</v>
      </c>
      <c r="U8" s="18" t="s">
        <v>141</v>
      </c>
      <c r="V8" s="359">
        <f t="shared" si="8"/>
        <v>0</v>
      </c>
      <c r="W8" s="358" t="s">
        <v>141</v>
      </c>
      <c r="X8" s="18" t="s">
        <v>115</v>
      </c>
      <c r="Y8" s="359">
        <f t="shared" si="9"/>
        <v>1</v>
      </c>
      <c r="Z8" s="360">
        <f t="shared" ref="Z8:AA8" si="14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0,INT(right(Q8,LEN(Q8)-(SEARCH("-",Q8,1))))))+(6*if(isblank(T8), 0,INT(right(T8,LEN(T8)-(SEARCH("-",T8,1))))))+(3*if(isblank(W8), 0,INT(right(W8,LEN(W8)-(SEARCH("-",W8,1))))))</f>
        <v>11</v>
      </c>
      <c r="AA8" s="380">
        <f t="shared" si="14"/>
        <v>14</v>
      </c>
      <c r="AB8" s="359">
        <f t="shared" si="11"/>
        <v>0.2727272727</v>
      </c>
    </row>
    <row r="9">
      <c r="A9" s="12" t="s">
        <v>17</v>
      </c>
      <c r="B9" s="353"/>
      <c r="C9" s="15"/>
      <c r="D9" s="354" t="str">
        <f t="shared" si="2"/>
        <v/>
      </c>
      <c r="E9" s="353"/>
      <c r="F9" s="15"/>
      <c r="G9" s="354" t="str">
        <f t="shared" si="3"/>
        <v/>
      </c>
      <c r="H9" s="353" t="s">
        <v>160</v>
      </c>
      <c r="I9" s="15" t="s">
        <v>160</v>
      </c>
      <c r="J9" s="354">
        <f t="shared" si="4"/>
        <v>0</v>
      </c>
      <c r="K9" s="353" t="s">
        <v>123</v>
      </c>
      <c r="L9" s="15" t="s">
        <v>123</v>
      </c>
      <c r="M9" s="354">
        <f t="shared" si="5"/>
        <v>0</v>
      </c>
      <c r="N9" s="353" t="s">
        <v>123</v>
      </c>
      <c r="O9" s="15" t="s">
        <v>123</v>
      </c>
      <c r="P9" s="354">
        <f t="shared" si="6"/>
        <v>0</v>
      </c>
      <c r="Q9" s="353"/>
      <c r="R9" s="15"/>
      <c r="S9" s="354" t="str">
        <f t="shared" si="7"/>
        <v/>
      </c>
      <c r="T9" s="353" t="s">
        <v>160</v>
      </c>
      <c r="U9" s="15" t="s">
        <v>160</v>
      </c>
      <c r="V9" s="354">
        <f t="shared" si="8"/>
        <v>0</v>
      </c>
      <c r="W9" s="353" t="s">
        <v>123</v>
      </c>
      <c r="X9" s="15" t="s">
        <v>123</v>
      </c>
      <c r="Y9" s="354">
        <f t="shared" si="9"/>
        <v>0</v>
      </c>
      <c r="Z9" s="357">
        <f t="shared" ref="Z9:AA9" si="15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0,INT(right(Q9,LEN(Q9)-(SEARCH("-",Q9,1))))))+(6*if(isblank(T9), 0,INT(right(T9,LEN(T9)-(SEARCH("-",T9,1))))))+(3*if(isblank(W9), 0,INT(right(W9,LEN(W9)-(SEARCH("-",W9,1))))))</f>
        <v>44</v>
      </c>
      <c r="AA9" s="381">
        <f t="shared" si="15"/>
        <v>44</v>
      </c>
      <c r="AB9" s="354">
        <f t="shared" si="11"/>
        <v>0</v>
      </c>
    </row>
    <row r="10">
      <c r="A10" s="6" t="s">
        <v>18</v>
      </c>
      <c r="B10" s="358" t="s">
        <v>145</v>
      </c>
      <c r="C10" s="18" t="s">
        <v>145</v>
      </c>
      <c r="D10" s="359">
        <f t="shared" si="2"/>
        <v>0</v>
      </c>
      <c r="E10" s="358" t="s">
        <v>146</v>
      </c>
      <c r="F10" s="18" t="s">
        <v>146</v>
      </c>
      <c r="G10" s="359">
        <f t="shared" si="3"/>
        <v>0</v>
      </c>
      <c r="H10" s="358"/>
      <c r="I10" s="18"/>
      <c r="J10" s="359" t="str">
        <f t="shared" si="4"/>
        <v/>
      </c>
      <c r="K10" s="358"/>
      <c r="L10" s="18"/>
      <c r="M10" s="359" t="str">
        <f t="shared" si="5"/>
        <v/>
      </c>
      <c r="N10" s="358"/>
      <c r="O10" s="18"/>
      <c r="P10" s="359" t="str">
        <f t="shared" si="6"/>
        <v/>
      </c>
      <c r="Q10" s="358"/>
      <c r="R10" s="18"/>
      <c r="S10" s="359" t="str">
        <f t="shared" si="7"/>
        <v/>
      </c>
      <c r="T10" s="358" t="s">
        <v>145</v>
      </c>
      <c r="U10" s="18" t="s">
        <v>145</v>
      </c>
      <c r="V10" s="359">
        <f t="shared" si="8"/>
        <v>0</v>
      </c>
      <c r="W10" s="358" t="s">
        <v>146</v>
      </c>
      <c r="X10" s="18" t="s">
        <v>146</v>
      </c>
      <c r="Y10" s="359">
        <f t="shared" si="9"/>
        <v>0</v>
      </c>
      <c r="Z10" s="360">
        <f t="shared" ref="Z10:AA10" si="16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0,INT(right(Q10,LEN(Q10)-(SEARCH("-",Q10,1))))))+(6*if(isblank(T10), 0,INT(right(T10,LEN(T10)-(SEARCH("-",T10,1))))))+(3*if(isblank(W10), 0,INT(right(W10,LEN(W10)-(SEARCH("-",W10,1))))))</f>
        <v>120</v>
      </c>
      <c r="AA10" s="380">
        <f t="shared" si="16"/>
        <v>120</v>
      </c>
      <c r="AB10" s="359">
        <f t="shared" si="11"/>
        <v>0</v>
      </c>
    </row>
    <row r="11">
      <c r="A11" s="12" t="s">
        <v>19</v>
      </c>
      <c r="B11" s="353" t="s">
        <v>164</v>
      </c>
      <c r="C11" s="15" t="s">
        <v>129</v>
      </c>
      <c r="D11" s="354">
        <f t="shared" si="2"/>
        <v>2</v>
      </c>
      <c r="E11" s="353" t="s">
        <v>165</v>
      </c>
      <c r="F11" s="15" t="s">
        <v>123</v>
      </c>
      <c r="G11" s="354">
        <f t="shared" si="3"/>
        <v>2.333333333</v>
      </c>
      <c r="H11" s="353" t="s">
        <v>129</v>
      </c>
      <c r="I11" s="15" t="s">
        <v>129</v>
      </c>
      <c r="J11" s="354">
        <f t="shared" si="4"/>
        <v>0</v>
      </c>
      <c r="K11" s="353" t="s">
        <v>165</v>
      </c>
      <c r="L11" s="15" t="s">
        <v>123</v>
      </c>
      <c r="M11" s="354">
        <f t="shared" si="5"/>
        <v>2.333333333</v>
      </c>
      <c r="N11" s="353" t="s">
        <v>160</v>
      </c>
      <c r="O11" s="15" t="s">
        <v>123</v>
      </c>
      <c r="P11" s="354">
        <f t="shared" si="6"/>
        <v>0.25</v>
      </c>
      <c r="Q11" s="353" t="s">
        <v>160</v>
      </c>
      <c r="R11" s="15" t="s">
        <v>123</v>
      </c>
      <c r="S11" s="354">
        <f t="shared" si="7"/>
        <v>0.25</v>
      </c>
      <c r="T11" s="353" t="s">
        <v>129</v>
      </c>
      <c r="U11" s="15" t="s">
        <v>129</v>
      </c>
      <c r="V11" s="354">
        <f t="shared" si="8"/>
        <v>0</v>
      </c>
      <c r="W11" s="353" t="s">
        <v>160</v>
      </c>
      <c r="X11" s="15" t="s">
        <v>123</v>
      </c>
      <c r="Y11" s="354">
        <f t="shared" si="9"/>
        <v>0.25</v>
      </c>
      <c r="Z11" s="357">
        <f t="shared" ref="Z11:AA11" si="17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0,INT(right(Q11,LEN(Q11)-(SEARCH("-",Q11,1))))))+(6*if(isblank(T11), 0,INT(right(T11,LEN(T11)-(SEARCH("-",T11,1))))))+(3*if(isblank(W11), 0,INT(right(W11,LEN(W11)-(SEARCH("-",W11,1))))))</f>
        <v>34</v>
      </c>
      <c r="AA11" s="381">
        <f t="shared" si="17"/>
        <v>39</v>
      </c>
      <c r="AB11" s="354">
        <f t="shared" si="11"/>
        <v>0.1470588235</v>
      </c>
    </row>
    <row r="12">
      <c r="A12" s="6" t="s">
        <v>20</v>
      </c>
      <c r="B12" s="358" t="s">
        <v>164</v>
      </c>
      <c r="C12" s="18" t="s">
        <v>129</v>
      </c>
      <c r="D12" s="359">
        <f t="shared" si="2"/>
        <v>2</v>
      </c>
      <c r="E12" s="358" t="s">
        <v>165</v>
      </c>
      <c r="F12" s="18" t="s">
        <v>123</v>
      </c>
      <c r="G12" s="359">
        <f t="shared" si="3"/>
        <v>2.333333333</v>
      </c>
      <c r="H12" s="358" t="s">
        <v>129</v>
      </c>
      <c r="I12" s="18" t="s">
        <v>129</v>
      </c>
      <c r="J12" s="359">
        <f t="shared" si="4"/>
        <v>0</v>
      </c>
      <c r="K12" s="358" t="s">
        <v>165</v>
      </c>
      <c r="L12" s="18" t="s">
        <v>123</v>
      </c>
      <c r="M12" s="359">
        <f t="shared" si="5"/>
        <v>2.333333333</v>
      </c>
      <c r="N12" s="358" t="s">
        <v>160</v>
      </c>
      <c r="O12" s="18" t="s">
        <v>123</v>
      </c>
      <c r="P12" s="359">
        <f t="shared" si="6"/>
        <v>0.25</v>
      </c>
      <c r="Q12" s="358" t="s">
        <v>160</v>
      </c>
      <c r="R12" s="18" t="s">
        <v>123</v>
      </c>
      <c r="S12" s="359">
        <f t="shared" si="7"/>
        <v>0.25</v>
      </c>
      <c r="T12" s="358" t="s">
        <v>129</v>
      </c>
      <c r="U12" s="18" t="s">
        <v>129</v>
      </c>
      <c r="V12" s="359">
        <f t="shared" si="8"/>
        <v>0</v>
      </c>
      <c r="W12" s="358" t="s">
        <v>160</v>
      </c>
      <c r="X12" s="18" t="s">
        <v>123</v>
      </c>
      <c r="Y12" s="359">
        <f t="shared" si="9"/>
        <v>0.25</v>
      </c>
      <c r="Z12" s="360">
        <f t="shared" ref="Z12:AA12" si="18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0,INT(right(Q12,LEN(Q12)-(SEARCH("-",Q12,1))))))+(6*if(isblank(T12), 0,INT(right(T12,LEN(T12)-(SEARCH("-",T12,1))))))+(3*if(isblank(W12), 0,INT(right(W12,LEN(W12)-(SEARCH("-",W12,1))))))</f>
        <v>34</v>
      </c>
      <c r="AA12" s="380">
        <f t="shared" si="18"/>
        <v>39</v>
      </c>
      <c r="AB12" s="359">
        <f t="shared" si="11"/>
        <v>0.1470588235</v>
      </c>
    </row>
    <row r="13">
      <c r="A13" s="12" t="s">
        <v>21</v>
      </c>
      <c r="B13" s="353" t="s">
        <v>115</v>
      </c>
      <c r="C13" s="15" t="s">
        <v>115</v>
      </c>
      <c r="D13" s="354">
        <f t="shared" si="2"/>
        <v>0</v>
      </c>
      <c r="E13" s="353" t="s">
        <v>129</v>
      </c>
      <c r="F13" s="15" t="s">
        <v>129</v>
      </c>
      <c r="G13" s="354">
        <f t="shared" si="3"/>
        <v>0</v>
      </c>
      <c r="H13" s="353" t="s">
        <v>115</v>
      </c>
      <c r="I13" s="15" t="s">
        <v>115</v>
      </c>
      <c r="J13" s="354">
        <f t="shared" si="4"/>
        <v>0</v>
      </c>
      <c r="K13" s="353" t="s">
        <v>129</v>
      </c>
      <c r="L13" s="15" t="s">
        <v>129</v>
      </c>
      <c r="M13" s="354">
        <f t="shared" si="5"/>
        <v>0</v>
      </c>
      <c r="N13" s="353" t="s">
        <v>129</v>
      </c>
      <c r="O13" s="15" t="s">
        <v>129</v>
      </c>
      <c r="P13" s="354">
        <f t="shared" si="6"/>
        <v>0</v>
      </c>
      <c r="Q13" s="353" t="s">
        <v>129</v>
      </c>
      <c r="R13" s="15" t="s">
        <v>129</v>
      </c>
      <c r="S13" s="354">
        <f t="shared" si="7"/>
        <v>0</v>
      </c>
      <c r="T13" s="353" t="s">
        <v>115</v>
      </c>
      <c r="U13" s="15" t="s">
        <v>115</v>
      </c>
      <c r="V13" s="354">
        <f t="shared" si="8"/>
        <v>0</v>
      </c>
      <c r="W13" s="353" t="s">
        <v>129</v>
      </c>
      <c r="X13" s="15" t="s">
        <v>129</v>
      </c>
      <c r="Y13" s="354">
        <f t="shared" si="9"/>
        <v>0</v>
      </c>
      <c r="Z13" s="357">
        <f t="shared" ref="Z13:AA13" si="19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0,INT(right(Q13,LEN(Q13)-(SEARCH("-",Q13,1))))))+(6*if(isblank(T13), 0,INT(right(T13,LEN(T13)-(SEARCH("-",T13,1))))))+(3*if(isblank(W13), 0,INT(right(W13,LEN(W13)-(SEARCH("-",W13,1))))))</f>
        <v>25</v>
      </c>
      <c r="AA13" s="381">
        <f t="shared" si="19"/>
        <v>25</v>
      </c>
      <c r="AB13" s="354">
        <f t="shared" si="11"/>
        <v>0</v>
      </c>
    </row>
    <row r="14">
      <c r="A14" s="6" t="s">
        <v>29</v>
      </c>
      <c r="B14" s="358"/>
      <c r="C14" s="18"/>
      <c r="D14" s="359" t="str">
        <f t="shared" si="2"/>
        <v/>
      </c>
      <c r="E14" s="358"/>
      <c r="F14" s="18"/>
      <c r="G14" s="359" t="str">
        <f t="shared" si="3"/>
        <v/>
      </c>
      <c r="H14" s="358" t="s">
        <v>160</v>
      </c>
      <c r="I14" s="18" t="s">
        <v>160</v>
      </c>
      <c r="J14" s="359">
        <f t="shared" si="4"/>
        <v>0</v>
      </c>
      <c r="K14" s="358"/>
      <c r="L14" s="18"/>
      <c r="M14" s="359" t="str">
        <f t="shared" si="5"/>
        <v/>
      </c>
      <c r="N14" s="358" t="s">
        <v>123</v>
      </c>
      <c r="O14" s="18" t="s">
        <v>123</v>
      </c>
      <c r="P14" s="359">
        <f t="shared" si="6"/>
        <v>0</v>
      </c>
      <c r="Q14" s="358" t="s">
        <v>123</v>
      </c>
      <c r="R14" s="18" t="s">
        <v>123</v>
      </c>
      <c r="S14" s="359">
        <f t="shared" si="7"/>
        <v>0</v>
      </c>
      <c r="T14" s="358" t="s">
        <v>160</v>
      </c>
      <c r="U14" s="18" t="s">
        <v>160</v>
      </c>
      <c r="V14" s="359">
        <f t="shared" si="8"/>
        <v>0</v>
      </c>
      <c r="W14" s="358" t="s">
        <v>123</v>
      </c>
      <c r="X14" s="18" t="s">
        <v>123</v>
      </c>
      <c r="Y14" s="359">
        <f t="shared" si="9"/>
        <v>0</v>
      </c>
      <c r="Z14" s="360">
        <f t="shared" ref="Z14:AA14" si="20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0,INT(right(Q14,LEN(Q14)-(SEARCH("-",Q14,1))))))+(6*if(isblank(T14), 0,INT(right(T14,LEN(T14)-(SEARCH("-",T14,1))))))+(3*if(isblank(W14), 0,INT(right(W14,LEN(W14)-(SEARCH("-",W14,1))))))</f>
        <v>44</v>
      </c>
      <c r="AA14" s="380">
        <f t="shared" si="20"/>
        <v>44</v>
      </c>
      <c r="AB14" s="359">
        <f t="shared" si="11"/>
        <v>0</v>
      </c>
    </row>
    <row r="15">
      <c r="A15" s="12" t="s">
        <v>30</v>
      </c>
      <c r="B15" s="353" t="s">
        <v>150</v>
      </c>
      <c r="C15" s="15" t="s">
        <v>150</v>
      </c>
      <c r="D15" s="354">
        <f t="shared" si="2"/>
        <v>0</v>
      </c>
      <c r="E15" s="353" t="s">
        <v>146</v>
      </c>
      <c r="F15" s="15" t="s">
        <v>146</v>
      </c>
      <c r="G15" s="354">
        <f t="shared" si="3"/>
        <v>0</v>
      </c>
      <c r="H15" s="353"/>
      <c r="I15" s="15"/>
      <c r="J15" s="354" t="str">
        <f t="shared" si="4"/>
        <v/>
      </c>
      <c r="K15" s="353"/>
      <c r="L15" s="15"/>
      <c r="M15" s="354" t="str">
        <f t="shared" si="5"/>
        <v/>
      </c>
      <c r="N15" s="353"/>
      <c r="O15" s="15"/>
      <c r="P15" s="354" t="str">
        <f t="shared" si="6"/>
        <v/>
      </c>
      <c r="Q15" s="353"/>
      <c r="R15" s="15"/>
      <c r="S15" s="354" t="str">
        <f t="shared" si="7"/>
        <v/>
      </c>
      <c r="T15" s="353" t="s">
        <v>150</v>
      </c>
      <c r="U15" s="15" t="s">
        <v>150</v>
      </c>
      <c r="V15" s="354">
        <f t="shared" si="8"/>
        <v>0</v>
      </c>
      <c r="W15" s="353" t="s">
        <v>146</v>
      </c>
      <c r="X15" s="15" t="s">
        <v>146</v>
      </c>
      <c r="Y15" s="354">
        <f t="shared" si="9"/>
        <v>0</v>
      </c>
      <c r="Z15" s="357">
        <f t="shared" ref="Z15:AA15" si="21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0,INT(right(Q15,LEN(Q15)-(SEARCH("-",Q15,1))))))+(6*if(isblank(T15), 0,INT(right(T15,LEN(T15)-(SEARCH("-",T15,1))))))+(3*if(isblank(W15), 0,INT(right(W15,LEN(W15)-(SEARCH("-",W15,1))))))</f>
        <v>120</v>
      </c>
      <c r="AA15" s="381">
        <f t="shared" si="21"/>
        <v>120</v>
      </c>
      <c r="AB15" s="354">
        <f t="shared" si="11"/>
        <v>0</v>
      </c>
    </row>
    <row r="16">
      <c r="A16" s="6" t="s">
        <v>23</v>
      </c>
      <c r="B16" s="358"/>
      <c r="C16" s="18"/>
      <c r="D16" s="359" t="str">
        <f t="shared" si="2"/>
        <v/>
      </c>
      <c r="E16" s="358"/>
      <c r="F16" s="18"/>
      <c r="G16" s="359" t="str">
        <f t="shared" si="3"/>
        <v/>
      </c>
      <c r="H16" s="358" t="s">
        <v>129</v>
      </c>
      <c r="I16" s="18" t="s">
        <v>129</v>
      </c>
      <c r="J16" s="359">
        <f t="shared" si="4"/>
        <v>0</v>
      </c>
      <c r="K16" s="358"/>
      <c r="L16" s="18"/>
      <c r="M16" s="359" t="str">
        <f t="shared" si="5"/>
        <v/>
      </c>
      <c r="N16" s="358" t="s">
        <v>123</v>
      </c>
      <c r="O16" s="18" t="s">
        <v>123</v>
      </c>
      <c r="P16" s="359">
        <f t="shared" si="6"/>
        <v>0</v>
      </c>
      <c r="Q16" s="358" t="s">
        <v>123</v>
      </c>
      <c r="R16" s="18" t="s">
        <v>123</v>
      </c>
      <c r="S16" s="359">
        <f t="shared" si="7"/>
        <v>0</v>
      </c>
      <c r="T16" s="358" t="s">
        <v>129</v>
      </c>
      <c r="U16" s="18" t="s">
        <v>123</v>
      </c>
      <c r="V16" s="359">
        <f t="shared" si="8"/>
        <v>0.6666666667</v>
      </c>
      <c r="W16" s="358" t="s">
        <v>123</v>
      </c>
      <c r="X16" s="18" t="s">
        <v>123</v>
      </c>
      <c r="Y16" s="359">
        <f t="shared" si="9"/>
        <v>0</v>
      </c>
      <c r="Z16" s="360">
        <f t="shared" ref="Z16:AA16" si="22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0,INT(right(Q16,LEN(Q16)-(SEARCH("-",Q16,1))))))+(6*if(isblank(T16), 0,INT(right(T16,LEN(T16)-(SEARCH("-",T16,1))))))+(3*if(isblank(W16), 0,INT(right(W16,LEN(W16)-(SEARCH("-",W16,1))))))</f>
        <v>38</v>
      </c>
      <c r="AA16" s="380">
        <f t="shared" si="22"/>
        <v>50</v>
      </c>
      <c r="AB16" s="359">
        <f t="shared" si="11"/>
        <v>0.3157894737</v>
      </c>
    </row>
    <row r="17">
      <c r="A17" s="12" t="s">
        <v>24</v>
      </c>
      <c r="B17" s="353" t="s">
        <v>129</v>
      </c>
      <c r="C17" s="15" t="s">
        <v>122</v>
      </c>
      <c r="D17" s="354">
        <f t="shared" si="2"/>
        <v>0.6666666667</v>
      </c>
      <c r="E17" s="353" t="s">
        <v>160</v>
      </c>
      <c r="F17" s="15" t="s">
        <v>161</v>
      </c>
      <c r="G17" s="354">
        <f t="shared" si="3"/>
        <v>1</v>
      </c>
      <c r="H17" s="353"/>
      <c r="I17" s="15"/>
      <c r="J17" s="354" t="str">
        <f t="shared" si="4"/>
        <v/>
      </c>
      <c r="K17" s="353"/>
      <c r="L17" s="15"/>
      <c r="M17" s="354" t="str">
        <f t="shared" si="5"/>
        <v/>
      </c>
      <c r="N17" s="353"/>
      <c r="O17" s="15"/>
      <c r="P17" s="354" t="str">
        <f t="shared" si="6"/>
        <v/>
      </c>
      <c r="Q17" s="353"/>
      <c r="R17" s="15"/>
      <c r="S17" s="354" t="str">
        <f t="shared" si="7"/>
        <v/>
      </c>
      <c r="T17" s="353" t="s">
        <v>129</v>
      </c>
      <c r="U17" s="15" t="s">
        <v>162</v>
      </c>
      <c r="V17" s="354">
        <f t="shared" si="8"/>
        <v>-0.6666666667</v>
      </c>
      <c r="W17" s="353" t="s">
        <v>160</v>
      </c>
      <c r="X17" s="15" t="s">
        <v>159</v>
      </c>
      <c r="Y17" s="354">
        <f t="shared" si="9"/>
        <v>-0.5</v>
      </c>
      <c r="Z17" s="357">
        <f t="shared" ref="Z17:AA17" si="23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0,INT(right(Q17,LEN(Q17)-(SEARCH("-",Q17,1))))))+(6*if(isblank(T17), 0,INT(right(T17,LEN(T17)-(SEARCH("-",T17,1))))))+(3*if(isblank(W17), 0,INT(right(W17,LEN(W17)-(SEARCH("-",W17,1))))))</f>
        <v>34</v>
      </c>
      <c r="AA17" s="381">
        <f t="shared" si="23"/>
        <v>20</v>
      </c>
      <c r="AB17" s="354">
        <f t="shared" si="11"/>
        <v>-0.4117647059</v>
      </c>
    </row>
    <row r="18">
      <c r="A18" s="6" t="s">
        <v>26</v>
      </c>
      <c r="B18" s="358"/>
      <c r="C18" s="18"/>
      <c r="D18" s="359" t="str">
        <f t="shared" si="2"/>
        <v/>
      </c>
      <c r="E18" s="358"/>
      <c r="F18" s="18"/>
      <c r="G18" s="359" t="str">
        <f t="shared" si="3"/>
        <v/>
      </c>
      <c r="H18" s="358"/>
      <c r="I18" s="18"/>
      <c r="J18" s="359" t="str">
        <f t="shared" si="4"/>
        <v/>
      </c>
      <c r="K18" s="358"/>
      <c r="L18" s="18"/>
      <c r="M18" s="359" t="str">
        <f t="shared" si="5"/>
        <v/>
      </c>
      <c r="N18" s="358" t="s">
        <v>129</v>
      </c>
      <c r="O18" s="18" t="s">
        <v>129</v>
      </c>
      <c r="P18" s="359">
        <f t="shared" si="6"/>
        <v>0</v>
      </c>
      <c r="Q18" s="358" t="s">
        <v>129</v>
      </c>
      <c r="R18" s="18" t="s">
        <v>129</v>
      </c>
      <c r="S18" s="359">
        <f t="shared" si="7"/>
        <v>0</v>
      </c>
      <c r="T18" s="358" t="s">
        <v>115</v>
      </c>
      <c r="U18" s="18" t="s">
        <v>141</v>
      </c>
      <c r="V18" s="359">
        <f t="shared" si="8"/>
        <v>-0.5</v>
      </c>
      <c r="W18" s="358" t="s">
        <v>129</v>
      </c>
      <c r="X18" s="18" t="s">
        <v>115</v>
      </c>
      <c r="Y18" s="359">
        <f t="shared" si="9"/>
        <v>-0.3333333333</v>
      </c>
      <c r="Z18" s="360">
        <f t="shared" ref="Z18:AA18" si="24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0,INT(right(Q18,LEN(Q18)-(SEARCH("-",Q18,1))))))+(6*if(isblank(T18), 0,INT(right(T18,LEN(T18)-(SEARCH("-",T18,1))))))+(3*if(isblank(W18), 0,INT(right(W18,LEN(W18)-(SEARCH("-",W18,1))))))</f>
        <v>24</v>
      </c>
      <c r="AA18" s="380">
        <f t="shared" si="24"/>
        <v>15</v>
      </c>
      <c r="AB18" s="359">
        <f t="shared" si="11"/>
        <v>-0.375</v>
      </c>
    </row>
    <row r="19">
      <c r="A19" s="12" t="s">
        <v>27</v>
      </c>
      <c r="B19" s="353" t="s">
        <v>129</v>
      </c>
      <c r="C19" s="15" t="s">
        <v>129</v>
      </c>
      <c r="D19" s="354">
        <f t="shared" si="2"/>
        <v>0</v>
      </c>
      <c r="E19" s="353" t="s">
        <v>160</v>
      </c>
      <c r="F19" s="15" t="s">
        <v>123</v>
      </c>
      <c r="G19" s="354">
        <f t="shared" si="3"/>
        <v>0.25</v>
      </c>
      <c r="H19" s="353" t="s">
        <v>129</v>
      </c>
      <c r="I19" s="15" t="s">
        <v>129</v>
      </c>
      <c r="J19" s="354">
        <f t="shared" si="4"/>
        <v>0</v>
      </c>
      <c r="K19" s="353" t="s">
        <v>160</v>
      </c>
      <c r="L19" s="15" t="s">
        <v>123</v>
      </c>
      <c r="M19" s="354">
        <f t="shared" si="5"/>
        <v>0.25</v>
      </c>
      <c r="N19" s="353" t="s">
        <v>160</v>
      </c>
      <c r="O19" s="15" t="s">
        <v>123</v>
      </c>
      <c r="P19" s="354">
        <f t="shared" si="6"/>
        <v>0.25</v>
      </c>
      <c r="Q19" s="353" t="s">
        <v>160</v>
      </c>
      <c r="R19" s="15" t="s">
        <v>123</v>
      </c>
      <c r="S19" s="354">
        <f t="shared" si="7"/>
        <v>0.25</v>
      </c>
      <c r="T19" s="353" t="s">
        <v>129</v>
      </c>
      <c r="U19" s="15" t="s">
        <v>129</v>
      </c>
      <c r="V19" s="354">
        <f t="shared" si="8"/>
        <v>0</v>
      </c>
      <c r="W19" s="353" t="s">
        <v>160</v>
      </c>
      <c r="X19" s="15" t="s">
        <v>123</v>
      </c>
      <c r="Y19" s="354">
        <f t="shared" si="9"/>
        <v>0.25</v>
      </c>
      <c r="Z19" s="357">
        <f t="shared" ref="Z19:AA19" si="25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0,INT(right(Q19,LEN(Q19)-(SEARCH("-",Q19,1))))))+(6*if(isblank(T19), 0,INT(right(T19,LEN(T19)-(SEARCH("-",T19,1))))))+(3*if(isblank(W19), 0,INT(right(W19,LEN(W19)-(SEARCH("-",W19,1))))))</f>
        <v>36</v>
      </c>
      <c r="AA19" s="381">
        <f t="shared" si="25"/>
        <v>39</v>
      </c>
      <c r="AB19" s="354">
        <f t="shared" si="11"/>
        <v>0.08333333333</v>
      </c>
    </row>
    <row r="20">
      <c r="A20" s="6" t="s">
        <v>28</v>
      </c>
      <c r="B20" s="358"/>
      <c r="C20" s="18"/>
      <c r="D20" s="359" t="str">
        <f t="shared" si="2"/>
        <v/>
      </c>
      <c r="E20" s="358"/>
      <c r="F20" s="18"/>
      <c r="G20" s="359" t="str">
        <f t="shared" si="3"/>
        <v/>
      </c>
      <c r="H20" s="358" t="s">
        <v>115</v>
      </c>
      <c r="I20" s="18" t="s">
        <v>129</v>
      </c>
      <c r="J20" s="359">
        <f t="shared" si="4"/>
        <v>0.5</v>
      </c>
      <c r="K20" s="358"/>
      <c r="L20" s="18"/>
      <c r="M20" s="359" t="str">
        <f t="shared" si="5"/>
        <v/>
      </c>
      <c r="N20" s="358" t="s">
        <v>129</v>
      </c>
      <c r="O20" s="18" t="s">
        <v>122</v>
      </c>
      <c r="P20" s="359">
        <f t="shared" si="6"/>
        <v>0.6666666667</v>
      </c>
      <c r="Q20" s="358" t="s">
        <v>129</v>
      </c>
      <c r="R20" s="18" t="s">
        <v>122</v>
      </c>
      <c r="S20" s="359">
        <f t="shared" si="7"/>
        <v>0.6666666667</v>
      </c>
      <c r="T20" s="358" t="s">
        <v>115</v>
      </c>
      <c r="U20" s="18" t="s">
        <v>129</v>
      </c>
      <c r="V20" s="359">
        <f t="shared" si="8"/>
        <v>0.5</v>
      </c>
      <c r="W20" s="358" t="s">
        <v>129</v>
      </c>
      <c r="X20" s="18" t="s">
        <v>122</v>
      </c>
      <c r="Y20" s="359">
        <f t="shared" si="9"/>
        <v>0.6666666667</v>
      </c>
      <c r="Z20" s="360">
        <f t="shared" ref="Z20:AA20" si="26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0,INT(right(Q20,LEN(Q20)-(SEARCH("-",Q20,1))))))+(6*if(isblank(T20), 0,INT(right(T20,LEN(T20)-(SEARCH("-",T20,1))))))+(3*if(isblank(W20), 0,INT(right(W20,LEN(W20)-(SEARCH("-",W20,1))))))</f>
        <v>24</v>
      </c>
      <c r="AA20" s="380">
        <f t="shared" si="26"/>
        <v>38</v>
      </c>
      <c r="AB20" s="359">
        <f t="shared" si="11"/>
        <v>0.5833333333</v>
      </c>
    </row>
    <row r="21">
      <c r="A21" s="12" t="s">
        <v>167</v>
      </c>
      <c r="B21" s="353" t="s">
        <v>135</v>
      </c>
      <c r="C21" s="15" t="s">
        <v>135</v>
      </c>
      <c r="D21" s="354">
        <f t="shared" si="2"/>
        <v>0</v>
      </c>
      <c r="E21" s="353" t="s">
        <v>136</v>
      </c>
      <c r="F21" s="15" t="s">
        <v>136</v>
      </c>
      <c r="G21" s="354">
        <f t="shared" si="3"/>
        <v>0</v>
      </c>
      <c r="H21" s="353" t="s">
        <v>135</v>
      </c>
      <c r="I21" s="15" t="s">
        <v>135</v>
      </c>
      <c r="J21" s="354">
        <f t="shared" si="4"/>
        <v>0</v>
      </c>
      <c r="K21" s="353" t="s">
        <v>136</v>
      </c>
      <c r="L21" s="15" t="s">
        <v>136</v>
      </c>
      <c r="M21" s="354">
        <f t="shared" si="5"/>
        <v>0</v>
      </c>
      <c r="N21" s="353" t="s">
        <v>136</v>
      </c>
      <c r="O21" s="15" t="s">
        <v>136</v>
      </c>
      <c r="P21" s="354">
        <f t="shared" si="6"/>
        <v>0</v>
      </c>
      <c r="Q21" s="353" t="s">
        <v>136</v>
      </c>
      <c r="R21" s="15" t="s">
        <v>136</v>
      </c>
      <c r="S21" s="354">
        <f t="shared" si="7"/>
        <v>0</v>
      </c>
      <c r="T21" s="353" t="s">
        <v>135</v>
      </c>
      <c r="U21" s="15" t="s">
        <v>135</v>
      </c>
      <c r="V21" s="354">
        <f t="shared" si="8"/>
        <v>0</v>
      </c>
      <c r="W21" s="353" t="s">
        <v>136</v>
      </c>
      <c r="X21" s="15" t="s">
        <v>136</v>
      </c>
      <c r="Y21" s="354">
        <f t="shared" si="9"/>
        <v>0</v>
      </c>
      <c r="Z21" s="357">
        <f t="shared" ref="Z21:AA21" si="27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0,INT(right(Q21,LEN(Q21)-(SEARCH("-",Q21,1))))))+(6*if(isblank(T21), 0,INT(right(T21,LEN(T21)-(SEARCH("-",T21,1))))))+(3*if(isblank(W21), 0,INT(right(W21,LEN(W21)-(SEARCH("-",W21,1))))))</f>
        <v>50</v>
      </c>
      <c r="AA21" s="381">
        <f t="shared" si="27"/>
        <v>50</v>
      </c>
      <c r="AB21" s="354">
        <f t="shared" si="11"/>
        <v>0</v>
      </c>
    </row>
    <row r="22">
      <c r="A22" s="6" t="s">
        <v>32</v>
      </c>
      <c r="B22" s="358" t="s">
        <v>115</v>
      </c>
      <c r="C22" s="18" t="s">
        <v>115</v>
      </c>
      <c r="D22" s="359">
        <f t="shared" si="2"/>
        <v>0</v>
      </c>
      <c r="E22" s="358" t="s">
        <v>163</v>
      </c>
      <c r="F22" s="18" t="s">
        <v>163</v>
      </c>
      <c r="G22" s="359">
        <f t="shared" si="3"/>
        <v>0</v>
      </c>
      <c r="H22" s="358" t="s">
        <v>115</v>
      </c>
      <c r="I22" s="18" t="s">
        <v>115</v>
      </c>
      <c r="J22" s="359">
        <f t="shared" si="4"/>
        <v>0</v>
      </c>
      <c r="K22" s="358" t="s">
        <v>163</v>
      </c>
      <c r="L22" s="18" t="s">
        <v>163</v>
      </c>
      <c r="M22" s="359">
        <f t="shared" si="5"/>
        <v>0</v>
      </c>
      <c r="N22" s="358" t="s">
        <v>163</v>
      </c>
      <c r="O22" s="18" t="s">
        <v>163</v>
      </c>
      <c r="P22" s="359">
        <f t="shared" si="6"/>
        <v>0</v>
      </c>
      <c r="Q22" s="358" t="s">
        <v>163</v>
      </c>
      <c r="R22" s="18" t="s">
        <v>163</v>
      </c>
      <c r="S22" s="359">
        <f t="shared" si="7"/>
        <v>0</v>
      </c>
      <c r="T22" s="358" t="s">
        <v>115</v>
      </c>
      <c r="U22" s="18" t="s">
        <v>115</v>
      </c>
      <c r="V22" s="359">
        <f t="shared" si="8"/>
        <v>0</v>
      </c>
      <c r="W22" s="358" t="s">
        <v>163</v>
      </c>
      <c r="X22" s="18" t="s">
        <v>163</v>
      </c>
      <c r="Y22" s="359">
        <f t="shared" si="9"/>
        <v>0</v>
      </c>
      <c r="Z22" s="360">
        <f t="shared" ref="Z22:AA22" si="28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0,INT(right(Q22,LEN(Q22)-(SEARCH("-",Q22,1))))))+(6*if(isblank(T22), 0,INT(right(T22,LEN(T22)-(SEARCH("-",T22,1))))))+(3*if(isblank(W22), 0,INT(right(W22,LEN(W22)-(SEARCH("-",W22,1))))))</f>
        <v>25</v>
      </c>
      <c r="AA22" s="380">
        <f t="shared" si="28"/>
        <v>25</v>
      </c>
      <c r="AB22" s="359">
        <f t="shared" si="11"/>
        <v>0</v>
      </c>
    </row>
    <row r="23">
      <c r="A23" s="12" t="s">
        <v>168</v>
      </c>
      <c r="B23" s="353" t="s">
        <v>129</v>
      </c>
      <c r="C23" s="15" t="s">
        <v>129</v>
      </c>
      <c r="D23" s="354">
        <f t="shared" si="2"/>
        <v>0</v>
      </c>
      <c r="E23" s="353" t="s">
        <v>123</v>
      </c>
      <c r="F23" s="15" t="s">
        <v>123</v>
      </c>
      <c r="G23" s="354">
        <f t="shared" si="3"/>
        <v>0</v>
      </c>
      <c r="H23" s="353" t="s">
        <v>129</v>
      </c>
      <c r="I23" s="15" t="s">
        <v>129</v>
      </c>
      <c r="J23" s="354">
        <f t="shared" si="4"/>
        <v>0</v>
      </c>
      <c r="K23" s="353" t="s">
        <v>123</v>
      </c>
      <c r="L23" s="15" t="s">
        <v>123</v>
      </c>
      <c r="M23" s="354">
        <f t="shared" si="5"/>
        <v>0</v>
      </c>
      <c r="N23" s="353" t="s">
        <v>123</v>
      </c>
      <c r="O23" s="15" t="s">
        <v>123</v>
      </c>
      <c r="P23" s="354">
        <f t="shared" si="6"/>
        <v>0</v>
      </c>
      <c r="Q23" s="353" t="s">
        <v>123</v>
      </c>
      <c r="R23" s="15" t="s">
        <v>123</v>
      </c>
      <c r="S23" s="354">
        <f t="shared" si="7"/>
        <v>0</v>
      </c>
      <c r="T23" s="353" t="s">
        <v>129</v>
      </c>
      <c r="U23" s="15" t="s">
        <v>129</v>
      </c>
      <c r="V23" s="354">
        <f t="shared" si="8"/>
        <v>0</v>
      </c>
      <c r="W23" s="353" t="s">
        <v>123</v>
      </c>
      <c r="X23" s="15" t="s">
        <v>123</v>
      </c>
      <c r="Y23" s="354">
        <f t="shared" si="9"/>
        <v>0</v>
      </c>
      <c r="Z23" s="357">
        <f t="shared" ref="Z23:AA23" si="29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0,INT(right(Q23,LEN(Q23)-(SEARCH("-",Q23,1))))))+(6*if(isblank(T23), 0,INT(right(T23,LEN(T23)-(SEARCH("-",T23,1))))))+(3*if(isblank(W23), 0,INT(right(W23,LEN(W23)-(SEARCH("-",W23,1))))))</f>
        <v>39</v>
      </c>
      <c r="AA23" s="381">
        <f t="shared" si="29"/>
        <v>39</v>
      </c>
      <c r="AB23" s="354">
        <f t="shared" si="11"/>
        <v>0</v>
      </c>
    </row>
    <row r="24">
      <c r="A24" s="6" t="s">
        <v>34</v>
      </c>
      <c r="B24" s="358" t="s">
        <v>164</v>
      </c>
      <c r="C24" s="18" t="s">
        <v>164</v>
      </c>
      <c r="D24" s="359">
        <f t="shared" si="2"/>
        <v>0</v>
      </c>
      <c r="E24" s="358" t="s">
        <v>165</v>
      </c>
      <c r="F24" s="18" t="s">
        <v>165</v>
      </c>
      <c r="G24" s="359">
        <f t="shared" si="3"/>
        <v>0</v>
      </c>
      <c r="H24" s="358" t="s">
        <v>164</v>
      </c>
      <c r="I24" s="18" t="s">
        <v>164</v>
      </c>
      <c r="J24" s="359">
        <f t="shared" si="4"/>
        <v>0</v>
      </c>
      <c r="K24" s="358" t="s">
        <v>165</v>
      </c>
      <c r="L24" s="18" t="s">
        <v>165</v>
      </c>
      <c r="M24" s="359">
        <f t="shared" si="5"/>
        <v>0</v>
      </c>
      <c r="N24" s="358" t="s">
        <v>165</v>
      </c>
      <c r="O24" s="18" t="s">
        <v>165</v>
      </c>
      <c r="P24" s="359">
        <f t="shared" si="6"/>
        <v>0</v>
      </c>
      <c r="Q24" s="358" t="s">
        <v>165</v>
      </c>
      <c r="R24" s="18" t="s">
        <v>165</v>
      </c>
      <c r="S24" s="359">
        <f t="shared" si="7"/>
        <v>0</v>
      </c>
      <c r="T24" s="358" t="s">
        <v>164</v>
      </c>
      <c r="U24" s="18" t="s">
        <v>164</v>
      </c>
      <c r="V24" s="359">
        <f t="shared" si="8"/>
        <v>0</v>
      </c>
      <c r="W24" s="358" t="s">
        <v>165</v>
      </c>
      <c r="X24" s="18" t="s">
        <v>165</v>
      </c>
      <c r="Y24" s="359">
        <f t="shared" si="9"/>
        <v>0</v>
      </c>
      <c r="Z24" s="360">
        <f t="shared" ref="Z24:AA24" si="30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0,INT(right(Q24,LEN(Q24)-(SEARCH("-",Q24,1))))))+(6*if(isblank(T24), 0,INT(right(T24,LEN(T24)-(SEARCH("-",T24,1))))))+(3*if(isblank(W24), 0,INT(right(W24,LEN(W24)-(SEARCH("-",W24,1))))))</f>
        <v>11</v>
      </c>
      <c r="AA24" s="380">
        <f t="shared" si="30"/>
        <v>11</v>
      </c>
      <c r="AB24" s="359">
        <f t="shared" si="11"/>
        <v>0</v>
      </c>
    </row>
    <row r="25">
      <c r="A25" s="12" t="s">
        <v>36</v>
      </c>
      <c r="B25" s="353"/>
      <c r="C25" s="15"/>
      <c r="D25" s="354" t="str">
        <f t="shared" si="2"/>
        <v/>
      </c>
      <c r="E25" s="353"/>
      <c r="F25" s="15"/>
      <c r="G25" s="354" t="str">
        <f t="shared" si="3"/>
        <v/>
      </c>
      <c r="H25" s="353" t="s">
        <v>129</v>
      </c>
      <c r="I25" s="15" t="s">
        <v>129</v>
      </c>
      <c r="J25" s="354">
        <f t="shared" si="4"/>
        <v>0</v>
      </c>
      <c r="K25" s="353" t="s">
        <v>123</v>
      </c>
      <c r="L25" s="15" t="s">
        <v>123</v>
      </c>
      <c r="M25" s="354">
        <f t="shared" si="5"/>
        <v>0</v>
      </c>
      <c r="N25" s="353" t="s">
        <v>123</v>
      </c>
      <c r="O25" s="15" t="s">
        <v>123</v>
      </c>
      <c r="P25" s="354">
        <f t="shared" si="6"/>
        <v>0</v>
      </c>
      <c r="Q25" s="353"/>
      <c r="R25" s="15"/>
      <c r="S25" s="354" t="str">
        <f t="shared" si="7"/>
        <v/>
      </c>
      <c r="T25" s="353" t="s">
        <v>129</v>
      </c>
      <c r="U25" s="15" t="s">
        <v>129</v>
      </c>
      <c r="V25" s="354">
        <f t="shared" si="8"/>
        <v>0</v>
      </c>
      <c r="W25" s="353" t="s">
        <v>123</v>
      </c>
      <c r="X25" s="15" t="s">
        <v>123</v>
      </c>
      <c r="Y25" s="354">
        <f t="shared" si="9"/>
        <v>0</v>
      </c>
      <c r="Z25" s="357">
        <f t="shared" ref="Z25:AA25" si="31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0,INT(right(Q25,LEN(Q25)-(SEARCH("-",Q25,1))))))+(6*if(isblank(T25), 0,INT(right(T25,LEN(T25)-(SEARCH("-",T25,1))))))+(3*if(isblank(W25), 0,INT(right(W25,LEN(W25)-(SEARCH("-",W25,1))))))</f>
        <v>38</v>
      </c>
      <c r="AA25" s="381">
        <f t="shared" si="31"/>
        <v>38</v>
      </c>
      <c r="AB25" s="354">
        <f t="shared" si="11"/>
        <v>0</v>
      </c>
    </row>
    <row r="26">
      <c r="A26" s="6" t="s">
        <v>37</v>
      </c>
      <c r="B26" s="358" t="s">
        <v>169</v>
      </c>
      <c r="C26" s="18" t="s">
        <v>129</v>
      </c>
      <c r="D26" s="359">
        <f t="shared" si="2"/>
        <v>1.5</v>
      </c>
      <c r="E26" s="358" t="s">
        <v>159</v>
      </c>
      <c r="F26" s="18" t="s">
        <v>161</v>
      </c>
      <c r="G26" s="359">
        <f t="shared" si="3"/>
        <v>3</v>
      </c>
      <c r="H26" s="358"/>
      <c r="I26" s="18"/>
      <c r="J26" s="359" t="str">
        <f t="shared" si="4"/>
        <v/>
      </c>
      <c r="K26" s="358"/>
      <c r="L26" s="18"/>
      <c r="M26" s="359" t="str">
        <f t="shared" si="5"/>
        <v/>
      </c>
      <c r="N26" s="358"/>
      <c r="O26" s="18"/>
      <c r="P26" s="359" t="str">
        <f t="shared" si="6"/>
        <v/>
      </c>
      <c r="Q26" s="358"/>
      <c r="R26" s="18"/>
      <c r="S26" s="359" t="str">
        <f t="shared" si="7"/>
        <v/>
      </c>
      <c r="T26" s="358" t="s">
        <v>169</v>
      </c>
      <c r="U26" s="18" t="s">
        <v>162</v>
      </c>
      <c r="V26" s="359">
        <f t="shared" si="8"/>
        <v>-0.1666666667</v>
      </c>
      <c r="W26" s="358" t="s">
        <v>159</v>
      </c>
      <c r="X26" s="18" t="s">
        <v>159</v>
      </c>
      <c r="Y26" s="359">
        <f t="shared" si="9"/>
        <v>0</v>
      </c>
      <c r="Z26" s="360">
        <f t="shared" ref="Z26:AA26" si="32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0,INT(right(Q26,LEN(Q26)-(SEARCH("-",Q26,1))))))+(6*if(isblank(T26), 0,INT(right(T26,LEN(T26)-(SEARCH("-",T26,1))))))+(3*if(isblank(W26), 0,INT(right(W26,LEN(W26)-(SEARCH("-",W26,1))))))</f>
        <v>14</v>
      </c>
      <c r="AA26" s="380">
        <f t="shared" si="32"/>
        <v>20</v>
      </c>
      <c r="AB26" s="359">
        <f t="shared" si="11"/>
        <v>0.4285714286</v>
      </c>
    </row>
    <row r="27">
      <c r="A27" s="12" t="s">
        <v>39</v>
      </c>
      <c r="B27" s="353"/>
      <c r="C27" s="15"/>
      <c r="D27" s="354" t="str">
        <f t="shared" si="2"/>
        <v/>
      </c>
      <c r="E27" s="353"/>
      <c r="F27" s="15"/>
      <c r="G27" s="354" t="str">
        <f t="shared" si="3"/>
        <v/>
      </c>
      <c r="H27" s="353"/>
      <c r="I27" s="15"/>
      <c r="J27" s="354" t="str">
        <f t="shared" si="4"/>
        <v/>
      </c>
      <c r="K27" s="353"/>
      <c r="L27" s="15"/>
      <c r="M27" s="354" t="str">
        <f t="shared" si="5"/>
        <v/>
      </c>
      <c r="N27" s="353"/>
      <c r="O27" s="15"/>
      <c r="P27" s="354" t="str">
        <f t="shared" si="6"/>
        <v/>
      </c>
      <c r="Q27" s="353"/>
      <c r="R27" s="15"/>
      <c r="S27" s="354" t="str">
        <f t="shared" si="7"/>
        <v/>
      </c>
      <c r="T27" s="353" t="s">
        <v>115</v>
      </c>
      <c r="U27" s="15" t="s">
        <v>115</v>
      </c>
      <c r="V27" s="354">
        <f t="shared" si="8"/>
        <v>0</v>
      </c>
      <c r="W27" s="353" t="s">
        <v>129</v>
      </c>
      <c r="X27" s="15" t="s">
        <v>129</v>
      </c>
      <c r="Y27" s="354">
        <f t="shared" si="9"/>
        <v>0</v>
      </c>
      <c r="Z27" s="357">
        <f t="shared" ref="Z27:AA27" si="33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0,INT(right(Q27,LEN(Q27)-(SEARCH("-",Q27,1))))))+(6*if(isblank(T27), 0,INT(right(T27,LEN(T27)-(SEARCH("-",T27,1))))))+(3*if(isblank(W27), 0,INT(right(W27,LEN(W27)-(SEARCH("-",W27,1))))))</f>
        <v>21</v>
      </c>
      <c r="AA27" s="381">
        <f t="shared" si="33"/>
        <v>21</v>
      </c>
      <c r="AB27" s="354">
        <f t="shared" si="11"/>
        <v>0</v>
      </c>
    </row>
    <row r="28">
      <c r="A28" s="6" t="s">
        <v>40</v>
      </c>
      <c r="B28" s="358"/>
      <c r="C28" s="18"/>
      <c r="D28" s="359" t="str">
        <f t="shared" si="2"/>
        <v/>
      </c>
      <c r="E28" s="358"/>
      <c r="F28" s="18"/>
      <c r="G28" s="359" t="str">
        <f t="shared" si="3"/>
        <v/>
      </c>
      <c r="H28" s="358" t="s">
        <v>115</v>
      </c>
      <c r="I28" s="18" t="s">
        <v>129</v>
      </c>
      <c r="J28" s="359">
        <f t="shared" si="4"/>
        <v>0.5</v>
      </c>
      <c r="K28" s="358" t="s">
        <v>129</v>
      </c>
      <c r="L28" s="18" t="s">
        <v>122</v>
      </c>
      <c r="M28" s="359">
        <f t="shared" si="5"/>
        <v>0.6666666667</v>
      </c>
      <c r="N28" s="358" t="s">
        <v>129</v>
      </c>
      <c r="O28" s="18" t="s">
        <v>122</v>
      </c>
      <c r="P28" s="359">
        <f t="shared" si="6"/>
        <v>0.6666666667</v>
      </c>
      <c r="Q28" s="358"/>
      <c r="R28" s="18"/>
      <c r="S28" s="359" t="str">
        <f t="shared" si="7"/>
        <v/>
      </c>
      <c r="T28" s="358" t="s">
        <v>115</v>
      </c>
      <c r="U28" s="18" t="s">
        <v>129</v>
      </c>
      <c r="V28" s="359">
        <f t="shared" si="8"/>
        <v>0.5</v>
      </c>
      <c r="W28" s="358" t="s">
        <v>129</v>
      </c>
      <c r="X28" s="18" t="s">
        <v>122</v>
      </c>
      <c r="Y28" s="359">
        <f t="shared" si="9"/>
        <v>0.6666666667</v>
      </c>
      <c r="Z28" s="360">
        <f t="shared" ref="Z28:AA28" si="34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0,INT(right(Q28,LEN(Q28)-(SEARCH("-",Q28,1))))))+(6*if(isblank(T28), 0,INT(right(T28,LEN(T28)-(SEARCH("-",T28,1))))))+(3*if(isblank(W28), 0,INT(right(W28,LEN(W28)-(SEARCH("-",W28,1))))))</f>
        <v>24</v>
      </c>
      <c r="AA28" s="380">
        <f t="shared" si="34"/>
        <v>38</v>
      </c>
      <c r="AB28" s="359">
        <f t="shared" si="11"/>
        <v>0.5833333333</v>
      </c>
    </row>
    <row r="29">
      <c r="A29" s="12" t="s">
        <v>43</v>
      </c>
      <c r="B29" s="353" t="s">
        <v>129</v>
      </c>
      <c r="C29" s="15" t="s">
        <v>129</v>
      </c>
      <c r="D29" s="354">
        <f t="shared" si="2"/>
        <v>0</v>
      </c>
      <c r="E29" s="353" t="s">
        <v>123</v>
      </c>
      <c r="F29" s="15" t="s">
        <v>123</v>
      </c>
      <c r="G29" s="354">
        <f t="shared" si="3"/>
        <v>0</v>
      </c>
      <c r="H29" s="353"/>
      <c r="I29" s="15"/>
      <c r="J29" s="354" t="str">
        <f t="shared" si="4"/>
        <v/>
      </c>
      <c r="K29" s="353"/>
      <c r="L29" s="15"/>
      <c r="M29" s="354" t="str">
        <f t="shared" si="5"/>
        <v/>
      </c>
      <c r="N29" s="353"/>
      <c r="O29" s="15"/>
      <c r="P29" s="354" t="str">
        <f t="shared" si="6"/>
        <v/>
      </c>
      <c r="Q29" s="353"/>
      <c r="R29" s="15"/>
      <c r="S29" s="354" t="str">
        <f t="shared" si="7"/>
        <v/>
      </c>
      <c r="T29" s="353" t="s">
        <v>129</v>
      </c>
      <c r="U29" s="15" t="s">
        <v>129</v>
      </c>
      <c r="V29" s="354">
        <f t="shared" si="8"/>
        <v>0</v>
      </c>
      <c r="W29" s="353" t="s">
        <v>123</v>
      </c>
      <c r="X29" s="15" t="s">
        <v>123</v>
      </c>
      <c r="Y29" s="354">
        <f t="shared" si="9"/>
        <v>0</v>
      </c>
      <c r="Z29" s="357">
        <f t="shared" ref="Z29:AA29" si="35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0,INT(right(Q29,LEN(Q29)-(SEARCH("-",Q29,1))))))+(6*if(isblank(T29), 0,INT(right(T29,LEN(T29)-(SEARCH("-",T29,1))))))+(3*if(isblank(W29), 0,INT(right(W29,LEN(W29)-(SEARCH("-",W29,1))))))</f>
        <v>38</v>
      </c>
      <c r="AA29" s="381">
        <f t="shared" si="35"/>
        <v>38</v>
      </c>
      <c r="AB29" s="354">
        <f t="shared" si="11"/>
        <v>0</v>
      </c>
    </row>
    <row r="30">
      <c r="A30" s="6" t="s">
        <v>44</v>
      </c>
      <c r="B30" s="358" t="s">
        <v>129</v>
      </c>
      <c r="C30" s="18" t="s">
        <v>129</v>
      </c>
      <c r="D30" s="359">
        <f t="shared" si="2"/>
        <v>0</v>
      </c>
      <c r="E30" s="358" t="s">
        <v>160</v>
      </c>
      <c r="F30" s="18" t="s">
        <v>123</v>
      </c>
      <c r="G30" s="359">
        <f t="shared" si="3"/>
        <v>0.25</v>
      </c>
      <c r="H30" s="358" t="s">
        <v>129</v>
      </c>
      <c r="I30" s="18" t="s">
        <v>129</v>
      </c>
      <c r="J30" s="359">
        <f t="shared" si="4"/>
        <v>0</v>
      </c>
      <c r="K30" s="358" t="s">
        <v>160</v>
      </c>
      <c r="L30" s="18" t="s">
        <v>123</v>
      </c>
      <c r="M30" s="359">
        <f t="shared" si="5"/>
        <v>0.25</v>
      </c>
      <c r="N30" s="358" t="s">
        <v>160</v>
      </c>
      <c r="O30" s="18" t="s">
        <v>123</v>
      </c>
      <c r="P30" s="359">
        <f t="shared" si="6"/>
        <v>0.25</v>
      </c>
      <c r="Q30" s="358" t="s">
        <v>160</v>
      </c>
      <c r="R30" s="18" t="s">
        <v>123</v>
      </c>
      <c r="S30" s="359">
        <f t="shared" si="7"/>
        <v>0.25</v>
      </c>
      <c r="T30" s="358" t="s">
        <v>129</v>
      </c>
      <c r="U30" s="18" t="s">
        <v>129</v>
      </c>
      <c r="V30" s="359">
        <f t="shared" si="8"/>
        <v>0</v>
      </c>
      <c r="W30" s="358" t="s">
        <v>160</v>
      </c>
      <c r="X30" s="18" t="s">
        <v>123</v>
      </c>
      <c r="Y30" s="359">
        <f t="shared" si="9"/>
        <v>0.25</v>
      </c>
      <c r="Z30" s="360">
        <f t="shared" ref="Z30:AA30" si="36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0,INT(right(Q30,LEN(Q30)-(SEARCH("-",Q30,1))))))+(6*if(isblank(T30), 0,INT(right(T30,LEN(T30)-(SEARCH("-",T30,1))))))+(3*if(isblank(W30), 0,INT(right(W30,LEN(W30)-(SEARCH("-",W30,1))))))</f>
        <v>36</v>
      </c>
      <c r="AA30" s="380">
        <f t="shared" si="36"/>
        <v>39</v>
      </c>
      <c r="AB30" s="359">
        <f t="shared" si="11"/>
        <v>0.08333333333</v>
      </c>
    </row>
    <row r="31">
      <c r="A31" s="12" t="s">
        <v>45</v>
      </c>
      <c r="B31" s="353" t="s">
        <v>115</v>
      </c>
      <c r="C31" s="15" t="s">
        <v>115</v>
      </c>
      <c r="D31" s="354">
        <f t="shared" si="2"/>
        <v>0</v>
      </c>
      <c r="E31" s="353" t="s">
        <v>129</v>
      </c>
      <c r="F31" s="15" t="s">
        <v>129</v>
      </c>
      <c r="G31" s="354">
        <f t="shared" si="3"/>
        <v>0</v>
      </c>
      <c r="H31" s="353" t="s">
        <v>115</v>
      </c>
      <c r="I31" s="15" t="s">
        <v>115</v>
      </c>
      <c r="J31" s="354">
        <f t="shared" si="4"/>
        <v>0</v>
      </c>
      <c r="K31" s="353" t="s">
        <v>129</v>
      </c>
      <c r="L31" s="15" t="s">
        <v>129</v>
      </c>
      <c r="M31" s="354">
        <f t="shared" si="5"/>
        <v>0</v>
      </c>
      <c r="N31" s="353" t="s">
        <v>129</v>
      </c>
      <c r="O31" s="15" t="s">
        <v>129</v>
      </c>
      <c r="P31" s="354">
        <f t="shared" si="6"/>
        <v>0</v>
      </c>
      <c r="Q31" s="353" t="s">
        <v>129</v>
      </c>
      <c r="R31" s="15" t="s">
        <v>129</v>
      </c>
      <c r="S31" s="354">
        <f t="shared" si="7"/>
        <v>0</v>
      </c>
      <c r="T31" s="353" t="s">
        <v>115</v>
      </c>
      <c r="U31" s="15" t="s">
        <v>115</v>
      </c>
      <c r="V31" s="354">
        <f t="shared" si="8"/>
        <v>0</v>
      </c>
      <c r="W31" s="353" t="s">
        <v>129</v>
      </c>
      <c r="X31" s="15" t="s">
        <v>129</v>
      </c>
      <c r="Y31" s="354">
        <f t="shared" si="9"/>
        <v>0</v>
      </c>
      <c r="Z31" s="357">
        <f t="shared" ref="Z31:AA31" si="37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0,INT(right(Q31,LEN(Q31)-(SEARCH("-",Q31,1))))))+(6*if(isblank(T31), 0,INT(right(T31,LEN(T31)-(SEARCH("-",T31,1))))))+(3*if(isblank(W31), 0,INT(right(W31,LEN(W31)-(SEARCH("-",W31,1))))))</f>
        <v>25</v>
      </c>
      <c r="AA31" s="381">
        <f t="shared" si="37"/>
        <v>25</v>
      </c>
      <c r="AB31" s="354">
        <f t="shared" si="11"/>
        <v>0</v>
      </c>
    </row>
    <row r="32">
      <c r="A32" s="6" t="s">
        <v>46</v>
      </c>
      <c r="B32" s="358"/>
      <c r="C32" s="18"/>
      <c r="D32" s="359" t="str">
        <f t="shared" si="2"/>
        <v/>
      </c>
      <c r="E32" s="358"/>
      <c r="F32" s="18"/>
      <c r="G32" s="359" t="str">
        <f t="shared" si="3"/>
        <v/>
      </c>
      <c r="H32" s="358" t="s">
        <v>141</v>
      </c>
      <c r="I32" s="18" t="s">
        <v>141</v>
      </c>
      <c r="J32" s="359">
        <f t="shared" si="4"/>
        <v>0</v>
      </c>
      <c r="K32" s="358"/>
      <c r="L32" s="18"/>
      <c r="M32" s="359" t="str">
        <f t="shared" si="5"/>
        <v/>
      </c>
      <c r="N32" s="358" t="s">
        <v>138</v>
      </c>
      <c r="O32" s="18" t="s">
        <v>138</v>
      </c>
      <c r="P32" s="359">
        <f t="shared" si="6"/>
        <v>0</v>
      </c>
      <c r="Q32" s="358" t="s">
        <v>138</v>
      </c>
      <c r="R32" s="18" t="s">
        <v>138</v>
      </c>
      <c r="S32" s="359">
        <f t="shared" si="7"/>
        <v>0</v>
      </c>
      <c r="T32" s="358" t="s">
        <v>115</v>
      </c>
      <c r="U32" s="18" t="s">
        <v>115</v>
      </c>
      <c r="V32" s="359">
        <f t="shared" si="8"/>
        <v>0</v>
      </c>
      <c r="W32" s="358" t="s">
        <v>137</v>
      </c>
      <c r="X32" s="18" t="s">
        <v>137</v>
      </c>
      <c r="Y32" s="359">
        <f t="shared" si="9"/>
        <v>0</v>
      </c>
      <c r="Z32" s="360">
        <f t="shared" ref="Z32:AA32" si="38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0,INT(right(Q32,LEN(Q32)-(SEARCH("-",Q32,1))))))+(6*if(isblank(T32), 0,INT(right(T32,LEN(T32)-(SEARCH("-",T32,1))))))+(3*if(isblank(W32), 0,INT(right(W32,LEN(W32)-(SEARCH("-",W32,1))))))</f>
        <v>23</v>
      </c>
      <c r="AA32" s="380">
        <f t="shared" si="38"/>
        <v>23</v>
      </c>
      <c r="AB32" s="359">
        <f t="shared" si="11"/>
        <v>0</v>
      </c>
    </row>
    <row r="33">
      <c r="A33" s="12" t="s">
        <v>47</v>
      </c>
      <c r="B33" s="353"/>
      <c r="C33" s="15"/>
      <c r="D33" s="354" t="str">
        <f t="shared" si="2"/>
        <v/>
      </c>
      <c r="E33" s="353"/>
      <c r="F33" s="15"/>
      <c r="G33" s="354" t="str">
        <f t="shared" si="3"/>
        <v/>
      </c>
      <c r="H33" s="353" t="s">
        <v>123</v>
      </c>
      <c r="I33" s="15" t="s">
        <v>123</v>
      </c>
      <c r="J33" s="354">
        <f t="shared" si="4"/>
        <v>0</v>
      </c>
      <c r="K33" s="353"/>
      <c r="L33" s="15"/>
      <c r="M33" s="354" t="str">
        <f t="shared" si="5"/>
        <v/>
      </c>
      <c r="N33" s="353" t="s">
        <v>124</v>
      </c>
      <c r="O33" s="15" t="s">
        <v>124</v>
      </c>
      <c r="P33" s="354">
        <f t="shared" si="6"/>
        <v>0</v>
      </c>
      <c r="Q33" s="353" t="s">
        <v>124</v>
      </c>
      <c r="R33" s="15" t="s">
        <v>124</v>
      </c>
      <c r="S33" s="354">
        <f t="shared" si="7"/>
        <v>0</v>
      </c>
      <c r="T33" s="353" t="s">
        <v>123</v>
      </c>
      <c r="U33" s="15" t="s">
        <v>123</v>
      </c>
      <c r="V33" s="354">
        <f t="shared" si="8"/>
        <v>0</v>
      </c>
      <c r="W33" s="353" t="s">
        <v>124</v>
      </c>
      <c r="X33" s="15" t="s">
        <v>124</v>
      </c>
      <c r="Y33" s="354">
        <f t="shared" si="9"/>
        <v>0</v>
      </c>
      <c r="Z33" s="357">
        <f t="shared" ref="Z33:AA33" si="39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0,INT(right(Q33,LEN(Q33)-(SEARCH("-",Q33,1))))))+(6*if(isblank(T33), 0,INT(right(T33,LEN(T33)-(SEARCH("-",T33,1))))))+(3*if(isblank(W33), 0,INT(right(W33,LEN(W33)-(SEARCH("-",W33,1))))))</f>
        <v>70</v>
      </c>
      <c r="AA33" s="381">
        <f t="shared" si="39"/>
        <v>70</v>
      </c>
      <c r="AB33" s="354">
        <f t="shared" si="11"/>
        <v>0</v>
      </c>
    </row>
    <row r="34">
      <c r="A34" s="6" t="s">
        <v>48</v>
      </c>
      <c r="B34" s="358"/>
      <c r="C34" s="18"/>
      <c r="D34" s="359" t="str">
        <f t="shared" si="2"/>
        <v/>
      </c>
      <c r="E34" s="358"/>
      <c r="F34" s="18"/>
      <c r="G34" s="359" t="str">
        <f t="shared" si="3"/>
        <v/>
      </c>
      <c r="H34" s="358" t="s">
        <v>129</v>
      </c>
      <c r="I34" s="18" t="s">
        <v>129</v>
      </c>
      <c r="J34" s="359">
        <f t="shared" si="4"/>
        <v>0</v>
      </c>
      <c r="K34" s="358"/>
      <c r="L34" s="18"/>
      <c r="M34" s="359" t="str">
        <f t="shared" si="5"/>
        <v/>
      </c>
      <c r="N34" s="358" t="s">
        <v>160</v>
      </c>
      <c r="O34" s="18" t="s">
        <v>160</v>
      </c>
      <c r="P34" s="359">
        <f t="shared" si="6"/>
        <v>0</v>
      </c>
      <c r="Q34" s="358" t="s">
        <v>160</v>
      </c>
      <c r="R34" s="18" t="s">
        <v>160</v>
      </c>
      <c r="S34" s="359">
        <f t="shared" si="7"/>
        <v>0</v>
      </c>
      <c r="T34" s="358" t="s">
        <v>129</v>
      </c>
      <c r="U34" s="18" t="s">
        <v>129</v>
      </c>
      <c r="V34" s="359">
        <f t="shared" si="8"/>
        <v>0</v>
      </c>
      <c r="W34" s="358" t="s">
        <v>160</v>
      </c>
      <c r="X34" s="18" t="s">
        <v>160</v>
      </c>
      <c r="Y34" s="359">
        <f t="shared" si="9"/>
        <v>0</v>
      </c>
      <c r="Z34" s="360">
        <f t="shared" ref="Z34:AA34" si="40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0,INT(right(Q34,LEN(Q34)-(SEARCH("-",Q34,1))))))+(6*if(isblank(T34), 0,INT(right(T34,LEN(T34)-(SEARCH("-",T34,1))))))+(3*if(isblank(W34), 0,INT(right(W34,LEN(W34)-(SEARCH("-",W34,1))))))</f>
        <v>34</v>
      </c>
      <c r="AA34" s="380">
        <f t="shared" si="40"/>
        <v>34</v>
      </c>
      <c r="AB34" s="359">
        <f t="shared" si="11"/>
        <v>0</v>
      </c>
    </row>
    <row r="35">
      <c r="A35" s="12" t="s">
        <v>49</v>
      </c>
      <c r="B35" s="353" t="s">
        <v>115</v>
      </c>
      <c r="C35" s="15" t="s">
        <v>115</v>
      </c>
      <c r="D35" s="354">
        <f t="shared" si="2"/>
        <v>0</v>
      </c>
      <c r="E35" s="353" t="s">
        <v>129</v>
      </c>
      <c r="F35" s="15" t="s">
        <v>129</v>
      </c>
      <c r="G35" s="354">
        <f t="shared" si="3"/>
        <v>0</v>
      </c>
      <c r="H35" s="353" t="s">
        <v>115</v>
      </c>
      <c r="I35" s="15" t="s">
        <v>115</v>
      </c>
      <c r="J35" s="354">
        <f t="shared" si="4"/>
        <v>0</v>
      </c>
      <c r="K35" s="353" t="s">
        <v>129</v>
      </c>
      <c r="L35" s="15" t="s">
        <v>129</v>
      </c>
      <c r="M35" s="354">
        <f t="shared" si="5"/>
        <v>0</v>
      </c>
      <c r="N35" s="353" t="s">
        <v>129</v>
      </c>
      <c r="O35" s="15" t="s">
        <v>129</v>
      </c>
      <c r="P35" s="354">
        <f t="shared" si="6"/>
        <v>0</v>
      </c>
      <c r="Q35" s="353" t="s">
        <v>129</v>
      </c>
      <c r="R35" s="15" t="s">
        <v>129</v>
      </c>
      <c r="S35" s="354">
        <f t="shared" si="7"/>
        <v>0</v>
      </c>
      <c r="T35" s="353" t="s">
        <v>115</v>
      </c>
      <c r="U35" s="15" t="s">
        <v>115</v>
      </c>
      <c r="V35" s="354">
        <f t="shared" si="8"/>
        <v>0</v>
      </c>
      <c r="W35" s="353" t="s">
        <v>129</v>
      </c>
      <c r="X35" s="15" t="s">
        <v>129</v>
      </c>
      <c r="Y35" s="354">
        <f t="shared" si="9"/>
        <v>0</v>
      </c>
      <c r="Z35" s="357">
        <f t="shared" ref="Z35:AA35" si="41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0,INT(right(Q35,LEN(Q35)-(SEARCH("-",Q35,1))))))+(6*if(isblank(T35), 0,INT(right(T35,LEN(T35)-(SEARCH("-",T35,1))))))+(3*if(isblank(W35), 0,INT(right(W35,LEN(W35)-(SEARCH("-",W35,1))))))</f>
        <v>25</v>
      </c>
      <c r="AA35" s="381">
        <f t="shared" si="41"/>
        <v>25</v>
      </c>
      <c r="AB35" s="354">
        <f t="shared" si="11"/>
        <v>0</v>
      </c>
    </row>
    <row r="36">
      <c r="A36" s="6" t="s">
        <v>25</v>
      </c>
      <c r="B36" s="358"/>
      <c r="C36" s="18"/>
      <c r="D36" s="359" t="str">
        <f t="shared" si="2"/>
        <v/>
      </c>
      <c r="E36" s="358"/>
      <c r="F36" s="18"/>
      <c r="G36" s="359" t="str">
        <f t="shared" si="3"/>
        <v/>
      </c>
      <c r="H36" s="358" t="s">
        <v>141</v>
      </c>
      <c r="I36" s="18" t="s">
        <v>141</v>
      </c>
      <c r="J36" s="359">
        <f t="shared" si="4"/>
        <v>0</v>
      </c>
      <c r="K36" s="358"/>
      <c r="L36" s="18"/>
      <c r="M36" s="359" t="str">
        <f t="shared" si="5"/>
        <v/>
      </c>
      <c r="N36" s="358" t="s">
        <v>115</v>
      </c>
      <c r="O36" s="18" t="s">
        <v>115</v>
      </c>
      <c r="P36" s="359">
        <f t="shared" si="6"/>
        <v>0</v>
      </c>
      <c r="Q36" s="358" t="s">
        <v>115</v>
      </c>
      <c r="R36" s="18" t="s">
        <v>115</v>
      </c>
      <c r="S36" s="359">
        <f t="shared" si="7"/>
        <v>0</v>
      </c>
      <c r="T36" s="358" t="s">
        <v>141</v>
      </c>
      <c r="U36" s="18" t="s">
        <v>141</v>
      </c>
      <c r="V36" s="359">
        <f t="shared" si="8"/>
        <v>0</v>
      </c>
      <c r="W36" s="358" t="s">
        <v>115</v>
      </c>
      <c r="X36" s="18" t="s">
        <v>115</v>
      </c>
      <c r="Y36" s="359">
        <f t="shared" si="9"/>
        <v>0</v>
      </c>
      <c r="Z36" s="360">
        <f t="shared" ref="Z36:AA36" si="42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0,INT(right(Q36,LEN(Q36)-(SEARCH("-",Q36,1))))))+(6*if(isblank(T36), 0,INT(right(T36,LEN(T36)-(SEARCH("-",T36,1))))))+(3*if(isblank(W36), 0,INT(right(W36,LEN(W36)-(SEARCH("-",W36,1))))))</f>
        <v>14</v>
      </c>
      <c r="AA36" s="380">
        <f t="shared" si="42"/>
        <v>14</v>
      </c>
      <c r="AB36" s="359">
        <f t="shared" si="11"/>
        <v>0</v>
      </c>
    </row>
    <row r="37">
      <c r="A37" s="12" t="s">
        <v>38</v>
      </c>
      <c r="B37" s="353"/>
      <c r="C37" s="15"/>
      <c r="D37" s="354" t="str">
        <f t="shared" si="2"/>
        <v/>
      </c>
      <c r="E37" s="353"/>
      <c r="F37" s="15"/>
      <c r="G37" s="354" t="str">
        <f t="shared" si="3"/>
        <v/>
      </c>
      <c r="H37" s="353" t="s">
        <v>141</v>
      </c>
      <c r="I37" s="15" t="s">
        <v>141</v>
      </c>
      <c r="J37" s="354">
        <f t="shared" si="4"/>
        <v>0</v>
      </c>
      <c r="K37" s="353" t="s">
        <v>115</v>
      </c>
      <c r="L37" s="15" t="s">
        <v>115</v>
      </c>
      <c r="M37" s="354">
        <f t="shared" si="5"/>
        <v>0</v>
      </c>
      <c r="N37" s="353" t="s">
        <v>115</v>
      </c>
      <c r="O37" s="15" t="s">
        <v>115</v>
      </c>
      <c r="P37" s="354">
        <f t="shared" si="6"/>
        <v>0</v>
      </c>
      <c r="Q37" s="353"/>
      <c r="R37" s="15"/>
      <c r="S37" s="354" t="str">
        <f t="shared" si="7"/>
        <v/>
      </c>
      <c r="T37" s="353" t="s">
        <v>141</v>
      </c>
      <c r="U37" s="15" t="s">
        <v>141</v>
      </c>
      <c r="V37" s="354">
        <f t="shared" si="8"/>
        <v>0</v>
      </c>
      <c r="W37" s="353" t="s">
        <v>115</v>
      </c>
      <c r="X37" s="15" t="s">
        <v>115</v>
      </c>
      <c r="Y37" s="354">
        <f t="shared" si="9"/>
        <v>0</v>
      </c>
      <c r="Z37" s="357">
        <f t="shared" ref="Z37:AA37" si="43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0,INT(right(Q37,LEN(Q37)-(SEARCH("-",Q37,1))))))+(6*if(isblank(T37), 0,INT(right(T37,LEN(T37)-(SEARCH("-",T37,1))))))+(3*if(isblank(W37), 0,INT(right(W37,LEN(W37)-(SEARCH("-",W37,1))))))</f>
        <v>14</v>
      </c>
      <c r="AA37" s="381">
        <f t="shared" si="43"/>
        <v>14</v>
      </c>
      <c r="AB37" s="354">
        <f t="shared" si="11"/>
        <v>0</v>
      </c>
    </row>
    <row r="38">
      <c r="A38" s="6" t="s">
        <v>170</v>
      </c>
      <c r="B38" s="358"/>
      <c r="C38" s="18"/>
      <c r="D38" s="359" t="str">
        <f t="shared" si="2"/>
        <v/>
      </c>
      <c r="E38" s="358"/>
      <c r="F38" s="18"/>
      <c r="G38" s="359" t="str">
        <f t="shared" si="3"/>
        <v/>
      </c>
      <c r="H38" s="358" t="s">
        <v>115</v>
      </c>
      <c r="I38" s="18" t="s">
        <v>115</v>
      </c>
      <c r="J38" s="359">
        <f t="shared" si="4"/>
        <v>0</v>
      </c>
      <c r="K38" s="358" t="s">
        <v>129</v>
      </c>
      <c r="L38" s="18" t="s">
        <v>147</v>
      </c>
      <c r="M38" s="359">
        <f t="shared" si="5"/>
        <v>0.3333333333</v>
      </c>
      <c r="N38" s="358" t="s">
        <v>129</v>
      </c>
      <c r="O38" s="18" t="s">
        <v>147</v>
      </c>
      <c r="P38" s="359">
        <f t="shared" si="6"/>
        <v>0.3333333333</v>
      </c>
      <c r="Q38" s="358"/>
      <c r="R38" s="18"/>
      <c r="S38" s="359" t="str">
        <f t="shared" si="7"/>
        <v/>
      </c>
      <c r="T38" s="358" t="s">
        <v>115</v>
      </c>
      <c r="U38" s="18" t="s">
        <v>115</v>
      </c>
      <c r="V38" s="359">
        <f t="shared" si="8"/>
        <v>0</v>
      </c>
      <c r="W38" s="358" t="s">
        <v>129</v>
      </c>
      <c r="X38" s="18" t="s">
        <v>129</v>
      </c>
      <c r="Y38" s="359">
        <f t="shared" si="9"/>
        <v>0</v>
      </c>
      <c r="Z38" s="360">
        <f t="shared" ref="Z38:AA38" si="44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0,INT(right(Q38,LEN(Q38)-(SEARCH("-",Q38,1))))))+(6*if(isblank(T38), 0,INT(right(T38,LEN(T38)-(SEARCH("-",T38,1))))))+(3*if(isblank(W38), 0,INT(right(W38,LEN(W38)-(SEARCH("-",W38,1))))))</f>
        <v>24</v>
      </c>
      <c r="AA38" s="380">
        <f t="shared" si="44"/>
        <v>25</v>
      </c>
      <c r="AB38" s="359">
        <f t="shared" si="11"/>
        <v>0.04166666667</v>
      </c>
    </row>
    <row r="39">
      <c r="A39" s="21" t="s">
        <v>50</v>
      </c>
      <c r="B39" s="364" t="s">
        <v>115</v>
      </c>
      <c r="C39" s="24" t="s">
        <v>115</v>
      </c>
      <c r="D39" s="365">
        <f t="shared" si="2"/>
        <v>0</v>
      </c>
      <c r="E39" s="364" t="s">
        <v>129</v>
      </c>
      <c r="F39" s="24" t="s">
        <v>129</v>
      </c>
      <c r="G39" s="365">
        <f t="shared" si="3"/>
        <v>0</v>
      </c>
      <c r="H39" s="364" t="s">
        <v>115</v>
      </c>
      <c r="I39" s="24" t="s">
        <v>115</v>
      </c>
      <c r="J39" s="365">
        <f t="shared" si="4"/>
        <v>0</v>
      </c>
      <c r="K39" s="364" t="s">
        <v>129</v>
      </c>
      <c r="L39" s="24" t="s">
        <v>129</v>
      </c>
      <c r="M39" s="365">
        <f t="shared" si="5"/>
        <v>0</v>
      </c>
      <c r="N39" s="364" t="s">
        <v>129</v>
      </c>
      <c r="O39" s="24" t="s">
        <v>129</v>
      </c>
      <c r="P39" s="365">
        <f t="shared" si="6"/>
        <v>0</v>
      </c>
      <c r="Q39" s="364" t="s">
        <v>129</v>
      </c>
      <c r="R39" s="24" t="s">
        <v>129</v>
      </c>
      <c r="S39" s="365">
        <f t="shared" si="7"/>
        <v>0</v>
      </c>
      <c r="T39" s="364" t="s">
        <v>115</v>
      </c>
      <c r="U39" s="24" t="s">
        <v>115</v>
      </c>
      <c r="V39" s="365">
        <f t="shared" si="8"/>
        <v>0</v>
      </c>
      <c r="W39" s="364" t="s">
        <v>129</v>
      </c>
      <c r="X39" s="24" t="s">
        <v>129</v>
      </c>
      <c r="Y39" s="365">
        <f t="shared" si="9"/>
        <v>0</v>
      </c>
      <c r="Z39" s="368">
        <f t="shared" ref="Z39:AA39" si="45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0,INT(right(Q39,LEN(Q39)-(SEARCH("-",Q39,1))))))+(6*if(isblank(T39), 0,INT(right(T39,LEN(T39)-(SEARCH("-",T39,1))))))+(3*if(isblank(W39), 0,INT(right(W39,LEN(W39)-(SEARCH("-",W39,1))))))</f>
        <v>25</v>
      </c>
      <c r="AA39" s="384">
        <f t="shared" si="45"/>
        <v>25</v>
      </c>
      <c r="AB39" s="365">
        <f t="shared" si="11"/>
        <v>0</v>
      </c>
    </row>
  </sheetData>
  <mergeCells count="10">
    <mergeCell ref="T1:V2"/>
    <mergeCell ref="W1:Y2"/>
    <mergeCell ref="Z1:AB2"/>
    <mergeCell ref="A1:A3"/>
    <mergeCell ref="B1:D2"/>
    <mergeCell ref="E1:G2"/>
    <mergeCell ref="H1:J2"/>
    <mergeCell ref="K1:M2"/>
    <mergeCell ref="N1:P2"/>
    <mergeCell ref="Q1:S2"/>
  </mergeCells>
  <conditionalFormatting sqref="AB4:AB39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39 G4:G39 J4:J39 M4:M39 P4:P39 S4:S39 V4:V39 Y4:Y39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28" width="7.38"/>
  </cols>
  <sheetData>
    <row r="1">
      <c r="A1" s="391"/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248" t="s">
        <v>55</v>
      </c>
      <c r="AA1" s="337"/>
      <c r="AB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</row>
    <row r="3" ht="28.5" customHeight="1">
      <c r="A3" s="369"/>
      <c r="B3" s="343" t="s">
        <v>103</v>
      </c>
      <c r="C3" s="343" t="s">
        <v>104</v>
      </c>
      <c r="D3" s="344" t="s">
        <v>105</v>
      </c>
      <c r="E3" s="343" t="s">
        <v>103</v>
      </c>
      <c r="F3" s="343" t="s">
        <v>104</v>
      </c>
      <c r="G3" s="344" t="s">
        <v>105</v>
      </c>
      <c r="H3" s="343" t="s">
        <v>103</v>
      </c>
      <c r="I3" s="343" t="s">
        <v>104</v>
      </c>
      <c r="J3" s="344" t="s">
        <v>105</v>
      </c>
      <c r="K3" s="343" t="s">
        <v>103</v>
      </c>
      <c r="L3" s="343" t="s">
        <v>104</v>
      </c>
      <c r="M3" s="344" t="s">
        <v>105</v>
      </c>
      <c r="N3" s="343" t="s">
        <v>103</v>
      </c>
      <c r="O3" s="343" t="s">
        <v>104</v>
      </c>
      <c r="P3" s="344" t="s">
        <v>105</v>
      </c>
      <c r="Q3" s="343" t="s">
        <v>103</v>
      </c>
      <c r="R3" s="343" t="s">
        <v>104</v>
      </c>
      <c r="S3" s="344" t="s">
        <v>105</v>
      </c>
      <c r="T3" s="343" t="s">
        <v>103</v>
      </c>
      <c r="U3" s="343" t="s">
        <v>104</v>
      </c>
      <c r="V3" s="344" t="s">
        <v>105</v>
      </c>
      <c r="W3" s="343" t="s">
        <v>103</v>
      </c>
      <c r="X3" s="343" t="s">
        <v>104</v>
      </c>
      <c r="Y3" s="344" t="s">
        <v>105</v>
      </c>
      <c r="Z3" s="345" t="s">
        <v>103</v>
      </c>
      <c r="AA3" s="345" t="s">
        <v>104</v>
      </c>
      <c r="AB3" s="346" t="s">
        <v>105</v>
      </c>
    </row>
    <row r="4">
      <c r="A4" s="6" t="s">
        <v>15</v>
      </c>
      <c r="B4" s="347" t="s">
        <v>159</v>
      </c>
      <c r="C4" s="9" t="s">
        <v>159</v>
      </c>
      <c r="D4" s="359">
        <f t="shared" ref="D4:D40" si="2">if(and(isblank(B4),isblank(C4)), "", ((if(isblank(C4), 0,(LEFT(C4, SEARCH("-",C4,1)-1)+right(C4,LEN(C4)-(SEARCH("-",C4,1))))/2)/((if(isblank(B4), 0,(LEFT(B4, SEARCH("-",B4,1)-1)+right(B4,LEN(B4)-(SEARCH("-",B4,1))))/2)))))-1)</f>
        <v>0</v>
      </c>
      <c r="E4" s="9" t="s">
        <v>129</v>
      </c>
      <c r="F4" s="9" t="s">
        <v>129</v>
      </c>
      <c r="G4" s="359">
        <f t="shared" ref="G4:G40" si="3">if(and(isblank(E4),isblank(F4)), "", ((if(isblank(F4), 0,(LEFT(F4, SEARCH("-",F4,1)-1)+right(F4,LEN(F4)-(SEARCH("-",F4,1))))/2)/((if(isblank(E4), 0,(LEFT(E4, SEARCH("-",E4,1)-1)+right(E4,LEN(E4)-(SEARCH("-",E4,1))))/2)))))-1)</f>
        <v>0</v>
      </c>
      <c r="H4" s="347" t="s">
        <v>159</v>
      </c>
      <c r="I4" s="9" t="s">
        <v>159</v>
      </c>
      <c r="J4" s="359">
        <f t="shared" ref="J4:J40" si="4">if(and(isblank(H4),isblank(I4)), "", ((if(isblank(I4), 0,(LEFT(I4, SEARCH("-",I4,1)-1)+right(I4,LEN(I4)-(SEARCH("-",I4,1))))/2)/((if(isblank(H4), 0,(LEFT(H4, SEARCH("-",H4,1)-1)+right(H4,LEN(H4)-(SEARCH("-",H4,1))))/2)))))-1)</f>
        <v>0</v>
      </c>
      <c r="K4" s="347" t="s">
        <v>129</v>
      </c>
      <c r="L4" s="9" t="s">
        <v>129</v>
      </c>
      <c r="M4" s="359">
        <f t="shared" ref="M4:M40" si="5">if(and(isblank(K4),isblank(L4)), "", ((if(isblank(L4), 0,(LEFT(L4, SEARCH("-",L4,1)-1)+right(L4,LEN(L4)-(SEARCH("-",L4,1))))/2)/((if(isblank(K4), 0,(LEFT(K4, SEARCH("-",K4,1)-1)+right(K4,LEN(K4)-(SEARCH("-",K4,1))))/2)))))-1)</f>
        <v>0</v>
      </c>
      <c r="N4" s="347" t="s">
        <v>129</v>
      </c>
      <c r="O4" s="9" t="s">
        <v>129</v>
      </c>
      <c r="P4" s="359">
        <f t="shared" ref="P4:P40" si="6">if(and(isblank(N4),isblank(O4)), "", ((if(isblank(O4), 0,(LEFT(O4, SEARCH("-",O4,1)-1)+right(O4,LEN(O4)-(SEARCH("-",O4,1))))/2)/((if(isblank(N4), 0,(LEFT(N4, SEARCH("-",N4,1)-1)+right(N4,LEN(N4)-(SEARCH("-",N4,1))))/2)))))-1)</f>
        <v>0</v>
      </c>
      <c r="Q4" s="347" t="s">
        <v>129</v>
      </c>
      <c r="R4" s="9" t="s">
        <v>129</v>
      </c>
      <c r="S4" s="359">
        <f t="shared" ref="S4:S40" si="7">if(and(isblank(Q4),isblank(R4)), "", ((if(isblank(R4), 0,(LEFT(R4, SEARCH("-",R4,1)-1)+right(R4,LEN(R4)-(SEARCH("-",R4,1))))/2)/((if(isblank(Q4), 0,(LEFT(Q4, SEARCH("-",Q4,1)-1)+right(Q4,LEN(Q4)-(SEARCH("-",Q4,1))))/2)))))-1)</f>
        <v>0</v>
      </c>
      <c r="T4" s="347" t="s">
        <v>159</v>
      </c>
      <c r="U4" s="9" t="s">
        <v>159</v>
      </c>
      <c r="V4" s="359">
        <f t="shared" ref="V4:V40" si="8">if(and(isblank(T4),isblank(U4)), "", ((if(isblank(U4), 0,(LEFT(U4, SEARCH("-",U4,1)-1)+right(U4,LEN(U4)-(SEARCH("-",U4,1))))/2)/((if(isblank(T4), 0,(LEFT(T4, SEARCH("-",T4,1)-1)+right(T4,LEN(T4)-(SEARCH("-",T4,1))))/2)))))-1)</f>
        <v>0</v>
      </c>
      <c r="W4" s="347" t="s">
        <v>129</v>
      </c>
      <c r="X4" s="9" t="s">
        <v>129</v>
      </c>
      <c r="Y4" s="359">
        <f t="shared" ref="Y4:Y40" si="9">if(and(isblank(W4),isblank(X4)), "", ((if(isblank(X4), 0,(LEFT(X4, SEARCH("-",X4,1)-1)+right(X4,LEN(X4)-(SEARCH("-",X4,1))))/2)/((if(isblank(W4), 0,(LEFT(W4, SEARCH("-",W4,1)-1)+right(W4,LEN(W4)-(SEARCH("-",W4,1))))/2)))))-1)</f>
        <v>0</v>
      </c>
      <c r="Z4" s="360">
        <f t="shared" ref="Z4:AA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0,INT(right(Q4,LEN(Q4)-(SEARCH("-",Q4,1))))))+(6*if(isblank(T4), 0,INT(right(T4,LEN(T4)-(SEARCH("-",T4,1))))))+(3*if(isblank(W4), 0,INT(right(W4,LEN(W4)-(SEARCH("-",W4,1))))))</f>
        <v>25</v>
      </c>
      <c r="AA4" s="380">
        <f t="shared" si="1"/>
        <v>25</v>
      </c>
      <c r="AB4" s="359">
        <f t="shared" ref="AB4:AB40" si="11">(AA4/Z4)-1</f>
        <v>0</v>
      </c>
    </row>
    <row r="5">
      <c r="A5" s="12" t="s">
        <v>22</v>
      </c>
      <c r="B5" s="353"/>
      <c r="C5" s="15"/>
      <c r="D5" s="354" t="str">
        <f t="shared" si="2"/>
        <v/>
      </c>
      <c r="E5" s="15"/>
      <c r="F5" s="15"/>
      <c r="G5" s="354" t="str">
        <f t="shared" si="3"/>
        <v/>
      </c>
      <c r="H5" s="353" t="s">
        <v>115</v>
      </c>
      <c r="I5" s="15" t="s">
        <v>141</v>
      </c>
      <c r="J5" s="354">
        <f t="shared" si="4"/>
        <v>-0.3333333333</v>
      </c>
      <c r="K5" s="353"/>
      <c r="L5" s="15"/>
      <c r="M5" s="354" t="str">
        <f t="shared" si="5"/>
        <v/>
      </c>
      <c r="N5" s="353" t="s">
        <v>129</v>
      </c>
      <c r="O5" s="15" t="s">
        <v>115</v>
      </c>
      <c r="P5" s="354">
        <f t="shared" si="6"/>
        <v>-0.25</v>
      </c>
      <c r="Q5" s="353" t="s">
        <v>129</v>
      </c>
      <c r="R5" s="15" t="s">
        <v>115</v>
      </c>
      <c r="S5" s="354">
        <f t="shared" si="7"/>
        <v>-0.25</v>
      </c>
      <c r="T5" s="353" t="s">
        <v>115</v>
      </c>
      <c r="U5" s="15" t="s">
        <v>141</v>
      </c>
      <c r="V5" s="354">
        <f t="shared" si="8"/>
        <v>-0.3333333333</v>
      </c>
      <c r="W5" s="353" t="s">
        <v>129</v>
      </c>
      <c r="X5" s="15" t="s">
        <v>141</v>
      </c>
      <c r="Y5" s="354">
        <f t="shared" si="9"/>
        <v>-0.5</v>
      </c>
      <c r="Z5" s="357">
        <f t="shared" ref="Z5:AA5" si="10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0,INT(right(Q5,LEN(Q5)-(SEARCH("-",Q5,1))))))+(6*if(isblank(T5), 0,INT(right(T5,LEN(T5)-(SEARCH("-",T5,1))))))+(3*if(isblank(W5), 0,INT(right(W5,LEN(W5)-(SEARCH("-",W5,1))))))</f>
        <v>24</v>
      </c>
      <c r="AA5" s="381">
        <f t="shared" si="10"/>
        <v>11</v>
      </c>
      <c r="AB5" s="354">
        <f t="shared" si="11"/>
        <v>-0.5416666667</v>
      </c>
    </row>
    <row r="6">
      <c r="A6" s="6" t="s">
        <v>35</v>
      </c>
      <c r="B6" s="358"/>
      <c r="C6" s="18"/>
      <c r="D6" s="359" t="str">
        <f t="shared" si="2"/>
        <v/>
      </c>
      <c r="E6" s="18"/>
      <c r="F6" s="18"/>
      <c r="G6" s="359" t="str">
        <f t="shared" si="3"/>
        <v/>
      </c>
      <c r="H6" s="358" t="s">
        <v>115</v>
      </c>
      <c r="I6" s="18" t="s">
        <v>115</v>
      </c>
      <c r="J6" s="359">
        <f t="shared" si="4"/>
        <v>0</v>
      </c>
      <c r="K6" s="358" t="s">
        <v>129</v>
      </c>
      <c r="L6" s="18" t="s">
        <v>115</v>
      </c>
      <c r="M6" s="359">
        <f t="shared" si="5"/>
        <v>-0.25</v>
      </c>
      <c r="N6" s="358" t="s">
        <v>129</v>
      </c>
      <c r="O6" s="18" t="s">
        <v>115</v>
      </c>
      <c r="P6" s="359">
        <f t="shared" si="6"/>
        <v>-0.25</v>
      </c>
      <c r="Q6" s="358"/>
      <c r="R6" s="18"/>
      <c r="S6" s="359" t="str">
        <f t="shared" si="7"/>
        <v/>
      </c>
      <c r="T6" s="358" t="s">
        <v>115</v>
      </c>
      <c r="U6" s="18"/>
      <c r="V6" s="359">
        <f t="shared" si="8"/>
        <v>-1</v>
      </c>
      <c r="W6" s="358" t="s">
        <v>129</v>
      </c>
      <c r="X6" s="18"/>
      <c r="Y6" s="359">
        <f t="shared" si="9"/>
        <v>-1</v>
      </c>
      <c r="Z6" s="360">
        <f t="shared" ref="Z6:AA6" si="12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0,INT(right(Q6,LEN(Q6)-(SEARCH("-",Q6,1))))))+(6*if(isblank(T6), 0,INT(right(T6,LEN(T6)-(SEARCH("-",T6,1))))))+(3*if(isblank(W6), 0,INT(right(W6,LEN(W6)-(SEARCH("-",W6,1))))))</f>
        <v>24</v>
      </c>
      <c r="AA6" s="380">
        <f t="shared" si="12"/>
        <v>2</v>
      </c>
      <c r="AB6" s="359">
        <f t="shared" si="11"/>
        <v>-0.9166666667</v>
      </c>
    </row>
    <row r="7">
      <c r="A7" s="12" t="s">
        <v>16</v>
      </c>
      <c r="B7" s="353" t="s">
        <v>115</v>
      </c>
      <c r="C7" s="15" t="s">
        <v>141</v>
      </c>
      <c r="D7" s="354">
        <f t="shared" si="2"/>
        <v>-0.3333333333</v>
      </c>
      <c r="E7" s="15" t="s">
        <v>129</v>
      </c>
      <c r="F7" s="15" t="s">
        <v>115</v>
      </c>
      <c r="G7" s="354">
        <f t="shared" si="3"/>
        <v>-0.25</v>
      </c>
      <c r="H7" s="353" t="s">
        <v>115</v>
      </c>
      <c r="I7" s="15" t="s">
        <v>141</v>
      </c>
      <c r="J7" s="354">
        <f t="shared" si="4"/>
        <v>-0.3333333333</v>
      </c>
      <c r="K7" s="353" t="s">
        <v>129</v>
      </c>
      <c r="L7" s="15" t="s">
        <v>115</v>
      </c>
      <c r="M7" s="354">
        <f t="shared" si="5"/>
        <v>-0.25</v>
      </c>
      <c r="N7" s="353" t="s">
        <v>129</v>
      </c>
      <c r="O7" s="15" t="s">
        <v>115</v>
      </c>
      <c r="P7" s="354">
        <f t="shared" si="6"/>
        <v>-0.25</v>
      </c>
      <c r="Q7" s="353" t="s">
        <v>129</v>
      </c>
      <c r="R7" s="15" t="s">
        <v>115</v>
      </c>
      <c r="S7" s="354">
        <f t="shared" si="7"/>
        <v>-0.25</v>
      </c>
      <c r="T7" s="353" t="s">
        <v>115</v>
      </c>
      <c r="U7" s="15" t="s">
        <v>141</v>
      </c>
      <c r="V7" s="354">
        <f t="shared" si="8"/>
        <v>-0.3333333333</v>
      </c>
      <c r="W7" s="353" t="s">
        <v>129</v>
      </c>
      <c r="X7" s="15" t="s">
        <v>141</v>
      </c>
      <c r="Y7" s="354">
        <f t="shared" si="9"/>
        <v>-0.5</v>
      </c>
      <c r="Z7" s="357">
        <f t="shared" ref="Z7:AA7" si="13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0,INT(right(Q7,LEN(Q7)-(SEARCH("-",Q7,1))))))+(6*if(isblank(T7), 0,INT(right(T7,LEN(T7)-(SEARCH("-",T7,1))))))+(3*if(isblank(W7), 0,INT(right(W7,LEN(W7)-(SEARCH("-",W7,1))))))</f>
        <v>25</v>
      </c>
      <c r="AA7" s="381">
        <f t="shared" si="13"/>
        <v>11</v>
      </c>
      <c r="AB7" s="354">
        <f t="shared" si="11"/>
        <v>-0.56</v>
      </c>
    </row>
    <row r="8">
      <c r="A8" s="6" t="s">
        <v>42</v>
      </c>
      <c r="B8" s="358" t="s">
        <v>141</v>
      </c>
      <c r="C8" s="18"/>
      <c r="D8" s="359">
        <f t="shared" si="2"/>
        <v>-1</v>
      </c>
      <c r="E8" s="18" t="s">
        <v>141</v>
      </c>
      <c r="F8" s="18"/>
      <c r="G8" s="359">
        <f t="shared" si="3"/>
        <v>-1</v>
      </c>
      <c r="H8" s="358" t="s">
        <v>141</v>
      </c>
      <c r="I8" s="18"/>
      <c r="J8" s="359">
        <f t="shared" si="4"/>
        <v>-1</v>
      </c>
      <c r="K8" s="358" t="s">
        <v>141</v>
      </c>
      <c r="L8" s="18"/>
      <c r="M8" s="359">
        <f t="shared" si="5"/>
        <v>-1</v>
      </c>
      <c r="N8" s="358" t="s">
        <v>141</v>
      </c>
      <c r="O8" s="18"/>
      <c r="P8" s="359">
        <f t="shared" si="6"/>
        <v>-1</v>
      </c>
      <c r="Q8" s="358" t="s">
        <v>141</v>
      </c>
      <c r="R8" s="18"/>
      <c r="S8" s="359">
        <f t="shared" si="7"/>
        <v>-1</v>
      </c>
      <c r="T8" s="358" t="s">
        <v>141</v>
      </c>
      <c r="U8" s="18" t="s">
        <v>141</v>
      </c>
      <c r="V8" s="359">
        <f t="shared" si="8"/>
        <v>0</v>
      </c>
      <c r="W8" s="358" t="s">
        <v>141</v>
      </c>
      <c r="X8" s="18" t="s">
        <v>141</v>
      </c>
      <c r="Y8" s="359">
        <f t="shared" si="9"/>
        <v>0</v>
      </c>
      <c r="Z8" s="360">
        <f t="shared" ref="Z8:AA8" si="14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0,INT(right(Q8,LEN(Q8)-(SEARCH("-",Q8,1))))))+(6*if(isblank(T8), 0,INT(right(T8,LEN(T8)-(SEARCH("-",T8,1))))))+(3*if(isblank(W8), 0,INT(right(W8,LEN(W8)-(SEARCH("-",W8,1))))))</f>
        <v>11</v>
      </c>
      <c r="AA8" s="380">
        <f t="shared" si="14"/>
        <v>9</v>
      </c>
      <c r="AB8" s="359">
        <f t="shared" si="11"/>
        <v>-0.1818181818</v>
      </c>
    </row>
    <row r="9">
      <c r="A9" s="12" t="s">
        <v>17</v>
      </c>
      <c r="B9" s="353"/>
      <c r="C9" s="15"/>
      <c r="D9" s="354" t="str">
        <f t="shared" si="2"/>
        <v/>
      </c>
      <c r="E9" s="15"/>
      <c r="F9" s="15"/>
      <c r="G9" s="354" t="str">
        <f t="shared" si="3"/>
        <v/>
      </c>
      <c r="H9" s="353" t="s">
        <v>160</v>
      </c>
      <c r="I9" s="15" t="s">
        <v>160</v>
      </c>
      <c r="J9" s="354">
        <f t="shared" si="4"/>
        <v>0</v>
      </c>
      <c r="K9" s="353" t="s">
        <v>123</v>
      </c>
      <c r="L9" s="15" t="s">
        <v>123</v>
      </c>
      <c r="M9" s="354">
        <f t="shared" si="5"/>
        <v>0</v>
      </c>
      <c r="N9" s="353" t="s">
        <v>123</v>
      </c>
      <c r="O9" s="15" t="s">
        <v>123</v>
      </c>
      <c r="P9" s="354">
        <f t="shared" si="6"/>
        <v>0</v>
      </c>
      <c r="Q9" s="353"/>
      <c r="R9" s="15"/>
      <c r="S9" s="354" t="str">
        <f t="shared" si="7"/>
        <v/>
      </c>
      <c r="T9" s="353" t="s">
        <v>160</v>
      </c>
      <c r="U9" s="15" t="s">
        <v>160</v>
      </c>
      <c r="V9" s="354">
        <f t="shared" si="8"/>
        <v>0</v>
      </c>
      <c r="W9" s="353" t="s">
        <v>123</v>
      </c>
      <c r="X9" s="15" t="s">
        <v>123</v>
      </c>
      <c r="Y9" s="354">
        <f t="shared" si="9"/>
        <v>0</v>
      </c>
      <c r="Z9" s="357">
        <f t="shared" ref="Z9:AA9" si="15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0,INT(right(Q9,LEN(Q9)-(SEARCH("-",Q9,1))))))+(6*if(isblank(T9), 0,INT(right(T9,LEN(T9)-(SEARCH("-",T9,1))))))+(3*if(isblank(W9), 0,INT(right(W9,LEN(W9)-(SEARCH("-",W9,1))))))</f>
        <v>44</v>
      </c>
      <c r="AA9" s="381">
        <f t="shared" si="15"/>
        <v>44</v>
      </c>
      <c r="AB9" s="354">
        <f t="shared" si="11"/>
        <v>0</v>
      </c>
    </row>
    <row r="10">
      <c r="A10" s="6" t="s">
        <v>18</v>
      </c>
      <c r="B10" s="358" t="s">
        <v>145</v>
      </c>
      <c r="C10" s="18" t="s">
        <v>145</v>
      </c>
      <c r="D10" s="359">
        <f t="shared" si="2"/>
        <v>0</v>
      </c>
      <c r="E10" s="18" t="s">
        <v>146</v>
      </c>
      <c r="F10" s="18" t="s">
        <v>146</v>
      </c>
      <c r="G10" s="359">
        <f t="shared" si="3"/>
        <v>0</v>
      </c>
      <c r="H10" s="358"/>
      <c r="I10" s="18"/>
      <c r="J10" s="359" t="str">
        <f t="shared" si="4"/>
        <v/>
      </c>
      <c r="K10" s="358"/>
      <c r="L10" s="18"/>
      <c r="M10" s="359" t="str">
        <f t="shared" si="5"/>
        <v/>
      </c>
      <c r="N10" s="358"/>
      <c r="O10" s="18"/>
      <c r="P10" s="359" t="str">
        <f t="shared" si="6"/>
        <v/>
      </c>
      <c r="Q10" s="358"/>
      <c r="R10" s="18"/>
      <c r="S10" s="359" t="str">
        <f t="shared" si="7"/>
        <v/>
      </c>
      <c r="T10" s="358" t="s">
        <v>145</v>
      </c>
      <c r="U10" s="18" t="s">
        <v>145</v>
      </c>
      <c r="V10" s="359">
        <f t="shared" si="8"/>
        <v>0</v>
      </c>
      <c r="W10" s="358" t="s">
        <v>146</v>
      </c>
      <c r="X10" s="18" t="s">
        <v>146</v>
      </c>
      <c r="Y10" s="359">
        <f t="shared" si="9"/>
        <v>0</v>
      </c>
      <c r="Z10" s="360">
        <f t="shared" ref="Z10:AA10" si="16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0,INT(right(Q10,LEN(Q10)-(SEARCH("-",Q10,1))))))+(6*if(isblank(T10), 0,INT(right(T10,LEN(T10)-(SEARCH("-",T10,1))))))+(3*if(isblank(W10), 0,INT(right(W10,LEN(W10)-(SEARCH("-",W10,1))))))</f>
        <v>120</v>
      </c>
      <c r="AA10" s="380">
        <f t="shared" si="16"/>
        <v>120</v>
      </c>
      <c r="AB10" s="359">
        <f t="shared" si="11"/>
        <v>0</v>
      </c>
    </row>
    <row r="11">
      <c r="A11" s="12" t="s">
        <v>19</v>
      </c>
      <c r="B11" s="353" t="s">
        <v>164</v>
      </c>
      <c r="C11" s="15" t="s">
        <v>129</v>
      </c>
      <c r="D11" s="354">
        <f t="shared" si="2"/>
        <v>1.666666667</v>
      </c>
      <c r="E11" s="15" t="s">
        <v>165</v>
      </c>
      <c r="F11" s="15" t="s">
        <v>123</v>
      </c>
      <c r="G11" s="354">
        <f t="shared" si="3"/>
        <v>1.8</v>
      </c>
      <c r="H11" s="353" t="s">
        <v>129</v>
      </c>
      <c r="I11" s="15" t="s">
        <v>129</v>
      </c>
      <c r="J11" s="354">
        <f t="shared" si="4"/>
        <v>0</v>
      </c>
      <c r="K11" s="353" t="s">
        <v>165</v>
      </c>
      <c r="L11" s="15" t="s">
        <v>123</v>
      </c>
      <c r="M11" s="354">
        <f t="shared" si="5"/>
        <v>1.8</v>
      </c>
      <c r="N11" s="353" t="s">
        <v>160</v>
      </c>
      <c r="O11" s="15" t="s">
        <v>123</v>
      </c>
      <c r="P11" s="354">
        <f t="shared" si="6"/>
        <v>0.2727272727</v>
      </c>
      <c r="Q11" s="353" t="s">
        <v>160</v>
      </c>
      <c r="R11" s="15" t="s">
        <v>123</v>
      </c>
      <c r="S11" s="354">
        <f t="shared" si="7"/>
        <v>0.2727272727</v>
      </c>
      <c r="T11" s="353" t="s">
        <v>129</v>
      </c>
      <c r="U11" s="15" t="s">
        <v>129</v>
      </c>
      <c r="V11" s="354">
        <f t="shared" si="8"/>
        <v>0</v>
      </c>
      <c r="W11" s="353" t="s">
        <v>160</v>
      </c>
      <c r="X11" s="15" t="s">
        <v>123</v>
      </c>
      <c r="Y11" s="354">
        <f t="shared" si="9"/>
        <v>0.2727272727</v>
      </c>
      <c r="Z11" s="357">
        <f t="shared" ref="Z11:AA11" si="17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0,INT(right(Q11,LEN(Q11)-(SEARCH("-",Q11,1))))))+(6*if(isblank(T11), 0,INT(right(T11,LEN(T11)-(SEARCH("-",T11,1))))))+(3*if(isblank(W11), 0,INT(right(W11,LEN(W11)-(SEARCH("-",W11,1))))))</f>
        <v>34</v>
      </c>
      <c r="AA11" s="381">
        <f t="shared" si="17"/>
        <v>39</v>
      </c>
      <c r="AB11" s="354">
        <f t="shared" si="11"/>
        <v>0.1470588235</v>
      </c>
    </row>
    <row r="12">
      <c r="A12" s="6" t="s">
        <v>20</v>
      </c>
      <c r="B12" s="358" t="s">
        <v>164</v>
      </c>
      <c r="C12" s="18" t="s">
        <v>129</v>
      </c>
      <c r="D12" s="359">
        <f t="shared" si="2"/>
        <v>1.666666667</v>
      </c>
      <c r="E12" s="18" t="s">
        <v>165</v>
      </c>
      <c r="F12" s="18" t="s">
        <v>123</v>
      </c>
      <c r="G12" s="359">
        <f t="shared" si="3"/>
        <v>1.8</v>
      </c>
      <c r="H12" s="358" t="s">
        <v>129</v>
      </c>
      <c r="I12" s="18" t="s">
        <v>129</v>
      </c>
      <c r="J12" s="359">
        <f t="shared" si="4"/>
        <v>0</v>
      </c>
      <c r="K12" s="358" t="s">
        <v>165</v>
      </c>
      <c r="L12" s="18" t="s">
        <v>123</v>
      </c>
      <c r="M12" s="359">
        <f t="shared" si="5"/>
        <v>1.8</v>
      </c>
      <c r="N12" s="358" t="s">
        <v>160</v>
      </c>
      <c r="O12" s="18" t="s">
        <v>123</v>
      </c>
      <c r="P12" s="359">
        <f t="shared" si="6"/>
        <v>0.2727272727</v>
      </c>
      <c r="Q12" s="358" t="s">
        <v>160</v>
      </c>
      <c r="R12" s="18" t="s">
        <v>123</v>
      </c>
      <c r="S12" s="359">
        <f t="shared" si="7"/>
        <v>0.2727272727</v>
      </c>
      <c r="T12" s="358" t="s">
        <v>129</v>
      </c>
      <c r="U12" s="18" t="s">
        <v>129</v>
      </c>
      <c r="V12" s="359">
        <f t="shared" si="8"/>
        <v>0</v>
      </c>
      <c r="W12" s="358" t="s">
        <v>160</v>
      </c>
      <c r="X12" s="18" t="s">
        <v>123</v>
      </c>
      <c r="Y12" s="359">
        <f t="shared" si="9"/>
        <v>0.2727272727</v>
      </c>
      <c r="Z12" s="360">
        <f t="shared" ref="Z12:AA12" si="18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0,INT(right(Q12,LEN(Q12)-(SEARCH("-",Q12,1))))))+(6*if(isblank(T12), 0,INT(right(T12,LEN(T12)-(SEARCH("-",T12,1))))))+(3*if(isblank(W12), 0,INT(right(W12,LEN(W12)-(SEARCH("-",W12,1))))))</f>
        <v>34</v>
      </c>
      <c r="AA12" s="380">
        <f t="shared" si="18"/>
        <v>39</v>
      </c>
      <c r="AB12" s="359">
        <f t="shared" si="11"/>
        <v>0.1470588235</v>
      </c>
    </row>
    <row r="13">
      <c r="A13" s="392" t="s">
        <v>171</v>
      </c>
      <c r="B13" s="393" t="s">
        <v>129</v>
      </c>
      <c r="C13" s="394"/>
      <c r="D13" s="354">
        <f t="shared" si="2"/>
        <v>-1</v>
      </c>
      <c r="E13" s="394" t="s">
        <v>160</v>
      </c>
      <c r="F13" s="394"/>
      <c r="G13" s="354">
        <f t="shared" si="3"/>
        <v>-1</v>
      </c>
      <c r="H13" s="393" t="s">
        <v>129</v>
      </c>
      <c r="I13" s="394"/>
      <c r="J13" s="354">
        <f t="shared" si="4"/>
        <v>-1</v>
      </c>
      <c r="K13" s="393" t="s">
        <v>160</v>
      </c>
      <c r="L13" s="394"/>
      <c r="M13" s="354">
        <f t="shared" si="5"/>
        <v>-1</v>
      </c>
      <c r="N13" s="393" t="s">
        <v>160</v>
      </c>
      <c r="O13" s="394"/>
      <c r="P13" s="354">
        <f t="shared" si="6"/>
        <v>-1</v>
      </c>
      <c r="Q13" s="393" t="s">
        <v>160</v>
      </c>
      <c r="R13" s="394"/>
      <c r="S13" s="354">
        <f t="shared" si="7"/>
        <v>-1</v>
      </c>
      <c r="T13" s="393" t="s">
        <v>129</v>
      </c>
      <c r="U13" s="394"/>
      <c r="V13" s="354">
        <f t="shared" si="8"/>
        <v>-1</v>
      </c>
      <c r="W13" s="393" t="s">
        <v>160</v>
      </c>
      <c r="X13" s="394"/>
      <c r="Y13" s="354">
        <f t="shared" si="9"/>
        <v>-1</v>
      </c>
      <c r="Z13" s="357">
        <f t="shared" ref="Z13:AA13" si="19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0,INT(right(Q13,LEN(Q13)-(SEARCH("-",Q13,1))))))+(6*if(isblank(T13), 0,INT(right(T13,LEN(T13)-(SEARCH("-",T13,1))))))+(3*if(isblank(W13), 0,INT(right(W13,LEN(W13)-(SEARCH("-",W13,1))))))</f>
        <v>36</v>
      </c>
      <c r="AA13" s="381">
        <f t="shared" si="19"/>
        <v>0</v>
      </c>
      <c r="AB13" s="354">
        <f t="shared" si="11"/>
        <v>-1</v>
      </c>
    </row>
    <row r="14">
      <c r="A14" s="6" t="s">
        <v>21</v>
      </c>
      <c r="B14" s="358" t="s">
        <v>115</v>
      </c>
      <c r="C14" s="18" t="s">
        <v>141</v>
      </c>
      <c r="D14" s="359">
        <f t="shared" si="2"/>
        <v>-0.3333333333</v>
      </c>
      <c r="E14" s="18" t="s">
        <v>129</v>
      </c>
      <c r="F14" s="18" t="s">
        <v>115</v>
      </c>
      <c r="G14" s="359">
        <f t="shared" si="3"/>
        <v>-0.25</v>
      </c>
      <c r="H14" s="358" t="s">
        <v>115</v>
      </c>
      <c r="I14" s="18" t="s">
        <v>141</v>
      </c>
      <c r="J14" s="359">
        <f t="shared" si="4"/>
        <v>-0.3333333333</v>
      </c>
      <c r="K14" s="358" t="s">
        <v>129</v>
      </c>
      <c r="L14" s="18" t="s">
        <v>115</v>
      </c>
      <c r="M14" s="359">
        <f t="shared" si="5"/>
        <v>-0.25</v>
      </c>
      <c r="N14" s="358" t="s">
        <v>129</v>
      </c>
      <c r="O14" s="18" t="s">
        <v>115</v>
      </c>
      <c r="P14" s="359">
        <f t="shared" si="6"/>
        <v>-0.25</v>
      </c>
      <c r="Q14" s="358" t="s">
        <v>129</v>
      </c>
      <c r="R14" s="18" t="s">
        <v>115</v>
      </c>
      <c r="S14" s="359">
        <f t="shared" si="7"/>
        <v>-0.25</v>
      </c>
      <c r="T14" s="358" t="s">
        <v>115</v>
      </c>
      <c r="U14" s="18" t="s">
        <v>141</v>
      </c>
      <c r="V14" s="359">
        <f t="shared" si="8"/>
        <v>-0.3333333333</v>
      </c>
      <c r="W14" s="358" t="s">
        <v>129</v>
      </c>
      <c r="X14" s="18" t="s">
        <v>141</v>
      </c>
      <c r="Y14" s="359">
        <f t="shared" si="9"/>
        <v>-0.5</v>
      </c>
      <c r="Z14" s="360">
        <f t="shared" ref="Z14:AA14" si="20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0,INT(right(Q14,LEN(Q14)-(SEARCH("-",Q14,1))))))+(6*if(isblank(T14), 0,INT(right(T14,LEN(T14)-(SEARCH("-",T14,1))))))+(3*if(isblank(W14), 0,INT(right(W14,LEN(W14)-(SEARCH("-",W14,1))))))</f>
        <v>25</v>
      </c>
      <c r="AA14" s="380">
        <f t="shared" si="20"/>
        <v>11</v>
      </c>
      <c r="AB14" s="359">
        <f t="shared" si="11"/>
        <v>-0.56</v>
      </c>
    </row>
    <row r="15">
      <c r="A15" s="12" t="s">
        <v>29</v>
      </c>
      <c r="B15" s="353"/>
      <c r="C15" s="15"/>
      <c r="D15" s="354" t="str">
        <f t="shared" si="2"/>
        <v/>
      </c>
      <c r="E15" s="15"/>
      <c r="F15" s="15"/>
      <c r="G15" s="354" t="str">
        <f t="shared" si="3"/>
        <v/>
      </c>
      <c r="H15" s="353" t="s">
        <v>160</v>
      </c>
      <c r="I15" s="15" t="s">
        <v>160</v>
      </c>
      <c r="J15" s="354">
        <f t="shared" si="4"/>
        <v>0</v>
      </c>
      <c r="K15" s="353"/>
      <c r="L15" s="15"/>
      <c r="M15" s="354" t="str">
        <f t="shared" si="5"/>
        <v/>
      </c>
      <c r="N15" s="353" t="s">
        <v>123</v>
      </c>
      <c r="O15" s="15" t="s">
        <v>123</v>
      </c>
      <c r="P15" s="354">
        <f t="shared" si="6"/>
        <v>0</v>
      </c>
      <c r="Q15" s="353" t="s">
        <v>123</v>
      </c>
      <c r="R15" s="15" t="s">
        <v>123</v>
      </c>
      <c r="S15" s="354">
        <f t="shared" si="7"/>
        <v>0</v>
      </c>
      <c r="T15" s="353" t="s">
        <v>160</v>
      </c>
      <c r="U15" s="15" t="s">
        <v>160</v>
      </c>
      <c r="V15" s="354">
        <f t="shared" si="8"/>
        <v>0</v>
      </c>
      <c r="W15" s="353" t="s">
        <v>123</v>
      </c>
      <c r="X15" s="15" t="s">
        <v>123</v>
      </c>
      <c r="Y15" s="354">
        <f t="shared" si="9"/>
        <v>0</v>
      </c>
      <c r="Z15" s="357">
        <f t="shared" ref="Z15:AA15" si="21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0,INT(right(Q15,LEN(Q15)-(SEARCH("-",Q15,1))))))+(6*if(isblank(T15), 0,INT(right(T15,LEN(T15)-(SEARCH("-",T15,1))))))+(3*if(isblank(W15), 0,INT(right(W15,LEN(W15)-(SEARCH("-",W15,1))))))</f>
        <v>44</v>
      </c>
      <c r="AA15" s="381">
        <f t="shared" si="21"/>
        <v>44</v>
      </c>
      <c r="AB15" s="354">
        <f t="shared" si="11"/>
        <v>0</v>
      </c>
    </row>
    <row r="16">
      <c r="A16" s="6" t="s">
        <v>30</v>
      </c>
      <c r="B16" s="358" t="s">
        <v>150</v>
      </c>
      <c r="C16" s="18" t="s">
        <v>150</v>
      </c>
      <c r="D16" s="359">
        <f t="shared" si="2"/>
        <v>0</v>
      </c>
      <c r="E16" s="18" t="s">
        <v>146</v>
      </c>
      <c r="F16" s="18" t="s">
        <v>146</v>
      </c>
      <c r="G16" s="359">
        <f t="shared" si="3"/>
        <v>0</v>
      </c>
      <c r="H16" s="358"/>
      <c r="I16" s="18"/>
      <c r="J16" s="359" t="str">
        <f t="shared" si="4"/>
        <v/>
      </c>
      <c r="K16" s="358"/>
      <c r="L16" s="18"/>
      <c r="M16" s="359" t="str">
        <f t="shared" si="5"/>
        <v/>
      </c>
      <c r="N16" s="358"/>
      <c r="O16" s="18"/>
      <c r="P16" s="359" t="str">
        <f t="shared" si="6"/>
        <v/>
      </c>
      <c r="Q16" s="358"/>
      <c r="R16" s="18"/>
      <c r="S16" s="359" t="str">
        <f t="shared" si="7"/>
        <v/>
      </c>
      <c r="T16" s="358" t="s">
        <v>150</v>
      </c>
      <c r="U16" s="18" t="s">
        <v>150</v>
      </c>
      <c r="V16" s="359">
        <f t="shared" si="8"/>
        <v>0</v>
      </c>
      <c r="W16" s="358" t="s">
        <v>146</v>
      </c>
      <c r="X16" s="18" t="s">
        <v>146</v>
      </c>
      <c r="Y16" s="359">
        <f t="shared" si="9"/>
        <v>0</v>
      </c>
      <c r="Z16" s="360">
        <f t="shared" ref="Z16:AA16" si="22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0,INT(right(Q16,LEN(Q16)-(SEARCH("-",Q16,1))))))+(6*if(isblank(T16), 0,INT(right(T16,LEN(T16)-(SEARCH("-",T16,1))))))+(3*if(isblank(W16), 0,INT(right(W16,LEN(W16)-(SEARCH("-",W16,1))))))</f>
        <v>120</v>
      </c>
      <c r="AA16" s="380">
        <f t="shared" si="22"/>
        <v>120</v>
      </c>
      <c r="AB16" s="359">
        <f t="shared" si="11"/>
        <v>0</v>
      </c>
    </row>
    <row r="17">
      <c r="A17" s="12" t="s">
        <v>23</v>
      </c>
      <c r="B17" s="353"/>
      <c r="C17" s="15"/>
      <c r="D17" s="354" t="str">
        <f t="shared" si="2"/>
        <v/>
      </c>
      <c r="E17" s="15"/>
      <c r="F17" s="15"/>
      <c r="G17" s="354" t="str">
        <f t="shared" si="3"/>
        <v/>
      </c>
      <c r="H17" s="353" t="s">
        <v>129</v>
      </c>
      <c r="I17" s="15" t="s">
        <v>172</v>
      </c>
      <c r="J17" s="354">
        <f t="shared" si="4"/>
        <v>-0.125</v>
      </c>
      <c r="K17" s="353"/>
      <c r="L17" s="15"/>
      <c r="M17" s="354" t="str">
        <f t="shared" si="5"/>
        <v/>
      </c>
      <c r="N17" s="353" t="s">
        <v>123</v>
      </c>
      <c r="O17" s="15" t="s">
        <v>123</v>
      </c>
      <c r="P17" s="354">
        <f t="shared" si="6"/>
        <v>0</v>
      </c>
      <c r="Q17" s="353" t="s">
        <v>123</v>
      </c>
      <c r="R17" s="15" t="s">
        <v>123</v>
      </c>
      <c r="S17" s="354">
        <f t="shared" si="7"/>
        <v>0</v>
      </c>
      <c r="T17" s="353" t="s">
        <v>129</v>
      </c>
      <c r="U17" s="15" t="s">
        <v>119</v>
      </c>
      <c r="V17" s="354">
        <f t="shared" si="8"/>
        <v>-0.5</v>
      </c>
      <c r="W17" s="353" t="s">
        <v>123</v>
      </c>
      <c r="X17" s="15" t="s">
        <v>115</v>
      </c>
      <c r="Y17" s="354">
        <f t="shared" si="9"/>
        <v>-0.5714285714</v>
      </c>
      <c r="Z17" s="357">
        <f t="shared" ref="Z17:AA17" si="23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0,INT(right(Q17,LEN(Q17)-(SEARCH("-",Q17,1))))))+(6*if(isblank(T17), 0,INT(right(T17,LEN(T17)-(SEARCH("-",T17,1))))))+(3*if(isblank(W17), 0,INT(right(W17,LEN(W17)-(SEARCH("-",W17,1))))))</f>
        <v>38</v>
      </c>
      <c r="AA17" s="381">
        <f t="shared" si="23"/>
        <v>17</v>
      </c>
      <c r="AB17" s="354">
        <f t="shared" si="11"/>
        <v>-0.5526315789</v>
      </c>
    </row>
    <row r="18">
      <c r="A18" s="6" t="s">
        <v>24</v>
      </c>
      <c r="B18" s="358" t="s">
        <v>129</v>
      </c>
      <c r="C18" s="18" t="s">
        <v>129</v>
      </c>
      <c r="D18" s="359">
        <f t="shared" si="2"/>
        <v>0</v>
      </c>
      <c r="E18" s="18" t="s">
        <v>160</v>
      </c>
      <c r="F18" s="18" t="s">
        <v>160</v>
      </c>
      <c r="G18" s="359">
        <f t="shared" si="3"/>
        <v>0</v>
      </c>
      <c r="H18" s="358"/>
      <c r="I18" s="18"/>
      <c r="J18" s="359" t="str">
        <f t="shared" si="4"/>
        <v/>
      </c>
      <c r="K18" s="358"/>
      <c r="L18" s="18"/>
      <c r="M18" s="359" t="str">
        <f t="shared" si="5"/>
        <v/>
      </c>
      <c r="N18" s="358"/>
      <c r="O18" s="18"/>
      <c r="P18" s="359" t="str">
        <f t="shared" si="6"/>
        <v/>
      </c>
      <c r="Q18" s="358"/>
      <c r="R18" s="18"/>
      <c r="S18" s="359" t="str">
        <f t="shared" si="7"/>
        <v/>
      </c>
      <c r="T18" s="358" t="s">
        <v>129</v>
      </c>
      <c r="U18" s="18" t="s">
        <v>129</v>
      </c>
      <c r="V18" s="359">
        <f t="shared" si="8"/>
        <v>0</v>
      </c>
      <c r="W18" s="358" t="s">
        <v>160</v>
      </c>
      <c r="X18" s="18" t="s">
        <v>160</v>
      </c>
      <c r="Y18" s="359">
        <f t="shared" si="9"/>
        <v>0</v>
      </c>
      <c r="Z18" s="360">
        <f t="shared" ref="Z18:AA18" si="24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0,INT(right(Q18,LEN(Q18)-(SEARCH("-",Q18,1))))))+(6*if(isblank(T18), 0,INT(right(T18,LEN(T18)-(SEARCH("-",T18,1))))))+(3*if(isblank(W18), 0,INT(right(W18,LEN(W18)-(SEARCH("-",W18,1))))))</f>
        <v>34</v>
      </c>
      <c r="AA18" s="380">
        <f t="shared" si="24"/>
        <v>34</v>
      </c>
      <c r="AB18" s="359">
        <f t="shared" si="11"/>
        <v>0</v>
      </c>
    </row>
    <row r="19">
      <c r="A19" s="12" t="s">
        <v>26</v>
      </c>
      <c r="B19" s="353"/>
      <c r="C19" s="15"/>
      <c r="D19" s="354" t="str">
        <f t="shared" si="2"/>
        <v/>
      </c>
      <c r="E19" s="15"/>
      <c r="F19" s="15"/>
      <c r="G19" s="354" t="str">
        <f t="shared" si="3"/>
        <v/>
      </c>
      <c r="H19" s="353"/>
      <c r="I19" s="15"/>
      <c r="J19" s="354" t="str">
        <f t="shared" si="4"/>
        <v/>
      </c>
      <c r="K19" s="353"/>
      <c r="L19" s="15"/>
      <c r="M19" s="354" t="str">
        <f t="shared" si="5"/>
        <v/>
      </c>
      <c r="N19" s="353" t="s">
        <v>129</v>
      </c>
      <c r="O19" s="15"/>
      <c r="P19" s="354">
        <f t="shared" si="6"/>
        <v>-1</v>
      </c>
      <c r="Q19" s="353" t="s">
        <v>129</v>
      </c>
      <c r="R19" s="15"/>
      <c r="S19" s="354">
        <f t="shared" si="7"/>
        <v>-1</v>
      </c>
      <c r="T19" s="353" t="s">
        <v>115</v>
      </c>
      <c r="U19" s="15" t="s">
        <v>141</v>
      </c>
      <c r="V19" s="354">
        <f t="shared" si="8"/>
        <v>-0.3333333333</v>
      </c>
      <c r="W19" s="353" t="s">
        <v>129</v>
      </c>
      <c r="X19" s="15" t="s">
        <v>141</v>
      </c>
      <c r="Y19" s="354">
        <f t="shared" si="9"/>
        <v>-0.5</v>
      </c>
      <c r="Z19" s="357">
        <f t="shared" ref="Z19:AA19" si="25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0,INT(right(Q19,LEN(Q19)-(SEARCH("-",Q19,1))))))+(6*if(isblank(T19), 0,INT(right(T19,LEN(T19)-(SEARCH("-",T19,1))))))+(3*if(isblank(W19), 0,INT(right(W19,LEN(W19)-(SEARCH("-",W19,1))))))</f>
        <v>24</v>
      </c>
      <c r="AA19" s="381">
        <f t="shared" si="25"/>
        <v>9</v>
      </c>
      <c r="AB19" s="354">
        <f t="shared" si="11"/>
        <v>-0.625</v>
      </c>
    </row>
    <row r="20">
      <c r="A20" s="6" t="s">
        <v>27</v>
      </c>
      <c r="B20" s="358" t="s">
        <v>129</v>
      </c>
      <c r="C20" s="18" t="s">
        <v>129</v>
      </c>
      <c r="D20" s="359">
        <f t="shared" si="2"/>
        <v>0</v>
      </c>
      <c r="E20" s="18" t="s">
        <v>160</v>
      </c>
      <c r="F20" s="18" t="s">
        <v>160</v>
      </c>
      <c r="G20" s="359">
        <f t="shared" si="3"/>
        <v>0</v>
      </c>
      <c r="H20" s="358" t="s">
        <v>129</v>
      </c>
      <c r="I20" s="18" t="s">
        <v>129</v>
      </c>
      <c r="J20" s="359">
        <f t="shared" si="4"/>
        <v>0</v>
      </c>
      <c r="K20" s="358" t="s">
        <v>160</v>
      </c>
      <c r="L20" s="18" t="s">
        <v>160</v>
      </c>
      <c r="M20" s="359">
        <f t="shared" si="5"/>
        <v>0</v>
      </c>
      <c r="N20" s="358" t="s">
        <v>160</v>
      </c>
      <c r="O20" s="18" t="s">
        <v>160</v>
      </c>
      <c r="P20" s="359">
        <f t="shared" si="6"/>
        <v>0</v>
      </c>
      <c r="Q20" s="358" t="s">
        <v>160</v>
      </c>
      <c r="R20" s="18" t="s">
        <v>160</v>
      </c>
      <c r="S20" s="359">
        <f t="shared" si="7"/>
        <v>0</v>
      </c>
      <c r="T20" s="358" t="s">
        <v>129</v>
      </c>
      <c r="U20" s="18" t="s">
        <v>129</v>
      </c>
      <c r="V20" s="359">
        <f t="shared" si="8"/>
        <v>0</v>
      </c>
      <c r="W20" s="358" t="s">
        <v>160</v>
      </c>
      <c r="X20" s="18" t="s">
        <v>160</v>
      </c>
      <c r="Y20" s="359">
        <f t="shared" si="9"/>
        <v>0</v>
      </c>
      <c r="Z20" s="360">
        <f t="shared" ref="Z20:AA20" si="26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0,INT(right(Q20,LEN(Q20)-(SEARCH("-",Q20,1))))))+(6*if(isblank(T20), 0,INT(right(T20,LEN(T20)-(SEARCH("-",T20,1))))))+(3*if(isblank(W20), 0,INT(right(W20,LEN(W20)-(SEARCH("-",W20,1))))))</f>
        <v>36</v>
      </c>
      <c r="AA20" s="380">
        <f t="shared" si="26"/>
        <v>36</v>
      </c>
      <c r="AB20" s="359">
        <f t="shared" si="11"/>
        <v>0</v>
      </c>
    </row>
    <row r="21">
      <c r="A21" s="12" t="s">
        <v>28</v>
      </c>
      <c r="B21" s="353"/>
      <c r="C21" s="15"/>
      <c r="D21" s="354" t="str">
        <f t="shared" si="2"/>
        <v/>
      </c>
      <c r="E21" s="15"/>
      <c r="F21" s="15"/>
      <c r="G21" s="354" t="str">
        <f t="shared" si="3"/>
        <v/>
      </c>
      <c r="H21" s="353" t="s">
        <v>115</v>
      </c>
      <c r="I21" s="15" t="s">
        <v>141</v>
      </c>
      <c r="J21" s="354">
        <f t="shared" si="4"/>
        <v>-0.3333333333</v>
      </c>
      <c r="K21" s="353"/>
      <c r="L21" s="15"/>
      <c r="M21" s="354" t="str">
        <f t="shared" si="5"/>
        <v/>
      </c>
      <c r="N21" s="353" t="s">
        <v>129</v>
      </c>
      <c r="O21" s="15" t="s">
        <v>115</v>
      </c>
      <c r="P21" s="354">
        <f t="shared" si="6"/>
        <v>-0.25</v>
      </c>
      <c r="Q21" s="353" t="s">
        <v>129</v>
      </c>
      <c r="R21" s="15" t="s">
        <v>115</v>
      </c>
      <c r="S21" s="354">
        <f t="shared" si="7"/>
        <v>-0.25</v>
      </c>
      <c r="T21" s="353" t="s">
        <v>115</v>
      </c>
      <c r="U21" s="15" t="s">
        <v>141</v>
      </c>
      <c r="V21" s="354">
        <f t="shared" si="8"/>
        <v>-0.3333333333</v>
      </c>
      <c r="W21" s="353" t="s">
        <v>129</v>
      </c>
      <c r="X21" s="15" t="s">
        <v>141</v>
      </c>
      <c r="Y21" s="354">
        <f t="shared" si="9"/>
        <v>-0.5</v>
      </c>
      <c r="Z21" s="357">
        <f t="shared" ref="Z21:AA21" si="27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0,INT(right(Q21,LEN(Q21)-(SEARCH("-",Q21,1))))))+(6*if(isblank(T21), 0,INT(right(T21,LEN(T21)-(SEARCH("-",T21,1))))))+(3*if(isblank(W21), 0,INT(right(W21,LEN(W21)-(SEARCH("-",W21,1))))))</f>
        <v>24</v>
      </c>
      <c r="AA21" s="381">
        <f t="shared" si="27"/>
        <v>11</v>
      </c>
      <c r="AB21" s="354">
        <f t="shared" si="11"/>
        <v>-0.5416666667</v>
      </c>
    </row>
    <row r="22">
      <c r="A22" s="6" t="s">
        <v>167</v>
      </c>
      <c r="B22" s="358" t="s">
        <v>135</v>
      </c>
      <c r="C22" s="18" t="s">
        <v>135</v>
      </c>
      <c r="D22" s="359">
        <f t="shared" si="2"/>
        <v>0</v>
      </c>
      <c r="E22" s="18" t="s">
        <v>136</v>
      </c>
      <c r="F22" s="18" t="s">
        <v>136</v>
      </c>
      <c r="G22" s="359">
        <f t="shared" si="3"/>
        <v>0</v>
      </c>
      <c r="H22" s="358" t="s">
        <v>135</v>
      </c>
      <c r="I22" s="18" t="s">
        <v>135</v>
      </c>
      <c r="J22" s="359">
        <f t="shared" si="4"/>
        <v>0</v>
      </c>
      <c r="K22" s="358" t="s">
        <v>136</v>
      </c>
      <c r="L22" s="18" t="s">
        <v>136</v>
      </c>
      <c r="M22" s="359">
        <f t="shared" si="5"/>
        <v>0</v>
      </c>
      <c r="N22" s="358" t="s">
        <v>136</v>
      </c>
      <c r="O22" s="18" t="s">
        <v>136</v>
      </c>
      <c r="P22" s="359">
        <f t="shared" si="6"/>
        <v>0</v>
      </c>
      <c r="Q22" s="358" t="s">
        <v>136</v>
      </c>
      <c r="R22" s="18" t="s">
        <v>136</v>
      </c>
      <c r="S22" s="359">
        <f t="shared" si="7"/>
        <v>0</v>
      </c>
      <c r="T22" s="358" t="s">
        <v>135</v>
      </c>
      <c r="U22" s="18" t="s">
        <v>135</v>
      </c>
      <c r="V22" s="359">
        <f t="shared" si="8"/>
        <v>0</v>
      </c>
      <c r="W22" s="358" t="s">
        <v>136</v>
      </c>
      <c r="X22" s="18" t="s">
        <v>136</v>
      </c>
      <c r="Y22" s="359">
        <f t="shared" si="9"/>
        <v>0</v>
      </c>
      <c r="Z22" s="360">
        <f t="shared" ref="Z22:AA22" si="28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0,INT(right(Q22,LEN(Q22)-(SEARCH("-",Q22,1))))))+(6*if(isblank(T22), 0,INT(right(T22,LEN(T22)-(SEARCH("-",T22,1))))))+(3*if(isblank(W22), 0,INT(right(W22,LEN(W22)-(SEARCH("-",W22,1))))))</f>
        <v>50</v>
      </c>
      <c r="AA22" s="380">
        <f t="shared" si="28"/>
        <v>50</v>
      </c>
      <c r="AB22" s="359">
        <f t="shared" si="11"/>
        <v>0</v>
      </c>
    </row>
    <row r="23">
      <c r="A23" s="12" t="s">
        <v>32</v>
      </c>
      <c r="B23" s="353" t="s">
        <v>115</v>
      </c>
      <c r="C23" s="15" t="s">
        <v>115</v>
      </c>
      <c r="D23" s="354">
        <f t="shared" si="2"/>
        <v>0</v>
      </c>
      <c r="E23" s="15" t="s">
        <v>163</v>
      </c>
      <c r="F23" s="15" t="s">
        <v>163</v>
      </c>
      <c r="G23" s="354">
        <f t="shared" si="3"/>
        <v>0</v>
      </c>
      <c r="H23" s="353" t="s">
        <v>115</v>
      </c>
      <c r="I23" s="15" t="s">
        <v>115</v>
      </c>
      <c r="J23" s="354">
        <f t="shared" si="4"/>
        <v>0</v>
      </c>
      <c r="K23" s="353" t="s">
        <v>163</v>
      </c>
      <c r="L23" s="15" t="s">
        <v>163</v>
      </c>
      <c r="M23" s="354">
        <f t="shared" si="5"/>
        <v>0</v>
      </c>
      <c r="N23" s="353" t="s">
        <v>163</v>
      </c>
      <c r="O23" s="15" t="s">
        <v>163</v>
      </c>
      <c r="P23" s="354">
        <f t="shared" si="6"/>
        <v>0</v>
      </c>
      <c r="Q23" s="353" t="s">
        <v>163</v>
      </c>
      <c r="R23" s="15" t="s">
        <v>163</v>
      </c>
      <c r="S23" s="354">
        <f t="shared" si="7"/>
        <v>0</v>
      </c>
      <c r="T23" s="353" t="s">
        <v>115</v>
      </c>
      <c r="U23" s="15" t="s">
        <v>115</v>
      </c>
      <c r="V23" s="354">
        <f t="shared" si="8"/>
        <v>0</v>
      </c>
      <c r="W23" s="353" t="s">
        <v>163</v>
      </c>
      <c r="X23" s="15" t="s">
        <v>163</v>
      </c>
      <c r="Y23" s="354">
        <f t="shared" si="9"/>
        <v>0</v>
      </c>
      <c r="Z23" s="357">
        <f t="shared" ref="Z23:AA23" si="29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0,INT(right(Q23,LEN(Q23)-(SEARCH("-",Q23,1))))))+(6*if(isblank(T23), 0,INT(right(T23,LEN(T23)-(SEARCH("-",T23,1))))))+(3*if(isblank(W23), 0,INT(right(W23,LEN(W23)-(SEARCH("-",W23,1))))))</f>
        <v>25</v>
      </c>
      <c r="AA23" s="381">
        <f t="shared" si="29"/>
        <v>25</v>
      </c>
      <c r="AB23" s="354">
        <f t="shared" si="11"/>
        <v>0</v>
      </c>
    </row>
    <row r="24">
      <c r="A24" s="6" t="s">
        <v>168</v>
      </c>
      <c r="B24" s="358" t="s">
        <v>129</v>
      </c>
      <c r="C24" s="18" t="s">
        <v>129</v>
      </c>
      <c r="D24" s="359">
        <f t="shared" si="2"/>
        <v>0</v>
      </c>
      <c r="E24" s="18" t="s">
        <v>123</v>
      </c>
      <c r="F24" s="18" t="s">
        <v>123</v>
      </c>
      <c r="G24" s="359">
        <f t="shared" si="3"/>
        <v>0</v>
      </c>
      <c r="H24" s="358" t="s">
        <v>129</v>
      </c>
      <c r="I24" s="18" t="s">
        <v>129</v>
      </c>
      <c r="J24" s="359">
        <f t="shared" si="4"/>
        <v>0</v>
      </c>
      <c r="K24" s="358" t="s">
        <v>123</v>
      </c>
      <c r="L24" s="18" t="s">
        <v>123</v>
      </c>
      <c r="M24" s="359">
        <f t="shared" si="5"/>
        <v>0</v>
      </c>
      <c r="N24" s="358" t="s">
        <v>123</v>
      </c>
      <c r="O24" s="18" t="s">
        <v>123</v>
      </c>
      <c r="P24" s="359">
        <f t="shared" si="6"/>
        <v>0</v>
      </c>
      <c r="Q24" s="358" t="s">
        <v>123</v>
      </c>
      <c r="R24" s="18" t="s">
        <v>123</v>
      </c>
      <c r="S24" s="359">
        <f t="shared" si="7"/>
        <v>0</v>
      </c>
      <c r="T24" s="358" t="s">
        <v>129</v>
      </c>
      <c r="U24" s="18" t="s">
        <v>129</v>
      </c>
      <c r="V24" s="359">
        <f t="shared" si="8"/>
        <v>0</v>
      </c>
      <c r="W24" s="358" t="s">
        <v>123</v>
      </c>
      <c r="X24" s="18" t="s">
        <v>123</v>
      </c>
      <c r="Y24" s="359">
        <f t="shared" si="9"/>
        <v>0</v>
      </c>
      <c r="Z24" s="360">
        <f t="shared" ref="Z24:AA24" si="30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0,INT(right(Q24,LEN(Q24)-(SEARCH("-",Q24,1))))))+(6*if(isblank(T24), 0,INT(right(T24,LEN(T24)-(SEARCH("-",T24,1))))))+(3*if(isblank(W24), 0,INT(right(W24,LEN(W24)-(SEARCH("-",W24,1))))))</f>
        <v>39</v>
      </c>
      <c r="AA24" s="380">
        <f t="shared" si="30"/>
        <v>39</v>
      </c>
      <c r="AB24" s="359">
        <f t="shared" si="11"/>
        <v>0</v>
      </c>
    </row>
    <row r="25">
      <c r="A25" s="12" t="s">
        <v>34</v>
      </c>
      <c r="B25" s="353" t="s">
        <v>164</v>
      </c>
      <c r="C25" s="15" t="s">
        <v>164</v>
      </c>
      <c r="D25" s="354">
        <f t="shared" si="2"/>
        <v>0</v>
      </c>
      <c r="E25" s="15" t="s">
        <v>165</v>
      </c>
      <c r="F25" s="15" t="s">
        <v>165</v>
      </c>
      <c r="G25" s="354">
        <f t="shared" si="3"/>
        <v>0</v>
      </c>
      <c r="H25" s="353" t="s">
        <v>164</v>
      </c>
      <c r="I25" s="15" t="s">
        <v>164</v>
      </c>
      <c r="J25" s="354">
        <f t="shared" si="4"/>
        <v>0</v>
      </c>
      <c r="K25" s="353" t="s">
        <v>165</v>
      </c>
      <c r="L25" s="15" t="s">
        <v>165</v>
      </c>
      <c r="M25" s="354">
        <f t="shared" si="5"/>
        <v>0</v>
      </c>
      <c r="N25" s="353" t="s">
        <v>165</v>
      </c>
      <c r="O25" s="15" t="s">
        <v>165</v>
      </c>
      <c r="P25" s="354">
        <f t="shared" si="6"/>
        <v>0</v>
      </c>
      <c r="Q25" s="353" t="s">
        <v>165</v>
      </c>
      <c r="R25" s="15" t="s">
        <v>165</v>
      </c>
      <c r="S25" s="354">
        <f t="shared" si="7"/>
        <v>0</v>
      </c>
      <c r="T25" s="353" t="s">
        <v>164</v>
      </c>
      <c r="U25" s="15" t="s">
        <v>164</v>
      </c>
      <c r="V25" s="354">
        <f t="shared" si="8"/>
        <v>0</v>
      </c>
      <c r="W25" s="353" t="s">
        <v>165</v>
      </c>
      <c r="X25" s="15" t="s">
        <v>165</v>
      </c>
      <c r="Y25" s="354">
        <f t="shared" si="9"/>
        <v>0</v>
      </c>
      <c r="Z25" s="357">
        <f t="shared" ref="Z25:AA25" si="31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0,INT(right(Q25,LEN(Q25)-(SEARCH("-",Q25,1))))))+(6*if(isblank(T25), 0,INT(right(T25,LEN(T25)-(SEARCH("-",T25,1))))))+(3*if(isblank(W25), 0,INT(right(W25,LEN(W25)-(SEARCH("-",W25,1))))))</f>
        <v>11</v>
      </c>
      <c r="AA25" s="381">
        <f t="shared" si="31"/>
        <v>11</v>
      </c>
      <c r="AB25" s="354">
        <f t="shared" si="11"/>
        <v>0</v>
      </c>
    </row>
    <row r="26">
      <c r="A26" s="6" t="s">
        <v>36</v>
      </c>
      <c r="B26" s="358"/>
      <c r="C26" s="18"/>
      <c r="D26" s="359" t="str">
        <f t="shared" si="2"/>
        <v/>
      </c>
      <c r="E26" s="18"/>
      <c r="F26" s="18"/>
      <c r="G26" s="359" t="str">
        <f t="shared" si="3"/>
        <v/>
      </c>
      <c r="H26" s="358" t="s">
        <v>129</v>
      </c>
      <c r="I26" s="18" t="s">
        <v>172</v>
      </c>
      <c r="J26" s="359">
        <f t="shared" si="4"/>
        <v>-0.125</v>
      </c>
      <c r="K26" s="358" t="s">
        <v>123</v>
      </c>
      <c r="L26" s="18" t="s">
        <v>123</v>
      </c>
      <c r="M26" s="359">
        <f t="shared" si="5"/>
        <v>0</v>
      </c>
      <c r="N26" s="358" t="s">
        <v>123</v>
      </c>
      <c r="O26" s="18" t="s">
        <v>123</v>
      </c>
      <c r="P26" s="359">
        <f t="shared" si="6"/>
        <v>0</v>
      </c>
      <c r="Q26" s="358"/>
      <c r="R26" s="18"/>
      <c r="S26" s="359" t="str">
        <f t="shared" si="7"/>
        <v/>
      </c>
      <c r="T26" s="358" t="s">
        <v>129</v>
      </c>
      <c r="U26" s="18" t="s">
        <v>119</v>
      </c>
      <c r="V26" s="359">
        <f t="shared" si="8"/>
        <v>-0.5</v>
      </c>
      <c r="W26" s="358" t="s">
        <v>123</v>
      </c>
      <c r="X26" s="18" t="s">
        <v>115</v>
      </c>
      <c r="Y26" s="359">
        <f t="shared" si="9"/>
        <v>-0.5714285714</v>
      </c>
      <c r="Z26" s="360">
        <f t="shared" ref="Z26:AA26" si="32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0,INT(right(Q26,LEN(Q26)-(SEARCH("-",Q26,1))))))+(6*if(isblank(T26), 0,INT(right(T26,LEN(T26)-(SEARCH("-",T26,1))))))+(3*if(isblank(W26), 0,INT(right(W26,LEN(W26)-(SEARCH("-",W26,1))))))</f>
        <v>38</v>
      </c>
      <c r="AA26" s="380">
        <f t="shared" si="32"/>
        <v>17</v>
      </c>
      <c r="AB26" s="359">
        <f t="shared" si="11"/>
        <v>-0.5526315789</v>
      </c>
    </row>
    <row r="27">
      <c r="A27" s="12" t="s">
        <v>37</v>
      </c>
      <c r="B27" s="353" t="s">
        <v>169</v>
      </c>
      <c r="C27" s="15" t="s">
        <v>162</v>
      </c>
      <c r="D27" s="354">
        <f t="shared" si="2"/>
        <v>-0.3529411765</v>
      </c>
      <c r="E27" s="15" t="s">
        <v>159</v>
      </c>
      <c r="F27" s="15" t="s">
        <v>162</v>
      </c>
      <c r="G27" s="354">
        <f t="shared" si="3"/>
        <v>-0.56</v>
      </c>
      <c r="H27" s="353"/>
      <c r="I27" s="15"/>
      <c r="J27" s="354" t="str">
        <f t="shared" si="4"/>
        <v/>
      </c>
      <c r="K27" s="353"/>
      <c r="L27" s="15"/>
      <c r="M27" s="354" t="str">
        <f t="shared" si="5"/>
        <v/>
      </c>
      <c r="N27" s="353"/>
      <c r="O27" s="15"/>
      <c r="P27" s="354" t="str">
        <f t="shared" si="6"/>
        <v/>
      </c>
      <c r="Q27" s="353"/>
      <c r="R27" s="15"/>
      <c r="S27" s="354" t="str">
        <f t="shared" si="7"/>
        <v/>
      </c>
      <c r="T27" s="353" t="s">
        <v>169</v>
      </c>
      <c r="U27" s="15" t="s">
        <v>162</v>
      </c>
      <c r="V27" s="354">
        <f t="shared" si="8"/>
        <v>-0.3529411765</v>
      </c>
      <c r="W27" s="353" t="s">
        <v>159</v>
      </c>
      <c r="X27" s="15" t="s">
        <v>162</v>
      </c>
      <c r="Y27" s="354">
        <f t="shared" si="9"/>
        <v>-0.56</v>
      </c>
      <c r="Z27" s="357">
        <f t="shared" ref="Z27:AA27" si="33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0,INT(right(Q27,LEN(Q27)-(SEARCH("-",Q27,1))))))+(6*if(isblank(T27), 0,INT(right(T27,LEN(T27)-(SEARCH("-",T27,1))))))+(3*if(isblank(W27), 0,INT(right(W27,LEN(W27)-(SEARCH("-",W27,1))))))</f>
        <v>14</v>
      </c>
      <c r="AA27" s="381">
        <f t="shared" si="33"/>
        <v>10</v>
      </c>
      <c r="AB27" s="354">
        <f t="shared" si="11"/>
        <v>-0.2857142857</v>
      </c>
    </row>
    <row r="28">
      <c r="A28" s="6" t="s">
        <v>39</v>
      </c>
      <c r="B28" s="358"/>
      <c r="C28" s="18"/>
      <c r="D28" s="359" t="str">
        <f t="shared" si="2"/>
        <v/>
      </c>
      <c r="E28" s="18"/>
      <c r="F28" s="18"/>
      <c r="G28" s="359" t="str">
        <f t="shared" si="3"/>
        <v/>
      </c>
      <c r="H28" s="358"/>
      <c r="I28" s="18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115</v>
      </c>
      <c r="U28" s="18" t="s">
        <v>141</v>
      </c>
      <c r="V28" s="359">
        <f t="shared" si="8"/>
        <v>-0.3333333333</v>
      </c>
      <c r="W28" s="358" t="s">
        <v>129</v>
      </c>
      <c r="X28" s="18" t="s">
        <v>141</v>
      </c>
      <c r="Y28" s="359">
        <f t="shared" si="9"/>
        <v>-0.5</v>
      </c>
      <c r="Z28" s="360">
        <f t="shared" ref="Z28:AA28" si="34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0,INT(right(Q28,LEN(Q28)-(SEARCH("-",Q28,1))))))+(6*if(isblank(T28), 0,INT(right(T28,LEN(T28)-(SEARCH("-",T28,1))))))+(3*if(isblank(W28), 0,INT(right(W28,LEN(W28)-(SEARCH("-",W28,1))))))</f>
        <v>21</v>
      </c>
      <c r="AA28" s="380">
        <f t="shared" si="34"/>
        <v>9</v>
      </c>
      <c r="AB28" s="359">
        <f t="shared" si="11"/>
        <v>-0.5714285714</v>
      </c>
    </row>
    <row r="29">
      <c r="A29" s="12" t="s">
        <v>40</v>
      </c>
      <c r="B29" s="353"/>
      <c r="C29" s="15"/>
      <c r="D29" s="354" t="str">
        <f t="shared" si="2"/>
        <v/>
      </c>
      <c r="E29" s="15"/>
      <c r="F29" s="15"/>
      <c r="G29" s="354" t="str">
        <f t="shared" si="3"/>
        <v/>
      </c>
      <c r="H29" s="353" t="s">
        <v>115</v>
      </c>
      <c r="I29" s="15" t="s">
        <v>141</v>
      </c>
      <c r="J29" s="354">
        <f t="shared" si="4"/>
        <v>-0.3333333333</v>
      </c>
      <c r="K29" s="353" t="s">
        <v>129</v>
      </c>
      <c r="L29" s="15" t="s">
        <v>115</v>
      </c>
      <c r="M29" s="354">
        <f t="shared" si="5"/>
        <v>-0.25</v>
      </c>
      <c r="N29" s="353" t="s">
        <v>129</v>
      </c>
      <c r="O29" s="15" t="s">
        <v>115</v>
      </c>
      <c r="P29" s="354">
        <f t="shared" si="6"/>
        <v>-0.25</v>
      </c>
      <c r="Q29" s="353"/>
      <c r="R29" s="15"/>
      <c r="S29" s="354" t="str">
        <f t="shared" si="7"/>
        <v/>
      </c>
      <c r="T29" s="353" t="s">
        <v>115</v>
      </c>
      <c r="U29" s="15" t="s">
        <v>141</v>
      </c>
      <c r="V29" s="354">
        <f t="shared" si="8"/>
        <v>-0.3333333333</v>
      </c>
      <c r="W29" s="353" t="s">
        <v>129</v>
      </c>
      <c r="X29" s="15" t="s">
        <v>141</v>
      </c>
      <c r="Y29" s="354">
        <f t="shared" si="9"/>
        <v>-0.5</v>
      </c>
      <c r="Z29" s="357">
        <f t="shared" ref="Z29:AA29" si="35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0,INT(right(Q29,LEN(Q29)-(SEARCH("-",Q29,1))))))+(6*if(isblank(T29), 0,INT(right(T29,LEN(T29)-(SEARCH("-",T29,1))))))+(3*if(isblank(W29), 0,INT(right(W29,LEN(W29)-(SEARCH("-",W29,1))))))</f>
        <v>24</v>
      </c>
      <c r="AA29" s="381">
        <f t="shared" si="35"/>
        <v>11</v>
      </c>
      <c r="AB29" s="354">
        <f t="shared" si="11"/>
        <v>-0.5416666667</v>
      </c>
    </row>
    <row r="30">
      <c r="A30" s="6" t="s">
        <v>43</v>
      </c>
      <c r="B30" s="358" t="s">
        <v>129</v>
      </c>
      <c r="C30" s="18" t="s">
        <v>129</v>
      </c>
      <c r="D30" s="359">
        <f t="shared" si="2"/>
        <v>0</v>
      </c>
      <c r="E30" s="18" t="s">
        <v>123</v>
      </c>
      <c r="F30" s="18" t="s">
        <v>123</v>
      </c>
      <c r="G30" s="359">
        <f t="shared" si="3"/>
        <v>0</v>
      </c>
      <c r="H30" s="358"/>
      <c r="I30" s="18"/>
      <c r="J30" s="359" t="str">
        <f t="shared" si="4"/>
        <v/>
      </c>
      <c r="K30" s="358"/>
      <c r="L30" s="18"/>
      <c r="M30" s="359" t="str">
        <f t="shared" si="5"/>
        <v/>
      </c>
      <c r="N30" s="358"/>
      <c r="O30" s="18"/>
      <c r="P30" s="359" t="str">
        <f t="shared" si="6"/>
        <v/>
      </c>
      <c r="Q30" s="358"/>
      <c r="R30" s="18"/>
      <c r="S30" s="359" t="str">
        <f t="shared" si="7"/>
        <v/>
      </c>
      <c r="T30" s="358" t="s">
        <v>129</v>
      </c>
      <c r="U30" s="18" t="s">
        <v>129</v>
      </c>
      <c r="V30" s="359">
        <f t="shared" si="8"/>
        <v>0</v>
      </c>
      <c r="W30" s="358" t="s">
        <v>123</v>
      </c>
      <c r="X30" s="18" t="s">
        <v>123</v>
      </c>
      <c r="Y30" s="359">
        <f t="shared" si="9"/>
        <v>0</v>
      </c>
      <c r="Z30" s="360">
        <f t="shared" ref="Z30:AA30" si="36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0,INT(right(Q30,LEN(Q30)-(SEARCH("-",Q30,1))))))+(6*if(isblank(T30), 0,INT(right(T30,LEN(T30)-(SEARCH("-",T30,1))))))+(3*if(isblank(W30), 0,INT(right(W30,LEN(W30)-(SEARCH("-",W30,1))))))</f>
        <v>38</v>
      </c>
      <c r="AA30" s="380">
        <f t="shared" si="36"/>
        <v>38</v>
      </c>
      <c r="AB30" s="359">
        <f t="shared" si="11"/>
        <v>0</v>
      </c>
    </row>
    <row r="31">
      <c r="A31" s="12" t="s">
        <v>44</v>
      </c>
      <c r="B31" s="353" t="s">
        <v>129</v>
      </c>
      <c r="C31" s="15" t="s">
        <v>129</v>
      </c>
      <c r="D31" s="354">
        <f t="shared" si="2"/>
        <v>0</v>
      </c>
      <c r="E31" s="15" t="s">
        <v>160</v>
      </c>
      <c r="F31" s="15" t="s">
        <v>123</v>
      </c>
      <c r="G31" s="354">
        <f t="shared" si="3"/>
        <v>0.2727272727</v>
      </c>
      <c r="H31" s="353" t="s">
        <v>129</v>
      </c>
      <c r="I31" s="15" t="s">
        <v>129</v>
      </c>
      <c r="J31" s="354">
        <f t="shared" si="4"/>
        <v>0</v>
      </c>
      <c r="K31" s="353" t="s">
        <v>160</v>
      </c>
      <c r="L31" s="15" t="s">
        <v>123</v>
      </c>
      <c r="M31" s="354">
        <f t="shared" si="5"/>
        <v>0.2727272727</v>
      </c>
      <c r="N31" s="353" t="s">
        <v>160</v>
      </c>
      <c r="O31" s="15" t="s">
        <v>123</v>
      </c>
      <c r="P31" s="354">
        <f t="shared" si="6"/>
        <v>0.2727272727</v>
      </c>
      <c r="Q31" s="353" t="s">
        <v>160</v>
      </c>
      <c r="R31" s="15" t="s">
        <v>123</v>
      </c>
      <c r="S31" s="354">
        <f t="shared" si="7"/>
        <v>0.2727272727</v>
      </c>
      <c r="T31" s="353" t="s">
        <v>129</v>
      </c>
      <c r="U31" s="15" t="s">
        <v>129</v>
      </c>
      <c r="V31" s="354">
        <f t="shared" si="8"/>
        <v>0</v>
      </c>
      <c r="W31" s="353" t="s">
        <v>160</v>
      </c>
      <c r="X31" s="15" t="s">
        <v>123</v>
      </c>
      <c r="Y31" s="354">
        <f t="shared" si="9"/>
        <v>0.2727272727</v>
      </c>
      <c r="Z31" s="357">
        <f t="shared" ref="Z31:AA31" si="37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0,INT(right(Q31,LEN(Q31)-(SEARCH("-",Q31,1))))))+(6*if(isblank(T31), 0,INT(right(T31,LEN(T31)-(SEARCH("-",T31,1))))))+(3*if(isblank(W31), 0,INT(right(W31,LEN(W31)-(SEARCH("-",W31,1))))))</f>
        <v>36</v>
      </c>
      <c r="AA31" s="381">
        <f t="shared" si="37"/>
        <v>39</v>
      </c>
      <c r="AB31" s="354">
        <f t="shared" si="11"/>
        <v>0.08333333333</v>
      </c>
    </row>
    <row r="32">
      <c r="A32" s="6" t="s">
        <v>45</v>
      </c>
      <c r="B32" s="358" t="s">
        <v>115</v>
      </c>
      <c r="C32" s="18" t="s">
        <v>141</v>
      </c>
      <c r="D32" s="359">
        <f t="shared" si="2"/>
        <v>-0.3333333333</v>
      </c>
      <c r="E32" s="18" t="s">
        <v>129</v>
      </c>
      <c r="F32" s="18" t="s">
        <v>115</v>
      </c>
      <c r="G32" s="359">
        <f t="shared" si="3"/>
        <v>-0.25</v>
      </c>
      <c r="H32" s="358" t="s">
        <v>115</v>
      </c>
      <c r="I32" s="18" t="s">
        <v>141</v>
      </c>
      <c r="J32" s="359">
        <f t="shared" si="4"/>
        <v>-0.3333333333</v>
      </c>
      <c r="K32" s="358" t="s">
        <v>129</v>
      </c>
      <c r="L32" s="18" t="s">
        <v>115</v>
      </c>
      <c r="M32" s="359">
        <f t="shared" si="5"/>
        <v>-0.25</v>
      </c>
      <c r="N32" s="358" t="s">
        <v>129</v>
      </c>
      <c r="O32" s="18" t="s">
        <v>115</v>
      </c>
      <c r="P32" s="359">
        <f t="shared" si="6"/>
        <v>-0.25</v>
      </c>
      <c r="Q32" s="358" t="s">
        <v>129</v>
      </c>
      <c r="R32" s="18" t="s">
        <v>115</v>
      </c>
      <c r="S32" s="359">
        <f t="shared" si="7"/>
        <v>-0.25</v>
      </c>
      <c r="T32" s="358" t="s">
        <v>115</v>
      </c>
      <c r="U32" s="18" t="s">
        <v>141</v>
      </c>
      <c r="V32" s="359">
        <f t="shared" si="8"/>
        <v>-0.3333333333</v>
      </c>
      <c r="W32" s="358" t="s">
        <v>129</v>
      </c>
      <c r="X32" s="18" t="s">
        <v>141</v>
      </c>
      <c r="Y32" s="359">
        <f t="shared" si="9"/>
        <v>-0.5</v>
      </c>
      <c r="Z32" s="360">
        <f t="shared" ref="Z32:AA32" si="38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0,INT(right(Q32,LEN(Q32)-(SEARCH("-",Q32,1))))))+(6*if(isblank(T32), 0,INT(right(T32,LEN(T32)-(SEARCH("-",T32,1))))))+(3*if(isblank(W32), 0,INT(right(W32,LEN(W32)-(SEARCH("-",W32,1))))))</f>
        <v>25</v>
      </c>
      <c r="AA32" s="380">
        <f t="shared" si="38"/>
        <v>11</v>
      </c>
      <c r="AB32" s="359">
        <f t="shared" si="11"/>
        <v>-0.56</v>
      </c>
    </row>
    <row r="33">
      <c r="A33" s="12" t="s">
        <v>46</v>
      </c>
      <c r="B33" s="353"/>
      <c r="C33" s="15"/>
      <c r="D33" s="354" t="str">
        <f t="shared" si="2"/>
        <v/>
      </c>
      <c r="E33" s="15"/>
      <c r="F33" s="15"/>
      <c r="G33" s="354" t="str">
        <f t="shared" si="3"/>
        <v/>
      </c>
      <c r="H33" s="15" t="s">
        <v>141</v>
      </c>
      <c r="I33" s="15" t="s">
        <v>141</v>
      </c>
      <c r="J33" s="354">
        <f t="shared" si="4"/>
        <v>0</v>
      </c>
      <c r="K33" s="353"/>
      <c r="L33" s="15"/>
      <c r="M33" s="354" t="str">
        <f t="shared" si="5"/>
        <v/>
      </c>
      <c r="N33" s="353" t="s">
        <v>138</v>
      </c>
      <c r="O33" s="15" t="s">
        <v>138</v>
      </c>
      <c r="P33" s="354">
        <f t="shared" si="6"/>
        <v>0</v>
      </c>
      <c r="Q33" s="353" t="s">
        <v>138</v>
      </c>
      <c r="R33" s="15" t="s">
        <v>138</v>
      </c>
      <c r="S33" s="354">
        <f t="shared" si="7"/>
        <v>0</v>
      </c>
      <c r="T33" s="353" t="s">
        <v>115</v>
      </c>
      <c r="U33" s="15" t="s">
        <v>115</v>
      </c>
      <c r="V33" s="354">
        <f t="shared" si="8"/>
        <v>0</v>
      </c>
      <c r="W33" s="353" t="s">
        <v>137</v>
      </c>
      <c r="X33" s="15" t="s">
        <v>137</v>
      </c>
      <c r="Y33" s="354">
        <f t="shared" si="9"/>
        <v>0</v>
      </c>
      <c r="Z33" s="357">
        <f t="shared" ref="Z33:AA33" si="39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0,INT(right(Q33,LEN(Q33)-(SEARCH("-",Q33,1))))))+(6*if(isblank(T33), 0,INT(right(T33,LEN(T33)-(SEARCH("-",T33,1))))))+(3*if(isblank(W33), 0,INT(right(W33,LEN(W33)-(SEARCH("-",W33,1))))))</f>
        <v>23</v>
      </c>
      <c r="AA33" s="381">
        <f t="shared" si="39"/>
        <v>23</v>
      </c>
      <c r="AB33" s="354">
        <f t="shared" si="11"/>
        <v>0</v>
      </c>
    </row>
    <row r="34">
      <c r="A34" s="6" t="s">
        <v>47</v>
      </c>
      <c r="B34" s="358"/>
      <c r="C34" s="18"/>
      <c r="D34" s="359" t="str">
        <f t="shared" si="2"/>
        <v/>
      </c>
      <c r="E34" s="18"/>
      <c r="F34" s="18"/>
      <c r="G34" s="359" t="str">
        <f t="shared" si="3"/>
        <v/>
      </c>
      <c r="H34" s="358" t="s">
        <v>123</v>
      </c>
      <c r="I34" s="18" t="s">
        <v>123</v>
      </c>
      <c r="J34" s="359">
        <f t="shared" si="4"/>
        <v>0</v>
      </c>
      <c r="K34" s="358"/>
      <c r="L34" s="18"/>
      <c r="M34" s="359" t="str">
        <f t="shared" si="5"/>
        <v/>
      </c>
      <c r="N34" s="358" t="s">
        <v>124</v>
      </c>
      <c r="O34" s="18" t="s">
        <v>124</v>
      </c>
      <c r="P34" s="359">
        <f t="shared" si="6"/>
        <v>0</v>
      </c>
      <c r="Q34" s="358" t="s">
        <v>124</v>
      </c>
      <c r="R34" s="18" t="s">
        <v>124</v>
      </c>
      <c r="S34" s="359">
        <f t="shared" si="7"/>
        <v>0</v>
      </c>
      <c r="T34" s="358" t="s">
        <v>123</v>
      </c>
      <c r="U34" s="18" t="s">
        <v>123</v>
      </c>
      <c r="V34" s="359">
        <f t="shared" si="8"/>
        <v>0</v>
      </c>
      <c r="W34" s="358" t="s">
        <v>124</v>
      </c>
      <c r="X34" s="18" t="s">
        <v>124</v>
      </c>
      <c r="Y34" s="359">
        <f t="shared" si="9"/>
        <v>0</v>
      </c>
      <c r="Z34" s="360">
        <f t="shared" ref="Z34:AA34" si="40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0,INT(right(Q34,LEN(Q34)-(SEARCH("-",Q34,1))))))+(6*if(isblank(T34), 0,INT(right(T34,LEN(T34)-(SEARCH("-",T34,1))))))+(3*if(isblank(W34), 0,INT(right(W34,LEN(W34)-(SEARCH("-",W34,1))))))</f>
        <v>70</v>
      </c>
      <c r="AA34" s="380">
        <f t="shared" si="40"/>
        <v>70</v>
      </c>
      <c r="AB34" s="359">
        <f t="shared" si="11"/>
        <v>0</v>
      </c>
    </row>
    <row r="35">
      <c r="A35" s="12" t="s">
        <v>48</v>
      </c>
      <c r="B35" s="353"/>
      <c r="C35" s="15"/>
      <c r="D35" s="354" t="str">
        <f t="shared" si="2"/>
        <v/>
      </c>
      <c r="E35" s="15"/>
      <c r="F35" s="15"/>
      <c r="G35" s="354" t="str">
        <f t="shared" si="3"/>
        <v/>
      </c>
      <c r="H35" s="353" t="s">
        <v>129</v>
      </c>
      <c r="I35" s="15" t="s">
        <v>129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160</v>
      </c>
      <c r="O35" s="15" t="s">
        <v>160</v>
      </c>
      <c r="P35" s="354">
        <f t="shared" si="6"/>
        <v>0</v>
      </c>
      <c r="Q35" s="353" t="s">
        <v>160</v>
      </c>
      <c r="R35" s="15" t="s">
        <v>160</v>
      </c>
      <c r="S35" s="354">
        <f t="shared" si="7"/>
        <v>0</v>
      </c>
      <c r="T35" s="353" t="s">
        <v>129</v>
      </c>
      <c r="U35" s="15" t="s">
        <v>129</v>
      </c>
      <c r="V35" s="354">
        <f t="shared" si="8"/>
        <v>0</v>
      </c>
      <c r="W35" s="353" t="s">
        <v>160</v>
      </c>
      <c r="X35" s="15" t="s">
        <v>160</v>
      </c>
      <c r="Y35" s="354">
        <f t="shared" si="9"/>
        <v>0</v>
      </c>
      <c r="Z35" s="357">
        <f t="shared" ref="Z35:AA35" si="41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0,INT(right(Q35,LEN(Q35)-(SEARCH("-",Q35,1))))))+(6*if(isblank(T35), 0,INT(right(T35,LEN(T35)-(SEARCH("-",T35,1))))))+(3*if(isblank(W35), 0,INT(right(W35,LEN(W35)-(SEARCH("-",W35,1))))))</f>
        <v>34</v>
      </c>
      <c r="AA35" s="381">
        <f t="shared" si="41"/>
        <v>34</v>
      </c>
      <c r="AB35" s="354">
        <f t="shared" si="11"/>
        <v>0</v>
      </c>
    </row>
    <row r="36">
      <c r="A36" s="6" t="s">
        <v>49</v>
      </c>
      <c r="B36" s="358" t="s">
        <v>115</v>
      </c>
      <c r="C36" s="18" t="s">
        <v>141</v>
      </c>
      <c r="D36" s="359">
        <f t="shared" si="2"/>
        <v>-0.3333333333</v>
      </c>
      <c r="E36" s="18" t="s">
        <v>129</v>
      </c>
      <c r="F36" s="18" t="s">
        <v>115</v>
      </c>
      <c r="G36" s="359">
        <f t="shared" si="3"/>
        <v>-0.25</v>
      </c>
      <c r="H36" s="358" t="s">
        <v>115</v>
      </c>
      <c r="I36" s="18" t="s">
        <v>141</v>
      </c>
      <c r="J36" s="359">
        <f t="shared" si="4"/>
        <v>-0.3333333333</v>
      </c>
      <c r="K36" s="358" t="s">
        <v>129</v>
      </c>
      <c r="L36" s="18" t="s">
        <v>115</v>
      </c>
      <c r="M36" s="359">
        <f t="shared" si="5"/>
        <v>-0.25</v>
      </c>
      <c r="N36" s="358" t="s">
        <v>129</v>
      </c>
      <c r="O36" s="18" t="s">
        <v>115</v>
      </c>
      <c r="P36" s="359">
        <f t="shared" si="6"/>
        <v>-0.25</v>
      </c>
      <c r="Q36" s="358" t="s">
        <v>129</v>
      </c>
      <c r="R36" s="18" t="s">
        <v>115</v>
      </c>
      <c r="S36" s="359">
        <f t="shared" si="7"/>
        <v>-0.25</v>
      </c>
      <c r="T36" s="358" t="s">
        <v>115</v>
      </c>
      <c r="U36" s="18" t="s">
        <v>141</v>
      </c>
      <c r="V36" s="359">
        <f t="shared" si="8"/>
        <v>-0.3333333333</v>
      </c>
      <c r="W36" s="358" t="s">
        <v>129</v>
      </c>
      <c r="X36" s="18" t="s">
        <v>141</v>
      </c>
      <c r="Y36" s="359">
        <f t="shared" si="9"/>
        <v>-0.5</v>
      </c>
      <c r="Z36" s="360">
        <f t="shared" ref="Z36:AA36" si="42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0,INT(right(Q36,LEN(Q36)-(SEARCH("-",Q36,1))))))+(6*if(isblank(T36), 0,INT(right(T36,LEN(T36)-(SEARCH("-",T36,1))))))+(3*if(isblank(W36), 0,INT(right(W36,LEN(W36)-(SEARCH("-",W36,1))))))</f>
        <v>25</v>
      </c>
      <c r="AA36" s="380">
        <f t="shared" si="42"/>
        <v>11</v>
      </c>
      <c r="AB36" s="359">
        <f t="shared" si="11"/>
        <v>-0.56</v>
      </c>
    </row>
    <row r="37">
      <c r="A37" s="12" t="s">
        <v>25</v>
      </c>
      <c r="B37" s="353"/>
      <c r="C37" s="15"/>
      <c r="D37" s="354" t="str">
        <f t="shared" si="2"/>
        <v/>
      </c>
      <c r="E37" s="15"/>
      <c r="F37" s="15"/>
      <c r="G37" s="354" t="str">
        <f t="shared" si="3"/>
        <v/>
      </c>
      <c r="H37" s="15" t="s">
        <v>141</v>
      </c>
      <c r="I37" s="15" t="s">
        <v>141</v>
      </c>
      <c r="J37" s="354">
        <f t="shared" si="4"/>
        <v>0</v>
      </c>
      <c r="K37" s="353"/>
      <c r="L37" s="15"/>
      <c r="M37" s="354" t="str">
        <f t="shared" si="5"/>
        <v/>
      </c>
      <c r="N37" s="353" t="s">
        <v>115</v>
      </c>
      <c r="O37" s="15" t="s">
        <v>115</v>
      </c>
      <c r="P37" s="354">
        <f t="shared" si="6"/>
        <v>0</v>
      </c>
      <c r="Q37" s="353" t="s">
        <v>115</v>
      </c>
      <c r="R37" s="15" t="s">
        <v>115</v>
      </c>
      <c r="S37" s="354">
        <f t="shared" si="7"/>
        <v>0</v>
      </c>
      <c r="T37" s="353" t="s">
        <v>141</v>
      </c>
      <c r="U37" s="15" t="s">
        <v>141</v>
      </c>
      <c r="V37" s="354">
        <f t="shared" si="8"/>
        <v>0</v>
      </c>
      <c r="W37" s="353" t="s">
        <v>115</v>
      </c>
      <c r="X37" s="15" t="s">
        <v>141</v>
      </c>
      <c r="Y37" s="354">
        <f t="shared" si="9"/>
        <v>-0.3333333333</v>
      </c>
      <c r="Z37" s="357">
        <f t="shared" ref="Z37:AA37" si="43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0,INT(right(Q37,LEN(Q37)-(SEARCH("-",Q37,1))))))+(6*if(isblank(T37), 0,INT(right(T37,LEN(T37)-(SEARCH("-",T37,1))))))+(3*if(isblank(W37), 0,INT(right(W37,LEN(W37)-(SEARCH("-",W37,1))))))</f>
        <v>14</v>
      </c>
      <c r="AA37" s="381">
        <f t="shared" si="43"/>
        <v>11</v>
      </c>
      <c r="AB37" s="354">
        <f t="shared" si="11"/>
        <v>-0.2142857143</v>
      </c>
    </row>
    <row r="38">
      <c r="A38" s="6" t="s">
        <v>38</v>
      </c>
      <c r="B38" s="358"/>
      <c r="C38" s="18"/>
      <c r="D38" s="359" t="str">
        <f t="shared" si="2"/>
        <v/>
      </c>
      <c r="E38" s="18"/>
      <c r="F38" s="18"/>
      <c r="G38" s="359" t="str">
        <f t="shared" si="3"/>
        <v/>
      </c>
      <c r="H38" s="18" t="s">
        <v>141</v>
      </c>
      <c r="I38" s="18" t="s">
        <v>141</v>
      </c>
      <c r="J38" s="359">
        <f t="shared" si="4"/>
        <v>0</v>
      </c>
      <c r="K38" s="358" t="s">
        <v>115</v>
      </c>
      <c r="L38" s="18" t="s">
        <v>115</v>
      </c>
      <c r="M38" s="359">
        <f t="shared" si="5"/>
        <v>0</v>
      </c>
      <c r="N38" s="358" t="s">
        <v>115</v>
      </c>
      <c r="O38" s="18" t="s">
        <v>115</v>
      </c>
      <c r="P38" s="359">
        <f t="shared" si="6"/>
        <v>0</v>
      </c>
      <c r="Q38" s="358"/>
      <c r="R38" s="18"/>
      <c r="S38" s="359" t="str">
        <f t="shared" si="7"/>
        <v/>
      </c>
      <c r="T38" s="358" t="s">
        <v>141</v>
      </c>
      <c r="U38" s="18"/>
      <c r="V38" s="359">
        <f t="shared" si="8"/>
        <v>-1</v>
      </c>
      <c r="W38" s="358" t="s">
        <v>115</v>
      </c>
      <c r="X38" s="18"/>
      <c r="Y38" s="359">
        <f t="shared" si="9"/>
        <v>-1</v>
      </c>
      <c r="Z38" s="360">
        <f t="shared" ref="Z38:AA38" si="44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0,INT(right(Q38,LEN(Q38)-(SEARCH("-",Q38,1))))))+(6*if(isblank(T38), 0,INT(right(T38,LEN(T38)-(SEARCH("-",T38,1))))))+(3*if(isblank(W38), 0,INT(right(W38,LEN(W38)-(SEARCH("-",W38,1))))))</f>
        <v>14</v>
      </c>
      <c r="AA38" s="380">
        <f t="shared" si="44"/>
        <v>2</v>
      </c>
      <c r="AB38" s="359">
        <f t="shared" si="11"/>
        <v>-0.8571428571</v>
      </c>
    </row>
    <row r="39">
      <c r="A39" s="12" t="s">
        <v>170</v>
      </c>
      <c r="B39" s="353"/>
      <c r="C39" s="15"/>
      <c r="D39" s="354" t="str">
        <f t="shared" si="2"/>
        <v/>
      </c>
      <c r="E39" s="15"/>
      <c r="F39" s="15"/>
      <c r="G39" s="354" t="str">
        <f t="shared" si="3"/>
        <v/>
      </c>
      <c r="H39" s="353" t="s">
        <v>115</v>
      </c>
      <c r="I39" s="15" t="s">
        <v>141</v>
      </c>
      <c r="J39" s="354">
        <f t="shared" si="4"/>
        <v>-0.3333333333</v>
      </c>
      <c r="K39" s="353" t="s">
        <v>129</v>
      </c>
      <c r="L39" s="15" t="s">
        <v>115</v>
      </c>
      <c r="M39" s="354">
        <f t="shared" si="5"/>
        <v>-0.25</v>
      </c>
      <c r="N39" s="353" t="s">
        <v>129</v>
      </c>
      <c r="O39" s="15" t="s">
        <v>115</v>
      </c>
      <c r="P39" s="354">
        <f t="shared" si="6"/>
        <v>-0.25</v>
      </c>
      <c r="Q39" s="353"/>
      <c r="R39" s="15"/>
      <c r="S39" s="354" t="str">
        <f t="shared" si="7"/>
        <v/>
      </c>
      <c r="T39" s="353" t="s">
        <v>115</v>
      </c>
      <c r="U39" s="15"/>
      <c r="V39" s="354">
        <f t="shared" si="8"/>
        <v>-1</v>
      </c>
      <c r="W39" s="353" t="s">
        <v>129</v>
      </c>
      <c r="X39" s="15"/>
      <c r="Y39" s="354">
        <f t="shared" si="9"/>
        <v>-1</v>
      </c>
      <c r="Z39" s="357">
        <f t="shared" ref="Z39:AA39" si="45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0,INT(right(Q39,LEN(Q39)-(SEARCH("-",Q39,1))))))+(6*if(isblank(T39), 0,INT(right(T39,LEN(T39)-(SEARCH("-",T39,1))))))+(3*if(isblank(W39), 0,INT(right(W39,LEN(W39)-(SEARCH("-",W39,1))))))</f>
        <v>24</v>
      </c>
      <c r="AA39" s="381">
        <f t="shared" si="45"/>
        <v>2</v>
      </c>
      <c r="AB39" s="354">
        <f t="shared" si="11"/>
        <v>-0.9166666667</v>
      </c>
    </row>
    <row r="40">
      <c r="A40" s="395" t="s">
        <v>50</v>
      </c>
      <c r="B40" s="396" t="s">
        <v>115</v>
      </c>
      <c r="C40" s="397" t="s">
        <v>141</v>
      </c>
      <c r="D40" s="398">
        <f t="shared" si="2"/>
        <v>-0.3333333333</v>
      </c>
      <c r="E40" s="397" t="s">
        <v>129</v>
      </c>
      <c r="F40" s="397" t="s">
        <v>115</v>
      </c>
      <c r="G40" s="398">
        <f t="shared" si="3"/>
        <v>-0.25</v>
      </c>
      <c r="H40" s="396" t="s">
        <v>115</v>
      </c>
      <c r="I40" s="397" t="s">
        <v>141</v>
      </c>
      <c r="J40" s="398">
        <f t="shared" si="4"/>
        <v>-0.3333333333</v>
      </c>
      <c r="K40" s="396" t="s">
        <v>129</v>
      </c>
      <c r="L40" s="397" t="s">
        <v>115</v>
      </c>
      <c r="M40" s="398">
        <f t="shared" si="5"/>
        <v>-0.25</v>
      </c>
      <c r="N40" s="396" t="s">
        <v>129</v>
      </c>
      <c r="O40" s="397" t="s">
        <v>115</v>
      </c>
      <c r="P40" s="398">
        <f t="shared" si="6"/>
        <v>-0.25</v>
      </c>
      <c r="Q40" s="396" t="s">
        <v>129</v>
      </c>
      <c r="R40" s="397" t="s">
        <v>115</v>
      </c>
      <c r="S40" s="398">
        <f t="shared" si="7"/>
        <v>-0.25</v>
      </c>
      <c r="T40" s="396" t="s">
        <v>115</v>
      </c>
      <c r="U40" s="397" t="s">
        <v>141</v>
      </c>
      <c r="V40" s="398">
        <f t="shared" si="8"/>
        <v>-0.3333333333</v>
      </c>
      <c r="W40" s="396" t="s">
        <v>129</v>
      </c>
      <c r="X40" s="397" t="s">
        <v>141</v>
      </c>
      <c r="Y40" s="398">
        <f t="shared" si="9"/>
        <v>-0.5</v>
      </c>
      <c r="Z40" s="399">
        <f t="shared" ref="Z40:AA40" si="46">max((if(isblank(B40), 0,INT(right(B40,LEN(B40)-(SEARCH("-",B40,1)))))+if(isblank(H40), 0,INT(right(H40,LEN(H40)-(SEARCH("-",H40,1)))))),if(isblank(E40), 0,INT(right(E40,LEN(E40)-(SEARCH("-",E40,1))))),if(isblank(K40), 0,INT(right(K40,LEN(K40)-(SEARCH("-",K40,1))))),if(isblank(N40), 0,INT(right(N40,LEN(N40)-(SEARCH("-",N40,1))))),if(isblank(Q40), 0,INT(right(Q40,LEN(Q40)-(SEARCH("-",Q40,1))))))+(6*if(isblank(T40), 0,INT(right(T40,LEN(T40)-(SEARCH("-",T40,1))))))+(3*if(isblank(W40), 0,INT(right(W40,LEN(W40)-(SEARCH("-",W40,1))))))</f>
        <v>25</v>
      </c>
      <c r="AA40" s="400">
        <f t="shared" si="46"/>
        <v>11</v>
      </c>
      <c r="AB40" s="398">
        <f t="shared" si="11"/>
        <v>-0.56</v>
      </c>
    </row>
  </sheetData>
  <mergeCells count="10">
    <mergeCell ref="T1:V2"/>
    <mergeCell ref="W1:Y2"/>
    <mergeCell ref="Z1:AB2"/>
    <mergeCell ref="A1:A3"/>
    <mergeCell ref="B1:D2"/>
    <mergeCell ref="E1:G2"/>
    <mergeCell ref="H1:J2"/>
    <mergeCell ref="K1:M2"/>
    <mergeCell ref="N1:P2"/>
    <mergeCell ref="Q1:S2"/>
  </mergeCells>
  <conditionalFormatting sqref="AB4:AB40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40 G4:G40 J4:J40 M4:M40 P4:P40 S4:S40 V4:V40 Y4:Y40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88"/>
    <col customWidth="1" min="2" max="28" width="7.38"/>
  </cols>
  <sheetData>
    <row r="1">
      <c r="A1" s="391"/>
      <c r="B1" s="336" t="s">
        <v>1</v>
      </c>
      <c r="C1" s="337"/>
      <c r="D1" s="338"/>
      <c r="E1" s="336" t="s">
        <v>2</v>
      </c>
      <c r="F1" s="337"/>
      <c r="G1" s="338"/>
      <c r="H1" s="336" t="s">
        <v>3</v>
      </c>
      <c r="I1" s="337"/>
      <c r="J1" s="338"/>
      <c r="K1" s="336" t="s">
        <v>4</v>
      </c>
      <c r="L1" s="337"/>
      <c r="M1" s="338"/>
      <c r="N1" s="336" t="s">
        <v>5</v>
      </c>
      <c r="O1" s="337"/>
      <c r="P1" s="338"/>
      <c r="Q1" s="336" t="s">
        <v>6</v>
      </c>
      <c r="R1" s="337"/>
      <c r="S1" s="338"/>
      <c r="T1" s="336" t="s">
        <v>154</v>
      </c>
      <c r="U1" s="337"/>
      <c r="V1" s="338"/>
      <c r="W1" s="336" t="s">
        <v>155</v>
      </c>
      <c r="X1" s="337"/>
      <c r="Y1" s="338"/>
      <c r="Z1" s="248" t="s">
        <v>55</v>
      </c>
      <c r="AA1" s="337"/>
      <c r="AB1" s="338"/>
    </row>
    <row r="2" ht="28.5" customHeight="1">
      <c r="A2" s="55"/>
      <c r="B2" s="339"/>
      <c r="C2" s="340"/>
      <c r="D2" s="341"/>
      <c r="E2" s="339"/>
      <c r="F2" s="340"/>
      <c r="G2" s="341"/>
      <c r="H2" s="339"/>
      <c r="I2" s="340"/>
      <c r="J2" s="341"/>
      <c r="K2" s="339"/>
      <c r="L2" s="340"/>
      <c r="M2" s="341"/>
      <c r="N2" s="339"/>
      <c r="O2" s="340"/>
      <c r="P2" s="341"/>
      <c r="Q2" s="339"/>
      <c r="R2" s="340"/>
      <c r="S2" s="341"/>
      <c r="T2" s="339"/>
      <c r="U2" s="340"/>
      <c r="V2" s="341"/>
      <c r="W2" s="339"/>
      <c r="X2" s="340"/>
      <c r="Y2" s="341"/>
      <c r="Z2" s="339"/>
      <c r="AA2" s="340"/>
      <c r="AB2" s="341"/>
    </row>
    <row r="3" ht="28.5" customHeight="1">
      <c r="A3" s="369"/>
      <c r="B3" s="245" t="s">
        <v>103</v>
      </c>
      <c r="C3" s="386" t="s">
        <v>104</v>
      </c>
      <c r="D3" s="387" t="s">
        <v>105</v>
      </c>
      <c r="E3" s="245" t="s">
        <v>103</v>
      </c>
      <c r="F3" s="386" t="s">
        <v>104</v>
      </c>
      <c r="G3" s="387" t="s">
        <v>105</v>
      </c>
      <c r="H3" s="245" t="s">
        <v>103</v>
      </c>
      <c r="I3" s="386" t="s">
        <v>104</v>
      </c>
      <c r="J3" s="387" t="s">
        <v>105</v>
      </c>
      <c r="K3" s="245" t="s">
        <v>103</v>
      </c>
      <c r="L3" s="386" t="s">
        <v>104</v>
      </c>
      <c r="M3" s="387" t="s">
        <v>105</v>
      </c>
      <c r="N3" s="245" t="s">
        <v>103</v>
      </c>
      <c r="O3" s="386" t="s">
        <v>104</v>
      </c>
      <c r="P3" s="387" t="s">
        <v>105</v>
      </c>
      <c r="Q3" s="245" t="s">
        <v>103</v>
      </c>
      <c r="R3" s="386" t="s">
        <v>104</v>
      </c>
      <c r="S3" s="387" t="s">
        <v>105</v>
      </c>
      <c r="T3" s="245" t="s">
        <v>103</v>
      </c>
      <c r="U3" s="386" t="s">
        <v>104</v>
      </c>
      <c r="V3" s="390" t="s">
        <v>105</v>
      </c>
      <c r="W3" s="245" t="s">
        <v>103</v>
      </c>
      <c r="X3" s="386" t="s">
        <v>104</v>
      </c>
      <c r="Y3" s="387" t="s">
        <v>105</v>
      </c>
      <c r="Z3" s="345" t="s">
        <v>103</v>
      </c>
      <c r="AA3" s="345" t="s">
        <v>104</v>
      </c>
      <c r="AB3" s="346" t="s">
        <v>105</v>
      </c>
    </row>
    <row r="4">
      <c r="A4" s="6" t="s">
        <v>15</v>
      </c>
      <c r="B4" s="347" t="s">
        <v>159</v>
      </c>
      <c r="C4" s="9" t="s">
        <v>159</v>
      </c>
      <c r="D4" s="348">
        <f t="shared" ref="D4:D40" si="2">if(and(isblank(B4),isblank(C4)), "", ((if(isblank(C4), 0,right(C4,LEN(C4)-(SEARCH("-",C4,1))))/((if(isblank(B4), 0,right(B4,LEN(B4)-(SEARCH("-",B4,1))))))))-1)</f>
        <v>0</v>
      </c>
      <c r="E4" s="347" t="s">
        <v>129</v>
      </c>
      <c r="F4" s="9" t="s">
        <v>129</v>
      </c>
      <c r="G4" s="348">
        <f t="shared" ref="G4:G40" si="3">if(and(isblank(E4),isblank(F4)), "", ((if(isblank(F4), 0,right(F4,LEN(F4)-(SEARCH("-",F4,1))))/((if(isblank(E4), 0,right(E4,LEN(E4)-(SEARCH("-",E4,1))))))))-1)</f>
        <v>0</v>
      </c>
      <c r="H4" s="347" t="s">
        <v>159</v>
      </c>
      <c r="I4" s="9" t="s">
        <v>159</v>
      </c>
      <c r="J4" s="348">
        <f t="shared" ref="J4:J40" si="4">if(and(isblank(H4),isblank(I4)), "", ((if(isblank(I4), 0,right(I4,LEN(I4)-(SEARCH("-",I4,1))))/((if(isblank(H4), 0,right(H4,LEN(H4)-(SEARCH("-",H4,1))))))))-1)</f>
        <v>0</v>
      </c>
      <c r="K4" s="347" t="s">
        <v>129</v>
      </c>
      <c r="L4" s="9" t="s">
        <v>129</v>
      </c>
      <c r="M4" s="348">
        <f t="shared" ref="M4:M40" si="5">if(and(isblank(K4),isblank(L4)), "", ((if(isblank(L4), 0,right(L4,LEN(L4)-(SEARCH("-",L4,1))))/((if(isblank(K4), 0,right(K4,LEN(K4)-(SEARCH("-",K4,1))))))))-1)</f>
        <v>0</v>
      </c>
      <c r="N4" s="347" t="s">
        <v>129</v>
      </c>
      <c r="O4" s="9" t="s">
        <v>129</v>
      </c>
      <c r="P4" s="348">
        <f t="shared" ref="P4:P40" si="6">if(and(isblank(N4),isblank(O4)), "", ((if(isblank(O4), 0,right(O4,LEN(O4)-(SEARCH("-",O4,1))))/((if(isblank(N4), 0,right(N4,LEN(N4)-(SEARCH("-",N4,1))))))))-1)</f>
        <v>0</v>
      </c>
      <c r="Q4" s="347" t="s">
        <v>129</v>
      </c>
      <c r="R4" s="9" t="s">
        <v>129</v>
      </c>
      <c r="S4" s="348">
        <f t="shared" ref="S4:S40" si="7">if(and(isblank(Q4),isblank(R4)), "", ((if(isblank(R4), 0,right(R4,LEN(R4)-(SEARCH("-",R4,1))))/((if(isblank(Q4), 0,right(Q4,LEN(Q4)-(SEARCH("-",Q4,1))))))))-1)</f>
        <v>0</v>
      </c>
      <c r="T4" s="347" t="s">
        <v>159</v>
      </c>
      <c r="U4" s="9" t="s">
        <v>159</v>
      </c>
      <c r="V4" s="348">
        <f t="shared" ref="V4:V40" si="8">if(and(isblank(T4),isblank(U4)), "", ((if(isblank(U4), 0,right(U4,LEN(U4)-(SEARCH("-",U4,1))))/((if(isblank(T4), 0,right(T4,LEN(T4)-(SEARCH("-",T4,1))))))))-1)</f>
        <v>0</v>
      </c>
      <c r="W4" s="347" t="s">
        <v>129</v>
      </c>
      <c r="X4" s="9" t="s">
        <v>129</v>
      </c>
      <c r="Y4" s="348">
        <f t="shared" ref="Y4:Y40" si="9">if(and(isblank(W4),isblank(X4)), "", ((if(isblank(X4), 0,right(X4,LEN(X4)-(SEARCH("-",X4,1))))/((if(isblank(W4), 0,right(W4,LEN(W4)-(SEARCH("-",W4,1))))))))-1)</f>
        <v>0</v>
      </c>
      <c r="Z4" s="352">
        <f t="shared" ref="Z4:AA4" si="1">max((if(isblank(B4), 0,INT(right(B4,LEN(B4)-(SEARCH("-",B4,1)))))+if(isblank(H4), 0,INT(right(H4,LEN(H4)-(SEARCH("-",H4,1)))))),if(isblank(E4), 0,INT(right(E4,LEN(E4)-(SEARCH("-",E4,1))))),if(isblank(K4), 0,INT(right(K4,LEN(K4)-(SEARCH("-",K4,1))))),if(isblank(N4), 0,INT(right(N4,LEN(N4)-(SEARCH("-",N4,1))))),if(isblank(Q4), 0,INT(right(Q4,LEN(Q4)-(SEARCH("-",Q4,1))))))+(6*if(isblank(T4), 0,INT(right(T4,LEN(T4)-(SEARCH("-",T4,1))))))+(3*if(isblank(W4), 0,INT(right(W4,LEN(W4)-(SEARCH("-",W4,1))))))</f>
        <v>25</v>
      </c>
      <c r="AA4" s="383">
        <f t="shared" si="1"/>
        <v>25</v>
      </c>
      <c r="AB4" s="348">
        <f t="shared" ref="AB4:AB40" si="11">(AA4/Z4)-1</f>
        <v>0</v>
      </c>
    </row>
    <row r="5">
      <c r="A5" s="12" t="s">
        <v>22</v>
      </c>
      <c r="B5" s="353"/>
      <c r="C5" s="15"/>
      <c r="D5" s="354" t="str">
        <f t="shared" si="2"/>
        <v/>
      </c>
      <c r="E5" s="353"/>
      <c r="F5" s="15"/>
      <c r="G5" s="354" t="str">
        <f t="shared" si="3"/>
        <v/>
      </c>
      <c r="H5" s="353" t="s">
        <v>115</v>
      </c>
      <c r="I5" s="15" t="s">
        <v>141</v>
      </c>
      <c r="J5" s="354">
        <f t="shared" si="4"/>
        <v>-0.5</v>
      </c>
      <c r="K5" s="353"/>
      <c r="L5" s="15"/>
      <c r="M5" s="354" t="str">
        <f t="shared" si="5"/>
        <v/>
      </c>
      <c r="N5" s="353" t="s">
        <v>129</v>
      </c>
      <c r="O5" s="15" t="s">
        <v>115</v>
      </c>
      <c r="P5" s="354">
        <f t="shared" si="6"/>
        <v>-0.3333333333</v>
      </c>
      <c r="Q5" s="353" t="s">
        <v>129</v>
      </c>
      <c r="R5" s="15" t="s">
        <v>115</v>
      </c>
      <c r="S5" s="354">
        <f t="shared" si="7"/>
        <v>-0.3333333333</v>
      </c>
      <c r="T5" s="353" t="s">
        <v>115</v>
      </c>
      <c r="U5" s="15" t="s">
        <v>141</v>
      </c>
      <c r="V5" s="354">
        <f t="shared" si="8"/>
        <v>-0.5</v>
      </c>
      <c r="W5" s="353" t="s">
        <v>129</v>
      </c>
      <c r="X5" s="15" t="s">
        <v>141</v>
      </c>
      <c r="Y5" s="354">
        <f t="shared" si="9"/>
        <v>-0.6666666667</v>
      </c>
      <c r="Z5" s="357">
        <f t="shared" ref="Z5:AA5" si="10">max((if(isblank(B5), 0,INT(right(B5,LEN(B5)-(SEARCH("-",B5,1)))))+if(isblank(H5), 0,INT(right(H5,LEN(H5)-(SEARCH("-",H5,1)))))),if(isblank(E5), 0,INT(right(E5,LEN(E5)-(SEARCH("-",E5,1))))),if(isblank(K5), 0,INT(right(K5,LEN(K5)-(SEARCH("-",K5,1))))),if(isblank(N5), 0,INT(right(N5,LEN(N5)-(SEARCH("-",N5,1))))),if(isblank(Q5), 0,INT(right(Q5,LEN(Q5)-(SEARCH("-",Q5,1))))))+(6*if(isblank(T5), 0,INT(right(T5,LEN(T5)-(SEARCH("-",T5,1))))))+(3*if(isblank(W5), 0,INT(right(W5,LEN(W5)-(SEARCH("-",W5,1))))))</f>
        <v>24</v>
      </c>
      <c r="AA5" s="381">
        <f t="shared" si="10"/>
        <v>11</v>
      </c>
      <c r="AB5" s="354">
        <f t="shared" si="11"/>
        <v>-0.5416666667</v>
      </c>
    </row>
    <row r="6">
      <c r="A6" s="6" t="s">
        <v>35</v>
      </c>
      <c r="B6" s="358"/>
      <c r="C6" s="18"/>
      <c r="D6" s="359" t="str">
        <f t="shared" si="2"/>
        <v/>
      </c>
      <c r="E6" s="358"/>
      <c r="F6" s="18"/>
      <c r="G6" s="359" t="str">
        <f t="shared" si="3"/>
        <v/>
      </c>
      <c r="H6" s="358" t="s">
        <v>115</v>
      </c>
      <c r="I6" s="18" t="s">
        <v>115</v>
      </c>
      <c r="J6" s="359">
        <f t="shared" si="4"/>
        <v>0</v>
      </c>
      <c r="K6" s="358" t="s">
        <v>129</v>
      </c>
      <c r="L6" s="18" t="s">
        <v>115</v>
      </c>
      <c r="M6" s="359">
        <f t="shared" si="5"/>
        <v>-0.3333333333</v>
      </c>
      <c r="N6" s="358" t="s">
        <v>129</v>
      </c>
      <c r="O6" s="18" t="s">
        <v>115</v>
      </c>
      <c r="P6" s="359">
        <f t="shared" si="6"/>
        <v>-0.3333333333</v>
      </c>
      <c r="Q6" s="358"/>
      <c r="R6" s="18"/>
      <c r="S6" s="359" t="str">
        <f t="shared" si="7"/>
        <v/>
      </c>
      <c r="T6" s="358" t="s">
        <v>115</v>
      </c>
      <c r="U6" s="18"/>
      <c r="V6" s="359">
        <f t="shared" si="8"/>
        <v>-1</v>
      </c>
      <c r="W6" s="358" t="s">
        <v>129</v>
      </c>
      <c r="X6" s="18"/>
      <c r="Y6" s="359">
        <f t="shared" si="9"/>
        <v>-1</v>
      </c>
      <c r="Z6" s="360">
        <f t="shared" ref="Z6:AA6" si="12">max((if(isblank(B6), 0,INT(right(B6,LEN(B6)-(SEARCH("-",B6,1)))))+if(isblank(H6), 0,INT(right(H6,LEN(H6)-(SEARCH("-",H6,1)))))),if(isblank(E6), 0,INT(right(E6,LEN(E6)-(SEARCH("-",E6,1))))),if(isblank(K6), 0,INT(right(K6,LEN(K6)-(SEARCH("-",K6,1))))),if(isblank(N6), 0,INT(right(N6,LEN(N6)-(SEARCH("-",N6,1))))),if(isblank(Q6), 0,INT(right(Q6,LEN(Q6)-(SEARCH("-",Q6,1))))))+(6*if(isblank(T6), 0,INT(right(T6,LEN(T6)-(SEARCH("-",T6,1))))))+(3*if(isblank(W6), 0,INT(right(W6,LEN(W6)-(SEARCH("-",W6,1))))))</f>
        <v>24</v>
      </c>
      <c r="AA6" s="380">
        <f t="shared" si="12"/>
        <v>2</v>
      </c>
      <c r="AB6" s="359">
        <f t="shared" si="11"/>
        <v>-0.9166666667</v>
      </c>
    </row>
    <row r="7">
      <c r="A7" s="12" t="s">
        <v>16</v>
      </c>
      <c r="B7" s="353" t="s">
        <v>115</v>
      </c>
      <c r="C7" s="15" t="s">
        <v>141</v>
      </c>
      <c r="D7" s="354">
        <f t="shared" si="2"/>
        <v>-0.5</v>
      </c>
      <c r="E7" s="353" t="s">
        <v>129</v>
      </c>
      <c r="F7" s="15" t="s">
        <v>115</v>
      </c>
      <c r="G7" s="354">
        <f t="shared" si="3"/>
        <v>-0.3333333333</v>
      </c>
      <c r="H7" s="353" t="s">
        <v>115</v>
      </c>
      <c r="I7" s="15" t="s">
        <v>141</v>
      </c>
      <c r="J7" s="354">
        <f t="shared" si="4"/>
        <v>-0.5</v>
      </c>
      <c r="K7" s="353" t="s">
        <v>129</v>
      </c>
      <c r="L7" s="15" t="s">
        <v>115</v>
      </c>
      <c r="M7" s="354">
        <f t="shared" si="5"/>
        <v>-0.3333333333</v>
      </c>
      <c r="N7" s="353" t="s">
        <v>129</v>
      </c>
      <c r="O7" s="15" t="s">
        <v>115</v>
      </c>
      <c r="P7" s="354">
        <f t="shared" si="6"/>
        <v>-0.3333333333</v>
      </c>
      <c r="Q7" s="353" t="s">
        <v>129</v>
      </c>
      <c r="R7" s="15" t="s">
        <v>115</v>
      </c>
      <c r="S7" s="354">
        <f t="shared" si="7"/>
        <v>-0.3333333333</v>
      </c>
      <c r="T7" s="353" t="s">
        <v>115</v>
      </c>
      <c r="U7" s="15" t="s">
        <v>141</v>
      </c>
      <c r="V7" s="354">
        <f t="shared" si="8"/>
        <v>-0.5</v>
      </c>
      <c r="W7" s="353" t="s">
        <v>129</v>
      </c>
      <c r="X7" s="15" t="s">
        <v>141</v>
      </c>
      <c r="Y7" s="354">
        <f t="shared" si="9"/>
        <v>-0.6666666667</v>
      </c>
      <c r="Z7" s="357">
        <f t="shared" ref="Z7:AA7" si="13">max((if(isblank(B7), 0,INT(right(B7,LEN(B7)-(SEARCH("-",B7,1)))))+if(isblank(H7), 0,INT(right(H7,LEN(H7)-(SEARCH("-",H7,1)))))),if(isblank(E7), 0,INT(right(E7,LEN(E7)-(SEARCH("-",E7,1))))),if(isblank(K7), 0,INT(right(K7,LEN(K7)-(SEARCH("-",K7,1))))),if(isblank(N7), 0,INT(right(N7,LEN(N7)-(SEARCH("-",N7,1))))),if(isblank(Q7), 0,INT(right(Q7,LEN(Q7)-(SEARCH("-",Q7,1))))))+(6*if(isblank(T7), 0,INT(right(T7,LEN(T7)-(SEARCH("-",T7,1))))))+(3*if(isblank(W7), 0,INT(right(W7,LEN(W7)-(SEARCH("-",W7,1))))))</f>
        <v>25</v>
      </c>
      <c r="AA7" s="381">
        <f t="shared" si="13"/>
        <v>11</v>
      </c>
      <c r="AB7" s="354">
        <f t="shared" si="11"/>
        <v>-0.56</v>
      </c>
    </row>
    <row r="8">
      <c r="A8" s="6" t="s">
        <v>42</v>
      </c>
      <c r="B8" s="358" t="s">
        <v>141</v>
      </c>
      <c r="C8" s="18"/>
      <c r="D8" s="359">
        <f t="shared" si="2"/>
        <v>-1</v>
      </c>
      <c r="E8" s="358" t="s">
        <v>141</v>
      </c>
      <c r="F8" s="18"/>
      <c r="G8" s="359">
        <f t="shared" si="3"/>
        <v>-1</v>
      </c>
      <c r="H8" s="358" t="s">
        <v>141</v>
      </c>
      <c r="I8" s="18"/>
      <c r="J8" s="359">
        <f t="shared" si="4"/>
        <v>-1</v>
      </c>
      <c r="K8" s="358" t="s">
        <v>141</v>
      </c>
      <c r="L8" s="18"/>
      <c r="M8" s="359">
        <f t="shared" si="5"/>
        <v>-1</v>
      </c>
      <c r="N8" s="358" t="s">
        <v>141</v>
      </c>
      <c r="O8" s="18"/>
      <c r="P8" s="359">
        <f t="shared" si="6"/>
        <v>-1</v>
      </c>
      <c r="Q8" s="358" t="s">
        <v>141</v>
      </c>
      <c r="R8" s="18"/>
      <c r="S8" s="359">
        <f t="shared" si="7"/>
        <v>-1</v>
      </c>
      <c r="T8" s="358" t="s">
        <v>141</v>
      </c>
      <c r="U8" s="18" t="s">
        <v>141</v>
      </c>
      <c r="V8" s="359">
        <f t="shared" si="8"/>
        <v>0</v>
      </c>
      <c r="W8" s="358" t="s">
        <v>141</v>
      </c>
      <c r="X8" s="18" t="s">
        <v>141</v>
      </c>
      <c r="Y8" s="359">
        <f t="shared" si="9"/>
        <v>0</v>
      </c>
      <c r="Z8" s="360">
        <f t="shared" ref="Z8:AA8" si="14">max((if(isblank(B8), 0,INT(right(B8,LEN(B8)-(SEARCH("-",B8,1)))))+if(isblank(H8), 0,INT(right(H8,LEN(H8)-(SEARCH("-",H8,1)))))),if(isblank(E8), 0,INT(right(E8,LEN(E8)-(SEARCH("-",E8,1))))),if(isblank(K8), 0,INT(right(K8,LEN(K8)-(SEARCH("-",K8,1))))),if(isblank(N8), 0,INT(right(N8,LEN(N8)-(SEARCH("-",N8,1))))),if(isblank(Q8), 0,INT(right(Q8,LEN(Q8)-(SEARCH("-",Q8,1))))))+(6*if(isblank(T8), 0,INT(right(T8,LEN(T8)-(SEARCH("-",T8,1))))))+(3*if(isblank(W8), 0,INT(right(W8,LEN(W8)-(SEARCH("-",W8,1))))))</f>
        <v>11</v>
      </c>
      <c r="AA8" s="380">
        <f t="shared" si="14"/>
        <v>9</v>
      </c>
      <c r="AB8" s="359">
        <f t="shared" si="11"/>
        <v>-0.1818181818</v>
      </c>
    </row>
    <row r="9">
      <c r="A9" s="12" t="s">
        <v>17</v>
      </c>
      <c r="B9" s="353"/>
      <c r="C9" s="15"/>
      <c r="D9" s="354" t="str">
        <f t="shared" si="2"/>
        <v/>
      </c>
      <c r="E9" s="353"/>
      <c r="F9" s="15"/>
      <c r="G9" s="354" t="str">
        <f t="shared" si="3"/>
        <v/>
      </c>
      <c r="H9" s="353" t="s">
        <v>160</v>
      </c>
      <c r="I9" s="15" t="s">
        <v>160</v>
      </c>
      <c r="J9" s="354">
        <f t="shared" si="4"/>
        <v>0</v>
      </c>
      <c r="K9" s="353" t="s">
        <v>123</v>
      </c>
      <c r="L9" s="15" t="s">
        <v>123</v>
      </c>
      <c r="M9" s="354">
        <f t="shared" si="5"/>
        <v>0</v>
      </c>
      <c r="N9" s="353" t="s">
        <v>123</v>
      </c>
      <c r="O9" s="15" t="s">
        <v>123</v>
      </c>
      <c r="P9" s="354">
        <f t="shared" si="6"/>
        <v>0</v>
      </c>
      <c r="Q9" s="353"/>
      <c r="R9" s="15"/>
      <c r="S9" s="354" t="str">
        <f t="shared" si="7"/>
        <v/>
      </c>
      <c r="T9" s="353" t="s">
        <v>160</v>
      </c>
      <c r="U9" s="15" t="s">
        <v>160</v>
      </c>
      <c r="V9" s="354">
        <f t="shared" si="8"/>
        <v>0</v>
      </c>
      <c r="W9" s="353" t="s">
        <v>123</v>
      </c>
      <c r="X9" s="15" t="s">
        <v>123</v>
      </c>
      <c r="Y9" s="354">
        <f t="shared" si="9"/>
        <v>0</v>
      </c>
      <c r="Z9" s="357">
        <f t="shared" ref="Z9:AA9" si="15">max((if(isblank(B9), 0,INT(right(B9,LEN(B9)-(SEARCH("-",B9,1)))))+if(isblank(H9), 0,INT(right(H9,LEN(H9)-(SEARCH("-",H9,1)))))),if(isblank(E9), 0,INT(right(E9,LEN(E9)-(SEARCH("-",E9,1))))),if(isblank(K9), 0,INT(right(K9,LEN(K9)-(SEARCH("-",K9,1))))),if(isblank(N9), 0,INT(right(N9,LEN(N9)-(SEARCH("-",N9,1))))),if(isblank(Q9), 0,INT(right(Q9,LEN(Q9)-(SEARCH("-",Q9,1))))))+(6*if(isblank(T9), 0,INT(right(T9,LEN(T9)-(SEARCH("-",T9,1))))))+(3*if(isblank(W9), 0,INT(right(W9,LEN(W9)-(SEARCH("-",W9,1))))))</f>
        <v>44</v>
      </c>
      <c r="AA9" s="381">
        <f t="shared" si="15"/>
        <v>44</v>
      </c>
      <c r="AB9" s="354">
        <f t="shared" si="11"/>
        <v>0</v>
      </c>
    </row>
    <row r="10">
      <c r="A10" s="6" t="s">
        <v>18</v>
      </c>
      <c r="B10" s="358" t="s">
        <v>145</v>
      </c>
      <c r="C10" s="18" t="s">
        <v>145</v>
      </c>
      <c r="D10" s="359">
        <f t="shared" si="2"/>
        <v>0</v>
      </c>
      <c r="E10" s="358" t="s">
        <v>146</v>
      </c>
      <c r="F10" s="18" t="s">
        <v>146</v>
      </c>
      <c r="G10" s="359">
        <f t="shared" si="3"/>
        <v>0</v>
      </c>
      <c r="H10" s="358"/>
      <c r="I10" s="18"/>
      <c r="J10" s="359" t="str">
        <f t="shared" si="4"/>
        <v/>
      </c>
      <c r="K10" s="358"/>
      <c r="L10" s="18"/>
      <c r="M10" s="359" t="str">
        <f t="shared" si="5"/>
        <v/>
      </c>
      <c r="N10" s="358"/>
      <c r="O10" s="18"/>
      <c r="P10" s="359" t="str">
        <f t="shared" si="6"/>
        <v/>
      </c>
      <c r="Q10" s="358"/>
      <c r="R10" s="18"/>
      <c r="S10" s="359" t="str">
        <f t="shared" si="7"/>
        <v/>
      </c>
      <c r="T10" s="358" t="s">
        <v>145</v>
      </c>
      <c r="U10" s="18" t="s">
        <v>145</v>
      </c>
      <c r="V10" s="359">
        <f t="shared" si="8"/>
        <v>0</v>
      </c>
      <c r="W10" s="358" t="s">
        <v>146</v>
      </c>
      <c r="X10" s="18" t="s">
        <v>146</v>
      </c>
      <c r="Y10" s="359">
        <f t="shared" si="9"/>
        <v>0</v>
      </c>
      <c r="Z10" s="360">
        <f t="shared" ref="Z10:AA10" si="16">max((if(isblank(B10), 0,INT(right(B10,LEN(B10)-(SEARCH("-",B10,1)))))+if(isblank(H10), 0,INT(right(H10,LEN(H10)-(SEARCH("-",H10,1)))))),if(isblank(E10), 0,INT(right(E10,LEN(E10)-(SEARCH("-",E10,1))))),if(isblank(K10), 0,INT(right(K10,LEN(K10)-(SEARCH("-",K10,1))))),if(isblank(N10), 0,INT(right(N10,LEN(N10)-(SEARCH("-",N10,1))))),if(isblank(Q10), 0,INT(right(Q10,LEN(Q10)-(SEARCH("-",Q10,1))))))+(6*if(isblank(T10), 0,INT(right(T10,LEN(T10)-(SEARCH("-",T10,1))))))+(3*if(isblank(W10), 0,INT(right(W10,LEN(W10)-(SEARCH("-",W10,1))))))</f>
        <v>120</v>
      </c>
      <c r="AA10" s="380">
        <f t="shared" si="16"/>
        <v>120</v>
      </c>
      <c r="AB10" s="359">
        <f t="shared" si="11"/>
        <v>0</v>
      </c>
    </row>
    <row r="11">
      <c r="A11" s="12" t="s">
        <v>19</v>
      </c>
      <c r="B11" s="353" t="s">
        <v>164</v>
      </c>
      <c r="C11" s="15" t="s">
        <v>129</v>
      </c>
      <c r="D11" s="354">
        <f t="shared" si="2"/>
        <v>2</v>
      </c>
      <c r="E11" s="353" t="s">
        <v>165</v>
      </c>
      <c r="F11" s="15" t="s">
        <v>123</v>
      </c>
      <c r="G11" s="354">
        <f t="shared" si="3"/>
        <v>2.333333333</v>
      </c>
      <c r="H11" s="353" t="s">
        <v>129</v>
      </c>
      <c r="I11" s="15" t="s">
        <v>129</v>
      </c>
      <c r="J11" s="354">
        <f t="shared" si="4"/>
        <v>0</v>
      </c>
      <c r="K11" s="353" t="s">
        <v>165</v>
      </c>
      <c r="L11" s="15" t="s">
        <v>123</v>
      </c>
      <c r="M11" s="354">
        <f t="shared" si="5"/>
        <v>2.333333333</v>
      </c>
      <c r="N11" s="353" t="s">
        <v>160</v>
      </c>
      <c r="O11" s="15" t="s">
        <v>123</v>
      </c>
      <c r="P11" s="354">
        <f t="shared" si="6"/>
        <v>0.25</v>
      </c>
      <c r="Q11" s="353" t="s">
        <v>160</v>
      </c>
      <c r="R11" s="15" t="s">
        <v>123</v>
      </c>
      <c r="S11" s="354">
        <f t="shared" si="7"/>
        <v>0.25</v>
      </c>
      <c r="T11" s="353" t="s">
        <v>129</v>
      </c>
      <c r="U11" s="15" t="s">
        <v>129</v>
      </c>
      <c r="V11" s="354">
        <f t="shared" si="8"/>
        <v>0</v>
      </c>
      <c r="W11" s="353" t="s">
        <v>160</v>
      </c>
      <c r="X11" s="15" t="s">
        <v>123</v>
      </c>
      <c r="Y11" s="354">
        <f t="shared" si="9"/>
        <v>0.25</v>
      </c>
      <c r="Z11" s="357">
        <f t="shared" ref="Z11:AA11" si="17">max((if(isblank(B11), 0,INT(right(B11,LEN(B11)-(SEARCH("-",B11,1)))))+if(isblank(H11), 0,INT(right(H11,LEN(H11)-(SEARCH("-",H11,1)))))),if(isblank(E11), 0,INT(right(E11,LEN(E11)-(SEARCH("-",E11,1))))),if(isblank(K11), 0,INT(right(K11,LEN(K11)-(SEARCH("-",K11,1))))),if(isblank(N11), 0,INT(right(N11,LEN(N11)-(SEARCH("-",N11,1))))),if(isblank(Q11), 0,INT(right(Q11,LEN(Q11)-(SEARCH("-",Q11,1))))))+(6*if(isblank(T11), 0,INT(right(T11,LEN(T11)-(SEARCH("-",T11,1))))))+(3*if(isblank(W11), 0,INT(right(W11,LEN(W11)-(SEARCH("-",W11,1))))))</f>
        <v>34</v>
      </c>
      <c r="AA11" s="381">
        <f t="shared" si="17"/>
        <v>39</v>
      </c>
      <c r="AB11" s="354">
        <f t="shared" si="11"/>
        <v>0.1470588235</v>
      </c>
    </row>
    <row r="12">
      <c r="A12" s="6" t="s">
        <v>20</v>
      </c>
      <c r="B12" s="358" t="s">
        <v>164</v>
      </c>
      <c r="C12" s="18" t="s">
        <v>129</v>
      </c>
      <c r="D12" s="359">
        <f t="shared" si="2"/>
        <v>2</v>
      </c>
      <c r="E12" s="358" t="s">
        <v>165</v>
      </c>
      <c r="F12" s="18" t="s">
        <v>123</v>
      </c>
      <c r="G12" s="359">
        <f t="shared" si="3"/>
        <v>2.333333333</v>
      </c>
      <c r="H12" s="358" t="s">
        <v>129</v>
      </c>
      <c r="I12" s="18" t="s">
        <v>129</v>
      </c>
      <c r="J12" s="359">
        <f t="shared" si="4"/>
        <v>0</v>
      </c>
      <c r="K12" s="358" t="s">
        <v>165</v>
      </c>
      <c r="L12" s="18" t="s">
        <v>123</v>
      </c>
      <c r="M12" s="359">
        <f t="shared" si="5"/>
        <v>2.333333333</v>
      </c>
      <c r="N12" s="358" t="s">
        <v>160</v>
      </c>
      <c r="O12" s="18" t="s">
        <v>123</v>
      </c>
      <c r="P12" s="359">
        <f t="shared" si="6"/>
        <v>0.25</v>
      </c>
      <c r="Q12" s="358" t="s">
        <v>160</v>
      </c>
      <c r="R12" s="18" t="s">
        <v>123</v>
      </c>
      <c r="S12" s="359">
        <f t="shared" si="7"/>
        <v>0.25</v>
      </c>
      <c r="T12" s="358" t="s">
        <v>129</v>
      </c>
      <c r="U12" s="18" t="s">
        <v>129</v>
      </c>
      <c r="V12" s="359">
        <f t="shared" si="8"/>
        <v>0</v>
      </c>
      <c r="W12" s="358" t="s">
        <v>160</v>
      </c>
      <c r="X12" s="18" t="s">
        <v>123</v>
      </c>
      <c r="Y12" s="359">
        <f t="shared" si="9"/>
        <v>0.25</v>
      </c>
      <c r="Z12" s="360">
        <f t="shared" ref="Z12:AA12" si="18">max((if(isblank(B12), 0,INT(right(B12,LEN(B12)-(SEARCH("-",B12,1)))))+if(isblank(H12), 0,INT(right(H12,LEN(H12)-(SEARCH("-",H12,1)))))),if(isblank(E12), 0,INT(right(E12,LEN(E12)-(SEARCH("-",E12,1))))),if(isblank(K12), 0,INT(right(K12,LEN(K12)-(SEARCH("-",K12,1))))),if(isblank(N12), 0,INT(right(N12,LEN(N12)-(SEARCH("-",N12,1))))),if(isblank(Q12), 0,INT(right(Q12,LEN(Q12)-(SEARCH("-",Q12,1))))))+(6*if(isblank(T12), 0,INT(right(T12,LEN(T12)-(SEARCH("-",T12,1))))))+(3*if(isblank(W12), 0,INT(right(W12,LEN(W12)-(SEARCH("-",W12,1))))))</f>
        <v>34</v>
      </c>
      <c r="AA12" s="380">
        <f t="shared" si="18"/>
        <v>39</v>
      </c>
      <c r="AB12" s="359">
        <f t="shared" si="11"/>
        <v>0.1470588235</v>
      </c>
    </row>
    <row r="13">
      <c r="A13" s="392" t="s">
        <v>171</v>
      </c>
      <c r="B13" s="393" t="s">
        <v>129</v>
      </c>
      <c r="C13" s="394"/>
      <c r="D13" s="354">
        <f t="shared" si="2"/>
        <v>-1</v>
      </c>
      <c r="E13" s="393" t="s">
        <v>160</v>
      </c>
      <c r="F13" s="394"/>
      <c r="G13" s="354">
        <f t="shared" si="3"/>
        <v>-1</v>
      </c>
      <c r="H13" s="393" t="s">
        <v>129</v>
      </c>
      <c r="I13" s="394"/>
      <c r="J13" s="354">
        <f t="shared" si="4"/>
        <v>-1</v>
      </c>
      <c r="K13" s="393" t="s">
        <v>160</v>
      </c>
      <c r="L13" s="394"/>
      <c r="M13" s="354">
        <f t="shared" si="5"/>
        <v>-1</v>
      </c>
      <c r="N13" s="393" t="s">
        <v>160</v>
      </c>
      <c r="O13" s="394"/>
      <c r="P13" s="354">
        <f t="shared" si="6"/>
        <v>-1</v>
      </c>
      <c r="Q13" s="393" t="s">
        <v>160</v>
      </c>
      <c r="R13" s="394"/>
      <c r="S13" s="354">
        <f t="shared" si="7"/>
        <v>-1</v>
      </c>
      <c r="T13" s="393" t="s">
        <v>129</v>
      </c>
      <c r="U13" s="394"/>
      <c r="V13" s="354">
        <f t="shared" si="8"/>
        <v>-1</v>
      </c>
      <c r="W13" s="393" t="s">
        <v>160</v>
      </c>
      <c r="X13" s="394"/>
      <c r="Y13" s="354">
        <f t="shared" si="9"/>
        <v>-1</v>
      </c>
      <c r="Z13" s="357">
        <f t="shared" ref="Z13:AA13" si="19">max((if(isblank(B13), 0,INT(right(B13,LEN(B13)-(SEARCH("-",B13,1)))))+if(isblank(H13), 0,INT(right(H13,LEN(H13)-(SEARCH("-",H13,1)))))),if(isblank(E13), 0,INT(right(E13,LEN(E13)-(SEARCH("-",E13,1))))),if(isblank(K13), 0,INT(right(K13,LEN(K13)-(SEARCH("-",K13,1))))),if(isblank(N13), 0,INT(right(N13,LEN(N13)-(SEARCH("-",N13,1))))),if(isblank(Q13), 0,INT(right(Q13,LEN(Q13)-(SEARCH("-",Q13,1))))))+(6*if(isblank(T13), 0,INT(right(T13,LEN(T13)-(SEARCH("-",T13,1))))))+(3*if(isblank(W13), 0,INT(right(W13,LEN(W13)-(SEARCH("-",W13,1))))))</f>
        <v>36</v>
      </c>
      <c r="AA13" s="381">
        <f t="shared" si="19"/>
        <v>0</v>
      </c>
      <c r="AB13" s="354">
        <f t="shared" si="11"/>
        <v>-1</v>
      </c>
    </row>
    <row r="14">
      <c r="A14" s="6" t="s">
        <v>21</v>
      </c>
      <c r="B14" s="358" t="s">
        <v>115</v>
      </c>
      <c r="C14" s="18" t="s">
        <v>141</v>
      </c>
      <c r="D14" s="359">
        <f t="shared" si="2"/>
        <v>-0.5</v>
      </c>
      <c r="E14" s="358" t="s">
        <v>129</v>
      </c>
      <c r="F14" s="18" t="s">
        <v>115</v>
      </c>
      <c r="G14" s="359">
        <f t="shared" si="3"/>
        <v>-0.3333333333</v>
      </c>
      <c r="H14" s="358" t="s">
        <v>115</v>
      </c>
      <c r="I14" s="18" t="s">
        <v>141</v>
      </c>
      <c r="J14" s="359">
        <f t="shared" si="4"/>
        <v>-0.5</v>
      </c>
      <c r="K14" s="358" t="s">
        <v>129</v>
      </c>
      <c r="L14" s="18" t="s">
        <v>115</v>
      </c>
      <c r="M14" s="359">
        <f t="shared" si="5"/>
        <v>-0.3333333333</v>
      </c>
      <c r="N14" s="358" t="s">
        <v>129</v>
      </c>
      <c r="O14" s="18" t="s">
        <v>115</v>
      </c>
      <c r="P14" s="359">
        <f t="shared" si="6"/>
        <v>-0.3333333333</v>
      </c>
      <c r="Q14" s="358" t="s">
        <v>129</v>
      </c>
      <c r="R14" s="18" t="s">
        <v>115</v>
      </c>
      <c r="S14" s="359">
        <f t="shared" si="7"/>
        <v>-0.3333333333</v>
      </c>
      <c r="T14" s="358" t="s">
        <v>115</v>
      </c>
      <c r="U14" s="18" t="s">
        <v>141</v>
      </c>
      <c r="V14" s="359">
        <f t="shared" si="8"/>
        <v>-0.5</v>
      </c>
      <c r="W14" s="358" t="s">
        <v>129</v>
      </c>
      <c r="X14" s="18" t="s">
        <v>141</v>
      </c>
      <c r="Y14" s="359">
        <f t="shared" si="9"/>
        <v>-0.6666666667</v>
      </c>
      <c r="Z14" s="360">
        <f t="shared" ref="Z14:AA14" si="20">max((if(isblank(B14), 0,INT(right(B14,LEN(B14)-(SEARCH("-",B14,1)))))+if(isblank(H14), 0,INT(right(H14,LEN(H14)-(SEARCH("-",H14,1)))))),if(isblank(E14), 0,INT(right(E14,LEN(E14)-(SEARCH("-",E14,1))))),if(isblank(K14), 0,INT(right(K14,LEN(K14)-(SEARCH("-",K14,1))))),if(isblank(N14), 0,INT(right(N14,LEN(N14)-(SEARCH("-",N14,1))))),if(isblank(Q14), 0,INT(right(Q14,LEN(Q14)-(SEARCH("-",Q14,1))))))+(6*if(isblank(T14), 0,INT(right(T14,LEN(T14)-(SEARCH("-",T14,1))))))+(3*if(isblank(W14), 0,INT(right(W14,LEN(W14)-(SEARCH("-",W14,1))))))</f>
        <v>25</v>
      </c>
      <c r="AA14" s="380">
        <f t="shared" si="20"/>
        <v>11</v>
      </c>
      <c r="AB14" s="359">
        <f t="shared" si="11"/>
        <v>-0.56</v>
      </c>
    </row>
    <row r="15">
      <c r="A15" s="12" t="s">
        <v>29</v>
      </c>
      <c r="B15" s="353"/>
      <c r="C15" s="15"/>
      <c r="D15" s="354" t="str">
        <f t="shared" si="2"/>
        <v/>
      </c>
      <c r="E15" s="353"/>
      <c r="F15" s="15"/>
      <c r="G15" s="354" t="str">
        <f t="shared" si="3"/>
        <v/>
      </c>
      <c r="H15" s="353" t="s">
        <v>160</v>
      </c>
      <c r="I15" s="15" t="s">
        <v>160</v>
      </c>
      <c r="J15" s="354">
        <f t="shared" si="4"/>
        <v>0</v>
      </c>
      <c r="K15" s="353"/>
      <c r="L15" s="15"/>
      <c r="M15" s="354" t="str">
        <f t="shared" si="5"/>
        <v/>
      </c>
      <c r="N15" s="353" t="s">
        <v>123</v>
      </c>
      <c r="O15" s="15" t="s">
        <v>123</v>
      </c>
      <c r="P15" s="354">
        <f t="shared" si="6"/>
        <v>0</v>
      </c>
      <c r="Q15" s="353" t="s">
        <v>123</v>
      </c>
      <c r="R15" s="15" t="s">
        <v>123</v>
      </c>
      <c r="S15" s="354">
        <f t="shared" si="7"/>
        <v>0</v>
      </c>
      <c r="T15" s="353" t="s">
        <v>160</v>
      </c>
      <c r="U15" s="15" t="s">
        <v>160</v>
      </c>
      <c r="V15" s="354">
        <f t="shared" si="8"/>
        <v>0</v>
      </c>
      <c r="W15" s="353" t="s">
        <v>123</v>
      </c>
      <c r="X15" s="15" t="s">
        <v>123</v>
      </c>
      <c r="Y15" s="354">
        <f t="shared" si="9"/>
        <v>0</v>
      </c>
      <c r="Z15" s="357">
        <f t="shared" ref="Z15:AA15" si="21">max((if(isblank(B15), 0,INT(right(B15,LEN(B15)-(SEARCH("-",B15,1)))))+if(isblank(H15), 0,INT(right(H15,LEN(H15)-(SEARCH("-",H15,1)))))),if(isblank(E15), 0,INT(right(E15,LEN(E15)-(SEARCH("-",E15,1))))),if(isblank(K15), 0,INT(right(K15,LEN(K15)-(SEARCH("-",K15,1))))),if(isblank(N15), 0,INT(right(N15,LEN(N15)-(SEARCH("-",N15,1))))),if(isblank(Q15), 0,INT(right(Q15,LEN(Q15)-(SEARCH("-",Q15,1))))))+(6*if(isblank(T15), 0,INT(right(T15,LEN(T15)-(SEARCH("-",T15,1))))))+(3*if(isblank(W15), 0,INT(right(W15,LEN(W15)-(SEARCH("-",W15,1))))))</f>
        <v>44</v>
      </c>
      <c r="AA15" s="381">
        <f t="shared" si="21"/>
        <v>44</v>
      </c>
      <c r="AB15" s="354">
        <f t="shared" si="11"/>
        <v>0</v>
      </c>
    </row>
    <row r="16">
      <c r="A16" s="6" t="s">
        <v>30</v>
      </c>
      <c r="B16" s="358" t="s">
        <v>150</v>
      </c>
      <c r="C16" s="18" t="s">
        <v>150</v>
      </c>
      <c r="D16" s="359">
        <f t="shared" si="2"/>
        <v>0</v>
      </c>
      <c r="E16" s="358" t="s">
        <v>146</v>
      </c>
      <c r="F16" s="18" t="s">
        <v>146</v>
      </c>
      <c r="G16" s="359">
        <f t="shared" si="3"/>
        <v>0</v>
      </c>
      <c r="H16" s="358"/>
      <c r="I16" s="18"/>
      <c r="J16" s="359" t="str">
        <f t="shared" si="4"/>
        <v/>
      </c>
      <c r="K16" s="358"/>
      <c r="L16" s="18"/>
      <c r="M16" s="359" t="str">
        <f t="shared" si="5"/>
        <v/>
      </c>
      <c r="N16" s="358"/>
      <c r="O16" s="18"/>
      <c r="P16" s="359" t="str">
        <f t="shared" si="6"/>
        <v/>
      </c>
      <c r="Q16" s="358"/>
      <c r="R16" s="18"/>
      <c r="S16" s="359" t="str">
        <f t="shared" si="7"/>
        <v/>
      </c>
      <c r="T16" s="358" t="s">
        <v>150</v>
      </c>
      <c r="U16" s="18" t="s">
        <v>150</v>
      </c>
      <c r="V16" s="359">
        <f t="shared" si="8"/>
        <v>0</v>
      </c>
      <c r="W16" s="358" t="s">
        <v>146</v>
      </c>
      <c r="X16" s="18" t="s">
        <v>146</v>
      </c>
      <c r="Y16" s="359">
        <f t="shared" si="9"/>
        <v>0</v>
      </c>
      <c r="Z16" s="360">
        <f t="shared" ref="Z16:AA16" si="22">max((if(isblank(B16), 0,INT(right(B16,LEN(B16)-(SEARCH("-",B16,1)))))+if(isblank(H16), 0,INT(right(H16,LEN(H16)-(SEARCH("-",H16,1)))))),if(isblank(E16), 0,INT(right(E16,LEN(E16)-(SEARCH("-",E16,1))))),if(isblank(K16), 0,INT(right(K16,LEN(K16)-(SEARCH("-",K16,1))))),if(isblank(N16), 0,INT(right(N16,LEN(N16)-(SEARCH("-",N16,1))))),if(isblank(Q16), 0,INT(right(Q16,LEN(Q16)-(SEARCH("-",Q16,1))))))+(6*if(isblank(T16), 0,INT(right(T16,LEN(T16)-(SEARCH("-",T16,1))))))+(3*if(isblank(W16), 0,INT(right(W16,LEN(W16)-(SEARCH("-",W16,1))))))</f>
        <v>120</v>
      </c>
      <c r="AA16" s="380">
        <f t="shared" si="22"/>
        <v>120</v>
      </c>
      <c r="AB16" s="359">
        <f t="shared" si="11"/>
        <v>0</v>
      </c>
    </row>
    <row r="17">
      <c r="A17" s="12" t="s">
        <v>23</v>
      </c>
      <c r="B17" s="353"/>
      <c r="C17" s="15"/>
      <c r="D17" s="354" t="str">
        <f t="shared" si="2"/>
        <v/>
      </c>
      <c r="E17" s="353"/>
      <c r="F17" s="15"/>
      <c r="G17" s="354" t="str">
        <f t="shared" si="3"/>
        <v/>
      </c>
      <c r="H17" s="353" t="s">
        <v>129</v>
      </c>
      <c r="I17" s="15" t="s">
        <v>172</v>
      </c>
      <c r="J17" s="354">
        <f t="shared" si="4"/>
        <v>-0.1666666667</v>
      </c>
      <c r="K17" s="353"/>
      <c r="L17" s="15"/>
      <c r="M17" s="354" t="str">
        <f t="shared" si="5"/>
        <v/>
      </c>
      <c r="N17" s="353" t="s">
        <v>123</v>
      </c>
      <c r="O17" s="15" t="s">
        <v>123</v>
      </c>
      <c r="P17" s="354">
        <f t="shared" si="6"/>
        <v>0</v>
      </c>
      <c r="Q17" s="353" t="s">
        <v>123</v>
      </c>
      <c r="R17" s="15" t="s">
        <v>123</v>
      </c>
      <c r="S17" s="354">
        <f t="shared" si="7"/>
        <v>0</v>
      </c>
      <c r="T17" s="353" t="s">
        <v>129</v>
      </c>
      <c r="U17" s="15" t="s">
        <v>119</v>
      </c>
      <c r="V17" s="354">
        <f t="shared" si="8"/>
        <v>-0.5</v>
      </c>
      <c r="W17" s="353" t="s">
        <v>123</v>
      </c>
      <c r="X17" s="15" t="s">
        <v>115</v>
      </c>
      <c r="Y17" s="354">
        <f t="shared" si="9"/>
        <v>-0.6</v>
      </c>
      <c r="Z17" s="357">
        <f t="shared" ref="Z17:AA17" si="23">max((if(isblank(B17), 0,INT(right(B17,LEN(B17)-(SEARCH("-",B17,1)))))+if(isblank(H17), 0,INT(right(H17,LEN(H17)-(SEARCH("-",H17,1)))))),if(isblank(E17), 0,INT(right(E17,LEN(E17)-(SEARCH("-",E17,1))))),if(isblank(K17), 0,INT(right(K17,LEN(K17)-(SEARCH("-",K17,1))))),if(isblank(N17), 0,INT(right(N17,LEN(N17)-(SEARCH("-",N17,1))))),if(isblank(Q17), 0,INT(right(Q17,LEN(Q17)-(SEARCH("-",Q17,1))))))+(6*if(isblank(T17), 0,INT(right(T17,LEN(T17)-(SEARCH("-",T17,1))))))+(3*if(isblank(W17), 0,INT(right(W17,LEN(W17)-(SEARCH("-",W17,1))))))</f>
        <v>38</v>
      </c>
      <c r="AA17" s="381">
        <f t="shared" si="23"/>
        <v>17</v>
      </c>
      <c r="AB17" s="354">
        <f t="shared" si="11"/>
        <v>-0.5526315789</v>
      </c>
    </row>
    <row r="18">
      <c r="A18" s="6" t="s">
        <v>24</v>
      </c>
      <c r="B18" s="358" t="s">
        <v>129</v>
      </c>
      <c r="C18" s="18" t="s">
        <v>129</v>
      </c>
      <c r="D18" s="359">
        <f t="shared" si="2"/>
        <v>0</v>
      </c>
      <c r="E18" s="358" t="s">
        <v>160</v>
      </c>
      <c r="F18" s="18" t="s">
        <v>160</v>
      </c>
      <c r="G18" s="359">
        <f t="shared" si="3"/>
        <v>0</v>
      </c>
      <c r="H18" s="358"/>
      <c r="I18" s="18"/>
      <c r="J18" s="359" t="str">
        <f t="shared" si="4"/>
        <v/>
      </c>
      <c r="K18" s="358"/>
      <c r="L18" s="18"/>
      <c r="M18" s="359" t="str">
        <f t="shared" si="5"/>
        <v/>
      </c>
      <c r="N18" s="358"/>
      <c r="O18" s="18"/>
      <c r="P18" s="359" t="str">
        <f t="shared" si="6"/>
        <v/>
      </c>
      <c r="Q18" s="358"/>
      <c r="R18" s="18"/>
      <c r="S18" s="359" t="str">
        <f t="shared" si="7"/>
        <v/>
      </c>
      <c r="T18" s="358" t="s">
        <v>129</v>
      </c>
      <c r="U18" s="18" t="s">
        <v>129</v>
      </c>
      <c r="V18" s="359">
        <f t="shared" si="8"/>
        <v>0</v>
      </c>
      <c r="W18" s="358" t="s">
        <v>160</v>
      </c>
      <c r="X18" s="18" t="s">
        <v>160</v>
      </c>
      <c r="Y18" s="359">
        <f t="shared" si="9"/>
        <v>0</v>
      </c>
      <c r="Z18" s="360">
        <f t="shared" ref="Z18:AA18" si="24">max((if(isblank(B18), 0,INT(right(B18,LEN(B18)-(SEARCH("-",B18,1)))))+if(isblank(H18), 0,INT(right(H18,LEN(H18)-(SEARCH("-",H18,1)))))),if(isblank(E18), 0,INT(right(E18,LEN(E18)-(SEARCH("-",E18,1))))),if(isblank(K18), 0,INT(right(K18,LEN(K18)-(SEARCH("-",K18,1))))),if(isblank(N18), 0,INT(right(N18,LEN(N18)-(SEARCH("-",N18,1))))),if(isblank(Q18), 0,INT(right(Q18,LEN(Q18)-(SEARCH("-",Q18,1))))))+(6*if(isblank(T18), 0,INT(right(T18,LEN(T18)-(SEARCH("-",T18,1))))))+(3*if(isblank(W18), 0,INT(right(W18,LEN(W18)-(SEARCH("-",W18,1))))))</f>
        <v>34</v>
      </c>
      <c r="AA18" s="380">
        <f t="shared" si="24"/>
        <v>34</v>
      </c>
      <c r="AB18" s="359">
        <f t="shared" si="11"/>
        <v>0</v>
      </c>
    </row>
    <row r="19">
      <c r="A19" s="12" t="s">
        <v>26</v>
      </c>
      <c r="B19" s="353"/>
      <c r="C19" s="15"/>
      <c r="D19" s="354" t="str">
        <f t="shared" si="2"/>
        <v/>
      </c>
      <c r="E19" s="353"/>
      <c r="F19" s="15"/>
      <c r="G19" s="354" t="str">
        <f t="shared" si="3"/>
        <v/>
      </c>
      <c r="H19" s="353"/>
      <c r="I19" s="15"/>
      <c r="J19" s="354" t="str">
        <f t="shared" si="4"/>
        <v/>
      </c>
      <c r="K19" s="353"/>
      <c r="L19" s="15"/>
      <c r="M19" s="354" t="str">
        <f t="shared" si="5"/>
        <v/>
      </c>
      <c r="N19" s="353" t="s">
        <v>129</v>
      </c>
      <c r="O19" s="15"/>
      <c r="P19" s="354">
        <f t="shared" si="6"/>
        <v>-1</v>
      </c>
      <c r="Q19" s="353" t="s">
        <v>129</v>
      </c>
      <c r="R19" s="15"/>
      <c r="S19" s="354">
        <f t="shared" si="7"/>
        <v>-1</v>
      </c>
      <c r="T19" s="353" t="s">
        <v>115</v>
      </c>
      <c r="U19" s="15" t="s">
        <v>141</v>
      </c>
      <c r="V19" s="354">
        <f t="shared" si="8"/>
        <v>-0.5</v>
      </c>
      <c r="W19" s="353" t="s">
        <v>129</v>
      </c>
      <c r="X19" s="15" t="s">
        <v>141</v>
      </c>
      <c r="Y19" s="354">
        <f t="shared" si="9"/>
        <v>-0.6666666667</v>
      </c>
      <c r="Z19" s="357">
        <f t="shared" ref="Z19:AA19" si="25">max((if(isblank(B19), 0,INT(right(B19,LEN(B19)-(SEARCH("-",B19,1)))))+if(isblank(H19), 0,INT(right(H19,LEN(H19)-(SEARCH("-",H19,1)))))),if(isblank(E19), 0,INT(right(E19,LEN(E19)-(SEARCH("-",E19,1))))),if(isblank(K19), 0,INT(right(K19,LEN(K19)-(SEARCH("-",K19,1))))),if(isblank(N19), 0,INT(right(N19,LEN(N19)-(SEARCH("-",N19,1))))),if(isblank(Q19), 0,INT(right(Q19,LEN(Q19)-(SEARCH("-",Q19,1))))))+(6*if(isblank(T19), 0,INT(right(T19,LEN(T19)-(SEARCH("-",T19,1))))))+(3*if(isblank(W19), 0,INT(right(W19,LEN(W19)-(SEARCH("-",W19,1))))))</f>
        <v>24</v>
      </c>
      <c r="AA19" s="381">
        <f t="shared" si="25"/>
        <v>9</v>
      </c>
      <c r="AB19" s="354">
        <f t="shared" si="11"/>
        <v>-0.625</v>
      </c>
    </row>
    <row r="20">
      <c r="A20" s="6" t="s">
        <v>27</v>
      </c>
      <c r="B20" s="358" t="s">
        <v>129</v>
      </c>
      <c r="C20" s="18" t="s">
        <v>129</v>
      </c>
      <c r="D20" s="359">
        <f t="shared" si="2"/>
        <v>0</v>
      </c>
      <c r="E20" s="358" t="s">
        <v>160</v>
      </c>
      <c r="F20" s="18" t="s">
        <v>160</v>
      </c>
      <c r="G20" s="359">
        <f t="shared" si="3"/>
        <v>0</v>
      </c>
      <c r="H20" s="358" t="s">
        <v>129</v>
      </c>
      <c r="I20" s="18" t="s">
        <v>129</v>
      </c>
      <c r="J20" s="359">
        <f t="shared" si="4"/>
        <v>0</v>
      </c>
      <c r="K20" s="358" t="s">
        <v>160</v>
      </c>
      <c r="L20" s="18" t="s">
        <v>160</v>
      </c>
      <c r="M20" s="359">
        <f t="shared" si="5"/>
        <v>0</v>
      </c>
      <c r="N20" s="358" t="s">
        <v>160</v>
      </c>
      <c r="O20" s="18" t="s">
        <v>160</v>
      </c>
      <c r="P20" s="359">
        <f t="shared" si="6"/>
        <v>0</v>
      </c>
      <c r="Q20" s="358" t="s">
        <v>160</v>
      </c>
      <c r="R20" s="18" t="s">
        <v>160</v>
      </c>
      <c r="S20" s="359">
        <f t="shared" si="7"/>
        <v>0</v>
      </c>
      <c r="T20" s="358" t="s">
        <v>129</v>
      </c>
      <c r="U20" s="18" t="s">
        <v>129</v>
      </c>
      <c r="V20" s="359">
        <f t="shared" si="8"/>
        <v>0</v>
      </c>
      <c r="W20" s="358" t="s">
        <v>160</v>
      </c>
      <c r="X20" s="18" t="s">
        <v>160</v>
      </c>
      <c r="Y20" s="359">
        <f t="shared" si="9"/>
        <v>0</v>
      </c>
      <c r="Z20" s="360">
        <f t="shared" ref="Z20:AA20" si="26">max((if(isblank(B20), 0,INT(right(B20,LEN(B20)-(SEARCH("-",B20,1)))))+if(isblank(H20), 0,INT(right(H20,LEN(H20)-(SEARCH("-",H20,1)))))),if(isblank(E20), 0,INT(right(E20,LEN(E20)-(SEARCH("-",E20,1))))),if(isblank(K20), 0,INT(right(K20,LEN(K20)-(SEARCH("-",K20,1))))),if(isblank(N20), 0,INT(right(N20,LEN(N20)-(SEARCH("-",N20,1))))),if(isblank(Q20), 0,INT(right(Q20,LEN(Q20)-(SEARCH("-",Q20,1))))))+(6*if(isblank(T20), 0,INT(right(T20,LEN(T20)-(SEARCH("-",T20,1))))))+(3*if(isblank(W20), 0,INT(right(W20,LEN(W20)-(SEARCH("-",W20,1))))))</f>
        <v>36</v>
      </c>
      <c r="AA20" s="380">
        <f t="shared" si="26"/>
        <v>36</v>
      </c>
      <c r="AB20" s="359">
        <f t="shared" si="11"/>
        <v>0</v>
      </c>
    </row>
    <row r="21">
      <c r="A21" s="12" t="s">
        <v>28</v>
      </c>
      <c r="B21" s="353"/>
      <c r="C21" s="15"/>
      <c r="D21" s="354" t="str">
        <f t="shared" si="2"/>
        <v/>
      </c>
      <c r="E21" s="353"/>
      <c r="F21" s="15"/>
      <c r="G21" s="354" t="str">
        <f t="shared" si="3"/>
        <v/>
      </c>
      <c r="H21" s="353" t="s">
        <v>115</v>
      </c>
      <c r="I21" s="15" t="s">
        <v>141</v>
      </c>
      <c r="J21" s="354">
        <f t="shared" si="4"/>
        <v>-0.5</v>
      </c>
      <c r="K21" s="353"/>
      <c r="L21" s="15"/>
      <c r="M21" s="354" t="str">
        <f t="shared" si="5"/>
        <v/>
      </c>
      <c r="N21" s="353" t="s">
        <v>129</v>
      </c>
      <c r="O21" s="15" t="s">
        <v>115</v>
      </c>
      <c r="P21" s="354">
        <f t="shared" si="6"/>
        <v>-0.3333333333</v>
      </c>
      <c r="Q21" s="353" t="s">
        <v>129</v>
      </c>
      <c r="R21" s="15" t="s">
        <v>115</v>
      </c>
      <c r="S21" s="354">
        <f t="shared" si="7"/>
        <v>-0.3333333333</v>
      </c>
      <c r="T21" s="353" t="s">
        <v>115</v>
      </c>
      <c r="U21" s="15" t="s">
        <v>141</v>
      </c>
      <c r="V21" s="354">
        <f t="shared" si="8"/>
        <v>-0.5</v>
      </c>
      <c r="W21" s="353" t="s">
        <v>129</v>
      </c>
      <c r="X21" s="15" t="s">
        <v>141</v>
      </c>
      <c r="Y21" s="354">
        <f t="shared" si="9"/>
        <v>-0.6666666667</v>
      </c>
      <c r="Z21" s="357">
        <f t="shared" ref="Z21:AA21" si="27">max((if(isblank(B21), 0,INT(right(B21,LEN(B21)-(SEARCH("-",B21,1)))))+if(isblank(H21), 0,INT(right(H21,LEN(H21)-(SEARCH("-",H21,1)))))),if(isblank(E21), 0,INT(right(E21,LEN(E21)-(SEARCH("-",E21,1))))),if(isblank(K21), 0,INT(right(K21,LEN(K21)-(SEARCH("-",K21,1))))),if(isblank(N21), 0,INT(right(N21,LEN(N21)-(SEARCH("-",N21,1))))),if(isblank(Q21), 0,INT(right(Q21,LEN(Q21)-(SEARCH("-",Q21,1))))))+(6*if(isblank(T21), 0,INT(right(T21,LEN(T21)-(SEARCH("-",T21,1))))))+(3*if(isblank(W21), 0,INT(right(W21,LEN(W21)-(SEARCH("-",W21,1))))))</f>
        <v>24</v>
      </c>
      <c r="AA21" s="381">
        <f t="shared" si="27"/>
        <v>11</v>
      </c>
      <c r="AB21" s="354">
        <f t="shared" si="11"/>
        <v>-0.5416666667</v>
      </c>
    </row>
    <row r="22">
      <c r="A22" s="6" t="s">
        <v>167</v>
      </c>
      <c r="B22" s="358" t="s">
        <v>135</v>
      </c>
      <c r="C22" s="18" t="s">
        <v>135</v>
      </c>
      <c r="D22" s="359">
        <f t="shared" si="2"/>
        <v>0</v>
      </c>
      <c r="E22" s="358" t="s">
        <v>136</v>
      </c>
      <c r="F22" s="18" t="s">
        <v>136</v>
      </c>
      <c r="G22" s="359">
        <f t="shared" si="3"/>
        <v>0</v>
      </c>
      <c r="H22" s="358" t="s">
        <v>135</v>
      </c>
      <c r="I22" s="18" t="s">
        <v>135</v>
      </c>
      <c r="J22" s="359">
        <f t="shared" si="4"/>
        <v>0</v>
      </c>
      <c r="K22" s="358" t="s">
        <v>136</v>
      </c>
      <c r="L22" s="18" t="s">
        <v>136</v>
      </c>
      <c r="M22" s="359">
        <f t="shared" si="5"/>
        <v>0</v>
      </c>
      <c r="N22" s="358" t="s">
        <v>136</v>
      </c>
      <c r="O22" s="18" t="s">
        <v>136</v>
      </c>
      <c r="P22" s="359">
        <f t="shared" si="6"/>
        <v>0</v>
      </c>
      <c r="Q22" s="358" t="s">
        <v>136</v>
      </c>
      <c r="R22" s="18" t="s">
        <v>136</v>
      </c>
      <c r="S22" s="359">
        <f t="shared" si="7"/>
        <v>0</v>
      </c>
      <c r="T22" s="358" t="s">
        <v>135</v>
      </c>
      <c r="U22" s="18" t="s">
        <v>135</v>
      </c>
      <c r="V22" s="359">
        <f t="shared" si="8"/>
        <v>0</v>
      </c>
      <c r="W22" s="358" t="s">
        <v>136</v>
      </c>
      <c r="X22" s="18" t="s">
        <v>136</v>
      </c>
      <c r="Y22" s="359">
        <f t="shared" si="9"/>
        <v>0</v>
      </c>
      <c r="Z22" s="360">
        <f t="shared" ref="Z22:AA22" si="28">max((if(isblank(B22), 0,INT(right(B22,LEN(B22)-(SEARCH("-",B22,1)))))+if(isblank(H22), 0,INT(right(H22,LEN(H22)-(SEARCH("-",H22,1)))))),if(isblank(E22), 0,INT(right(E22,LEN(E22)-(SEARCH("-",E22,1))))),if(isblank(K22), 0,INT(right(K22,LEN(K22)-(SEARCH("-",K22,1))))),if(isblank(N22), 0,INT(right(N22,LEN(N22)-(SEARCH("-",N22,1))))),if(isblank(Q22), 0,INT(right(Q22,LEN(Q22)-(SEARCH("-",Q22,1))))))+(6*if(isblank(T22), 0,INT(right(T22,LEN(T22)-(SEARCH("-",T22,1))))))+(3*if(isblank(W22), 0,INT(right(W22,LEN(W22)-(SEARCH("-",W22,1))))))</f>
        <v>50</v>
      </c>
      <c r="AA22" s="380">
        <f t="shared" si="28"/>
        <v>50</v>
      </c>
      <c r="AB22" s="359">
        <f t="shared" si="11"/>
        <v>0</v>
      </c>
    </row>
    <row r="23">
      <c r="A23" s="12" t="s">
        <v>32</v>
      </c>
      <c r="B23" s="353" t="s">
        <v>115</v>
      </c>
      <c r="C23" s="15" t="s">
        <v>115</v>
      </c>
      <c r="D23" s="354">
        <f t="shared" si="2"/>
        <v>0</v>
      </c>
      <c r="E23" s="353" t="s">
        <v>163</v>
      </c>
      <c r="F23" s="15" t="s">
        <v>163</v>
      </c>
      <c r="G23" s="354">
        <f t="shared" si="3"/>
        <v>0</v>
      </c>
      <c r="H23" s="353" t="s">
        <v>115</v>
      </c>
      <c r="I23" s="15" t="s">
        <v>115</v>
      </c>
      <c r="J23" s="354">
        <f t="shared" si="4"/>
        <v>0</v>
      </c>
      <c r="K23" s="353" t="s">
        <v>163</v>
      </c>
      <c r="L23" s="15" t="s">
        <v>163</v>
      </c>
      <c r="M23" s="354">
        <f t="shared" si="5"/>
        <v>0</v>
      </c>
      <c r="N23" s="353" t="s">
        <v>163</v>
      </c>
      <c r="O23" s="15" t="s">
        <v>163</v>
      </c>
      <c r="P23" s="354">
        <f t="shared" si="6"/>
        <v>0</v>
      </c>
      <c r="Q23" s="353" t="s">
        <v>163</v>
      </c>
      <c r="R23" s="15" t="s">
        <v>163</v>
      </c>
      <c r="S23" s="354">
        <f t="shared" si="7"/>
        <v>0</v>
      </c>
      <c r="T23" s="353" t="s">
        <v>115</v>
      </c>
      <c r="U23" s="15" t="s">
        <v>115</v>
      </c>
      <c r="V23" s="354">
        <f t="shared" si="8"/>
        <v>0</v>
      </c>
      <c r="W23" s="353" t="s">
        <v>163</v>
      </c>
      <c r="X23" s="15" t="s">
        <v>163</v>
      </c>
      <c r="Y23" s="354">
        <f t="shared" si="9"/>
        <v>0</v>
      </c>
      <c r="Z23" s="357">
        <f t="shared" ref="Z23:AA23" si="29">max((if(isblank(B23), 0,INT(right(B23,LEN(B23)-(SEARCH("-",B23,1)))))+if(isblank(H23), 0,INT(right(H23,LEN(H23)-(SEARCH("-",H23,1)))))),if(isblank(E23), 0,INT(right(E23,LEN(E23)-(SEARCH("-",E23,1))))),if(isblank(K23), 0,INT(right(K23,LEN(K23)-(SEARCH("-",K23,1))))),if(isblank(N23), 0,INT(right(N23,LEN(N23)-(SEARCH("-",N23,1))))),if(isblank(Q23), 0,INT(right(Q23,LEN(Q23)-(SEARCH("-",Q23,1))))))+(6*if(isblank(T23), 0,INT(right(T23,LEN(T23)-(SEARCH("-",T23,1))))))+(3*if(isblank(W23), 0,INT(right(W23,LEN(W23)-(SEARCH("-",W23,1))))))</f>
        <v>25</v>
      </c>
      <c r="AA23" s="381">
        <f t="shared" si="29"/>
        <v>25</v>
      </c>
      <c r="AB23" s="354">
        <f t="shared" si="11"/>
        <v>0</v>
      </c>
    </row>
    <row r="24">
      <c r="A24" s="6" t="s">
        <v>168</v>
      </c>
      <c r="B24" s="358" t="s">
        <v>129</v>
      </c>
      <c r="C24" s="18" t="s">
        <v>129</v>
      </c>
      <c r="D24" s="359">
        <f t="shared" si="2"/>
        <v>0</v>
      </c>
      <c r="E24" s="358" t="s">
        <v>123</v>
      </c>
      <c r="F24" s="18" t="s">
        <v>123</v>
      </c>
      <c r="G24" s="359">
        <f t="shared" si="3"/>
        <v>0</v>
      </c>
      <c r="H24" s="358" t="s">
        <v>129</v>
      </c>
      <c r="I24" s="18" t="s">
        <v>129</v>
      </c>
      <c r="J24" s="359">
        <f t="shared" si="4"/>
        <v>0</v>
      </c>
      <c r="K24" s="358" t="s">
        <v>123</v>
      </c>
      <c r="L24" s="18" t="s">
        <v>123</v>
      </c>
      <c r="M24" s="359">
        <f t="shared" si="5"/>
        <v>0</v>
      </c>
      <c r="N24" s="358" t="s">
        <v>123</v>
      </c>
      <c r="O24" s="18" t="s">
        <v>123</v>
      </c>
      <c r="P24" s="359">
        <f t="shared" si="6"/>
        <v>0</v>
      </c>
      <c r="Q24" s="358" t="s">
        <v>123</v>
      </c>
      <c r="R24" s="18" t="s">
        <v>123</v>
      </c>
      <c r="S24" s="359">
        <f t="shared" si="7"/>
        <v>0</v>
      </c>
      <c r="T24" s="358" t="s">
        <v>129</v>
      </c>
      <c r="U24" s="18" t="s">
        <v>129</v>
      </c>
      <c r="V24" s="359">
        <f t="shared" si="8"/>
        <v>0</v>
      </c>
      <c r="W24" s="358" t="s">
        <v>123</v>
      </c>
      <c r="X24" s="18" t="s">
        <v>123</v>
      </c>
      <c r="Y24" s="359">
        <f t="shared" si="9"/>
        <v>0</v>
      </c>
      <c r="Z24" s="360">
        <f t="shared" ref="Z24:AA24" si="30">max((if(isblank(B24), 0,INT(right(B24,LEN(B24)-(SEARCH("-",B24,1)))))+if(isblank(H24), 0,INT(right(H24,LEN(H24)-(SEARCH("-",H24,1)))))),if(isblank(E24), 0,INT(right(E24,LEN(E24)-(SEARCH("-",E24,1))))),if(isblank(K24), 0,INT(right(K24,LEN(K24)-(SEARCH("-",K24,1))))),if(isblank(N24), 0,INT(right(N24,LEN(N24)-(SEARCH("-",N24,1))))),if(isblank(Q24), 0,INT(right(Q24,LEN(Q24)-(SEARCH("-",Q24,1))))))+(6*if(isblank(T24), 0,INT(right(T24,LEN(T24)-(SEARCH("-",T24,1))))))+(3*if(isblank(W24), 0,INT(right(W24,LEN(W24)-(SEARCH("-",W24,1))))))</f>
        <v>39</v>
      </c>
      <c r="AA24" s="380">
        <f t="shared" si="30"/>
        <v>39</v>
      </c>
      <c r="AB24" s="359">
        <f t="shared" si="11"/>
        <v>0</v>
      </c>
    </row>
    <row r="25">
      <c r="A25" s="12" t="s">
        <v>34</v>
      </c>
      <c r="B25" s="353" t="s">
        <v>164</v>
      </c>
      <c r="C25" s="15" t="s">
        <v>164</v>
      </c>
      <c r="D25" s="354">
        <f t="shared" si="2"/>
        <v>0</v>
      </c>
      <c r="E25" s="353" t="s">
        <v>165</v>
      </c>
      <c r="F25" s="15" t="s">
        <v>165</v>
      </c>
      <c r="G25" s="354">
        <f t="shared" si="3"/>
        <v>0</v>
      </c>
      <c r="H25" s="353" t="s">
        <v>164</v>
      </c>
      <c r="I25" s="15" t="s">
        <v>164</v>
      </c>
      <c r="J25" s="354">
        <f t="shared" si="4"/>
        <v>0</v>
      </c>
      <c r="K25" s="353" t="s">
        <v>165</v>
      </c>
      <c r="L25" s="15" t="s">
        <v>165</v>
      </c>
      <c r="M25" s="354">
        <f t="shared" si="5"/>
        <v>0</v>
      </c>
      <c r="N25" s="353" t="s">
        <v>165</v>
      </c>
      <c r="O25" s="15" t="s">
        <v>165</v>
      </c>
      <c r="P25" s="354">
        <f t="shared" si="6"/>
        <v>0</v>
      </c>
      <c r="Q25" s="353" t="s">
        <v>165</v>
      </c>
      <c r="R25" s="15" t="s">
        <v>165</v>
      </c>
      <c r="S25" s="354">
        <f t="shared" si="7"/>
        <v>0</v>
      </c>
      <c r="T25" s="353" t="s">
        <v>164</v>
      </c>
      <c r="U25" s="15" t="s">
        <v>164</v>
      </c>
      <c r="V25" s="354">
        <f t="shared" si="8"/>
        <v>0</v>
      </c>
      <c r="W25" s="353" t="s">
        <v>165</v>
      </c>
      <c r="X25" s="15" t="s">
        <v>165</v>
      </c>
      <c r="Y25" s="354">
        <f t="shared" si="9"/>
        <v>0</v>
      </c>
      <c r="Z25" s="357">
        <f t="shared" ref="Z25:AA25" si="31">max((if(isblank(B25), 0,INT(right(B25,LEN(B25)-(SEARCH("-",B25,1)))))+if(isblank(H25), 0,INT(right(H25,LEN(H25)-(SEARCH("-",H25,1)))))),if(isblank(E25), 0,INT(right(E25,LEN(E25)-(SEARCH("-",E25,1))))),if(isblank(K25), 0,INT(right(K25,LEN(K25)-(SEARCH("-",K25,1))))),if(isblank(N25), 0,INT(right(N25,LEN(N25)-(SEARCH("-",N25,1))))),if(isblank(Q25), 0,INT(right(Q25,LEN(Q25)-(SEARCH("-",Q25,1))))))+(6*if(isblank(T25), 0,INT(right(T25,LEN(T25)-(SEARCH("-",T25,1))))))+(3*if(isblank(W25), 0,INT(right(W25,LEN(W25)-(SEARCH("-",W25,1))))))</f>
        <v>11</v>
      </c>
      <c r="AA25" s="381">
        <f t="shared" si="31"/>
        <v>11</v>
      </c>
      <c r="AB25" s="354">
        <f t="shared" si="11"/>
        <v>0</v>
      </c>
    </row>
    <row r="26">
      <c r="A26" s="6" t="s">
        <v>36</v>
      </c>
      <c r="B26" s="358"/>
      <c r="C26" s="18"/>
      <c r="D26" s="359" t="str">
        <f t="shared" si="2"/>
        <v/>
      </c>
      <c r="E26" s="358"/>
      <c r="F26" s="18"/>
      <c r="G26" s="359" t="str">
        <f t="shared" si="3"/>
        <v/>
      </c>
      <c r="H26" s="358" t="s">
        <v>129</v>
      </c>
      <c r="I26" s="18" t="s">
        <v>172</v>
      </c>
      <c r="J26" s="359">
        <f t="shared" si="4"/>
        <v>-0.1666666667</v>
      </c>
      <c r="K26" s="358" t="s">
        <v>123</v>
      </c>
      <c r="L26" s="18" t="s">
        <v>123</v>
      </c>
      <c r="M26" s="359">
        <f t="shared" si="5"/>
        <v>0</v>
      </c>
      <c r="N26" s="358" t="s">
        <v>123</v>
      </c>
      <c r="O26" s="18" t="s">
        <v>123</v>
      </c>
      <c r="P26" s="359">
        <f t="shared" si="6"/>
        <v>0</v>
      </c>
      <c r="Q26" s="358"/>
      <c r="R26" s="18"/>
      <c r="S26" s="359" t="str">
        <f t="shared" si="7"/>
        <v/>
      </c>
      <c r="T26" s="358" t="s">
        <v>129</v>
      </c>
      <c r="U26" s="18" t="s">
        <v>119</v>
      </c>
      <c r="V26" s="359">
        <f t="shared" si="8"/>
        <v>-0.5</v>
      </c>
      <c r="W26" s="358" t="s">
        <v>123</v>
      </c>
      <c r="X26" s="18" t="s">
        <v>115</v>
      </c>
      <c r="Y26" s="359">
        <f t="shared" si="9"/>
        <v>-0.6</v>
      </c>
      <c r="Z26" s="360">
        <f t="shared" ref="Z26:AA26" si="32">max((if(isblank(B26), 0,INT(right(B26,LEN(B26)-(SEARCH("-",B26,1)))))+if(isblank(H26), 0,INT(right(H26,LEN(H26)-(SEARCH("-",H26,1)))))),if(isblank(E26), 0,INT(right(E26,LEN(E26)-(SEARCH("-",E26,1))))),if(isblank(K26), 0,INT(right(K26,LEN(K26)-(SEARCH("-",K26,1))))),if(isblank(N26), 0,INT(right(N26,LEN(N26)-(SEARCH("-",N26,1))))),if(isblank(Q26), 0,INT(right(Q26,LEN(Q26)-(SEARCH("-",Q26,1))))))+(6*if(isblank(T26), 0,INT(right(T26,LEN(T26)-(SEARCH("-",T26,1))))))+(3*if(isblank(W26), 0,INT(right(W26,LEN(W26)-(SEARCH("-",W26,1))))))</f>
        <v>38</v>
      </c>
      <c r="AA26" s="380">
        <f t="shared" si="32"/>
        <v>17</v>
      </c>
      <c r="AB26" s="359">
        <f t="shared" si="11"/>
        <v>-0.5526315789</v>
      </c>
    </row>
    <row r="27">
      <c r="A27" s="12" t="s">
        <v>37</v>
      </c>
      <c r="B27" s="353" t="s">
        <v>169</v>
      </c>
      <c r="C27" s="15" t="s">
        <v>162</v>
      </c>
      <c r="D27" s="354">
        <f t="shared" si="2"/>
        <v>-0.1666666667</v>
      </c>
      <c r="E27" s="353" t="s">
        <v>159</v>
      </c>
      <c r="F27" s="15" t="s">
        <v>162</v>
      </c>
      <c r="G27" s="354">
        <f t="shared" si="3"/>
        <v>-0.5</v>
      </c>
      <c r="H27" s="353"/>
      <c r="I27" s="15"/>
      <c r="J27" s="354" t="str">
        <f t="shared" si="4"/>
        <v/>
      </c>
      <c r="K27" s="353"/>
      <c r="L27" s="15"/>
      <c r="M27" s="354" t="str">
        <f t="shared" si="5"/>
        <v/>
      </c>
      <c r="N27" s="353"/>
      <c r="O27" s="15"/>
      <c r="P27" s="354" t="str">
        <f t="shared" si="6"/>
        <v/>
      </c>
      <c r="Q27" s="353"/>
      <c r="R27" s="15"/>
      <c r="S27" s="354" t="str">
        <f t="shared" si="7"/>
        <v/>
      </c>
      <c r="T27" s="353" t="s">
        <v>169</v>
      </c>
      <c r="U27" s="15" t="s">
        <v>162</v>
      </c>
      <c r="V27" s="354">
        <f t="shared" si="8"/>
        <v>-0.1666666667</v>
      </c>
      <c r="W27" s="353" t="s">
        <v>159</v>
      </c>
      <c r="X27" s="15" t="s">
        <v>162</v>
      </c>
      <c r="Y27" s="354">
        <f t="shared" si="9"/>
        <v>-0.5</v>
      </c>
      <c r="Z27" s="357">
        <f t="shared" ref="Z27:AA27" si="33">max((if(isblank(B27), 0,INT(right(B27,LEN(B27)-(SEARCH("-",B27,1)))))+if(isblank(H27), 0,INT(right(H27,LEN(H27)-(SEARCH("-",H27,1)))))),if(isblank(E27), 0,INT(right(E27,LEN(E27)-(SEARCH("-",E27,1))))),if(isblank(K27), 0,INT(right(K27,LEN(K27)-(SEARCH("-",K27,1))))),if(isblank(N27), 0,INT(right(N27,LEN(N27)-(SEARCH("-",N27,1))))),if(isblank(Q27), 0,INT(right(Q27,LEN(Q27)-(SEARCH("-",Q27,1))))))+(6*if(isblank(T27), 0,INT(right(T27,LEN(T27)-(SEARCH("-",T27,1))))))+(3*if(isblank(W27), 0,INT(right(W27,LEN(W27)-(SEARCH("-",W27,1))))))</f>
        <v>14</v>
      </c>
      <c r="AA27" s="381">
        <f t="shared" si="33"/>
        <v>10</v>
      </c>
      <c r="AB27" s="354">
        <f t="shared" si="11"/>
        <v>-0.2857142857</v>
      </c>
    </row>
    <row r="28">
      <c r="A28" s="6" t="s">
        <v>39</v>
      </c>
      <c r="B28" s="358"/>
      <c r="C28" s="18"/>
      <c r="D28" s="359" t="str">
        <f t="shared" si="2"/>
        <v/>
      </c>
      <c r="E28" s="358"/>
      <c r="F28" s="18"/>
      <c r="G28" s="359" t="str">
        <f t="shared" si="3"/>
        <v/>
      </c>
      <c r="H28" s="358"/>
      <c r="I28" s="18"/>
      <c r="J28" s="359" t="str">
        <f t="shared" si="4"/>
        <v/>
      </c>
      <c r="K28" s="358"/>
      <c r="L28" s="18"/>
      <c r="M28" s="359" t="str">
        <f t="shared" si="5"/>
        <v/>
      </c>
      <c r="N28" s="358"/>
      <c r="O28" s="18"/>
      <c r="P28" s="359" t="str">
        <f t="shared" si="6"/>
        <v/>
      </c>
      <c r="Q28" s="358"/>
      <c r="R28" s="18"/>
      <c r="S28" s="359" t="str">
        <f t="shared" si="7"/>
        <v/>
      </c>
      <c r="T28" s="358" t="s">
        <v>115</v>
      </c>
      <c r="U28" s="18" t="s">
        <v>141</v>
      </c>
      <c r="V28" s="359">
        <f t="shared" si="8"/>
        <v>-0.5</v>
      </c>
      <c r="W28" s="358" t="s">
        <v>129</v>
      </c>
      <c r="X28" s="18" t="s">
        <v>141</v>
      </c>
      <c r="Y28" s="359">
        <f t="shared" si="9"/>
        <v>-0.6666666667</v>
      </c>
      <c r="Z28" s="360">
        <f t="shared" ref="Z28:AA28" si="34">max((if(isblank(B28), 0,INT(right(B28,LEN(B28)-(SEARCH("-",B28,1)))))+if(isblank(H28), 0,INT(right(H28,LEN(H28)-(SEARCH("-",H28,1)))))),if(isblank(E28), 0,INT(right(E28,LEN(E28)-(SEARCH("-",E28,1))))),if(isblank(K28), 0,INT(right(K28,LEN(K28)-(SEARCH("-",K28,1))))),if(isblank(N28), 0,INT(right(N28,LEN(N28)-(SEARCH("-",N28,1))))),if(isblank(Q28), 0,INT(right(Q28,LEN(Q28)-(SEARCH("-",Q28,1))))))+(6*if(isblank(T28), 0,INT(right(T28,LEN(T28)-(SEARCH("-",T28,1))))))+(3*if(isblank(W28), 0,INT(right(W28,LEN(W28)-(SEARCH("-",W28,1))))))</f>
        <v>21</v>
      </c>
      <c r="AA28" s="380">
        <f t="shared" si="34"/>
        <v>9</v>
      </c>
      <c r="AB28" s="359">
        <f t="shared" si="11"/>
        <v>-0.5714285714</v>
      </c>
    </row>
    <row r="29">
      <c r="A29" s="12" t="s">
        <v>40</v>
      </c>
      <c r="B29" s="353"/>
      <c r="C29" s="15"/>
      <c r="D29" s="354" t="str">
        <f t="shared" si="2"/>
        <v/>
      </c>
      <c r="E29" s="353"/>
      <c r="F29" s="15"/>
      <c r="G29" s="354" t="str">
        <f t="shared" si="3"/>
        <v/>
      </c>
      <c r="H29" s="353" t="s">
        <v>115</v>
      </c>
      <c r="I29" s="15" t="s">
        <v>141</v>
      </c>
      <c r="J29" s="354">
        <f t="shared" si="4"/>
        <v>-0.5</v>
      </c>
      <c r="K29" s="353" t="s">
        <v>129</v>
      </c>
      <c r="L29" s="15" t="s">
        <v>115</v>
      </c>
      <c r="M29" s="354">
        <f t="shared" si="5"/>
        <v>-0.3333333333</v>
      </c>
      <c r="N29" s="353" t="s">
        <v>129</v>
      </c>
      <c r="O29" s="15" t="s">
        <v>115</v>
      </c>
      <c r="P29" s="354">
        <f t="shared" si="6"/>
        <v>-0.3333333333</v>
      </c>
      <c r="Q29" s="353"/>
      <c r="R29" s="15"/>
      <c r="S29" s="354" t="str">
        <f t="shared" si="7"/>
        <v/>
      </c>
      <c r="T29" s="353" t="s">
        <v>115</v>
      </c>
      <c r="U29" s="15" t="s">
        <v>141</v>
      </c>
      <c r="V29" s="354">
        <f t="shared" si="8"/>
        <v>-0.5</v>
      </c>
      <c r="W29" s="353" t="s">
        <v>129</v>
      </c>
      <c r="X29" s="15" t="s">
        <v>141</v>
      </c>
      <c r="Y29" s="354">
        <f t="shared" si="9"/>
        <v>-0.6666666667</v>
      </c>
      <c r="Z29" s="357">
        <f t="shared" ref="Z29:AA29" si="35">max((if(isblank(B29), 0,INT(right(B29,LEN(B29)-(SEARCH("-",B29,1)))))+if(isblank(H29), 0,INT(right(H29,LEN(H29)-(SEARCH("-",H29,1)))))),if(isblank(E29), 0,INT(right(E29,LEN(E29)-(SEARCH("-",E29,1))))),if(isblank(K29), 0,INT(right(K29,LEN(K29)-(SEARCH("-",K29,1))))),if(isblank(N29), 0,INT(right(N29,LEN(N29)-(SEARCH("-",N29,1))))),if(isblank(Q29), 0,INT(right(Q29,LEN(Q29)-(SEARCH("-",Q29,1))))))+(6*if(isblank(T29), 0,INT(right(T29,LEN(T29)-(SEARCH("-",T29,1))))))+(3*if(isblank(W29), 0,INT(right(W29,LEN(W29)-(SEARCH("-",W29,1))))))</f>
        <v>24</v>
      </c>
      <c r="AA29" s="381">
        <f t="shared" si="35"/>
        <v>11</v>
      </c>
      <c r="AB29" s="354">
        <f t="shared" si="11"/>
        <v>-0.5416666667</v>
      </c>
    </row>
    <row r="30">
      <c r="A30" s="6" t="s">
        <v>43</v>
      </c>
      <c r="B30" s="358" t="s">
        <v>129</v>
      </c>
      <c r="C30" s="18" t="s">
        <v>129</v>
      </c>
      <c r="D30" s="359">
        <f t="shared" si="2"/>
        <v>0</v>
      </c>
      <c r="E30" s="358" t="s">
        <v>123</v>
      </c>
      <c r="F30" s="18" t="s">
        <v>123</v>
      </c>
      <c r="G30" s="359">
        <f t="shared" si="3"/>
        <v>0</v>
      </c>
      <c r="H30" s="358"/>
      <c r="I30" s="18"/>
      <c r="J30" s="359" t="str">
        <f t="shared" si="4"/>
        <v/>
      </c>
      <c r="K30" s="358"/>
      <c r="L30" s="18"/>
      <c r="M30" s="359" t="str">
        <f t="shared" si="5"/>
        <v/>
      </c>
      <c r="N30" s="358"/>
      <c r="O30" s="18"/>
      <c r="P30" s="359" t="str">
        <f t="shared" si="6"/>
        <v/>
      </c>
      <c r="Q30" s="358"/>
      <c r="R30" s="18"/>
      <c r="S30" s="359" t="str">
        <f t="shared" si="7"/>
        <v/>
      </c>
      <c r="T30" s="358" t="s">
        <v>129</v>
      </c>
      <c r="U30" s="18" t="s">
        <v>129</v>
      </c>
      <c r="V30" s="359">
        <f t="shared" si="8"/>
        <v>0</v>
      </c>
      <c r="W30" s="358" t="s">
        <v>123</v>
      </c>
      <c r="X30" s="18" t="s">
        <v>123</v>
      </c>
      <c r="Y30" s="359">
        <f t="shared" si="9"/>
        <v>0</v>
      </c>
      <c r="Z30" s="360">
        <f t="shared" ref="Z30:AA30" si="36">max((if(isblank(B30), 0,INT(right(B30,LEN(B30)-(SEARCH("-",B30,1)))))+if(isblank(H30), 0,INT(right(H30,LEN(H30)-(SEARCH("-",H30,1)))))),if(isblank(E30), 0,INT(right(E30,LEN(E30)-(SEARCH("-",E30,1))))),if(isblank(K30), 0,INT(right(K30,LEN(K30)-(SEARCH("-",K30,1))))),if(isblank(N30), 0,INT(right(N30,LEN(N30)-(SEARCH("-",N30,1))))),if(isblank(Q30), 0,INT(right(Q30,LEN(Q30)-(SEARCH("-",Q30,1))))))+(6*if(isblank(T30), 0,INT(right(T30,LEN(T30)-(SEARCH("-",T30,1))))))+(3*if(isblank(W30), 0,INT(right(W30,LEN(W30)-(SEARCH("-",W30,1))))))</f>
        <v>38</v>
      </c>
      <c r="AA30" s="380">
        <f t="shared" si="36"/>
        <v>38</v>
      </c>
      <c r="AB30" s="359">
        <f t="shared" si="11"/>
        <v>0</v>
      </c>
    </row>
    <row r="31">
      <c r="A31" s="12" t="s">
        <v>44</v>
      </c>
      <c r="B31" s="353" t="s">
        <v>129</v>
      </c>
      <c r="C31" s="15" t="s">
        <v>129</v>
      </c>
      <c r="D31" s="354">
        <f t="shared" si="2"/>
        <v>0</v>
      </c>
      <c r="E31" s="353" t="s">
        <v>160</v>
      </c>
      <c r="F31" s="15" t="s">
        <v>123</v>
      </c>
      <c r="G31" s="354">
        <f t="shared" si="3"/>
        <v>0.25</v>
      </c>
      <c r="H31" s="353" t="s">
        <v>129</v>
      </c>
      <c r="I31" s="15" t="s">
        <v>129</v>
      </c>
      <c r="J31" s="354">
        <f t="shared" si="4"/>
        <v>0</v>
      </c>
      <c r="K31" s="353" t="s">
        <v>160</v>
      </c>
      <c r="L31" s="15" t="s">
        <v>123</v>
      </c>
      <c r="M31" s="354">
        <f t="shared" si="5"/>
        <v>0.25</v>
      </c>
      <c r="N31" s="353" t="s">
        <v>160</v>
      </c>
      <c r="O31" s="15" t="s">
        <v>123</v>
      </c>
      <c r="P31" s="354">
        <f t="shared" si="6"/>
        <v>0.25</v>
      </c>
      <c r="Q31" s="353" t="s">
        <v>160</v>
      </c>
      <c r="R31" s="15" t="s">
        <v>123</v>
      </c>
      <c r="S31" s="354">
        <f t="shared" si="7"/>
        <v>0.25</v>
      </c>
      <c r="T31" s="353" t="s">
        <v>129</v>
      </c>
      <c r="U31" s="15" t="s">
        <v>129</v>
      </c>
      <c r="V31" s="354">
        <f t="shared" si="8"/>
        <v>0</v>
      </c>
      <c r="W31" s="353" t="s">
        <v>160</v>
      </c>
      <c r="X31" s="15" t="s">
        <v>123</v>
      </c>
      <c r="Y31" s="354">
        <f t="shared" si="9"/>
        <v>0.25</v>
      </c>
      <c r="Z31" s="357">
        <f t="shared" ref="Z31:AA31" si="37">max((if(isblank(B31), 0,INT(right(B31,LEN(B31)-(SEARCH("-",B31,1)))))+if(isblank(H31), 0,INT(right(H31,LEN(H31)-(SEARCH("-",H31,1)))))),if(isblank(E31), 0,INT(right(E31,LEN(E31)-(SEARCH("-",E31,1))))),if(isblank(K31), 0,INT(right(K31,LEN(K31)-(SEARCH("-",K31,1))))),if(isblank(N31), 0,INT(right(N31,LEN(N31)-(SEARCH("-",N31,1))))),if(isblank(Q31), 0,INT(right(Q31,LEN(Q31)-(SEARCH("-",Q31,1))))))+(6*if(isblank(T31), 0,INT(right(T31,LEN(T31)-(SEARCH("-",T31,1))))))+(3*if(isblank(W31), 0,INT(right(W31,LEN(W31)-(SEARCH("-",W31,1))))))</f>
        <v>36</v>
      </c>
      <c r="AA31" s="381">
        <f t="shared" si="37"/>
        <v>39</v>
      </c>
      <c r="AB31" s="354">
        <f t="shared" si="11"/>
        <v>0.08333333333</v>
      </c>
    </row>
    <row r="32">
      <c r="A32" s="6" t="s">
        <v>45</v>
      </c>
      <c r="B32" s="358" t="s">
        <v>115</v>
      </c>
      <c r="C32" s="18" t="s">
        <v>141</v>
      </c>
      <c r="D32" s="359">
        <f t="shared" si="2"/>
        <v>-0.5</v>
      </c>
      <c r="E32" s="358" t="s">
        <v>129</v>
      </c>
      <c r="F32" s="18" t="s">
        <v>115</v>
      </c>
      <c r="G32" s="359">
        <f t="shared" si="3"/>
        <v>-0.3333333333</v>
      </c>
      <c r="H32" s="358" t="s">
        <v>115</v>
      </c>
      <c r="I32" s="18" t="s">
        <v>141</v>
      </c>
      <c r="J32" s="359">
        <f t="shared" si="4"/>
        <v>-0.5</v>
      </c>
      <c r="K32" s="358" t="s">
        <v>129</v>
      </c>
      <c r="L32" s="18" t="s">
        <v>115</v>
      </c>
      <c r="M32" s="359">
        <f t="shared" si="5"/>
        <v>-0.3333333333</v>
      </c>
      <c r="N32" s="358" t="s">
        <v>129</v>
      </c>
      <c r="O32" s="18" t="s">
        <v>115</v>
      </c>
      <c r="P32" s="359">
        <f t="shared" si="6"/>
        <v>-0.3333333333</v>
      </c>
      <c r="Q32" s="358" t="s">
        <v>129</v>
      </c>
      <c r="R32" s="18" t="s">
        <v>115</v>
      </c>
      <c r="S32" s="359">
        <f t="shared" si="7"/>
        <v>-0.3333333333</v>
      </c>
      <c r="T32" s="358" t="s">
        <v>115</v>
      </c>
      <c r="U32" s="18" t="s">
        <v>141</v>
      </c>
      <c r="V32" s="359">
        <f t="shared" si="8"/>
        <v>-0.5</v>
      </c>
      <c r="W32" s="358" t="s">
        <v>129</v>
      </c>
      <c r="X32" s="18" t="s">
        <v>141</v>
      </c>
      <c r="Y32" s="359">
        <f t="shared" si="9"/>
        <v>-0.6666666667</v>
      </c>
      <c r="Z32" s="360">
        <f t="shared" ref="Z32:AA32" si="38">max((if(isblank(B32), 0,INT(right(B32,LEN(B32)-(SEARCH("-",B32,1)))))+if(isblank(H32), 0,INT(right(H32,LEN(H32)-(SEARCH("-",H32,1)))))),if(isblank(E32), 0,INT(right(E32,LEN(E32)-(SEARCH("-",E32,1))))),if(isblank(K32), 0,INT(right(K32,LEN(K32)-(SEARCH("-",K32,1))))),if(isblank(N32), 0,INT(right(N32,LEN(N32)-(SEARCH("-",N32,1))))),if(isblank(Q32), 0,INT(right(Q32,LEN(Q32)-(SEARCH("-",Q32,1))))))+(6*if(isblank(T32), 0,INT(right(T32,LEN(T32)-(SEARCH("-",T32,1))))))+(3*if(isblank(W32), 0,INT(right(W32,LEN(W32)-(SEARCH("-",W32,1))))))</f>
        <v>25</v>
      </c>
      <c r="AA32" s="380">
        <f t="shared" si="38"/>
        <v>11</v>
      </c>
      <c r="AB32" s="359">
        <f t="shared" si="11"/>
        <v>-0.56</v>
      </c>
    </row>
    <row r="33">
      <c r="A33" s="12" t="s">
        <v>46</v>
      </c>
      <c r="B33" s="353"/>
      <c r="C33" s="15"/>
      <c r="D33" s="354" t="str">
        <f t="shared" si="2"/>
        <v/>
      </c>
      <c r="E33" s="353"/>
      <c r="F33" s="15"/>
      <c r="G33" s="354" t="str">
        <f t="shared" si="3"/>
        <v/>
      </c>
      <c r="H33" s="15" t="s">
        <v>141</v>
      </c>
      <c r="I33" s="15" t="s">
        <v>141</v>
      </c>
      <c r="J33" s="354">
        <f t="shared" si="4"/>
        <v>0</v>
      </c>
      <c r="K33" s="353"/>
      <c r="L33" s="15"/>
      <c r="M33" s="354" t="str">
        <f t="shared" si="5"/>
        <v/>
      </c>
      <c r="N33" s="353" t="s">
        <v>138</v>
      </c>
      <c r="O33" s="15" t="s">
        <v>138</v>
      </c>
      <c r="P33" s="354">
        <f t="shared" si="6"/>
        <v>0</v>
      </c>
      <c r="Q33" s="353" t="s">
        <v>138</v>
      </c>
      <c r="R33" s="15" t="s">
        <v>138</v>
      </c>
      <c r="S33" s="354">
        <f t="shared" si="7"/>
        <v>0</v>
      </c>
      <c r="T33" s="353" t="s">
        <v>115</v>
      </c>
      <c r="U33" s="15" t="s">
        <v>115</v>
      </c>
      <c r="V33" s="354">
        <f t="shared" si="8"/>
        <v>0</v>
      </c>
      <c r="W33" s="353" t="s">
        <v>137</v>
      </c>
      <c r="X33" s="15" t="s">
        <v>137</v>
      </c>
      <c r="Y33" s="354">
        <f t="shared" si="9"/>
        <v>0</v>
      </c>
      <c r="Z33" s="357">
        <f t="shared" ref="Z33:AA33" si="39">max((if(isblank(B33), 0,INT(right(B33,LEN(B33)-(SEARCH("-",B33,1)))))+if(isblank(H33), 0,INT(right(H33,LEN(H33)-(SEARCH("-",H33,1)))))),if(isblank(E33), 0,INT(right(E33,LEN(E33)-(SEARCH("-",E33,1))))),if(isblank(K33), 0,INT(right(K33,LEN(K33)-(SEARCH("-",K33,1))))),if(isblank(N33), 0,INT(right(N33,LEN(N33)-(SEARCH("-",N33,1))))),if(isblank(Q33), 0,INT(right(Q33,LEN(Q33)-(SEARCH("-",Q33,1))))))+(6*if(isblank(T33), 0,INT(right(T33,LEN(T33)-(SEARCH("-",T33,1))))))+(3*if(isblank(W33), 0,INT(right(W33,LEN(W33)-(SEARCH("-",W33,1))))))</f>
        <v>23</v>
      </c>
      <c r="AA33" s="381">
        <f t="shared" si="39"/>
        <v>23</v>
      </c>
      <c r="AB33" s="354">
        <f t="shared" si="11"/>
        <v>0</v>
      </c>
    </row>
    <row r="34">
      <c r="A34" s="6" t="s">
        <v>47</v>
      </c>
      <c r="B34" s="358"/>
      <c r="C34" s="18"/>
      <c r="D34" s="359" t="str">
        <f t="shared" si="2"/>
        <v/>
      </c>
      <c r="E34" s="358"/>
      <c r="F34" s="18"/>
      <c r="G34" s="359" t="str">
        <f t="shared" si="3"/>
        <v/>
      </c>
      <c r="H34" s="358" t="s">
        <v>123</v>
      </c>
      <c r="I34" s="18" t="s">
        <v>123</v>
      </c>
      <c r="J34" s="359">
        <f t="shared" si="4"/>
        <v>0</v>
      </c>
      <c r="K34" s="358"/>
      <c r="L34" s="18"/>
      <c r="M34" s="359" t="str">
        <f t="shared" si="5"/>
        <v/>
      </c>
      <c r="N34" s="358" t="s">
        <v>124</v>
      </c>
      <c r="O34" s="18" t="s">
        <v>124</v>
      </c>
      <c r="P34" s="359">
        <f t="shared" si="6"/>
        <v>0</v>
      </c>
      <c r="Q34" s="358" t="s">
        <v>124</v>
      </c>
      <c r="R34" s="18" t="s">
        <v>124</v>
      </c>
      <c r="S34" s="359">
        <f t="shared" si="7"/>
        <v>0</v>
      </c>
      <c r="T34" s="358" t="s">
        <v>123</v>
      </c>
      <c r="U34" s="18" t="s">
        <v>123</v>
      </c>
      <c r="V34" s="359">
        <f t="shared" si="8"/>
        <v>0</v>
      </c>
      <c r="W34" s="358" t="s">
        <v>124</v>
      </c>
      <c r="X34" s="18" t="s">
        <v>124</v>
      </c>
      <c r="Y34" s="359">
        <f t="shared" si="9"/>
        <v>0</v>
      </c>
      <c r="Z34" s="360">
        <f t="shared" ref="Z34:AA34" si="40">max((if(isblank(B34), 0,INT(right(B34,LEN(B34)-(SEARCH("-",B34,1)))))+if(isblank(H34), 0,INT(right(H34,LEN(H34)-(SEARCH("-",H34,1)))))),if(isblank(E34), 0,INT(right(E34,LEN(E34)-(SEARCH("-",E34,1))))),if(isblank(K34), 0,INT(right(K34,LEN(K34)-(SEARCH("-",K34,1))))),if(isblank(N34), 0,INT(right(N34,LEN(N34)-(SEARCH("-",N34,1))))),if(isblank(Q34), 0,INT(right(Q34,LEN(Q34)-(SEARCH("-",Q34,1))))))+(6*if(isblank(T34), 0,INT(right(T34,LEN(T34)-(SEARCH("-",T34,1))))))+(3*if(isblank(W34), 0,INT(right(W34,LEN(W34)-(SEARCH("-",W34,1))))))</f>
        <v>70</v>
      </c>
      <c r="AA34" s="380">
        <f t="shared" si="40"/>
        <v>70</v>
      </c>
      <c r="AB34" s="359">
        <f t="shared" si="11"/>
        <v>0</v>
      </c>
    </row>
    <row r="35">
      <c r="A35" s="12" t="s">
        <v>48</v>
      </c>
      <c r="B35" s="353"/>
      <c r="C35" s="15"/>
      <c r="D35" s="354" t="str">
        <f t="shared" si="2"/>
        <v/>
      </c>
      <c r="E35" s="353"/>
      <c r="F35" s="15"/>
      <c r="G35" s="354" t="str">
        <f t="shared" si="3"/>
        <v/>
      </c>
      <c r="H35" s="353" t="s">
        <v>129</v>
      </c>
      <c r="I35" s="15" t="s">
        <v>129</v>
      </c>
      <c r="J35" s="354">
        <f t="shared" si="4"/>
        <v>0</v>
      </c>
      <c r="K35" s="353"/>
      <c r="L35" s="15"/>
      <c r="M35" s="354" t="str">
        <f t="shared" si="5"/>
        <v/>
      </c>
      <c r="N35" s="353" t="s">
        <v>160</v>
      </c>
      <c r="O35" s="15" t="s">
        <v>160</v>
      </c>
      <c r="P35" s="354">
        <f t="shared" si="6"/>
        <v>0</v>
      </c>
      <c r="Q35" s="353" t="s">
        <v>160</v>
      </c>
      <c r="R35" s="15" t="s">
        <v>160</v>
      </c>
      <c r="S35" s="354">
        <f t="shared" si="7"/>
        <v>0</v>
      </c>
      <c r="T35" s="353" t="s">
        <v>129</v>
      </c>
      <c r="U35" s="15" t="s">
        <v>129</v>
      </c>
      <c r="V35" s="354">
        <f t="shared" si="8"/>
        <v>0</v>
      </c>
      <c r="W35" s="353" t="s">
        <v>160</v>
      </c>
      <c r="X35" s="15" t="s">
        <v>160</v>
      </c>
      <c r="Y35" s="354">
        <f t="shared" si="9"/>
        <v>0</v>
      </c>
      <c r="Z35" s="357">
        <f t="shared" ref="Z35:AA35" si="41">max((if(isblank(B35), 0,INT(right(B35,LEN(B35)-(SEARCH("-",B35,1)))))+if(isblank(H35), 0,INT(right(H35,LEN(H35)-(SEARCH("-",H35,1)))))),if(isblank(E35), 0,INT(right(E35,LEN(E35)-(SEARCH("-",E35,1))))),if(isblank(K35), 0,INT(right(K35,LEN(K35)-(SEARCH("-",K35,1))))),if(isblank(N35), 0,INT(right(N35,LEN(N35)-(SEARCH("-",N35,1))))),if(isblank(Q35), 0,INT(right(Q35,LEN(Q35)-(SEARCH("-",Q35,1))))))+(6*if(isblank(T35), 0,INT(right(T35,LEN(T35)-(SEARCH("-",T35,1))))))+(3*if(isblank(W35), 0,INT(right(W35,LEN(W35)-(SEARCH("-",W35,1))))))</f>
        <v>34</v>
      </c>
      <c r="AA35" s="381">
        <f t="shared" si="41"/>
        <v>34</v>
      </c>
      <c r="AB35" s="354">
        <f t="shared" si="11"/>
        <v>0</v>
      </c>
    </row>
    <row r="36">
      <c r="A36" s="6" t="s">
        <v>49</v>
      </c>
      <c r="B36" s="358" t="s">
        <v>115</v>
      </c>
      <c r="C36" s="18" t="s">
        <v>141</v>
      </c>
      <c r="D36" s="359">
        <f t="shared" si="2"/>
        <v>-0.5</v>
      </c>
      <c r="E36" s="358" t="s">
        <v>129</v>
      </c>
      <c r="F36" s="18" t="s">
        <v>115</v>
      </c>
      <c r="G36" s="359">
        <f t="shared" si="3"/>
        <v>-0.3333333333</v>
      </c>
      <c r="H36" s="358" t="s">
        <v>115</v>
      </c>
      <c r="I36" s="18" t="s">
        <v>141</v>
      </c>
      <c r="J36" s="359">
        <f t="shared" si="4"/>
        <v>-0.5</v>
      </c>
      <c r="K36" s="358" t="s">
        <v>129</v>
      </c>
      <c r="L36" s="18" t="s">
        <v>115</v>
      </c>
      <c r="M36" s="359">
        <f t="shared" si="5"/>
        <v>-0.3333333333</v>
      </c>
      <c r="N36" s="358" t="s">
        <v>129</v>
      </c>
      <c r="O36" s="18" t="s">
        <v>115</v>
      </c>
      <c r="P36" s="359">
        <f t="shared" si="6"/>
        <v>-0.3333333333</v>
      </c>
      <c r="Q36" s="358" t="s">
        <v>129</v>
      </c>
      <c r="R36" s="18" t="s">
        <v>115</v>
      </c>
      <c r="S36" s="359">
        <f t="shared" si="7"/>
        <v>-0.3333333333</v>
      </c>
      <c r="T36" s="358" t="s">
        <v>115</v>
      </c>
      <c r="U36" s="18" t="s">
        <v>141</v>
      </c>
      <c r="V36" s="359">
        <f t="shared" si="8"/>
        <v>-0.5</v>
      </c>
      <c r="W36" s="358" t="s">
        <v>129</v>
      </c>
      <c r="X36" s="18" t="s">
        <v>141</v>
      </c>
      <c r="Y36" s="359">
        <f t="shared" si="9"/>
        <v>-0.6666666667</v>
      </c>
      <c r="Z36" s="360">
        <f t="shared" ref="Z36:AA36" si="42">max((if(isblank(B36), 0,INT(right(B36,LEN(B36)-(SEARCH("-",B36,1)))))+if(isblank(H36), 0,INT(right(H36,LEN(H36)-(SEARCH("-",H36,1)))))),if(isblank(E36), 0,INT(right(E36,LEN(E36)-(SEARCH("-",E36,1))))),if(isblank(K36), 0,INT(right(K36,LEN(K36)-(SEARCH("-",K36,1))))),if(isblank(N36), 0,INT(right(N36,LEN(N36)-(SEARCH("-",N36,1))))),if(isblank(Q36), 0,INT(right(Q36,LEN(Q36)-(SEARCH("-",Q36,1))))))+(6*if(isblank(T36), 0,INT(right(T36,LEN(T36)-(SEARCH("-",T36,1))))))+(3*if(isblank(W36), 0,INT(right(W36,LEN(W36)-(SEARCH("-",W36,1))))))</f>
        <v>25</v>
      </c>
      <c r="AA36" s="380">
        <f t="shared" si="42"/>
        <v>11</v>
      </c>
      <c r="AB36" s="359">
        <f t="shared" si="11"/>
        <v>-0.56</v>
      </c>
    </row>
    <row r="37">
      <c r="A37" s="12" t="s">
        <v>25</v>
      </c>
      <c r="B37" s="353"/>
      <c r="C37" s="15"/>
      <c r="D37" s="354" t="str">
        <f t="shared" si="2"/>
        <v/>
      </c>
      <c r="E37" s="353"/>
      <c r="F37" s="15"/>
      <c r="G37" s="354" t="str">
        <f t="shared" si="3"/>
        <v/>
      </c>
      <c r="H37" s="15" t="s">
        <v>141</v>
      </c>
      <c r="I37" s="15" t="s">
        <v>141</v>
      </c>
      <c r="J37" s="354">
        <f t="shared" si="4"/>
        <v>0</v>
      </c>
      <c r="K37" s="353"/>
      <c r="L37" s="15"/>
      <c r="M37" s="354" t="str">
        <f t="shared" si="5"/>
        <v/>
      </c>
      <c r="N37" s="353" t="s">
        <v>115</v>
      </c>
      <c r="O37" s="15" t="s">
        <v>115</v>
      </c>
      <c r="P37" s="354">
        <f t="shared" si="6"/>
        <v>0</v>
      </c>
      <c r="Q37" s="353" t="s">
        <v>115</v>
      </c>
      <c r="R37" s="15" t="s">
        <v>115</v>
      </c>
      <c r="S37" s="354">
        <f t="shared" si="7"/>
        <v>0</v>
      </c>
      <c r="T37" s="353" t="s">
        <v>141</v>
      </c>
      <c r="U37" s="15" t="s">
        <v>141</v>
      </c>
      <c r="V37" s="354">
        <f t="shared" si="8"/>
        <v>0</v>
      </c>
      <c r="W37" s="353" t="s">
        <v>115</v>
      </c>
      <c r="X37" s="15" t="s">
        <v>141</v>
      </c>
      <c r="Y37" s="354">
        <f t="shared" si="9"/>
        <v>-0.5</v>
      </c>
      <c r="Z37" s="357">
        <f t="shared" ref="Z37:AA37" si="43">max((if(isblank(B37), 0,INT(right(B37,LEN(B37)-(SEARCH("-",B37,1)))))+if(isblank(H37), 0,INT(right(H37,LEN(H37)-(SEARCH("-",H37,1)))))),if(isblank(E37), 0,INT(right(E37,LEN(E37)-(SEARCH("-",E37,1))))),if(isblank(K37), 0,INT(right(K37,LEN(K37)-(SEARCH("-",K37,1))))),if(isblank(N37), 0,INT(right(N37,LEN(N37)-(SEARCH("-",N37,1))))),if(isblank(Q37), 0,INT(right(Q37,LEN(Q37)-(SEARCH("-",Q37,1))))))+(6*if(isblank(T37), 0,INT(right(T37,LEN(T37)-(SEARCH("-",T37,1))))))+(3*if(isblank(W37), 0,INT(right(W37,LEN(W37)-(SEARCH("-",W37,1))))))</f>
        <v>14</v>
      </c>
      <c r="AA37" s="381">
        <f t="shared" si="43"/>
        <v>11</v>
      </c>
      <c r="AB37" s="354">
        <f t="shared" si="11"/>
        <v>-0.2142857143</v>
      </c>
    </row>
    <row r="38">
      <c r="A38" s="6" t="s">
        <v>38</v>
      </c>
      <c r="B38" s="358"/>
      <c r="C38" s="18"/>
      <c r="D38" s="359" t="str">
        <f t="shared" si="2"/>
        <v/>
      </c>
      <c r="E38" s="358"/>
      <c r="F38" s="18"/>
      <c r="G38" s="359" t="str">
        <f t="shared" si="3"/>
        <v/>
      </c>
      <c r="H38" s="18" t="s">
        <v>141</v>
      </c>
      <c r="I38" s="18" t="s">
        <v>141</v>
      </c>
      <c r="J38" s="359">
        <f t="shared" si="4"/>
        <v>0</v>
      </c>
      <c r="K38" s="358" t="s">
        <v>115</v>
      </c>
      <c r="L38" s="18" t="s">
        <v>115</v>
      </c>
      <c r="M38" s="359">
        <f t="shared" si="5"/>
        <v>0</v>
      </c>
      <c r="N38" s="358" t="s">
        <v>115</v>
      </c>
      <c r="O38" s="18" t="s">
        <v>115</v>
      </c>
      <c r="P38" s="359">
        <f t="shared" si="6"/>
        <v>0</v>
      </c>
      <c r="Q38" s="358"/>
      <c r="R38" s="18"/>
      <c r="S38" s="359" t="str">
        <f t="shared" si="7"/>
        <v/>
      </c>
      <c r="T38" s="358" t="s">
        <v>141</v>
      </c>
      <c r="U38" s="18"/>
      <c r="V38" s="359">
        <f t="shared" si="8"/>
        <v>-1</v>
      </c>
      <c r="W38" s="358" t="s">
        <v>115</v>
      </c>
      <c r="X38" s="18"/>
      <c r="Y38" s="359">
        <f t="shared" si="9"/>
        <v>-1</v>
      </c>
      <c r="Z38" s="360">
        <f t="shared" ref="Z38:AA38" si="44">max((if(isblank(B38), 0,INT(right(B38,LEN(B38)-(SEARCH("-",B38,1)))))+if(isblank(H38), 0,INT(right(H38,LEN(H38)-(SEARCH("-",H38,1)))))),if(isblank(E38), 0,INT(right(E38,LEN(E38)-(SEARCH("-",E38,1))))),if(isblank(K38), 0,INT(right(K38,LEN(K38)-(SEARCH("-",K38,1))))),if(isblank(N38), 0,INT(right(N38,LEN(N38)-(SEARCH("-",N38,1))))),if(isblank(Q38), 0,INT(right(Q38,LEN(Q38)-(SEARCH("-",Q38,1))))))+(6*if(isblank(T38), 0,INT(right(T38,LEN(T38)-(SEARCH("-",T38,1))))))+(3*if(isblank(W38), 0,INT(right(W38,LEN(W38)-(SEARCH("-",W38,1))))))</f>
        <v>14</v>
      </c>
      <c r="AA38" s="380">
        <f t="shared" si="44"/>
        <v>2</v>
      </c>
      <c r="AB38" s="359">
        <f t="shared" si="11"/>
        <v>-0.8571428571</v>
      </c>
    </row>
    <row r="39">
      <c r="A39" s="12" t="s">
        <v>170</v>
      </c>
      <c r="B39" s="353"/>
      <c r="C39" s="15"/>
      <c r="D39" s="354" t="str">
        <f t="shared" si="2"/>
        <v/>
      </c>
      <c r="E39" s="353"/>
      <c r="F39" s="15"/>
      <c r="G39" s="354" t="str">
        <f t="shared" si="3"/>
        <v/>
      </c>
      <c r="H39" s="353" t="s">
        <v>115</v>
      </c>
      <c r="I39" s="15" t="s">
        <v>141</v>
      </c>
      <c r="J39" s="354">
        <f t="shared" si="4"/>
        <v>-0.5</v>
      </c>
      <c r="K39" s="353" t="s">
        <v>129</v>
      </c>
      <c r="L39" s="15" t="s">
        <v>115</v>
      </c>
      <c r="M39" s="354">
        <f t="shared" si="5"/>
        <v>-0.3333333333</v>
      </c>
      <c r="N39" s="353" t="s">
        <v>129</v>
      </c>
      <c r="O39" s="15" t="s">
        <v>115</v>
      </c>
      <c r="P39" s="354">
        <f t="shared" si="6"/>
        <v>-0.3333333333</v>
      </c>
      <c r="Q39" s="353"/>
      <c r="R39" s="15"/>
      <c r="S39" s="354" t="str">
        <f t="shared" si="7"/>
        <v/>
      </c>
      <c r="T39" s="353" t="s">
        <v>115</v>
      </c>
      <c r="U39" s="15"/>
      <c r="V39" s="354">
        <f t="shared" si="8"/>
        <v>-1</v>
      </c>
      <c r="W39" s="353" t="s">
        <v>129</v>
      </c>
      <c r="X39" s="15"/>
      <c r="Y39" s="354">
        <f t="shared" si="9"/>
        <v>-1</v>
      </c>
      <c r="Z39" s="357">
        <f t="shared" ref="Z39:AA39" si="45">max((if(isblank(B39), 0,INT(right(B39,LEN(B39)-(SEARCH("-",B39,1)))))+if(isblank(H39), 0,INT(right(H39,LEN(H39)-(SEARCH("-",H39,1)))))),if(isblank(E39), 0,INT(right(E39,LEN(E39)-(SEARCH("-",E39,1))))),if(isblank(K39), 0,INT(right(K39,LEN(K39)-(SEARCH("-",K39,1))))),if(isblank(N39), 0,INT(right(N39,LEN(N39)-(SEARCH("-",N39,1))))),if(isblank(Q39), 0,INT(right(Q39,LEN(Q39)-(SEARCH("-",Q39,1))))))+(6*if(isblank(T39), 0,INT(right(T39,LEN(T39)-(SEARCH("-",T39,1))))))+(3*if(isblank(W39), 0,INT(right(W39,LEN(W39)-(SEARCH("-",W39,1))))))</f>
        <v>24</v>
      </c>
      <c r="AA39" s="381">
        <f t="shared" si="45"/>
        <v>2</v>
      </c>
      <c r="AB39" s="354">
        <f t="shared" si="11"/>
        <v>-0.9166666667</v>
      </c>
    </row>
    <row r="40">
      <c r="A40" s="395" t="s">
        <v>50</v>
      </c>
      <c r="B40" s="396" t="s">
        <v>115</v>
      </c>
      <c r="C40" s="397" t="s">
        <v>141</v>
      </c>
      <c r="D40" s="398">
        <f t="shared" si="2"/>
        <v>-0.5</v>
      </c>
      <c r="E40" s="396" t="s">
        <v>129</v>
      </c>
      <c r="F40" s="397" t="s">
        <v>115</v>
      </c>
      <c r="G40" s="398">
        <f t="shared" si="3"/>
        <v>-0.3333333333</v>
      </c>
      <c r="H40" s="396" t="s">
        <v>115</v>
      </c>
      <c r="I40" s="397" t="s">
        <v>141</v>
      </c>
      <c r="J40" s="398">
        <f t="shared" si="4"/>
        <v>-0.5</v>
      </c>
      <c r="K40" s="396" t="s">
        <v>129</v>
      </c>
      <c r="L40" s="397" t="s">
        <v>115</v>
      </c>
      <c r="M40" s="398">
        <f t="shared" si="5"/>
        <v>-0.3333333333</v>
      </c>
      <c r="N40" s="396" t="s">
        <v>129</v>
      </c>
      <c r="O40" s="397" t="s">
        <v>115</v>
      </c>
      <c r="P40" s="398">
        <f t="shared" si="6"/>
        <v>-0.3333333333</v>
      </c>
      <c r="Q40" s="396" t="s">
        <v>129</v>
      </c>
      <c r="R40" s="397" t="s">
        <v>115</v>
      </c>
      <c r="S40" s="398">
        <f t="shared" si="7"/>
        <v>-0.3333333333</v>
      </c>
      <c r="T40" s="396" t="s">
        <v>115</v>
      </c>
      <c r="U40" s="397" t="s">
        <v>141</v>
      </c>
      <c r="V40" s="398">
        <f t="shared" si="8"/>
        <v>-0.5</v>
      </c>
      <c r="W40" s="396" t="s">
        <v>129</v>
      </c>
      <c r="X40" s="397" t="s">
        <v>141</v>
      </c>
      <c r="Y40" s="398">
        <f t="shared" si="9"/>
        <v>-0.6666666667</v>
      </c>
      <c r="Z40" s="399">
        <f t="shared" ref="Z40:AA40" si="46">max((if(isblank(B40), 0,INT(right(B40,LEN(B40)-(SEARCH("-",B40,1)))))+if(isblank(H40), 0,INT(right(H40,LEN(H40)-(SEARCH("-",H40,1)))))),if(isblank(E40), 0,INT(right(E40,LEN(E40)-(SEARCH("-",E40,1))))),if(isblank(K40), 0,INT(right(K40,LEN(K40)-(SEARCH("-",K40,1))))),if(isblank(N40), 0,INT(right(N40,LEN(N40)-(SEARCH("-",N40,1))))),if(isblank(Q40), 0,INT(right(Q40,LEN(Q40)-(SEARCH("-",Q40,1))))))+(6*if(isblank(T40), 0,INT(right(T40,LEN(T40)-(SEARCH("-",T40,1))))))+(3*if(isblank(W40), 0,INT(right(W40,LEN(W40)-(SEARCH("-",W40,1))))))</f>
        <v>25</v>
      </c>
      <c r="AA40" s="400">
        <f t="shared" si="46"/>
        <v>11</v>
      </c>
      <c r="AB40" s="398">
        <f t="shared" si="11"/>
        <v>-0.56</v>
      </c>
    </row>
  </sheetData>
  <mergeCells count="10">
    <mergeCell ref="T1:V2"/>
    <mergeCell ref="W1:Y2"/>
    <mergeCell ref="Z1:AB2"/>
    <mergeCell ref="A1:A3"/>
    <mergeCell ref="B1:D2"/>
    <mergeCell ref="E1:G2"/>
    <mergeCell ref="H1:J2"/>
    <mergeCell ref="K1:M2"/>
    <mergeCell ref="N1:P2"/>
    <mergeCell ref="Q1:S2"/>
  </mergeCells>
  <conditionalFormatting sqref="AB4:AB40">
    <cfRule type="colorScale" priority="1">
      <colorScale>
        <cfvo type="min"/>
        <cfvo type="formula" val="0%"/>
        <cfvo type="max"/>
        <color rgb="FFEA4335"/>
        <color rgb="FFFFFFFF"/>
        <color rgb="FF57BB8A"/>
      </colorScale>
    </cfRule>
  </conditionalFormatting>
  <conditionalFormatting sqref="D4:D40 G4:G40 J4:J40 M4:M40 P4:P40 S4:S40 V4:V40 Y4:Y40">
    <cfRule type="colorScale" priority="2">
      <colorScale>
        <cfvo type="min"/>
        <cfvo type="formula" val="0%"/>
        <cfvo type="formula" val="50%"/>
        <color rgb="FFEA4335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2" max="2" width="24.75"/>
  </cols>
  <sheetData>
    <row r="1">
      <c r="A1" s="31" t="s">
        <v>75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76</v>
      </c>
      <c r="AF2" s="42" t="s">
        <v>77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5"/>
      <c r="P3" s="106"/>
      <c r="Q3" s="105"/>
      <c r="R3" s="106"/>
      <c r="S3" s="105"/>
      <c r="T3" s="106"/>
      <c r="U3" s="105"/>
      <c r="V3" s="106"/>
      <c r="W3" s="105"/>
      <c r="X3" s="106"/>
      <c r="Y3" s="103"/>
      <c r="Z3" s="104"/>
      <c r="AA3" s="103"/>
      <c r="AB3" s="104"/>
      <c r="AC3" s="103"/>
      <c r="AD3" s="104"/>
      <c r="AE3" s="10">
        <v>0.0</v>
      </c>
      <c r="AF3" s="10">
        <f t="shared" ref="AF3:AF41" si="1">max((D3+H3),H3*2,F3,J3,L3,N3)+P3+R3+T3+V3+X3+Z3+AB3+AD3*2</f>
        <v>0</v>
      </c>
      <c r="AG3" s="107" t="str">
        <f t="shared" ref="AG3:AG41" si="2">if(NOT(AE3=0),round((AF3-AE3)/AE3,3),"NA")</f>
        <v>NA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2.0</v>
      </c>
      <c r="Q4" s="111">
        <v>1.0</v>
      </c>
      <c r="R4" s="112">
        <v>2.0</v>
      </c>
      <c r="S4" s="111">
        <v>1.0</v>
      </c>
      <c r="T4" s="112">
        <v>2.0</v>
      </c>
      <c r="U4" s="111">
        <v>1.0</v>
      </c>
      <c r="V4" s="112">
        <v>2.0</v>
      </c>
      <c r="W4" s="111">
        <v>1.0</v>
      </c>
      <c r="X4" s="112">
        <v>2.0</v>
      </c>
      <c r="Y4" s="109"/>
      <c r="Z4" s="110"/>
      <c r="AA4" s="109"/>
      <c r="AB4" s="110"/>
      <c r="AC4" s="109"/>
      <c r="AD4" s="110"/>
      <c r="AE4" s="113">
        <v>10.0</v>
      </c>
      <c r="AF4" s="113">
        <f t="shared" si="1"/>
        <v>10</v>
      </c>
      <c r="AG4" s="114">
        <f t="shared" si="2"/>
        <v>0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2.0</v>
      </c>
      <c r="Q5" s="115">
        <v>1.0</v>
      </c>
      <c r="R5" s="116">
        <v>2.0</v>
      </c>
      <c r="S5" s="115">
        <v>1.0</v>
      </c>
      <c r="T5" s="116">
        <v>2.0</v>
      </c>
      <c r="U5" s="115">
        <v>1.0</v>
      </c>
      <c r="V5" s="116">
        <v>2.0</v>
      </c>
      <c r="W5" s="115">
        <v>1.0</v>
      </c>
      <c r="X5" s="116">
        <v>2.0</v>
      </c>
      <c r="Y5" s="103"/>
      <c r="Z5" s="106"/>
      <c r="AA5" s="105"/>
      <c r="AB5" s="104"/>
      <c r="AC5" s="103"/>
      <c r="AD5" s="104"/>
      <c r="AE5" s="10">
        <v>10.0</v>
      </c>
      <c r="AF5" s="10">
        <f t="shared" si="1"/>
        <v>10</v>
      </c>
      <c r="AG5" s="107">
        <f t="shared" si="2"/>
        <v>0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2.0</v>
      </c>
      <c r="Q6" s="111">
        <v>1.0</v>
      </c>
      <c r="R6" s="112">
        <v>2.0</v>
      </c>
      <c r="S6" s="111">
        <v>1.0</v>
      </c>
      <c r="T6" s="112">
        <v>2.0</v>
      </c>
      <c r="U6" s="111">
        <v>1.0</v>
      </c>
      <c r="V6" s="112">
        <v>2.0</v>
      </c>
      <c r="W6" s="111">
        <v>1.0</v>
      </c>
      <c r="X6" s="112">
        <v>2.0</v>
      </c>
      <c r="Y6" s="109"/>
      <c r="Z6" s="110"/>
      <c r="AA6" s="109"/>
      <c r="AB6" s="110"/>
      <c r="AC6" s="109"/>
      <c r="AD6" s="110"/>
      <c r="AE6" s="113">
        <v>10.0</v>
      </c>
      <c r="AF6" s="113">
        <f t="shared" si="1"/>
        <v>10</v>
      </c>
      <c r="AG6" s="114">
        <f t="shared" si="2"/>
        <v>0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2.0</v>
      </c>
      <c r="Q7" s="115">
        <v>1.0</v>
      </c>
      <c r="R7" s="116">
        <v>2.0</v>
      </c>
      <c r="S7" s="115">
        <v>1.0</v>
      </c>
      <c r="T7" s="116">
        <v>2.0</v>
      </c>
      <c r="U7" s="115">
        <v>1.0</v>
      </c>
      <c r="V7" s="116">
        <v>2.0</v>
      </c>
      <c r="W7" s="115">
        <v>1.0</v>
      </c>
      <c r="X7" s="116">
        <v>2.0</v>
      </c>
      <c r="Y7" s="103"/>
      <c r="Z7" s="104"/>
      <c r="AA7" s="103"/>
      <c r="AB7" s="104"/>
      <c r="AC7" s="103"/>
      <c r="AD7" s="104"/>
      <c r="AE7" s="10">
        <v>10.0</v>
      </c>
      <c r="AF7" s="10">
        <f t="shared" si="1"/>
        <v>10</v>
      </c>
      <c r="AG7" s="107">
        <f t="shared" si="2"/>
        <v>0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2.0</v>
      </c>
      <c r="Q8" s="111">
        <v>1.0</v>
      </c>
      <c r="R8" s="112">
        <v>2.0</v>
      </c>
      <c r="S8" s="111">
        <v>1.0</v>
      </c>
      <c r="T8" s="112">
        <v>2.0</v>
      </c>
      <c r="U8" s="111">
        <v>1.0</v>
      </c>
      <c r="V8" s="112">
        <v>2.0</v>
      </c>
      <c r="W8" s="111">
        <v>1.0</v>
      </c>
      <c r="X8" s="112">
        <v>2.0</v>
      </c>
      <c r="Y8" s="109"/>
      <c r="Z8" s="110"/>
      <c r="AA8" s="109"/>
      <c r="AB8" s="110"/>
      <c r="AC8" s="109"/>
      <c r="AD8" s="110"/>
      <c r="AE8" s="113">
        <v>10.0</v>
      </c>
      <c r="AF8" s="113">
        <f t="shared" si="1"/>
        <v>10</v>
      </c>
      <c r="AG8" s="114">
        <f t="shared" si="2"/>
        <v>0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2.0</v>
      </c>
      <c r="Q9" s="115">
        <v>1.0</v>
      </c>
      <c r="R9" s="116">
        <v>2.0</v>
      </c>
      <c r="S9" s="115">
        <v>1.0</v>
      </c>
      <c r="T9" s="116">
        <v>2.0</v>
      </c>
      <c r="U9" s="115">
        <v>1.0</v>
      </c>
      <c r="V9" s="116">
        <v>2.0</v>
      </c>
      <c r="W9" s="115">
        <v>1.0</v>
      </c>
      <c r="X9" s="116">
        <v>2.0</v>
      </c>
      <c r="Y9" s="103"/>
      <c r="Z9" s="104"/>
      <c r="AA9" s="103"/>
      <c r="AB9" s="104"/>
      <c r="AC9" s="103"/>
      <c r="AD9" s="104"/>
      <c r="AE9" s="10">
        <v>10.0</v>
      </c>
      <c r="AF9" s="10">
        <f t="shared" si="1"/>
        <v>10</v>
      </c>
      <c r="AG9" s="107">
        <f t="shared" si="2"/>
        <v>0</v>
      </c>
    </row>
    <row r="10">
      <c r="A10" s="49"/>
      <c r="B10" s="108" t="s">
        <v>45</v>
      </c>
      <c r="C10" s="109"/>
      <c r="D10" s="110"/>
      <c r="E10" s="109"/>
      <c r="F10" s="110"/>
      <c r="G10" s="117"/>
      <c r="H10" s="118"/>
      <c r="I10" s="117"/>
      <c r="J10" s="118"/>
      <c r="K10" s="117"/>
      <c r="L10" s="118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17"/>
      <c r="Z10" s="118"/>
      <c r="AA10" s="117"/>
      <c r="AB10" s="118"/>
      <c r="AC10" s="117"/>
      <c r="AD10" s="118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2.5</v>
      </c>
      <c r="H11" s="124">
        <v>3.5</v>
      </c>
      <c r="I11" s="123">
        <v>4.0</v>
      </c>
      <c r="J11" s="124">
        <v>7.0</v>
      </c>
      <c r="K11" s="123">
        <v>4.0</v>
      </c>
      <c r="L11" s="124">
        <v>7.0</v>
      </c>
      <c r="M11" s="121"/>
      <c r="N11" s="122"/>
      <c r="O11" s="123">
        <v>2.0</v>
      </c>
      <c r="P11" s="124">
        <v>3.0</v>
      </c>
      <c r="Q11" s="125"/>
      <c r="R11" s="126"/>
      <c r="S11" s="125"/>
      <c r="T11" s="126"/>
      <c r="U11" s="123">
        <v>2.0</v>
      </c>
      <c r="V11" s="124">
        <v>3.0</v>
      </c>
      <c r="W11" s="125"/>
      <c r="X11" s="126"/>
      <c r="Y11" s="123">
        <v>2.5</v>
      </c>
      <c r="Z11" s="124">
        <v>3.5</v>
      </c>
      <c r="AA11" s="123">
        <v>2.5</v>
      </c>
      <c r="AB11" s="124">
        <v>3.5</v>
      </c>
      <c r="AC11" s="123">
        <v>1.0</v>
      </c>
      <c r="AD11" s="124">
        <v>2.0</v>
      </c>
      <c r="AE11" s="127">
        <v>24.0</v>
      </c>
      <c r="AF11" s="10">
        <f t="shared" si="1"/>
        <v>24</v>
      </c>
      <c r="AG11" s="107">
        <f t="shared" si="2"/>
        <v>0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31"/>
      <c r="P12" s="132"/>
      <c r="Q12" s="131"/>
      <c r="R12" s="132"/>
      <c r="S12" s="131"/>
      <c r="T12" s="132"/>
      <c r="U12" s="133">
        <v>1.0</v>
      </c>
      <c r="V12" s="134">
        <v>1.0</v>
      </c>
      <c r="W12" s="131"/>
      <c r="X12" s="132"/>
      <c r="Y12" s="133">
        <v>1.0</v>
      </c>
      <c r="Z12" s="134">
        <v>1.0</v>
      </c>
      <c r="AA12" s="133">
        <v>1.0</v>
      </c>
      <c r="AB12" s="134">
        <v>1.0</v>
      </c>
      <c r="AC12" s="133">
        <v>1.0</v>
      </c>
      <c r="AD12" s="134">
        <v>1.0</v>
      </c>
      <c r="AE12" s="135">
        <v>5.0</v>
      </c>
      <c r="AF12" s="135">
        <f t="shared" si="1"/>
        <v>5</v>
      </c>
      <c r="AG12" s="136">
        <f t="shared" si="2"/>
        <v>0</v>
      </c>
    </row>
    <row r="13">
      <c r="A13" s="55"/>
      <c r="B13" s="102" t="s">
        <v>38</v>
      </c>
      <c r="C13" s="105"/>
      <c r="D13" s="106"/>
      <c r="E13" s="103"/>
      <c r="F13" s="104"/>
      <c r="G13" s="105"/>
      <c r="H13" s="106"/>
      <c r="I13" s="105"/>
      <c r="J13" s="106"/>
      <c r="K13" s="105"/>
      <c r="L13" s="106"/>
      <c r="M13" s="103"/>
      <c r="N13" s="104"/>
      <c r="O13" s="105"/>
      <c r="P13" s="106"/>
      <c r="Q13" s="105"/>
      <c r="R13" s="106"/>
      <c r="S13" s="105"/>
      <c r="T13" s="106"/>
      <c r="U13" s="115">
        <v>1.0</v>
      </c>
      <c r="V13" s="116">
        <v>1.0</v>
      </c>
      <c r="W13" s="105"/>
      <c r="X13" s="106"/>
      <c r="Y13" s="115">
        <v>1.0</v>
      </c>
      <c r="Z13" s="116">
        <v>1.0</v>
      </c>
      <c r="AA13" s="115">
        <v>1.0</v>
      </c>
      <c r="AB13" s="116">
        <v>1.0</v>
      </c>
      <c r="AC13" s="115">
        <v>1.0</v>
      </c>
      <c r="AD13" s="116">
        <v>1.0</v>
      </c>
      <c r="AE13" s="10">
        <v>5.0</v>
      </c>
      <c r="AF13" s="10">
        <f t="shared" si="1"/>
        <v>5</v>
      </c>
      <c r="AG13" s="107">
        <f t="shared" si="2"/>
        <v>0</v>
      </c>
    </row>
    <row r="14">
      <c r="A14" s="60"/>
      <c r="B14" s="128" t="s">
        <v>36</v>
      </c>
      <c r="C14" s="133">
        <v>1.5</v>
      </c>
      <c r="D14" s="134">
        <v>2.5</v>
      </c>
      <c r="E14" s="129"/>
      <c r="F14" s="130"/>
      <c r="G14" s="133">
        <v>1.5</v>
      </c>
      <c r="H14" s="134">
        <v>2.5</v>
      </c>
      <c r="I14" s="133">
        <v>2.5</v>
      </c>
      <c r="J14" s="134">
        <v>5.0</v>
      </c>
      <c r="K14" s="133">
        <v>2.5</v>
      </c>
      <c r="L14" s="134">
        <v>5.0</v>
      </c>
      <c r="M14" s="129"/>
      <c r="N14" s="130"/>
      <c r="O14" s="133">
        <v>1.0</v>
      </c>
      <c r="P14" s="134">
        <v>1.5</v>
      </c>
      <c r="Q14" s="133">
        <v>1.5</v>
      </c>
      <c r="R14" s="134">
        <v>2.5</v>
      </c>
      <c r="S14" s="133">
        <v>1.5</v>
      </c>
      <c r="T14" s="134">
        <v>2.5</v>
      </c>
      <c r="U14" s="133">
        <v>1.0</v>
      </c>
      <c r="V14" s="134">
        <v>1.5</v>
      </c>
      <c r="W14" s="133">
        <v>1.0</v>
      </c>
      <c r="X14" s="134">
        <v>1.5</v>
      </c>
      <c r="Y14" s="131"/>
      <c r="Z14" s="132"/>
      <c r="AA14" s="131"/>
      <c r="AB14" s="132"/>
      <c r="AC14" s="131"/>
      <c r="AD14" s="132"/>
      <c r="AE14" s="135">
        <v>14.5</v>
      </c>
      <c r="AF14" s="135">
        <f t="shared" si="1"/>
        <v>14.5</v>
      </c>
      <c r="AG14" s="136">
        <f t="shared" si="2"/>
        <v>0</v>
      </c>
    </row>
    <row r="15">
      <c r="A15" s="55"/>
      <c r="B15" s="102" t="s">
        <v>41</v>
      </c>
      <c r="C15" s="115">
        <v>1.0</v>
      </c>
      <c r="D15" s="116">
        <v>1.0</v>
      </c>
      <c r="E15" s="103"/>
      <c r="F15" s="104"/>
      <c r="G15" s="115">
        <v>1.0</v>
      </c>
      <c r="H15" s="116">
        <v>1.0</v>
      </c>
      <c r="I15" s="115">
        <v>1.0</v>
      </c>
      <c r="J15" s="116">
        <v>2.0</v>
      </c>
      <c r="K15" s="115">
        <v>1.0</v>
      </c>
      <c r="L15" s="116">
        <v>2.0</v>
      </c>
      <c r="M15" s="103"/>
      <c r="N15" s="104"/>
      <c r="O15" s="105"/>
      <c r="P15" s="106"/>
      <c r="Q15" s="105"/>
      <c r="R15" s="106"/>
      <c r="S15" s="105"/>
      <c r="T15" s="106"/>
      <c r="U15" s="105"/>
      <c r="V15" s="106"/>
      <c r="W15" s="105"/>
      <c r="X15" s="106"/>
      <c r="Y15" s="105"/>
      <c r="Z15" s="106"/>
      <c r="AA15" s="105"/>
      <c r="AB15" s="106"/>
      <c r="AC15" s="105"/>
      <c r="AD15" s="106"/>
      <c r="AE15" s="10">
        <v>2.0</v>
      </c>
      <c r="AF15" s="10">
        <f t="shared" si="1"/>
        <v>2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2.0</v>
      </c>
      <c r="I16" s="140">
        <v>1.0</v>
      </c>
      <c r="J16" s="141">
        <v>3.0</v>
      </c>
      <c r="K16" s="140">
        <v>1.0</v>
      </c>
      <c r="L16" s="141">
        <v>3.0</v>
      </c>
      <c r="M16" s="142"/>
      <c r="N16" s="143"/>
      <c r="O16" s="140">
        <v>1.0</v>
      </c>
      <c r="P16" s="141">
        <v>2.0</v>
      </c>
      <c r="Q16" s="140">
        <v>1.0</v>
      </c>
      <c r="R16" s="141">
        <v>3.0</v>
      </c>
      <c r="S16" s="140">
        <v>1.0</v>
      </c>
      <c r="T16" s="141">
        <v>3.0</v>
      </c>
      <c r="U16" s="140">
        <v>1.0</v>
      </c>
      <c r="V16" s="141">
        <v>2.0</v>
      </c>
      <c r="W16" s="140">
        <v>1.0</v>
      </c>
      <c r="X16" s="141">
        <v>2.0</v>
      </c>
      <c r="Y16" s="140">
        <v>1.0</v>
      </c>
      <c r="Z16" s="141">
        <v>2.0</v>
      </c>
      <c r="AA16" s="140">
        <v>1.0</v>
      </c>
      <c r="AB16" s="141">
        <v>3.0</v>
      </c>
      <c r="AC16" s="140">
        <v>1.0</v>
      </c>
      <c r="AD16" s="141">
        <v>2.0</v>
      </c>
      <c r="AE16" s="144">
        <v>25.0</v>
      </c>
      <c r="AF16" s="135">
        <f t="shared" si="1"/>
        <v>25</v>
      </c>
      <c r="AG16" s="136">
        <f t="shared" si="2"/>
        <v>0</v>
      </c>
    </row>
    <row r="17">
      <c r="A17" s="145" t="s">
        <v>65</v>
      </c>
      <c r="B17" s="120" t="s">
        <v>29</v>
      </c>
      <c r="C17" s="125"/>
      <c r="D17" s="126"/>
      <c r="E17" s="121"/>
      <c r="F17" s="122"/>
      <c r="G17" s="123">
        <v>2.5</v>
      </c>
      <c r="H17" s="124">
        <v>3.5</v>
      </c>
      <c r="I17" s="125"/>
      <c r="J17" s="126"/>
      <c r="K17" s="123">
        <v>4.0</v>
      </c>
      <c r="L17" s="124">
        <v>7.0</v>
      </c>
      <c r="M17" s="123">
        <v>4.0</v>
      </c>
      <c r="N17" s="124">
        <v>7.0</v>
      </c>
      <c r="O17" s="123">
        <v>2.0</v>
      </c>
      <c r="P17" s="124">
        <v>3.0</v>
      </c>
      <c r="Q17" s="125"/>
      <c r="R17" s="126"/>
      <c r="S17" s="125"/>
      <c r="T17" s="126"/>
      <c r="U17" s="123">
        <v>2.0</v>
      </c>
      <c r="V17" s="124">
        <v>3.0</v>
      </c>
      <c r="W17" s="125"/>
      <c r="X17" s="126"/>
      <c r="Y17" s="123">
        <v>2.5</v>
      </c>
      <c r="Z17" s="124">
        <v>3.5</v>
      </c>
      <c r="AA17" s="123">
        <v>2.5</v>
      </c>
      <c r="AB17" s="124">
        <v>3.5</v>
      </c>
      <c r="AC17" s="123">
        <v>1.0</v>
      </c>
      <c r="AD17" s="124">
        <v>2.0</v>
      </c>
      <c r="AE17" s="127">
        <v>24.0</v>
      </c>
      <c r="AF17" s="10">
        <f t="shared" si="1"/>
        <v>24</v>
      </c>
      <c r="AG17" s="107">
        <f t="shared" si="2"/>
        <v>0</v>
      </c>
    </row>
    <row r="18">
      <c r="A18" s="70"/>
      <c r="B18" s="146" t="s">
        <v>22</v>
      </c>
      <c r="C18" s="147"/>
      <c r="D18" s="148"/>
      <c r="E18" s="149"/>
      <c r="F18" s="150"/>
      <c r="G18" s="147"/>
      <c r="H18" s="148"/>
      <c r="I18" s="147"/>
      <c r="J18" s="148"/>
      <c r="K18" s="147"/>
      <c r="L18" s="148"/>
      <c r="M18" s="149"/>
      <c r="N18" s="150"/>
      <c r="O18" s="151">
        <v>1.0</v>
      </c>
      <c r="P18" s="152">
        <v>1.0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1.0</v>
      </c>
      <c r="AA18" s="151">
        <v>1.0</v>
      </c>
      <c r="AB18" s="152">
        <v>1.0</v>
      </c>
      <c r="AC18" s="151">
        <v>1.0</v>
      </c>
      <c r="AD18" s="152">
        <v>1.0</v>
      </c>
      <c r="AE18" s="153">
        <v>5.0</v>
      </c>
      <c r="AF18" s="153">
        <f t="shared" si="1"/>
        <v>5</v>
      </c>
      <c r="AG18" s="154">
        <f t="shared" si="2"/>
        <v>0</v>
      </c>
    </row>
    <row r="19">
      <c r="A19" s="55"/>
      <c r="B19" s="102" t="s">
        <v>25</v>
      </c>
      <c r="C19" s="103"/>
      <c r="D19" s="104"/>
      <c r="E19" s="103"/>
      <c r="F19" s="104"/>
      <c r="G19" s="105"/>
      <c r="H19" s="106"/>
      <c r="I19" s="105"/>
      <c r="J19" s="106"/>
      <c r="K19" s="105"/>
      <c r="L19" s="106"/>
      <c r="M19" s="105"/>
      <c r="N19" s="106"/>
      <c r="O19" s="115">
        <v>1.0</v>
      </c>
      <c r="P19" s="116">
        <v>1.0</v>
      </c>
      <c r="Q19" s="105"/>
      <c r="R19" s="106"/>
      <c r="S19" s="105"/>
      <c r="T19" s="106"/>
      <c r="U19" s="105"/>
      <c r="V19" s="106"/>
      <c r="W19" s="105"/>
      <c r="X19" s="106"/>
      <c r="Y19" s="115">
        <v>1.0</v>
      </c>
      <c r="Z19" s="116">
        <v>1.0</v>
      </c>
      <c r="AA19" s="115">
        <v>1.0</v>
      </c>
      <c r="AB19" s="116">
        <v>1.0</v>
      </c>
      <c r="AC19" s="115">
        <v>1.0</v>
      </c>
      <c r="AD19" s="116">
        <v>1.0</v>
      </c>
      <c r="AE19" s="10">
        <v>5.0</v>
      </c>
      <c r="AF19" s="10">
        <f t="shared" si="1"/>
        <v>5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1.5</v>
      </c>
      <c r="H20" s="152">
        <v>3.5</v>
      </c>
      <c r="I20" s="149"/>
      <c r="J20" s="150"/>
      <c r="K20" s="151">
        <v>3.0</v>
      </c>
      <c r="L20" s="152">
        <v>6.0</v>
      </c>
      <c r="M20" s="151">
        <v>3.0</v>
      </c>
      <c r="N20" s="152">
        <v>6.0</v>
      </c>
      <c r="O20" s="151">
        <v>1.0</v>
      </c>
      <c r="P20" s="152">
        <v>2.0</v>
      </c>
      <c r="Q20" s="151">
        <v>2.0</v>
      </c>
      <c r="R20" s="152">
        <v>4.5</v>
      </c>
      <c r="S20" s="151">
        <v>2.0</v>
      </c>
      <c r="T20" s="152">
        <v>4.5</v>
      </c>
      <c r="U20" s="151">
        <v>1.0</v>
      </c>
      <c r="V20" s="152">
        <v>2.0</v>
      </c>
      <c r="W20" s="151">
        <v>1.0</v>
      </c>
      <c r="X20" s="152">
        <v>2.0</v>
      </c>
      <c r="Y20" s="147"/>
      <c r="Z20" s="148"/>
      <c r="AA20" s="147"/>
      <c r="AB20" s="148"/>
      <c r="AC20" s="147"/>
      <c r="AD20" s="148"/>
      <c r="AE20" s="153">
        <v>22.0</v>
      </c>
      <c r="AF20" s="153">
        <f t="shared" si="1"/>
        <v>22</v>
      </c>
      <c r="AG20" s="154">
        <f t="shared" si="2"/>
        <v>0</v>
      </c>
    </row>
    <row r="21">
      <c r="A21" s="55"/>
      <c r="B21" s="155" t="s">
        <v>28</v>
      </c>
      <c r="C21" s="156"/>
      <c r="D21" s="157"/>
      <c r="E21" s="156"/>
      <c r="F21" s="157"/>
      <c r="G21" s="158">
        <v>1.0</v>
      </c>
      <c r="H21" s="159">
        <v>2.0</v>
      </c>
      <c r="I21" s="160"/>
      <c r="J21" s="161"/>
      <c r="K21" s="158">
        <v>1.0</v>
      </c>
      <c r="L21" s="159">
        <v>3.0</v>
      </c>
      <c r="M21" s="158">
        <v>1.0</v>
      </c>
      <c r="N21" s="159">
        <v>3.0</v>
      </c>
      <c r="O21" s="158">
        <v>1.0</v>
      </c>
      <c r="P21" s="159">
        <v>2.0</v>
      </c>
      <c r="Q21" s="158">
        <v>1.0</v>
      </c>
      <c r="R21" s="159">
        <v>3.0</v>
      </c>
      <c r="S21" s="158">
        <v>1.0</v>
      </c>
      <c r="T21" s="159">
        <v>3.0</v>
      </c>
      <c r="U21" s="158">
        <v>1.0</v>
      </c>
      <c r="V21" s="159">
        <v>2.0</v>
      </c>
      <c r="W21" s="158">
        <v>1.0</v>
      </c>
      <c r="X21" s="159">
        <v>2.0</v>
      </c>
      <c r="Y21" s="158">
        <v>1.0</v>
      </c>
      <c r="Z21" s="159">
        <v>2.0</v>
      </c>
      <c r="AA21" s="158">
        <v>1.0</v>
      </c>
      <c r="AB21" s="159">
        <v>3.0</v>
      </c>
      <c r="AC21" s="158">
        <v>1.0</v>
      </c>
      <c r="AD21" s="159">
        <v>2.0</v>
      </c>
      <c r="AE21" s="162">
        <v>25.0</v>
      </c>
      <c r="AF21" s="10">
        <f t="shared" si="1"/>
        <v>25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10.0</v>
      </c>
      <c r="D22" s="124">
        <v>15.0</v>
      </c>
      <c r="E22" s="123">
        <v>15.0</v>
      </c>
      <c r="F22" s="124">
        <v>30.0</v>
      </c>
      <c r="G22" s="121"/>
      <c r="H22" s="122"/>
      <c r="I22" s="121"/>
      <c r="J22" s="122"/>
      <c r="K22" s="121"/>
      <c r="L22" s="122"/>
      <c r="M22" s="121"/>
      <c r="N22" s="122"/>
      <c r="O22" s="123">
        <v>3.0</v>
      </c>
      <c r="P22" s="124">
        <v>5.0</v>
      </c>
      <c r="Q22" s="123">
        <v>5.0</v>
      </c>
      <c r="R22" s="124">
        <v>10.0</v>
      </c>
      <c r="S22" s="123">
        <v>5.0</v>
      </c>
      <c r="T22" s="124">
        <v>10.0</v>
      </c>
      <c r="U22" s="123">
        <v>3.0</v>
      </c>
      <c r="V22" s="124">
        <v>5.0</v>
      </c>
      <c r="W22" s="123">
        <v>3.0</v>
      </c>
      <c r="X22" s="124">
        <v>5.0</v>
      </c>
      <c r="Y22" s="123">
        <v>3.0</v>
      </c>
      <c r="Z22" s="124">
        <v>5.0</v>
      </c>
      <c r="AA22" s="123">
        <v>5.0</v>
      </c>
      <c r="AB22" s="124">
        <v>10.0</v>
      </c>
      <c r="AC22" s="123">
        <v>3.0</v>
      </c>
      <c r="AD22" s="124">
        <v>5.0</v>
      </c>
      <c r="AE22" s="127">
        <v>51.0</v>
      </c>
      <c r="AF22" s="10">
        <f t="shared" si="1"/>
        <v>90</v>
      </c>
      <c r="AG22" s="107">
        <f t="shared" si="2"/>
        <v>0.765</v>
      </c>
    </row>
    <row r="23">
      <c r="A23" s="78"/>
      <c r="B23" s="164" t="s">
        <v>30</v>
      </c>
      <c r="C23" s="165">
        <v>5.0</v>
      </c>
      <c r="D23" s="166">
        <v>15.0</v>
      </c>
      <c r="E23" s="165">
        <v>15.0</v>
      </c>
      <c r="F23" s="166">
        <v>30.0</v>
      </c>
      <c r="G23" s="167"/>
      <c r="H23" s="168"/>
      <c r="I23" s="169"/>
      <c r="J23" s="170"/>
      <c r="K23" s="167"/>
      <c r="L23" s="168"/>
      <c r="M23" s="167"/>
      <c r="N23" s="168"/>
      <c r="O23" s="165">
        <v>3.0</v>
      </c>
      <c r="P23" s="166">
        <v>5.0</v>
      </c>
      <c r="Q23" s="165">
        <v>5.0</v>
      </c>
      <c r="R23" s="166">
        <v>10.0</v>
      </c>
      <c r="S23" s="165">
        <v>5.0</v>
      </c>
      <c r="T23" s="166">
        <v>10.0</v>
      </c>
      <c r="U23" s="165">
        <v>3.0</v>
      </c>
      <c r="V23" s="166">
        <v>5.0</v>
      </c>
      <c r="W23" s="165">
        <v>3.0</v>
      </c>
      <c r="X23" s="166">
        <v>5.0</v>
      </c>
      <c r="Y23" s="165">
        <v>3.0</v>
      </c>
      <c r="Z23" s="166">
        <v>5.0</v>
      </c>
      <c r="AA23" s="165">
        <v>5.0</v>
      </c>
      <c r="AB23" s="166">
        <v>10.0</v>
      </c>
      <c r="AC23" s="165">
        <v>3.0</v>
      </c>
      <c r="AD23" s="166">
        <v>5.0</v>
      </c>
      <c r="AE23" s="171">
        <v>51.0</v>
      </c>
      <c r="AF23" s="171">
        <f t="shared" si="1"/>
        <v>90</v>
      </c>
      <c r="AG23" s="172">
        <f t="shared" si="2"/>
        <v>0.765</v>
      </c>
    </row>
    <row r="24">
      <c r="A24" s="55"/>
      <c r="B24" s="102" t="s">
        <v>37</v>
      </c>
      <c r="C24" s="115">
        <v>2.0</v>
      </c>
      <c r="D24" s="116">
        <v>3.0</v>
      </c>
      <c r="E24" s="115">
        <v>2.5</v>
      </c>
      <c r="F24" s="116">
        <v>5.0</v>
      </c>
      <c r="G24" s="105"/>
      <c r="H24" s="106"/>
      <c r="I24" s="103"/>
      <c r="J24" s="104"/>
      <c r="K24" s="105"/>
      <c r="L24" s="106"/>
      <c r="M24" s="105"/>
      <c r="N24" s="106"/>
      <c r="O24" s="115">
        <v>0.5</v>
      </c>
      <c r="P24" s="116">
        <v>1.0</v>
      </c>
      <c r="Q24" s="115">
        <v>1.0</v>
      </c>
      <c r="R24" s="116">
        <v>1.5</v>
      </c>
      <c r="S24" s="115">
        <v>1.0</v>
      </c>
      <c r="T24" s="116">
        <v>1.5</v>
      </c>
      <c r="U24" s="115">
        <v>0.5</v>
      </c>
      <c r="V24" s="116">
        <v>1.0</v>
      </c>
      <c r="W24" s="115">
        <v>0.5</v>
      </c>
      <c r="X24" s="116">
        <v>1.0</v>
      </c>
      <c r="Y24" s="115">
        <v>0.5</v>
      </c>
      <c r="Z24" s="116">
        <v>1.0</v>
      </c>
      <c r="AA24" s="115">
        <v>1.0</v>
      </c>
      <c r="AB24" s="116">
        <v>1.5</v>
      </c>
      <c r="AC24" s="115">
        <v>0.5</v>
      </c>
      <c r="AD24" s="116">
        <v>1.0</v>
      </c>
      <c r="AE24" s="10">
        <v>8.5</v>
      </c>
      <c r="AF24" s="10">
        <f t="shared" si="1"/>
        <v>15.5</v>
      </c>
      <c r="AG24" s="107">
        <f t="shared" si="2"/>
        <v>0.824</v>
      </c>
    </row>
    <row r="25">
      <c r="A25" s="78"/>
      <c r="B25" s="164" t="s">
        <v>24</v>
      </c>
      <c r="C25" s="165">
        <v>2.0</v>
      </c>
      <c r="D25" s="166">
        <v>3.0</v>
      </c>
      <c r="E25" s="165">
        <v>2.5</v>
      </c>
      <c r="F25" s="166">
        <v>5.0</v>
      </c>
      <c r="G25" s="169"/>
      <c r="H25" s="170"/>
      <c r="I25" s="169"/>
      <c r="J25" s="170"/>
      <c r="K25" s="169"/>
      <c r="L25" s="170"/>
      <c r="M25" s="169"/>
      <c r="N25" s="170"/>
      <c r="O25" s="165">
        <v>0.5</v>
      </c>
      <c r="P25" s="166">
        <v>1.0</v>
      </c>
      <c r="Q25" s="165">
        <v>1.0</v>
      </c>
      <c r="R25" s="166">
        <v>1.5</v>
      </c>
      <c r="S25" s="165">
        <v>1.0</v>
      </c>
      <c r="T25" s="166">
        <v>1.5</v>
      </c>
      <c r="U25" s="165">
        <v>0.5</v>
      </c>
      <c r="V25" s="166">
        <v>1.0</v>
      </c>
      <c r="W25" s="165">
        <v>0.5</v>
      </c>
      <c r="X25" s="166">
        <v>1.0</v>
      </c>
      <c r="Y25" s="165">
        <v>0.5</v>
      </c>
      <c r="Z25" s="166">
        <v>1.0</v>
      </c>
      <c r="AA25" s="165">
        <v>1.0</v>
      </c>
      <c r="AB25" s="166">
        <v>1.5</v>
      </c>
      <c r="AC25" s="165">
        <v>0.5</v>
      </c>
      <c r="AD25" s="166">
        <v>1.0</v>
      </c>
      <c r="AE25" s="171">
        <v>8.5</v>
      </c>
      <c r="AF25" s="171">
        <f t="shared" si="1"/>
        <v>15.5</v>
      </c>
      <c r="AG25" s="172">
        <f t="shared" si="2"/>
        <v>0.824</v>
      </c>
    </row>
    <row r="26">
      <c r="A26" s="81"/>
      <c r="B26" s="155" t="s">
        <v>43</v>
      </c>
      <c r="C26" s="158">
        <v>2.0</v>
      </c>
      <c r="D26" s="159">
        <v>3.0</v>
      </c>
      <c r="E26" s="158">
        <v>3.0</v>
      </c>
      <c r="F26" s="159">
        <v>5.0</v>
      </c>
      <c r="G26" s="156"/>
      <c r="H26" s="157"/>
      <c r="I26" s="156"/>
      <c r="J26" s="157"/>
      <c r="K26" s="156"/>
      <c r="L26" s="157"/>
      <c r="M26" s="156"/>
      <c r="N26" s="157"/>
      <c r="O26" s="158">
        <v>0.5</v>
      </c>
      <c r="P26" s="159">
        <v>1.0</v>
      </c>
      <c r="Q26" s="158">
        <v>1.0</v>
      </c>
      <c r="R26" s="159">
        <v>1.5</v>
      </c>
      <c r="S26" s="158">
        <v>1.0</v>
      </c>
      <c r="T26" s="159">
        <v>1.5</v>
      </c>
      <c r="U26" s="158">
        <v>0.5</v>
      </c>
      <c r="V26" s="159">
        <v>1.0</v>
      </c>
      <c r="W26" s="158">
        <v>0.5</v>
      </c>
      <c r="X26" s="159">
        <v>1.0</v>
      </c>
      <c r="Y26" s="158">
        <v>0.5</v>
      </c>
      <c r="Z26" s="159">
        <v>1.0</v>
      </c>
      <c r="AA26" s="158">
        <v>1.0</v>
      </c>
      <c r="AB26" s="159">
        <v>1.5</v>
      </c>
      <c r="AC26" s="158">
        <v>0.5</v>
      </c>
      <c r="AD26" s="159">
        <v>1.0</v>
      </c>
      <c r="AE26" s="162">
        <v>15.5</v>
      </c>
      <c r="AF26" s="10">
        <f t="shared" si="1"/>
        <v>15.5</v>
      </c>
      <c r="AG26" s="107">
        <f t="shared" si="2"/>
        <v>0</v>
      </c>
    </row>
    <row r="27">
      <c r="A27" s="173" t="s">
        <v>67</v>
      </c>
      <c r="B27" s="120" t="s">
        <v>15</v>
      </c>
      <c r="C27" s="123">
        <v>0.5</v>
      </c>
      <c r="D27" s="124">
        <v>1.0</v>
      </c>
      <c r="E27" s="125"/>
      <c r="F27" s="126"/>
      <c r="G27" s="123">
        <v>0.5</v>
      </c>
      <c r="H27" s="124">
        <v>1.0</v>
      </c>
      <c r="I27" s="123">
        <v>1.0</v>
      </c>
      <c r="J27" s="124">
        <v>2.0</v>
      </c>
      <c r="K27" s="123">
        <v>1.0</v>
      </c>
      <c r="L27" s="124">
        <v>2.0</v>
      </c>
      <c r="M27" s="123">
        <v>1.0</v>
      </c>
      <c r="N27" s="124">
        <v>2.0</v>
      </c>
      <c r="O27" s="123">
        <v>0.5</v>
      </c>
      <c r="P27" s="124">
        <v>1.0</v>
      </c>
      <c r="Q27" s="123">
        <v>1.0</v>
      </c>
      <c r="R27" s="124">
        <v>2.0</v>
      </c>
      <c r="S27" s="123">
        <v>1.0</v>
      </c>
      <c r="T27" s="124">
        <v>2.0</v>
      </c>
      <c r="U27" s="123">
        <v>0.5</v>
      </c>
      <c r="V27" s="124">
        <v>1.0</v>
      </c>
      <c r="W27" s="125"/>
      <c r="X27" s="126"/>
      <c r="Y27" s="123">
        <v>1.0</v>
      </c>
      <c r="Z27" s="124">
        <v>2.0</v>
      </c>
      <c r="AA27" s="123">
        <v>1.0</v>
      </c>
      <c r="AB27" s="124">
        <v>2.0</v>
      </c>
      <c r="AC27" s="123">
        <v>0.5</v>
      </c>
      <c r="AD27" s="124">
        <v>1.0</v>
      </c>
      <c r="AE27" s="127">
        <v>12.0</v>
      </c>
      <c r="AF27" s="10">
        <f t="shared" si="1"/>
        <v>14</v>
      </c>
      <c r="AG27" s="107">
        <f t="shared" si="2"/>
        <v>0.167</v>
      </c>
    </row>
    <row r="28">
      <c r="A28" s="85"/>
      <c r="B28" s="174" t="s">
        <v>33</v>
      </c>
      <c r="C28" s="175"/>
      <c r="D28" s="176"/>
      <c r="E28" s="175"/>
      <c r="F28" s="176"/>
      <c r="G28" s="177"/>
      <c r="H28" s="178"/>
      <c r="I28" s="177"/>
      <c r="J28" s="178"/>
      <c r="K28" s="177"/>
      <c r="L28" s="178"/>
      <c r="M28" s="177"/>
      <c r="N28" s="178"/>
      <c r="O28" s="175"/>
      <c r="P28" s="176"/>
      <c r="Q28" s="175"/>
      <c r="R28" s="176"/>
      <c r="S28" s="175"/>
      <c r="T28" s="176"/>
      <c r="U28" s="175"/>
      <c r="V28" s="176"/>
      <c r="W28" s="179">
        <v>3.0</v>
      </c>
      <c r="X28" s="180">
        <v>5.0</v>
      </c>
      <c r="Y28" s="175"/>
      <c r="Z28" s="176"/>
      <c r="AA28" s="175"/>
      <c r="AB28" s="176"/>
      <c r="AC28" s="175"/>
      <c r="AD28" s="176"/>
      <c r="AE28" s="181">
        <v>5.0</v>
      </c>
      <c r="AF28" s="181">
        <f t="shared" si="1"/>
        <v>5</v>
      </c>
      <c r="AG28" s="182">
        <f t="shared" si="2"/>
        <v>0</v>
      </c>
    </row>
    <row r="29">
      <c r="A29" s="55"/>
      <c r="B29" s="102" t="s">
        <v>34</v>
      </c>
      <c r="C29" s="105"/>
      <c r="D29" s="106"/>
      <c r="E29" s="105"/>
      <c r="F29" s="106"/>
      <c r="G29" s="103"/>
      <c r="H29" s="104"/>
      <c r="I29" s="103"/>
      <c r="J29" s="104"/>
      <c r="K29" s="103"/>
      <c r="L29" s="104"/>
      <c r="M29" s="103"/>
      <c r="N29" s="104"/>
      <c r="O29" s="105"/>
      <c r="P29" s="106"/>
      <c r="Q29" s="105"/>
      <c r="R29" s="106"/>
      <c r="S29" s="105"/>
      <c r="T29" s="106"/>
      <c r="U29" s="105"/>
      <c r="V29" s="106"/>
      <c r="W29" s="115">
        <v>0.8</v>
      </c>
      <c r="X29" s="116">
        <v>1.5</v>
      </c>
      <c r="Y29" s="105"/>
      <c r="Z29" s="106"/>
      <c r="AA29" s="105"/>
      <c r="AB29" s="106"/>
      <c r="AC29" s="105"/>
      <c r="AD29" s="106"/>
      <c r="AE29" s="10">
        <v>1.5</v>
      </c>
      <c r="AF29" s="10">
        <f t="shared" si="1"/>
        <v>1.5</v>
      </c>
      <c r="AG29" s="107">
        <f t="shared" si="2"/>
        <v>0</v>
      </c>
    </row>
    <row r="30">
      <c r="A30" s="85"/>
      <c r="B30" s="174" t="s">
        <v>44</v>
      </c>
      <c r="C30" s="175"/>
      <c r="D30" s="176"/>
      <c r="E30" s="175"/>
      <c r="F30" s="176"/>
      <c r="G30" s="175"/>
      <c r="H30" s="176"/>
      <c r="I30" s="175"/>
      <c r="J30" s="176"/>
      <c r="K30" s="175"/>
      <c r="L30" s="176"/>
      <c r="M30" s="175"/>
      <c r="N30" s="176"/>
      <c r="O30" s="175"/>
      <c r="P30" s="176"/>
      <c r="Q30" s="175"/>
      <c r="R30" s="176"/>
      <c r="S30" s="175"/>
      <c r="T30" s="176"/>
      <c r="U30" s="175"/>
      <c r="V30" s="176"/>
      <c r="W30" s="175"/>
      <c r="X30" s="176"/>
      <c r="Y30" s="175"/>
      <c r="Z30" s="176"/>
      <c r="AA30" s="175"/>
      <c r="AB30" s="176"/>
      <c r="AC30" s="175"/>
      <c r="AD30" s="176"/>
      <c r="AE30" s="181">
        <v>97.5</v>
      </c>
      <c r="AF30" s="181">
        <f t="shared" si="1"/>
        <v>0</v>
      </c>
      <c r="AG30" s="182">
        <f t="shared" si="2"/>
        <v>-1</v>
      </c>
    </row>
    <row r="31">
      <c r="A31" s="55"/>
      <c r="B31" s="102" t="s">
        <v>27</v>
      </c>
      <c r="C31" s="105"/>
      <c r="D31" s="106"/>
      <c r="E31" s="105"/>
      <c r="F31" s="106"/>
      <c r="G31" s="105"/>
      <c r="H31" s="106"/>
      <c r="I31" s="105"/>
      <c r="J31" s="106"/>
      <c r="K31" s="105"/>
      <c r="L31" s="106"/>
      <c r="M31" s="105"/>
      <c r="N31" s="106"/>
      <c r="O31" s="105"/>
      <c r="P31" s="106"/>
      <c r="Q31" s="105"/>
      <c r="R31" s="106"/>
      <c r="S31" s="105"/>
      <c r="T31" s="106"/>
      <c r="U31" s="105"/>
      <c r="V31" s="106"/>
      <c r="W31" s="105"/>
      <c r="X31" s="106"/>
      <c r="Y31" s="105"/>
      <c r="Z31" s="106"/>
      <c r="AA31" s="105"/>
      <c r="AB31" s="106"/>
      <c r="AC31" s="105"/>
      <c r="AD31" s="106"/>
      <c r="AE31" s="10">
        <v>97.5</v>
      </c>
      <c r="AF31" s="10">
        <f t="shared" si="1"/>
        <v>0</v>
      </c>
      <c r="AG31" s="107">
        <f t="shared" si="2"/>
        <v>-1</v>
      </c>
    </row>
    <row r="32">
      <c r="A32" s="86"/>
      <c r="B32" s="183" t="s">
        <v>48</v>
      </c>
      <c r="C32" s="184"/>
      <c r="D32" s="185"/>
      <c r="E32" s="184"/>
      <c r="F32" s="185"/>
      <c r="G32" s="184"/>
      <c r="H32" s="185"/>
      <c r="I32" s="184"/>
      <c r="J32" s="185"/>
      <c r="K32" s="184"/>
      <c r="L32" s="185"/>
      <c r="M32" s="184"/>
      <c r="N32" s="185"/>
      <c r="O32" s="186">
        <v>0.5</v>
      </c>
      <c r="P32" s="187">
        <v>1.0</v>
      </c>
      <c r="Q32" s="186">
        <v>1.0</v>
      </c>
      <c r="R32" s="187">
        <v>2.0</v>
      </c>
      <c r="S32" s="186">
        <v>1.0</v>
      </c>
      <c r="T32" s="187">
        <v>2.0</v>
      </c>
      <c r="U32" s="186">
        <v>0.5</v>
      </c>
      <c r="V32" s="187">
        <v>1.0</v>
      </c>
      <c r="W32" s="184"/>
      <c r="X32" s="185"/>
      <c r="Y32" s="186">
        <v>1.0</v>
      </c>
      <c r="Z32" s="187">
        <v>2.0</v>
      </c>
      <c r="AA32" s="186">
        <v>1.0</v>
      </c>
      <c r="AB32" s="187">
        <v>2.0</v>
      </c>
      <c r="AC32" s="186">
        <v>0.5</v>
      </c>
      <c r="AD32" s="187">
        <v>1.0</v>
      </c>
      <c r="AE32" s="188">
        <v>12.0</v>
      </c>
      <c r="AF32" s="181">
        <f t="shared" si="1"/>
        <v>12</v>
      </c>
      <c r="AG32" s="182">
        <f t="shared" si="2"/>
        <v>0</v>
      </c>
    </row>
    <row r="33">
      <c r="A33" s="189" t="s">
        <v>68</v>
      </c>
      <c r="B33" s="120" t="s">
        <v>31</v>
      </c>
      <c r="C33" s="123">
        <v>2.0</v>
      </c>
      <c r="D33" s="124">
        <v>3.0</v>
      </c>
      <c r="E33" s="123">
        <v>3.0</v>
      </c>
      <c r="F33" s="124">
        <v>5.0</v>
      </c>
      <c r="G33" s="123">
        <v>2.0</v>
      </c>
      <c r="H33" s="124">
        <v>3.0</v>
      </c>
      <c r="I33" s="123">
        <v>3.0</v>
      </c>
      <c r="J33" s="124">
        <v>5.0</v>
      </c>
      <c r="K33" s="123">
        <v>3.0</v>
      </c>
      <c r="L33" s="124">
        <v>5.0</v>
      </c>
      <c r="M33" s="123">
        <v>3.0</v>
      </c>
      <c r="N33" s="124">
        <v>5.0</v>
      </c>
      <c r="O33" s="123">
        <v>2.0</v>
      </c>
      <c r="P33" s="124">
        <v>3.0</v>
      </c>
      <c r="Q33" s="123">
        <v>3.0</v>
      </c>
      <c r="R33" s="124">
        <v>5.0</v>
      </c>
      <c r="S33" s="123">
        <v>3.0</v>
      </c>
      <c r="T33" s="124">
        <v>5.0</v>
      </c>
      <c r="U33" s="123">
        <v>2.0</v>
      </c>
      <c r="V33" s="124">
        <v>3.0</v>
      </c>
      <c r="W33" s="123">
        <v>2.0</v>
      </c>
      <c r="X33" s="124">
        <v>3.0</v>
      </c>
      <c r="Y33" s="123">
        <v>2.0</v>
      </c>
      <c r="Z33" s="124">
        <v>3.0</v>
      </c>
      <c r="AA33" s="123">
        <v>3.0</v>
      </c>
      <c r="AB33" s="124">
        <v>5.0</v>
      </c>
      <c r="AC33" s="123">
        <v>2.0</v>
      </c>
      <c r="AD33" s="124">
        <v>3.0</v>
      </c>
      <c r="AE33" s="127">
        <v>22.0</v>
      </c>
      <c r="AF33" s="10">
        <f t="shared" si="1"/>
        <v>39</v>
      </c>
      <c r="AG33" s="107">
        <f t="shared" si="2"/>
        <v>0.773</v>
      </c>
    </row>
    <row r="34">
      <c r="A34" s="87"/>
      <c r="B34" s="190" t="s">
        <v>32</v>
      </c>
      <c r="C34" s="191">
        <v>0.5</v>
      </c>
      <c r="D34" s="192">
        <v>1.0</v>
      </c>
      <c r="E34" s="191">
        <v>1.0</v>
      </c>
      <c r="F34" s="192">
        <v>2.0</v>
      </c>
      <c r="G34" s="191">
        <v>0.5</v>
      </c>
      <c r="H34" s="192">
        <v>1.0</v>
      </c>
      <c r="I34" s="191">
        <v>1.0</v>
      </c>
      <c r="J34" s="192">
        <v>2.0</v>
      </c>
      <c r="K34" s="191">
        <v>1.0</v>
      </c>
      <c r="L34" s="192">
        <v>2.0</v>
      </c>
      <c r="M34" s="191">
        <v>1.0</v>
      </c>
      <c r="N34" s="192">
        <v>2.0</v>
      </c>
      <c r="O34" s="191">
        <v>0.5</v>
      </c>
      <c r="P34" s="192">
        <v>1.0</v>
      </c>
      <c r="Q34" s="191">
        <v>1.0</v>
      </c>
      <c r="R34" s="192">
        <v>2.0</v>
      </c>
      <c r="S34" s="191">
        <v>1.0</v>
      </c>
      <c r="T34" s="192">
        <v>2.0</v>
      </c>
      <c r="U34" s="191">
        <v>0.5</v>
      </c>
      <c r="V34" s="192">
        <v>1.0</v>
      </c>
      <c r="W34" s="191">
        <v>0.5</v>
      </c>
      <c r="X34" s="192">
        <v>1.0</v>
      </c>
      <c r="Y34" s="191">
        <v>0.5</v>
      </c>
      <c r="Z34" s="192">
        <v>1.0</v>
      </c>
      <c r="AA34" s="191">
        <v>1.0</v>
      </c>
      <c r="AB34" s="192">
        <v>2.0</v>
      </c>
      <c r="AC34" s="191">
        <v>0.5</v>
      </c>
      <c r="AD34" s="192">
        <v>1.0</v>
      </c>
      <c r="AE34" s="193">
        <v>11.0</v>
      </c>
      <c r="AF34" s="194">
        <f t="shared" si="1"/>
        <v>14</v>
      </c>
      <c r="AG34" s="195">
        <f t="shared" si="2"/>
        <v>0.273</v>
      </c>
    </row>
    <row r="35">
      <c r="A35" s="189" t="s">
        <v>69</v>
      </c>
      <c r="B35" s="120" t="s">
        <v>39</v>
      </c>
      <c r="C35" s="125"/>
      <c r="D35" s="126"/>
      <c r="E35" s="121"/>
      <c r="F35" s="122"/>
      <c r="G35" s="125"/>
      <c r="H35" s="126"/>
      <c r="I35" s="121"/>
      <c r="J35" s="122"/>
      <c r="K35" s="125"/>
      <c r="L35" s="126"/>
      <c r="M35" s="125"/>
      <c r="N35" s="126"/>
      <c r="O35" s="125"/>
      <c r="P35" s="126"/>
      <c r="Q35" s="123">
        <v>1.0</v>
      </c>
      <c r="R35" s="124">
        <v>3.0</v>
      </c>
      <c r="S35" s="125"/>
      <c r="T35" s="126"/>
      <c r="U35" s="125"/>
      <c r="V35" s="126"/>
      <c r="W35" s="121"/>
      <c r="X35" s="122"/>
      <c r="Y35" s="125"/>
      <c r="Z35" s="126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0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191">
        <v>1.0</v>
      </c>
      <c r="D36" s="192">
        <v>2.0</v>
      </c>
      <c r="E36" s="196"/>
      <c r="F36" s="197"/>
      <c r="G36" s="191">
        <v>1.0</v>
      </c>
      <c r="H36" s="192">
        <v>2.0</v>
      </c>
      <c r="I36" s="196"/>
      <c r="J36" s="197"/>
      <c r="K36" s="191">
        <v>1.0</v>
      </c>
      <c r="L36" s="192">
        <v>3.0</v>
      </c>
      <c r="M36" s="191">
        <v>1.0</v>
      </c>
      <c r="N36" s="192">
        <v>3.0</v>
      </c>
      <c r="O36" s="196"/>
      <c r="P36" s="197"/>
      <c r="Q36" s="191">
        <v>1.0</v>
      </c>
      <c r="R36" s="192">
        <v>3.0</v>
      </c>
      <c r="S36" s="196"/>
      <c r="T36" s="197"/>
      <c r="U36" s="196"/>
      <c r="V36" s="197"/>
      <c r="W36" s="196"/>
      <c r="X36" s="197"/>
      <c r="Y36" s="196"/>
      <c r="Z36" s="197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4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0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4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5"/>
      <c r="D39" s="106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196"/>
      <c r="D40" s="197"/>
      <c r="E40" s="196"/>
      <c r="F40" s="197"/>
      <c r="G40" s="191">
        <v>2.0</v>
      </c>
      <c r="H40" s="192">
        <v>5.0</v>
      </c>
      <c r="I40" s="196"/>
      <c r="J40" s="197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4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00"/>
      <c r="D41" s="201"/>
      <c r="E41" s="200"/>
      <c r="F41" s="201"/>
      <c r="G41" s="200"/>
      <c r="H41" s="201"/>
      <c r="I41" s="200"/>
      <c r="J41" s="201"/>
      <c r="K41" s="200"/>
      <c r="L41" s="201"/>
      <c r="M41" s="200"/>
      <c r="N41" s="201"/>
      <c r="O41" s="202">
        <v>15.0</v>
      </c>
      <c r="P41" s="203">
        <v>25.0</v>
      </c>
      <c r="Q41" s="202">
        <v>25.0</v>
      </c>
      <c r="R41" s="203">
        <v>50.0</v>
      </c>
      <c r="S41" s="202">
        <v>25.0</v>
      </c>
      <c r="T41" s="203">
        <v>50.0</v>
      </c>
      <c r="U41" s="200"/>
      <c r="V41" s="201"/>
      <c r="W41" s="202">
        <v>15.0</v>
      </c>
      <c r="X41" s="203">
        <v>25.0</v>
      </c>
      <c r="Y41" s="202">
        <v>15.0</v>
      </c>
      <c r="Z41" s="203">
        <v>25.0</v>
      </c>
      <c r="AA41" s="202">
        <v>25.0</v>
      </c>
      <c r="AB41" s="203">
        <v>50.0</v>
      </c>
      <c r="AC41" s="202">
        <v>15.0</v>
      </c>
      <c r="AD41" s="203">
        <v>25.0</v>
      </c>
      <c r="AE41" s="204">
        <v>275.0</v>
      </c>
      <c r="AF41" s="205">
        <f t="shared" si="1"/>
        <v>275</v>
      </c>
      <c r="AG41" s="206">
        <f t="shared" si="2"/>
        <v>0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78</v>
      </c>
    </row>
    <row r="44"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</row>
    <row r="45"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8"/>
      <c r="Z45" s="98"/>
      <c r="AA45" s="98"/>
      <c r="AB45" s="98"/>
      <c r="AC45" s="98"/>
      <c r="AD45" s="98"/>
    </row>
    <row r="46"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100">
        <v>1.0</v>
      </c>
      <c r="P46" s="100">
        <v>2.0</v>
      </c>
      <c r="Q46" s="100">
        <v>1.0</v>
      </c>
      <c r="R46" s="100">
        <v>2.0</v>
      </c>
      <c r="S46" s="100">
        <v>1.0</v>
      </c>
      <c r="T46" s="100">
        <v>2.0</v>
      </c>
      <c r="U46" s="100">
        <v>1.0</v>
      </c>
      <c r="V46" s="100">
        <v>2.0</v>
      </c>
      <c r="W46" s="100">
        <v>1.0</v>
      </c>
      <c r="X46" s="100">
        <v>2.0</v>
      </c>
      <c r="Y46" s="98"/>
      <c r="Z46" s="98"/>
      <c r="AA46" s="98"/>
      <c r="AB46" s="98"/>
      <c r="AC46" s="98"/>
      <c r="AD46" s="98"/>
    </row>
    <row r="4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100">
        <v>1.0</v>
      </c>
      <c r="P47" s="100">
        <v>2.0</v>
      </c>
      <c r="Q47" s="100">
        <v>1.0</v>
      </c>
      <c r="R47" s="100">
        <v>2.0</v>
      </c>
      <c r="S47" s="100">
        <v>1.0</v>
      </c>
      <c r="T47" s="100">
        <v>2.0</v>
      </c>
      <c r="U47" s="100">
        <v>1.0</v>
      </c>
      <c r="V47" s="100">
        <v>2.0</v>
      </c>
      <c r="W47" s="100">
        <v>1.0</v>
      </c>
      <c r="X47" s="100">
        <v>2.0</v>
      </c>
      <c r="Y47" s="98"/>
      <c r="Z47" s="99"/>
      <c r="AA47" s="99"/>
      <c r="AB47" s="98"/>
      <c r="AC47" s="98"/>
      <c r="AD47" s="98"/>
    </row>
    <row r="48"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100">
        <v>1.0</v>
      </c>
      <c r="P48" s="100">
        <v>2.0</v>
      </c>
      <c r="Q48" s="100">
        <v>1.0</v>
      </c>
      <c r="R48" s="100">
        <v>2.0</v>
      </c>
      <c r="S48" s="100">
        <v>1.0</v>
      </c>
      <c r="T48" s="100">
        <v>2.0</v>
      </c>
      <c r="U48" s="100">
        <v>1.0</v>
      </c>
      <c r="V48" s="100">
        <v>2.0</v>
      </c>
      <c r="W48" s="100">
        <v>1.0</v>
      </c>
      <c r="X48" s="100">
        <v>2.0</v>
      </c>
      <c r="Y48" s="98"/>
      <c r="Z48" s="98"/>
      <c r="AA48" s="98"/>
      <c r="AB48" s="98"/>
      <c r="AC48" s="98"/>
      <c r="AD48" s="98"/>
    </row>
    <row r="49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100">
        <v>1.0</v>
      </c>
      <c r="P49" s="100">
        <v>2.0</v>
      </c>
      <c r="Q49" s="100">
        <v>1.0</v>
      </c>
      <c r="R49" s="100">
        <v>2.0</v>
      </c>
      <c r="S49" s="100">
        <v>1.0</v>
      </c>
      <c r="T49" s="100">
        <v>2.0</v>
      </c>
      <c r="U49" s="100">
        <v>1.0</v>
      </c>
      <c r="V49" s="100">
        <v>2.0</v>
      </c>
      <c r="W49" s="100">
        <v>1.0</v>
      </c>
      <c r="X49" s="100">
        <v>2.0</v>
      </c>
      <c r="Y49" s="98"/>
      <c r="Z49" s="98"/>
      <c r="AA49" s="98"/>
      <c r="AB49" s="98"/>
      <c r="AC49" s="98"/>
      <c r="AD49" s="98"/>
    </row>
    <row r="50"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98"/>
      <c r="Z50" s="98"/>
      <c r="AA50" s="98"/>
      <c r="AB50" s="98"/>
      <c r="AC50" s="98"/>
      <c r="AD50" s="98"/>
    </row>
    <row r="51"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98"/>
      <c r="Z51" s="98"/>
      <c r="AA51" s="98"/>
      <c r="AB51" s="98"/>
      <c r="AC51" s="98"/>
      <c r="AD51" s="98"/>
    </row>
    <row r="52">
      <c r="C52" s="98"/>
      <c r="D52" s="98"/>
      <c r="E52" s="98"/>
      <c r="F52" s="98"/>
      <c r="G52" s="99"/>
      <c r="H52" s="99"/>
      <c r="I52" s="99"/>
      <c r="J52" s="99"/>
      <c r="K52" s="99"/>
      <c r="L52" s="99"/>
      <c r="M52" s="98"/>
      <c r="N52" s="98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99"/>
      <c r="Z52" s="99"/>
      <c r="AA52" s="99"/>
      <c r="AB52" s="99"/>
      <c r="AC52" s="99"/>
      <c r="AD52" s="99"/>
    </row>
    <row r="53">
      <c r="C53" s="98"/>
      <c r="D53" s="98"/>
      <c r="E53" s="98"/>
      <c r="F53" s="98"/>
      <c r="G53" s="100"/>
      <c r="H53" s="100"/>
      <c r="I53" s="100"/>
      <c r="J53" s="100"/>
      <c r="K53" s="100"/>
      <c r="L53" s="100"/>
      <c r="M53" s="98"/>
      <c r="N53" s="98"/>
      <c r="O53" s="100"/>
      <c r="P53" s="100"/>
      <c r="Q53" s="99"/>
      <c r="R53" s="99"/>
      <c r="S53" s="99"/>
      <c r="T53" s="99"/>
      <c r="U53" s="100"/>
      <c r="V53" s="100"/>
      <c r="W53" s="99"/>
      <c r="X53" s="99"/>
      <c r="Y53" s="100"/>
      <c r="Z53" s="100"/>
      <c r="AA53" s="100"/>
      <c r="AB53" s="100"/>
      <c r="AC53" s="100"/>
      <c r="AD53" s="100"/>
    </row>
    <row r="54"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9"/>
      <c r="P54" s="99"/>
      <c r="Q54" s="99"/>
      <c r="R54" s="99"/>
      <c r="S54" s="99"/>
      <c r="T54" s="99"/>
      <c r="U54" s="100"/>
      <c r="V54" s="100"/>
      <c r="W54" s="99"/>
      <c r="X54" s="99"/>
      <c r="Y54" s="100"/>
      <c r="Z54" s="100"/>
      <c r="AA54" s="100"/>
      <c r="AB54" s="100"/>
      <c r="AC54" s="100"/>
      <c r="AD54" s="100"/>
    </row>
    <row r="55">
      <c r="C55" s="99"/>
      <c r="D55" s="99"/>
      <c r="E55" s="98"/>
      <c r="F55" s="98"/>
      <c r="G55" s="99"/>
      <c r="H55" s="99"/>
      <c r="I55" s="99"/>
      <c r="J55" s="99"/>
      <c r="K55" s="99"/>
      <c r="L55" s="99"/>
      <c r="M55" s="98"/>
      <c r="N55" s="98"/>
      <c r="O55" s="99"/>
      <c r="P55" s="99"/>
      <c r="Q55" s="99"/>
      <c r="R55" s="99"/>
      <c r="S55" s="99"/>
      <c r="T55" s="99"/>
      <c r="U55" s="100"/>
      <c r="V55" s="100"/>
      <c r="W55" s="99"/>
      <c r="X55" s="99"/>
      <c r="Y55" s="100"/>
      <c r="Z55" s="100"/>
      <c r="AA55" s="100"/>
      <c r="AB55" s="100"/>
      <c r="AC55" s="100"/>
      <c r="AD55" s="100"/>
    </row>
    <row r="56">
      <c r="C56" s="100"/>
      <c r="D56" s="100"/>
      <c r="E56" s="98"/>
      <c r="F56" s="98"/>
      <c r="G56" s="100"/>
      <c r="H56" s="100"/>
      <c r="I56" s="100"/>
      <c r="J56" s="100"/>
      <c r="K56" s="100"/>
      <c r="L56" s="100"/>
      <c r="M56" s="98"/>
      <c r="N56" s="98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99"/>
      <c r="Z56" s="99"/>
      <c r="AA56" s="99"/>
      <c r="AB56" s="99"/>
      <c r="AC56" s="99"/>
      <c r="AD56" s="99"/>
    </row>
    <row r="57">
      <c r="C57" s="100"/>
      <c r="D57" s="100"/>
      <c r="E57" s="98"/>
      <c r="F57" s="98"/>
      <c r="G57" s="100"/>
      <c r="H57" s="100"/>
      <c r="I57" s="100"/>
      <c r="J57" s="100"/>
      <c r="K57" s="100"/>
      <c r="L57" s="100"/>
      <c r="M57" s="98"/>
      <c r="N57" s="98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</row>
    <row r="58">
      <c r="C58" s="98"/>
      <c r="D58" s="98"/>
      <c r="E58" s="98"/>
      <c r="F58" s="98"/>
      <c r="G58" s="100"/>
      <c r="H58" s="100"/>
      <c r="I58" s="100"/>
      <c r="J58" s="100"/>
      <c r="K58" s="100"/>
      <c r="L58" s="100"/>
      <c r="M58" s="99"/>
      <c r="N58" s="99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</row>
    <row r="59">
      <c r="C59" s="99"/>
      <c r="D59" s="99"/>
      <c r="E59" s="98"/>
      <c r="F59" s="98"/>
      <c r="G59" s="100"/>
      <c r="H59" s="100"/>
      <c r="I59" s="99"/>
      <c r="J59" s="99"/>
      <c r="K59" s="100"/>
      <c r="L59" s="100"/>
      <c r="M59" s="100"/>
      <c r="N59" s="100"/>
      <c r="O59" s="100"/>
      <c r="P59" s="100"/>
      <c r="Q59" s="99"/>
      <c r="R59" s="99"/>
      <c r="S59" s="99"/>
      <c r="T59" s="99"/>
      <c r="U59" s="100"/>
      <c r="V59" s="100"/>
      <c r="W59" s="99"/>
      <c r="X59" s="99"/>
      <c r="Y59" s="100"/>
      <c r="Z59" s="100"/>
      <c r="AA59" s="100"/>
      <c r="AB59" s="100"/>
      <c r="AC59" s="100"/>
      <c r="AD59" s="100"/>
    </row>
    <row r="60">
      <c r="C60" s="99"/>
      <c r="D60" s="99"/>
      <c r="E60" s="98"/>
      <c r="F60" s="98"/>
      <c r="G60" s="99"/>
      <c r="H60" s="99"/>
      <c r="I60" s="99"/>
      <c r="J60" s="99"/>
      <c r="K60" s="99"/>
      <c r="L60" s="99"/>
      <c r="M60" s="98"/>
      <c r="N60" s="98"/>
      <c r="O60" s="100"/>
      <c r="P60" s="100"/>
      <c r="Q60" s="98"/>
      <c r="R60" s="98"/>
      <c r="S60" s="98"/>
      <c r="T60" s="98"/>
      <c r="U60" s="98"/>
      <c r="V60" s="98"/>
      <c r="W60" s="98"/>
      <c r="X60" s="98"/>
      <c r="Y60" s="100"/>
      <c r="Z60" s="100"/>
      <c r="AA60" s="100"/>
      <c r="AB60" s="100"/>
      <c r="AC60" s="100"/>
      <c r="AD60" s="100"/>
    </row>
    <row r="61">
      <c r="C61" s="98"/>
      <c r="D61" s="98"/>
      <c r="E61" s="98"/>
      <c r="F61" s="98"/>
      <c r="G61" s="99"/>
      <c r="H61" s="99"/>
      <c r="I61" s="99"/>
      <c r="J61" s="99"/>
      <c r="K61" s="99"/>
      <c r="L61" s="99"/>
      <c r="M61" s="99"/>
      <c r="N61" s="99"/>
      <c r="O61" s="100"/>
      <c r="P61" s="100"/>
      <c r="Q61" s="99"/>
      <c r="R61" s="99"/>
      <c r="S61" s="99"/>
      <c r="T61" s="99"/>
      <c r="U61" s="99"/>
      <c r="V61" s="99"/>
      <c r="W61" s="99"/>
      <c r="X61" s="99"/>
      <c r="Y61" s="100"/>
      <c r="Z61" s="100"/>
      <c r="AA61" s="100"/>
      <c r="AB61" s="100"/>
      <c r="AC61" s="100"/>
      <c r="AD61" s="100"/>
    </row>
    <row r="62">
      <c r="C62" s="98"/>
      <c r="D62" s="98"/>
      <c r="E62" s="98"/>
      <c r="F62" s="98"/>
      <c r="G62" s="100"/>
      <c r="H62" s="100"/>
      <c r="I62" s="98"/>
      <c r="J62" s="98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99"/>
      <c r="Z62" s="99"/>
      <c r="AA62" s="99"/>
      <c r="AB62" s="99"/>
      <c r="AC62" s="99"/>
      <c r="AD62" s="99"/>
    </row>
    <row r="63">
      <c r="C63" s="99"/>
      <c r="D63" s="99"/>
      <c r="E63" s="99"/>
      <c r="F63" s="99"/>
      <c r="G63" s="100"/>
      <c r="H63" s="100"/>
      <c r="I63" s="98"/>
      <c r="J63" s="98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</row>
    <row r="64">
      <c r="C64" s="100"/>
      <c r="D64" s="100"/>
      <c r="E64" s="100"/>
      <c r="F64" s="100"/>
      <c r="G64" s="98"/>
      <c r="H64" s="98"/>
      <c r="I64" s="98"/>
      <c r="J64" s="98"/>
      <c r="K64" s="98"/>
      <c r="L64" s="98"/>
      <c r="M64" s="98"/>
      <c r="N64" s="98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</row>
    <row r="65">
      <c r="C65" s="100"/>
      <c r="D65" s="100"/>
      <c r="E65" s="100"/>
      <c r="F65" s="100"/>
      <c r="G65" s="99"/>
      <c r="H65" s="99"/>
      <c r="I65" s="98"/>
      <c r="J65" s="98"/>
      <c r="K65" s="99"/>
      <c r="L65" s="99"/>
      <c r="M65" s="99"/>
      <c r="N65" s="99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</row>
    <row r="66">
      <c r="C66" s="100"/>
      <c r="D66" s="100"/>
      <c r="E66" s="100"/>
      <c r="F66" s="100"/>
      <c r="G66" s="99"/>
      <c r="H66" s="99"/>
      <c r="I66" s="98"/>
      <c r="J66" s="98"/>
      <c r="K66" s="99"/>
      <c r="L66" s="99"/>
      <c r="M66" s="99"/>
      <c r="N66" s="99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</row>
    <row r="67">
      <c r="C67" s="100"/>
      <c r="D67" s="100"/>
      <c r="E67" s="100"/>
      <c r="F67" s="100"/>
      <c r="G67" s="98"/>
      <c r="H67" s="98"/>
      <c r="I67" s="98"/>
      <c r="J67" s="98"/>
      <c r="K67" s="98"/>
      <c r="L67" s="98"/>
      <c r="M67" s="98"/>
      <c r="N67" s="98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</row>
    <row r="68">
      <c r="C68" s="100"/>
      <c r="D68" s="100"/>
      <c r="E68" s="100"/>
      <c r="F68" s="100"/>
      <c r="G68" s="99"/>
      <c r="H68" s="99"/>
      <c r="I68" s="99"/>
      <c r="J68" s="99"/>
      <c r="K68" s="99"/>
      <c r="L68" s="99"/>
      <c r="M68" s="99"/>
      <c r="N68" s="99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</row>
    <row r="69">
      <c r="C69" s="100"/>
      <c r="D69" s="100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99"/>
      <c r="X69" s="99"/>
      <c r="Y69" s="100"/>
      <c r="Z69" s="100"/>
      <c r="AA69" s="100"/>
      <c r="AB69" s="100"/>
      <c r="AC69" s="100"/>
      <c r="AD69" s="100"/>
    </row>
    <row r="70">
      <c r="C70" s="99"/>
      <c r="D70" s="99"/>
      <c r="E70" s="99"/>
      <c r="F70" s="99"/>
      <c r="G70" s="98"/>
      <c r="H70" s="98"/>
      <c r="I70" s="98"/>
      <c r="J70" s="98"/>
      <c r="K70" s="98"/>
      <c r="L70" s="98"/>
      <c r="M70" s="98"/>
      <c r="N70" s="98"/>
      <c r="O70" s="99"/>
      <c r="P70" s="99"/>
      <c r="Q70" s="99"/>
      <c r="R70" s="99"/>
      <c r="S70" s="99"/>
      <c r="T70" s="99"/>
      <c r="U70" s="99"/>
      <c r="V70" s="99"/>
      <c r="W70" s="100"/>
      <c r="X70" s="100"/>
      <c r="Y70" s="99"/>
      <c r="Z70" s="99"/>
      <c r="AA70" s="99"/>
      <c r="AB70" s="99"/>
      <c r="AC70" s="99"/>
      <c r="AD70" s="99"/>
    </row>
    <row r="71">
      <c r="C71" s="99"/>
      <c r="D71" s="99"/>
      <c r="E71" s="99"/>
      <c r="F71" s="99"/>
      <c r="G71" s="98"/>
      <c r="H71" s="98"/>
      <c r="I71" s="98"/>
      <c r="J71" s="98"/>
      <c r="K71" s="98"/>
      <c r="L71" s="98"/>
      <c r="M71" s="98"/>
      <c r="N71" s="98"/>
      <c r="O71" s="99"/>
      <c r="P71" s="99"/>
      <c r="Q71" s="99"/>
      <c r="R71" s="99"/>
      <c r="S71" s="99"/>
      <c r="T71" s="99"/>
      <c r="U71" s="99"/>
      <c r="V71" s="99"/>
      <c r="W71" s="100"/>
      <c r="X71" s="100"/>
      <c r="Y71" s="99"/>
      <c r="Z71" s="99"/>
      <c r="AA71" s="99"/>
      <c r="AB71" s="99"/>
      <c r="AC71" s="99"/>
      <c r="AD71" s="99"/>
    </row>
    <row r="72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</row>
    <row r="73"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</row>
    <row r="74"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0"/>
      <c r="P74" s="100"/>
      <c r="Q74" s="100"/>
      <c r="R74" s="100"/>
      <c r="S74" s="100"/>
      <c r="T74" s="100"/>
      <c r="U74" s="100"/>
      <c r="V74" s="100"/>
      <c r="W74" s="99"/>
      <c r="X74" s="99"/>
      <c r="Y74" s="100"/>
      <c r="Z74" s="100"/>
      <c r="AA74" s="100"/>
      <c r="AB74" s="100"/>
      <c r="AC74" s="100"/>
      <c r="AD74" s="100"/>
    </row>
    <row r="7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</row>
    <row r="76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</row>
    <row r="77">
      <c r="C77" s="99"/>
      <c r="D77" s="99"/>
      <c r="E77" s="98"/>
      <c r="F77" s="98"/>
      <c r="G77" s="99"/>
      <c r="H77" s="99"/>
      <c r="I77" s="98"/>
      <c r="J77" s="98"/>
      <c r="K77" s="99"/>
      <c r="L77" s="99"/>
      <c r="M77" s="99"/>
      <c r="N77" s="99"/>
      <c r="O77" s="99"/>
      <c r="P77" s="99"/>
      <c r="Q77" s="100"/>
      <c r="R77" s="100"/>
      <c r="S77" s="99"/>
      <c r="T77" s="99"/>
      <c r="U77" s="99"/>
      <c r="V77" s="99"/>
      <c r="W77" s="98"/>
      <c r="X77" s="98"/>
      <c r="Y77" s="99"/>
      <c r="Z77" s="99"/>
      <c r="AA77" s="100"/>
      <c r="AB77" s="100"/>
      <c r="AC77" s="100"/>
      <c r="AD77" s="100"/>
    </row>
    <row r="78">
      <c r="C78" s="100"/>
      <c r="D78" s="100"/>
      <c r="E78" s="99"/>
      <c r="F78" s="99"/>
      <c r="G78" s="100"/>
      <c r="H78" s="100"/>
      <c r="I78" s="99"/>
      <c r="J78" s="99"/>
      <c r="K78" s="100"/>
      <c r="L78" s="100"/>
      <c r="M78" s="100"/>
      <c r="N78" s="100"/>
      <c r="O78" s="99"/>
      <c r="P78" s="99"/>
      <c r="Q78" s="100"/>
      <c r="R78" s="100"/>
      <c r="S78" s="99"/>
      <c r="T78" s="99"/>
      <c r="U78" s="99"/>
      <c r="V78" s="99"/>
      <c r="W78" s="99"/>
      <c r="X78" s="99"/>
      <c r="Y78" s="99"/>
      <c r="Z78" s="99"/>
      <c r="AA78" s="100"/>
      <c r="AB78" s="100"/>
      <c r="AC78" s="100"/>
      <c r="AD78" s="100"/>
    </row>
    <row r="79"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</row>
    <row r="80"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</row>
    <row r="81">
      <c r="C81" s="99"/>
      <c r="D81" s="99"/>
      <c r="E81" s="98"/>
      <c r="F81" s="98"/>
      <c r="G81" s="100"/>
      <c r="H81" s="100"/>
      <c r="I81" s="98"/>
      <c r="J81" s="98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</row>
    <row r="82">
      <c r="C82" s="99"/>
      <c r="D82" s="99"/>
      <c r="E82" s="99"/>
      <c r="F82" s="99"/>
      <c r="G82" s="100"/>
      <c r="H82" s="100"/>
      <c r="I82" s="99"/>
      <c r="J82" s="99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</row>
    <row r="83"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100"/>
      <c r="P83" s="100"/>
      <c r="Q83" s="100"/>
      <c r="R83" s="100"/>
      <c r="S83" s="100"/>
      <c r="T83" s="100"/>
      <c r="U83" s="99"/>
      <c r="V83" s="99"/>
      <c r="W83" s="100"/>
      <c r="X83" s="100"/>
      <c r="Y83" s="100"/>
      <c r="Z83" s="100"/>
      <c r="AA83" s="100"/>
      <c r="AB83" s="100"/>
      <c r="AC83" s="100"/>
      <c r="AD83" s="100"/>
    </row>
    <row r="84">
      <c r="C84" s="98"/>
      <c r="D84" s="98"/>
      <c r="E84" s="98"/>
      <c r="F84" s="98"/>
      <c r="G84" s="100"/>
      <c r="H84" s="100"/>
      <c r="I84" s="98"/>
      <c r="J84" s="98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</row>
    <row r="85">
      <c r="C85" s="98"/>
      <c r="D85" s="98"/>
      <c r="E85" s="98"/>
      <c r="F85" s="98"/>
      <c r="G85" s="100"/>
      <c r="H85" s="100"/>
      <c r="I85" s="98"/>
      <c r="J85" s="98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</row>
    <row r="86"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100"/>
      <c r="P86" s="100"/>
      <c r="Q86" s="100"/>
      <c r="R86" s="100"/>
      <c r="S86" s="100"/>
      <c r="T86" s="100"/>
      <c r="U86" s="98"/>
      <c r="V86" s="98"/>
      <c r="W86" s="100"/>
      <c r="X86" s="100"/>
      <c r="Y86" s="100"/>
      <c r="Z86" s="100"/>
      <c r="AA86" s="100"/>
      <c r="AB86" s="100"/>
      <c r="AC86" s="100"/>
      <c r="AD86" s="100"/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1"/>
    <hyperlink r:id="rId2" ref="A43"/>
  </hyperlinks>
  <drawing r:id="rId3"/>
  <tableParts count="2"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2" max="2" width="24.75"/>
  </cols>
  <sheetData>
    <row r="1">
      <c r="A1" s="31" t="s">
        <v>79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80</v>
      </c>
      <c r="AF2" s="42" t="s">
        <v>81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3"/>
      <c r="P3" s="104"/>
      <c r="Q3" s="103"/>
      <c r="R3" s="104"/>
      <c r="S3" s="103"/>
      <c r="T3" s="104"/>
      <c r="U3" s="103"/>
      <c r="V3" s="104"/>
      <c r="W3" s="103"/>
      <c r="X3" s="104"/>
      <c r="Y3" s="103"/>
      <c r="Z3" s="104"/>
      <c r="AA3" s="103"/>
      <c r="AB3" s="104"/>
      <c r="AC3" s="103"/>
      <c r="AD3" s="104"/>
      <c r="AE3" s="10">
        <v>0.0</v>
      </c>
      <c r="AF3" s="10">
        <f t="shared" ref="AF3:AF41" si="1">max((D3+H3),H3*2,F3,J3,L3,N3)+P3+R3+T3+V3+X3+Z3+AB3+AD3*2</f>
        <v>0</v>
      </c>
      <c r="AG3" s="107" t="str">
        <f>if(NOT(AE3=0),round((AF3-AE3)/AE3,3),"NA")</f>
        <v>NA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2.0</v>
      </c>
      <c r="Q4" s="111">
        <v>1.0</v>
      </c>
      <c r="R4" s="112">
        <v>2.0</v>
      </c>
      <c r="S4" s="111">
        <v>1.0</v>
      </c>
      <c r="T4" s="112">
        <v>2.0</v>
      </c>
      <c r="U4" s="111">
        <v>1.0</v>
      </c>
      <c r="V4" s="112">
        <v>2.0</v>
      </c>
      <c r="W4" s="111">
        <v>1.0</v>
      </c>
      <c r="X4" s="112">
        <v>2.0</v>
      </c>
      <c r="Y4" s="109"/>
      <c r="Z4" s="110"/>
      <c r="AA4" s="109"/>
      <c r="AB4" s="110"/>
      <c r="AC4" s="109"/>
      <c r="AD4" s="110"/>
      <c r="AE4" s="113">
        <v>10.0</v>
      </c>
      <c r="AF4" s="113">
        <f t="shared" si="1"/>
        <v>10</v>
      </c>
      <c r="AG4" s="114">
        <f t="shared" ref="AG4:AG41" si="2">round((AF4-AE4)/AE4,3)</f>
        <v>0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2.0</v>
      </c>
      <c r="Q5" s="115">
        <v>1.0</v>
      </c>
      <c r="R5" s="116">
        <v>2.0</v>
      </c>
      <c r="S5" s="115">
        <v>1.0</v>
      </c>
      <c r="T5" s="116">
        <v>2.0</v>
      </c>
      <c r="U5" s="115">
        <v>1.0</v>
      </c>
      <c r="V5" s="116">
        <v>2.0</v>
      </c>
      <c r="W5" s="115">
        <v>1.0</v>
      </c>
      <c r="X5" s="116">
        <v>2.0</v>
      </c>
      <c r="Y5" s="103"/>
      <c r="Z5" s="106"/>
      <c r="AA5" s="105"/>
      <c r="AB5" s="104"/>
      <c r="AC5" s="103"/>
      <c r="AD5" s="104"/>
      <c r="AE5" s="10">
        <v>10.0</v>
      </c>
      <c r="AF5" s="10">
        <f t="shared" si="1"/>
        <v>10</v>
      </c>
      <c r="AG5" s="107">
        <f t="shared" si="2"/>
        <v>0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2.0</v>
      </c>
      <c r="Q6" s="111">
        <v>1.0</v>
      </c>
      <c r="R6" s="112">
        <v>2.0</v>
      </c>
      <c r="S6" s="111">
        <v>1.0</v>
      </c>
      <c r="T6" s="112">
        <v>2.0</v>
      </c>
      <c r="U6" s="111">
        <v>1.0</v>
      </c>
      <c r="V6" s="112">
        <v>2.0</v>
      </c>
      <c r="W6" s="111">
        <v>1.0</v>
      </c>
      <c r="X6" s="112">
        <v>2.0</v>
      </c>
      <c r="Y6" s="109"/>
      <c r="Z6" s="110"/>
      <c r="AA6" s="109"/>
      <c r="AB6" s="110"/>
      <c r="AC6" s="109"/>
      <c r="AD6" s="110"/>
      <c r="AE6" s="113">
        <v>10.0</v>
      </c>
      <c r="AF6" s="113">
        <f t="shared" si="1"/>
        <v>10</v>
      </c>
      <c r="AG6" s="114">
        <f t="shared" si="2"/>
        <v>0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2.0</v>
      </c>
      <c r="Q7" s="115">
        <v>1.0</v>
      </c>
      <c r="R7" s="116">
        <v>2.0</v>
      </c>
      <c r="S7" s="115">
        <v>1.0</v>
      </c>
      <c r="T7" s="116">
        <v>2.0</v>
      </c>
      <c r="U7" s="115">
        <v>1.0</v>
      </c>
      <c r="V7" s="116">
        <v>2.0</v>
      </c>
      <c r="W7" s="115">
        <v>1.0</v>
      </c>
      <c r="X7" s="116">
        <v>2.0</v>
      </c>
      <c r="Y7" s="103"/>
      <c r="Z7" s="104"/>
      <c r="AA7" s="103"/>
      <c r="AB7" s="104"/>
      <c r="AC7" s="103"/>
      <c r="AD7" s="104"/>
      <c r="AE7" s="10">
        <v>10.0</v>
      </c>
      <c r="AF7" s="10">
        <f t="shared" si="1"/>
        <v>10</v>
      </c>
      <c r="AG7" s="107">
        <f t="shared" si="2"/>
        <v>0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2.0</v>
      </c>
      <c r="Q8" s="111">
        <v>1.0</v>
      </c>
      <c r="R8" s="112">
        <v>2.0</v>
      </c>
      <c r="S8" s="111">
        <v>1.0</v>
      </c>
      <c r="T8" s="112">
        <v>2.0</v>
      </c>
      <c r="U8" s="111">
        <v>1.0</v>
      </c>
      <c r="V8" s="112">
        <v>2.0</v>
      </c>
      <c r="W8" s="111">
        <v>1.0</v>
      </c>
      <c r="X8" s="112">
        <v>2.0</v>
      </c>
      <c r="Y8" s="109"/>
      <c r="Z8" s="110"/>
      <c r="AA8" s="109"/>
      <c r="AB8" s="110"/>
      <c r="AC8" s="109"/>
      <c r="AD8" s="110"/>
      <c r="AE8" s="113">
        <v>10.0</v>
      </c>
      <c r="AF8" s="113">
        <f t="shared" si="1"/>
        <v>10</v>
      </c>
      <c r="AG8" s="114">
        <f t="shared" si="2"/>
        <v>0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2.0</v>
      </c>
      <c r="Q9" s="115">
        <v>1.0</v>
      </c>
      <c r="R9" s="116">
        <v>2.0</v>
      </c>
      <c r="S9" s="115">
        <v>1.0</v>
      </c>
      <c r="T9" s="116">
        <v>2.0</v>
      </c>
      <c r="U9" s="115">
        <v>1.0</v>
      </c>
      <c r="V9" s="116">
        <v>2.0</v>
      </c>
      <c r="W9" s="115">
        <v>1.0</v>
      </c>
      <c r="X9" s="116">
        <v>2.0</v>
      </c>
      <c r="Y9" s="103"/>
      <c r="Z9" s="104"/>
      <c r="AA9" s="103"/>
      <c r="AB9" s="104"/>
      <c r="AC9" s="103"/>
      <c r="AD9" s="104"/>
      <c r="AE9" s="10">
        <v>10.0</v>
      </c>
      <c r="AF9" s="10">
        <f t="shared" si="1"/>
        <v>10</v>
      </c>
      <c r="AG9" s="107">
        <f t="shared" si="2"/>
        <v>0</v>
      </c>
    </row>
    <row r="10">
      <c r="A10" s="49"/>
      <c r="B10" s="108" t="s">
        <v>45</v>
      </c>
      <c r="C10" s="109"/>
      <c r="D10" s="110"/>
      <c r="E10" s="109"/>
      <c r="F10" s="110"/>
      <c r="G10" s="109"/>
      <c r="H10" s="110"/>
      <c r="I10" s="109"/>
      <c r="J10" s="110"/>
      <c r="K10" s="109"/>
      <c r="L10" s="110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09"/>
      <c r="Z10" s="110"/>
      <c r="AA10" s="109"/>
      <c r="AB10" s="110"/>
      <c r="AC10" s="109"/>
      <c r="AD10" s="110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2.5</v>
      </c>
      <c r="H11" s="124">
        <v>3.5</v>
      </c>
      <c r="I11" s="123">
        <v>4.0</v>
      </c>
      <c r="J11" s="124">
        <v>7.0</v>
      </c>
      <c r="K11" s="123">
        <v>4.0</v>
      </c>
      <c r="L11" s="124">
        <v>7.0</v>
      </c>
      <c r="M11" s="121"/>
      <c r="N11" s="122"/>
      <c r="O11" s="123">
        <v>2.0</v>
      </c>
      <c r="P11" s="124">
        <v>3.0</v>
      </c>
      <c r="Q11" s="125"/>
      <c r="R11" s="126"/>
      <c r="S11" s="125"/>
      <c r="T11" s="126"/>
      <c r="U11" s="123">
        <v>2.0</v>
      </c>
      <c r="V11" s="124">
        <v>3.0</v>
      </c>
      <c r="W11" s="125"/>
      <c r="X11" s="126"/>
      <c r="Y11" s="123">
        <v>2.5</v>
      </c>
      <c r="Z11" s="124">
        <v>3.5</v>
      </c>
      <c r="AA11" s="123">
        <v>2.5</v>
      </c>
      <c r="AB11" s="124">
        <v>3.5</v>
      </c>
      <c r="AC11" s="123">
        <v>1.0</v>
      </c>
      <c r="AD11" s="124">
        <v>2.0</v>
      </c>
      <c r="AE11" s="127">
        <v>24.0</v>
      </c>
      <c r="AF11" s="10">
        <f t="shared" si="1"/>
        <v>24</v>
      </c>
      <c r="AG11" s="107">
        <f t="shared" si="2"/>
        <v>0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31"/>
      <c r="P12" s="132"/>
      <c r="Q12" s="131"/>
      <c r="R12" s="132"/>
      <c r="S12" s="131"/>
      <c r="T12" s="132"/>
      <c r="U12" s="133">
        <v>1.0</v>
      </c>
      <c r="V12" s="134">
        <v>1.0</v>
      </c>
      <c r="W12" s="131"/>
      <c r="X12" s="132"/>
      <c r="Y12" s="133">
        <v>1.0</v>
      </c>
      <c r="Z12" s="134">
        <v>1.0</v>
      </c>
      <c r="AA12" s="133">
        <v>1.0</v>
      </c>
      <c r="AB12" s="134">
        <v>1.0</v>
      </c>
      <c r="AC12" s="133">
        <v>1.0</v>
      </c>
      <c r="AD12" s="134">
        <v>1.0</v>
      </c>
      <c r="AE12" s="135">
        <v>5.0</v>
      </c>
      <c r="AF12" s="135">
        <f t="shared" si="1"/>
        <v>5</v>
      </c>
      <c r="AG12" s="136">
        <f t="shared" si="2"/>
        <v>0</v>
      </c>
    </row>
    <row r="13">
      <c r="A13" s="55"/>
      <c r="B13" s="102" t="s">
        <v>38</v>
      </c>
      <c r="C13" s="103"/>
      <c r="D13" s="104"/>
      <c r="E13" s="103"/>
      <c r="F13" s="104"/>
      <c r="G13" s="103"/>
      <c r="H13" s="104"/>
      <c r="I13" s="103"/>
      <c r="J13" s="104"/>
      <c r="K13" s="103"/>
      <c r="L13" s="104"/>
      <c r="M13" s="103"/>
      <c r="N13" s="104"/>
      <c r="O13" s="105"/>
      <c r="P13" s="106"/>
      <c r="Q13" s="105"/>
      <c r="R13" s="106"/>
      <c r="S13" s="105"/>
      <c r="T13" s="106"/>
      <c r="U13" s="115">
        <v>1.0</v>
      </c>
      <c r="V13" s="116">
        <v>1.0</v>
      </c>
      <c r="W13" s="105"/>
      <c r="X13" s="106"/>
      <c r="Y13" s="115">
        <v>1.0</v>
      </c>
      <c r="Z13" s="116">
        <v>1.0</v>
      </c>
      <c r="AA13" s="115">
        <v>1.0</v>
      </c>
      <c r="AB13" s="116">
        <v>1.0</v>
      </c>
      <c r="AC13" s="115">
        <v>1.0</v>
      </c>
      <c r="AD13" s="116">
        <v>1.0</v>
      </c>
      <c r="AE13" s="10">
        <v>5.0</v>
      </c>
      <c r="AF13" s="10">
        <f t="shared" si="1"/>
        <v>5</v>
      </c>
      <c r="AG13" s="107">
        <f t="shared" si="2"/>
        <v>0</v>
      </c>
    </row>
    <row r="14">
      <c r="A14" s="60"/>
      <c r="B14" s="128" t="s">
        <v>36</v>
      </c>
      <c r="C14" s="133">
        <v>1.5</v>
      </c>
      <c r="D14" s="134">
        <v>2.5</v>
      </c>
      <c r="E14" s="129"/>
      <c r="F14" s="130"/>
      <c r="G14" s="133">
        <v>1.5</v>
      </c>
      <c r="H14" s="134">
        <v>2.5</v>
      </c>
      <c r="I14" s="133">
        <v>2.5</v>
      </c>
      <c r="J14" s="134">
        <v>5.0</v>
      </c>
      <c r="K14" s="133">
        <v>2.5</v>
      </c>
      <c r="L14" s="134">
        <v>5.0</v>
      </c>
      <c r="M14" s="129"/>
      <c r="N14" s="130"/>
      <c r="O14" s="133">
        <v>1.0</v>
      </c>
      <c r="P14" s="134">
        <v>1.5</v>
      </c>
      <c r="Q14" s="133">
        <v>1.5</v>
      </c>
      <c r="R14" s="134">
        <v>2.5</v>
      </c>
      <c r="S14" s="133">
        <v>1.5</v>
      </c>
      <c r="T14" s="134">
        <v>2.5</v>
      </c>
      <c r="U14" s="133">
        <v>1.0</v>
      </c>
      <c r="V14" s="134">
        <v>1.5</v>
      </c>
      <c r="W14" s="133">
        <v>1.0</v>
      </c>
      <c r="X14" s="134">
        <v>1.5</v>
      </c>
      <c r="Y14" s="131"/>
      <c r="Z14" s="132"/>
      <c r="AA14" s="131"/>
      <c r="AB14" s="132"/>
      <c r="AC14" s="131"/>
      <c r="AD14" s="132"/>
      <c r="AE14" s="135">
        <v>14.5</v>
      </c>
      <c r="AF14" s="135">
        <f t="shared" si="1"/>
        <v>14.5</v>
      </c>
      <c r="AG14" s="136">
        <f t="shared" si="2"/>
        <v>0</v>
      </c>
    </row>
    <row r="15">
      <c r="A15" s="55"/>
      <c r="B15" s="102" t="s">
        <v>41</v>
      </c>
      <c r="C15" s="115">
        <v>1.0</v>
      </c>
      <c r="D15" s="116">
        <v>1.0</v>
      </c>
      <c r="E15" s="103"/>
      <c r="F15" s="104"/>
      <c r="G15" s="115">
        <v>1.0</v>
      </c>
      <c r="H15" s="116">
        <v>1.0</v>
      </c>
      <c r="I15" s="115">
        <v>1.0</v>
      </c>
      <c r="J15" s="116">
        <v>2.0</v>
      </c>
      <c r="K15" s="115">
        <v>1.0</v>
      </c>
      <c r="L15" s="116">
        <v>2.0</v>
      </c>
      <c r="M15" s="103"/>
      <c r="N15" s="104"/>
      <c r="O15" s="103"/>
      <c r="P15" s="104"/>
      <c r="Q15" s="103"/>
      <c r="R15" s="104"/>
      <c r="S15" s="103"/>
      <c r="T15" s="104"/>
      <c r="U15" s="105"/>
      <c r="V15" s="106"/>
      <c r="W15" s="103"/>
      <c r="X15" s="104"/>
      <c r="Y15" s="105"/>
      <c r="Z15" s="106"/>
      <c r="AA15" s="105"/>
      <c r="AB15" s="106"/>
      <c r="AC15" s="105"/>
      <c r="AD15" s="106"/>
      <c r="AE15" s="10">
        <v>2.0</v>
      </c>
      <c r="AF15" s="10">
        <f t="shared" si="1"/>
        <v>2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2.0</v>
      </c>
      <c r="I16" s="140">
        <v>1.0</v>
      </c>
      <c r="J16" s="141">
        <v>3.0</v>
      </c>
      <c r="K16" s="140">
        <v>1.0</v>
      </c>
      <c r="L16" s="141">
        <v>3.0</v>
      </c>
      <c r="M16" s="138"/>
      <c r="N16" s="139"/>
      <c r="O16" s="140">
        <v>1.0</v>
      </c>
      <c r="P16" s="141">
        <v>2.0</v>
      </c>
      <c r="Q16" s="140">
        <v>1.0</v>
      </c>
      <c r="R16" s="141">
        <v>3.0</v>
      </c>
      <c r="S16" s="140">
        <v>1.0</v>
      </c>
      <c r="T16" s="141">
        <v>3.0</v>
      </c>
      <c r="U16" s="140">
        <v>1.0</v>
      </c>
      <c r="V16" s="141">
        <v>2.0</v>
      </c>
      <c r="W16" s="140">
        <v>1.0</v>
      </c>
      <c r="X16" s="141">
        <v>2.0</v>
      </c>
      <c r="Y16" s="140">
        <v>1.0</v>
      </c>
      <c r="Z16" s="141">
        <v>2.0</v>
      </c>
      <c r="AA16" s="140">
        <v>1.0</v>
      </c>
      <c r="AB16" s="141">
        <v>3.0</v>
      </c>
      <c r="AC16" s="140">
        <v>1.0</v>
      </c>
      <c r="AD16" s="141">
        <v>2.0</v>
      </c>
      <c r="AE16" s="144">
        <v>25.0</v>
      </c>
      <c r="AF16" s="135">
        <f t="shared" si="1"/>
        <v>25</v>
      </c>
      <c r="AG16" s="136">
        <f t="shared" si="2"/>
        <v>0</v>
      </c>
    </row>
    <row r="17">
      <c r="A17" s="145" t="s">
        <v>65</v>
      </c>
      <c r="B17" s="120" t="s">
        <v>29</v>
      </c>
      <c r="C17" s="125"/>
      <c r="D17" s="126"/>
      <c r="E17" s="121"/>
      <c r="F17" s="122"/>
      <c r="G17" s="123">
        <v>2.5</v>
      </c>
      <c r="H17" s="124">
        <v>3.5</v>
      </c>
      <c r="I17" s="125"/>
      <c r="J17" s="126"/>
      <c r="K17" s="123">
        <v>4.0</v>
      </c>
      <c r="L17" s="124">
        <v>7.0</v>
      </c>
      <c r="M17" s="123">
        <v>4.0</v>
      </c>
      <c r="N17" s="124">
        <v>7.0</v>
      </c>
      <c r="O17" s="123">
        <v>2.0</v>
      </c>
      <c r="P17" s="124">
        <v>3.0</v>
      </c>
      <c r="Q17" s="125"/>
      <c r="R17" s="126"/>
      <c r="S17" s="125"/>
      <c r="T17" s="126"/>
      <c r="U17" s="123">
        <v>2.0</v>
      </c>
      <c r="V17" s="124">
        <v>3.0</v>
      </c>
      <c r="W17" s="125"/>
      <c r="X17" s="126"/>
      <c r="Y17" s="123">
        <v>2.5</v>
      </c>
      <c r="Z17" s="124">
        <v>3.5</v>
      </c>
      <c r="AA17" s="123">
        <v>2.5</v>
      </c>
      <c r="AB17" s="124">
        <v>3.5</v>
      </c>
      <c r="AC17" s="123">
        <v>1.0</v>
      </c>
      <c r="AD17" s="124">
        <v>2.0</v>
      </c>
      <c r="AE17" s="127">
        <v>24.0</v>
      </c>
      <c r="AF17" s="10">
        <f t="shared" si="1"/>
        <v>24</v>
      </c>
      <c r="AG17" s="107">
        <f t="shared" si="2"/>
        <v>0</v>
      </c>
    </row>
    <row r="18">
      <c r="A18" s="70"/>
      <c r="B18" s="146" t="s">
        <v>22</v>
      </c>
      <c r="C18" s="147"/>
      <c r="D18" s="148"/>
      <c r="E18" s="149"/>
      <c r="F18" s="150"/>
      <c r="G18" s="147"/>
      <c r="H18" s="148"/>
      <c r="I18" s="147"/>
      <c r="J18" s="148"/>
      <c r="K18" s="147"/>
      <c r="L18" s="148"/>
      <c r="M18" s="149"/>
      <c r="N18" s="150"/>
      <c r="O18" s="151">
        <v>1.0</v>
      </c>
      <c r="P18" s="152">
        <v>1.0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1.0</v>
      </c>
      <c r="AA18" s="151">
        <v>1.0</v>
      </c>
      <c r="AB18" s="152">
        <v>1.0</v>
      </c>
      <c r="AC18" s="151">
        <v>1.0</v>
      </c>
      <c r="AD18" s="152">
        <v>1.0</v>
      </c>
      <c r="AE18" s="153">
        <v>5.0</v>
      </c>
      <c r="AF18" s="153">
        <f t="shared" si="1"/>
        <v>5</v>
      </c>
      <c r="AG18" s="154">
        <f t="shared" si="2"/>
        <v>0</v>
      </c>
    </row>
    <row r="19">
      <c r="A19" s="55"/>
      <c r="B19" s="102" t="s">
        <v>25</v>
      </c>
      <c r="C19" s="103"/>
      <c r="D19" s="104"/>
      <c r="E19" s="103"/>
      <c r="F19" s="104"/>
      <c r="G19" s="105"/>
      <c r="H19" s="106"/>
      <c r="I19" s="105"/>
      <c r="J19" s="106"/>
      <c r="K19" s="105"/>
      <c r="L19" s="106"/>
      <c r="M19" s="103"/>
      <c r="N19" s="104"/>
      <c r="O19" s="115">
        <v>1.0</v>
      </c>
      <c r="P19" s="116">
        <v>1.0</v>
      </c>
      <c r="Q19" s="105"/>
      <c r="R19" s="106"/>
      <c r="S19" s="105"/>
      <c r="T19" s="106"/>
      <c r="U19" s="105"/>
      <c r="V19" s="106"/>
      <c r="W19" s="105"/>
      <c r="X19" s="106"/>
      <c r="Y19" s="115">
        <v>1.0</v>
      </c>
      <c r="Z19" s="116">
        <v>1.0</v>
      </c>
      <c r="AA19" s="115">
        <v>1.0</v>
      </c>
      <c r="AB19" s="116">
        <v>1.0</v>
      </c>
      <c r="AC19" s="115">
        <v>1.0</v>
      </c>
      <c r="AD19" s="116">
        <v>1.0</v>
      </c>
      <c r="AE19" s="10">
        <v>5.0</v>
      </c>
      <c r="AF19" s="10">
        <f t="shared" si="1"/>
        <v>5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1.5</v>
      </c>
      <c r="H20" s="152">
        <v>3.5</v>
      </c>
      <c r="I20" s="149"/>
      <c r="J20" s="150"/>
      <c r="K20" s="151">
        <v>3.0</v>
      </c>
      <c r="L20" s="152">
        <v>6.0</v>
      </c>
      <c r="M20" s="151">
        <v>3.0</v>
      </c>
      <c r="N20" s="152">
        <v>6.0</v>
      </c>
      <c r="O20" s="151">
        <v>1.0</v>
      </c>
      <c r="P20" s="152">
        <v>2.0</v>
      </c>
      <c r="Q20" s="151">
        <v>2.0</v>
      </c>
      <c r="R20" s="152">
        <v>4.5</v>
      </c>
      <c r="S20" s="151">
        <v>2.0</v>
      </c>
      <c r="T20" s="152">
        <v>4.5</v>
      </c>
      <c r="U20" s="151">
        <v>1.0</v>
      </c>
      <c r="V20" s="152">
        <v>2.0</v>
      </c>
      <c r="W20" s="151">
        <v>1.0</v>
      </c>
      <c r="X20" s="152">
        <v>2.0</v>
      </c>
      <c r="Y20" s="147"/>
      <c r="Z20" s="148"/>
      <c r="AA20" s="147"/>
      <c r="AB20" s="148"/>
      <c r="AC20" s="147"/>
      <c r="AD20" s="148"/>
      <c r="AE20" s="153">
        <v>22.0</v>
      </c>
      <c r="AF20" s="153">
        <f t="shared" si="1"/>
        <v>22</v>
      </c>
      <c r="AG20" s="154">
        <f t="shared" si="2"/>
        <v>0</v>
      </c>
    </row>
    <row r="21">
      <c r="A21" s="55"/>
      <c r="B21" s="155" t="s">
        <v>28</v>
      </c>
      <c r="C21" s="160"/>
      <c r="D21" s="161"/>
      <c r="E21" s="160"/>
      <c r="F21" s="161"/>
      <c r="G21" s="158">
        <v>1.0</v>
      </c>
      <c r="H21" s="159">
        <v>2.0</v>
      </c>
      <c r="I21" s="160"/>
      <c r="J21" s="161"/>
      <c r="K21" s="158">
        <v>1.0</v>
      </c>
      <c r="L21" s="159">
        <v>3.0</v>
      </c>
      <c r="M21" s="158">
        <v>1.0</v>
      </c>
      <c r="N21" s="159">
        <v>3.0</v>
      </c>
      <c r="O21" s="158">
        <v>1.0</v>
      </c>
      <c r="P21" s="159">
        <v>2.0</v>
      </c>
      <c r="Q21" s="158">
        <v>1.0</v>
      </c>
      <c r="R21" s="159">
        <v>3.0</v>
      </c>
      <c r="S21" s="158">
        <v>1.0</v>
      </c>
      <c r="T21" s="159">
        <v>3.0</v>
      </c>
      <c r="U21" s="158">
        <v>1.0</v>
      </c>
      <c r="V21" s="159">
        <v>2.0</v>
      </c>
      <c r="W21" s="158">
        <v>1.0</v>
      </c>
      <c r="X21" s="159">
        <v>2.0</v>
      </c>
      <c r="Y21" s="158">
        <v>1.0</v>
      </c>
      <c r="Z21" s="159">
        <v>2.0</v>
      </c>
      <c r="AA21" s="158">
        <v>1.0</v>
      </c>
      <c r="AB21" s="159">
        <v>3.0</v>
      </c>
      <c r="AC21" s="158">
        <v>1.0</v>
      </c>
      <c r="AD21" s="159">
        <v>2.0</v>
      </c>
      <c r="AE21" s="162">
        <v>25.0</v>
      </c>
      <c r="AF21" s="10">
        <f t="shared" si="1"/>
        <v>25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6.0</v>
      </c>
      <c r="D22" s="124">
        <v>8.0</v>
      </c>
      <c r="E22" s="123">
        <v>12.0</v>
      </c>
      <c r="F22" s="124">
        <v>15.0</v>
      </c>
      <c r="G22" s="121"/>
      <c r="H22" s="122"/>
      <c r="I22" s="121"/>
      <c r="J22" s="122"/>
      <c r="K22" s="121"/>
      <c r="L22" s="122"/>
      <c r="M22" s="121"/>
      <c r="N22" s="122"/>
      <c r="O22" s="123">
        <v>2.0</v>
      </c>
      <c r="P22" s="124">
        <v>3.0</v>
      </c>
      <c r="Q22" s="123">
        <v>4.0</v>
      </c>
      <c r="R22" s="124">
        <v>6.0</v>
      </c>
      <c r="S22" s="123">
        <v>4.0</v>
      </c>
      <c r="T22" s="124">
        <v>6.0</v>
      </c>
      <c r="U22" s="123">
        <v>2.0</v>
      </c>
      <c r="V22" s="124">
        <v>3.0</v>
      </c>
      <c r="W22" s="123">
        <v>2.0</v>
      </c>
      <c r="X22" s="124">
        <v>3.0</v>
      </c>
      <c r="Y22" s="123">
        <v>2.0</v>
      </c>
      <c r="Z22" s="124">
        <v>3.0</v>
      </c>
      <c r="AA22" s="123">
        <v>4.0</v>
      </c>
      <c r="AB22" s="124">
        <v>6.0</v>
      </c>
      <c r="AC22" s="123">
        <v>2.0</v>
      </c>
      <c r="AD22" s="124">
        <v>3.0</v>
      </c>
      <c r="AE22" s="127">
        <v>90.0</v>
      </c>
      <c r="AF22" s="10">
        <f t="shared" si="1"/>
        <v>51</v>
      </c>
      <c r="AG22" s="107">
        <f t="shared" si="2"/>
        <v>-0.433</v>
      </c>
    </row>
    <row r="23">
      <c r="A23" s="78"/>
      <c r="B23" s="164" t="s">
        <v>30</v>
      </c>
      <c r="C23" s="165">
        <v>6.0</v>
      </c>
      <c r="D23" s="166">
        <v>8.0</v>
      </c>
      <c r="E23" s="165">
        <v>12.0</v>
      </c>
      <c r="F23" s="166">
        <v>15.0</v>
      </c>
      <c r="G23" s="167"/>
      <c r="H23" s="168"/>
      <c r="I23" s="169"/>
      <c r="J23" s="170"/>
      <c r="K23" s="167"/>
      <c r="L23" s="168"/>
      <c r="M23" s="167"/>
      <c r="N23" s="168"/>
      <c r="O23" s="165">
        <v>2.0</v>
      </c>
      <c r="P23" s="166">
        <v>3.0</v>
      </c>
      <c r="Q23" s="165">
        <v>4.0</v>
      </c>
      <c r="R23" s="166">
        <v>6.0</v>
      </c>
      <c r="S23" s="165">
        <v>4.0</v>
      </c>
      <c r="T23" s="166">
        <v>6.0</v>
      </c>
      <c r="U23" s="165">
        <v>2.0</v>
      </c>
      <c r="V23" s="166">
        <v>3.0</v>
      </c>
      <c r="W23" s="165">
        <v>2.0</v>
      </c>
      <c r="X23" s="166">
        <v>3.0</v>
      </c>
      <c r="Y23" s="165">
        <v>2.0</v>
      </c>
      <c r="Z23" s="166">
        <v>3.0</v>
      </c>
      <c r="AA23" s="165">
        <v>4.0</v>
      </c>
      <c r="AB23" s="166">
        <v>6.0</v>
      </c>
      <c r="AC23" s="165">
        <v>2.0</v>
      </c>
      <c r="AD23" s="166">
        <v>3.0</v>
      </c>
      <c r="AE23" s="171">
        <v>90.0</v>
      </c>
      <c r="AF23" s="171">
        <f t="shared" si="1"/>
        <v>51</v>
      </c>
      <c r="AG23" s="172">
        <f t="shared" si="2"/>
        <v>-0.433</v>
      </c>
    </row>
    <row r="24">
      <c r="A24" s="55"/>
      <c r="B24" s="102" t="s">
        <v>37</v>
      </c>
      <c r="C24" s="115">
        <v>1.0</v>
      </c>
      <c r="D24" s="116">
        <v>1.5</v>
      </c>
      <c r="E24" s="115">
        <v>1.5</v>
      </c>
      <c r="F24" s="116">
        <v>2.5</v>
      </c>
      <c r="G24" s="105"/>
      <c r="H24" s="106"/>
      <c r="I24" s="103"/>
      <c r="J24" s="104"/>
      <c r="K24" s="105"/>
      <c r="L24" s="106"/>
      <c r="M24" s="105"/>
      <c r="N24" s="106"/>
      <c r="O24" s="115">
        <v>0.4</v>
      </c>
      <c r="P24" s="116">
        <v>0.5</v>
      </c>
      <c r="Q24" s="115">
        <v>0.7</v>
      </c>
      <c r="R24" s="116">
        <v>1.0</v>
      </c>
      <c r="S24" s="115">
        <v>0.7</v>
      </c>
      <c r="T24" s="116">
        <v>1.0</v>
      </c>
      <c r="U24" s="115">
        <v>0.4</v>
      </c>
      <c r="V24" s="116">
        <v>0.5</v>
      </c>
      <c r="W24" s="115">
        <v>0.4</v>
      </c>
      <c r="X24" s="116">
        <v>0.5</v>
      </c>
      <c r="Y24" s="115">
        <v>0.4</v>
      </c>
      <c r="Z24" s="116">
        <v>0.5</v>
      </c>
      <c r="AA24" s="115">
        <v>0.7</v>
      </c>
      <c r="AB24" s="116">
        <v>1.0</v>
      </c>
      <c r="AC24" s="115">
        <v>0.4</v>
      </c>
      <c r="AD24" s="116">
        <v>0.5</v>
      </c>
      <c r="AE24" s="10">
        <v>15.5</v>
      </c>
      <c r="AF24" s="10">
        <f t="shared" si="1"/>
        <v>8.5</v>
      </c>
      <c r="AG24" s="107">
        <f t="shared" si="2"/>
        <v>-0.452</v>
      </c>
    </row>
    <row r="25">
      <c r="A25" s="78"/>
      <c r="B25" s="164" t="s">
        <v>24</v>
      </c>
      <c r="C25" s="165">
        <v>1.0</v>
      </c>
      <c r="D25" s="166">
        <v>1.5</v>
      </c>
      <c r="E25" s="165">
        <v>1.5</v>
      </c>
      <c r="F25" s="166">
        <v>2.5</v>
      </c>
      <c r="G25" s="169"/>
      <c r="H25" s="170"/>
      <c r="I25" s="169"/>
      <c r="J25" s="170"/>
      <c r="K25" s="169"/>
      <c r="L25" s="170"/>
      <c r="M25" s="169"/>
      <c r="N25" s="170"/>
      <c r="O25" s="165">
        <v>0.4</v>
      </c>
      <c r="P25" s="166">
        <v>0.5</v>
      </c>
      <c r="Q25" s="165">
        <v>0.7</v>
      </c>
      <c r="R25" s="166">
        <v>1.0</v>
      </c>
      <c r="S25" s="165">
        <v>0.7</v>
      </c>
      <c r="T25" s="166">
        <v>1.0</v>
      </c>
      <c r="U25" s="165">
        <v>0.4</v>
      </c>
      <c r="V25" s="166">
        <v>0.5</v>
      </c>
      <c r="W25" s="165">
        <v>0.4</v>
      </c>
      <c r="X25" s="166">
        <v>0.5</v>
      </c>
      <c r="Y25" s="165">
        <v>0.4</v>
      </c>
      <c r="Z25" s="166">
        <v>0.5</v>
      </c>
      <c r="AA25" s="165">
        <v>0.7</v>
      </c>
      <c r="AB25" s="166">
        <v>1.0</v>
      </c>
      <c r="AC25" s="165">
        <v>0.4</v>
      </c>
      <c r="AD25" s="166">
        <v>0.5</v>
      </c>
      <c r="AE25" s="171">
        <v>15.5</v>
      </c>
      <c r="AF25" s="171">
        <f t="shared" si="1"/>
        <v>8.5</v>
      </c>
      <c r="AG25" s="172">
        <f t="shared" si="2"/>
        <v>-0.452</v>
      </c>
    </row>
    <row r="26">
      <c r="A26" s="81"/>
      <c r="B26" s="155" t="s">
        <v>43</v>
      </c>
      <c r="C26" s="158">
        <v>2.0</v>
      </c>
      <c r="D26" s="159">
        <v>3.0</v>
      </c>
      <c r="E26" s="158">
        <v>3.0</v>
      </c>
      <c r="F26" s="159">
        <v>5.0</v>
      </c>
      <c r="G26" s="160"/>
      <c r="H26" s="161"/>
      <c r="I26" s="160"/>
      <c r="J26" s="161"/>
      <c r="K26" s="160"/>
      <c r="L26" s="161"/>
      <c r="M26" s="160"/>
      <c r="N26" s="161"/>
      <c r="O26" s="158">
        <v>0.5</v>
      </c>
      <c r="P26" s="159">
        <v>1.0</v>
      </c>
      <c r="Q26" s="158">
        <v>1.0</v>
      </c>
      <c r="R26" s="159">
        <v>1.5</v>
      </c>
      <c r="S26" s="158">
        <v>1.0</v>
      </c>
      <c r="T26" s="159">
        <v>1.5</v>
      </c>
      <c r="U26" s="158">
        <v>0.5</v>
      </c>
      <c r="V26" s="159">
        <v>1.0</v>
      </c>
      <c r="W26" s="158">
        <v>0.5</v>
      </c>
      <c r="X26" s="159">
        <v>1.0</v>
      </c>
      <c r="Y26" s="158">
        <v>0.5</v>
      </c>
      <c r="Z26" s="159">
        <v>1.0</v>
      </c>
      <c r="AA26" s="158">
        <v>1.0</v>
      </c>
      <c r="AB26" s="159">
        <v>1.5</v>
      </c>
      <c r="AC26" s="158">
        <v>0.5</v>
      </c>
      <c r="AD26" s="159">
        <v>1.0</v>
      </c>
      <c r="AE26" s="162">
        <v>15.5</v>
      </c>
      <c r="AF26" s="10">
        <f t="shared" si="1"/>
        <v>15.5</v>
      </c>
      <c r="AG26" s="107">
        <f t="shared" si="2"/>
        <v>0</v>
      </c>
    </row>
    <row r="27">
      <c r="A27" s="173" t="s">
        <v>67</v>
      </c>
      <c r="B27" s="120" t="s">
        <v>15</v>
      </c>
      <c r="C27" s="125"/>
      <c r="D27" s="126"/>
      <c r="E27" s="125"/>
      <c r="F27" s="126"/>
      <c r="G27" s="121"/>
      <c r="H27" s="122"/>
      <c r="I27" s="121"/>
      <c r="J27" s="122"/>
      <c r="K27" s="121"/>
      <c r="L27" s="122"/>
      <c r="M27" s="121"/>
      <c r="N27" s="122"/>
      <c r="O27" s="123">
        <v>0.5</v>
      </c>
      <c r="P27" s="124">
        <v>1.0</v>
      </c>
      <c r="Q27" s="123">
        <v>1.0</v>
      </c>
      <c r="R27" s="124">
        <v>2.0</v>
      </c>
      <c r="S27" s="123">
        <v>1.0</v>
      </c>
      <c r="T27" s="124">
        <v>2.0</v>
      </c>
      <c r="U27" s="123">
        <v>0.5</v>
      </c>
      <c r="V27" s="124">
        <v>1.0</v>
      </c>
      <c r="W27" s="125"/>
      <c r="X27" s="126"/>
      <c r="Y27" s="123">
        <v>1.0</v>
      </c>
      <c r="Z27" s="124">
        <v>2.0</v>
      </c>
      <c r="AA27" s="123">
        <v>1.0</v>
      </c>
      <c r="AB27" s="124">
        <v>2.0</v>
      </c>
      <c r="AC27" s="123">
        <v>0.5</v>
      </c>
      <c r="AD27" s="124">
        <v>1.0</v>
      </c>
      <c r="AE27" s="127">
        <v>12.0</v>
      </c>
      <c r="AF27" s="10">
        <f t="shared" si="1"/>
        <v>12</v>
      </c>
      <c r="AG27" s="107">
        <f t="shared" si="2"/>
        <v>0</v>
      </c>
    </row>
    <row r="28">
      <c r="A28" s="85"/>
      <c r="B28" s="174" t="s">
        <v>33</v>
      </c>
      <c r="C28" s="175"/>
      <c r="D28" s="176"/>
      <c r="E28" s="175"/>
      <c r="F28" s="176"/>
      <c r="G28" s="177"/>
      <c r="H28" s="178"/>
      <c r="I28" s="177"/>
      <c r="J28" s="178"/>
      <c r="K28" s="177"/>
      <c r="L28" s="178"/>
      <c r="M28" s="177"/>
      <c r="N28" s="178"/>
      <c r="O28" s="175"/>
      <c r="P28" s="176"/>
      <c r="Q28" s="175"/>
      <c r="R28" s="176"/>
      <c r="S28" s="175"/>
      <c r="T28" s="176"/>
      <c r="U28" s="175"/>
      <c r="V28" s="176"/>
      <c r="W28" s="179">
        <v>3.0</v>
      </c>
      <c r="X28" s="180">
        <v>5.0</v>
      </c>
      <c r="Y28" s="175"/>
      <c r="Z28" s="176"/>
      <c r="AA28" s="175"/>
      <c r="AB28" s="176"/>
      <c r="AC28" s="175"/>
      <c r="AD28" s="176"/>
      <c r="AE28" s="181">
        <v>5.0</v>
      </c>
      <c r="AF28" s="181">
        <f t="shared" si="1"/>
        <v>5</v>
      </c>
      <c r="AG28" s="182">
        <f t="shared" si="2"/>
        <v>0</v>
      </c>
    </row>
    <row r="29">
      <c r="A29" s="55"/>
      <c r="B29" s="102" t="s">
        <v>34</v>
      </c>
      <c r="C29" s="105"/>
      <c r="D29" s="106"/>
      <c r="E29" s="105"/>
      <c r="F29" s="106"/>
      <c r="G29" s="103"/>
      <c r="H29" s="104"/>
      <c r="I29" s="103"/>
      <c r="J29" s="104"/>
      <c r="K29" s="103"/>
      <c r="L29" s="104"/>
      <c r="M29" s="103"/>
      <c r="N29" s="104"/>
      <c r="O29" s="105"/>
      <c r="P29" s="106"/>
      <c r="Q29" s="105"/>
      <c r="R29" s="106"/>
      <c r="S29" s="105"/>
      <c r="T29" s="106"/>
      <c r="U29" s="105"/>
      <c r="V29" s="106"/>
      <c r="W29" s="115">
        <v>0.8</v>
      </c>
      <c r="X29" s="116">
        <v>1.5</v>
      </c>
      <c r="Y29" s="105"/>
      <c r="Z29" s="106"/>
      <c r="AA29" s="105"/>
      <c r="AB29" s="106"/>
      <c r="AC29" s="105"/>
      <c r="AD29" s="106"/>
      <c r="AE29" s="10">
        <v>1.5</v>
      </c>
      <c r="AF29" s="10">
        <f t="shared" si="1"/>
        <v>1.5</v>
      </c>
      <c r="AG29" s="107">
        <f t="shared" si="2"/>
        <v>0</v>
      </c>
    </row>
    <row r="30">
      <c r="A30" s="85"/>
      <c r="B30" s="174" t="s">
        <v>44</v>
      </c>
      <c r="C30" s="179">
        <v>5.0</v>
      </c>
      <c r="D30" s="180">
        <v>7.5</v>
      </c>
      <c r="E30" s="179">
        <v>10.0</v>
      </c>
      <c r="F30" s="180">
        <v>15.0</v>
      </c>
      <c r="G30" s="179">
        <v>5.0</v>
      </c>
      <c r="H30" s="180">
        <v>7.5</v>
      </c>
      <c r="I30" s="179">
        <v>10.0</v>
      </c>
      <c r="J30" s="180">
        <v>15.0</v>
      </c>
      <c r="K30" s="179">
        <v>10.0</v>
      </c>
      <c r="L30" s="180">
        <v>15.0</v>
      </c>
      <c r="M30" s="179">
        <v>10.0</v>
      </c>
      <c r="N30" s="180">
        <v>15.0</v>
      </c>
      <c r="O30" s="179">
        <v>10.0</v>
      </c>
      <c r="P30" s="180">
        <v>15.0</v>
      </c>
      <c r="Q30" s="179">
        <v>10.0</v>
      </c>
      <c r="R30" s="180">
        <v>15.0</v>
      </c>
      <c r="S30" s="179">
        <v>5.0</v>
      </c>
      <c r="T30" s="180">
        <v>7.5</v>
      </c>
      <c r="U30" s="179">
        <v>5.0</v>
      </c>
      <c r="V30" s="180">
        <v>7.5</v>
      </c>
      <c r="W30" s="179">
        <v>5.0</v>
      </c>
      <c r="X30" s="180">
        <v>7.5</v>
      </c>
      <c r="Y30" s="179">
        <v>5.0</v>
      </c>
      <c r="Z30" s="180">
        <v>7.5</v>
      </c>
      <c r="AA30" s="179">
        <v>5.0</v>
      </c>
      <c r="AB30" s="180">
        <v>7.5</v>
      </c>
      <c r="AC30" s="179">
        <v>5.0</v>
      </c>
      <c r="AD30" s="180">
        <v>7.5</v>
      </c>
      <c r="AE30" s="181">
        <v>97.5</v>
      </c>
      <c r="AF30" s="181">
        <f t="shared" si="1"/>
        <v>97.5</v>
      </c>
      <c r="AG30" s="182">
        <f t="shared" si="2"/>
        <v>0</v>
      </c>
    </row>
    <row r="31">
      <c r="A31" s="55"/>
      <c r="B31" s="102" t="s">
        <v>27</v>
      </c>
      <c r="C31" s="115">
        <v>5.0</v>
      </c>
      <c r="D31" s="116">
        <v>7.5</v>
      </c>
      <c r="E31" s="115">
        <v>10.0</v>
      </c>
      <c r="F31" s="116">
        <v>15.0</v>
      </c>
      <c r="G31" s="115">
        <v>5.0</v>
      </c>
      <c r="H31" s="116">
        <v>7.5</v>
      </c>
      <c r="I31" s="115">
        <v>10.0</v>
      </c>
      <c r="J31" s="116">
        <v>15.0</v>
      </c>
      <c r="K31" s="115">
        <v>10.0</v>
      </c>
      <c r="L31" s="116">
        <v>15.0</v>
      </c>
      <c r="M31" s="115">
        <v>10.0</v>
      </c>
      <c r="N31" s="116">
        <v>15.0</v>
      </c>
      <c r="O31" s="115">
        <v>10.0</v>
      </c>
      <c r="P31" s="116">
        <v>15.0</v>
      </c>
      <c r="Q31" s="115">
        <v>10.0</v>
      </c>
      <c r="R31" s="116">
        <v>15.0</v>
      </c>
      <c r="S31" s="115">
        <v>5.0</v>
      </c>
      <c r="T31" s="116">
        <v>7.5</v>
      </c>
      <c r="U31" s="115">
        <v>5.0</v>
      </c>
      <c r="V31" s="116">
        <v>7.5</v>
      </c>
      <c r="W31" s="115">
        <v>5.0</v>
      </c>
      <c r="X31" s="116">
        <v>7.5</v>
      </c>
      <c r="Y31" s="115">
        <v>5.0</v>
      </c>
      <c r="Z31" s="116">
        <v>7.5</v>
      </c>
      <c r="AA31" s="115">
        <v>5.0</v>
      </c>
      <c r="AB31" s="116">
        <v>7.5</v>
      </c>
      <c r="AC31" s="115">
        <v>5.0</v>
      </c>
      <c r="AD31" s="116">
        <v>7.5</v>
      </c>
      <c r="AE31" s="10">
        <v>97.5</v>
      </c>
      <c r="AF31" s="10">
        <f t="shared" si="1"/>
        <v>97.5</v>
      </c>
      <c r="AG31" s="107">
        <f t="shared" si="2"/>
        <v>0</v>
      </c>
    </row>
    <row r="32">
      <c r="A32" s="86"/>
      <c r="B32" s="183" t="s">
        <v>48</v>
      </c>
      <c r="C32" s="207"/>
      <c r="D32" s="208"/>
      <c r="E32" s="207"/>
      <c r="F32" s="208"/>
      <c r="G32" s="207"/>
      <c r="H32" s="208"/>
      <c r="I32" s="207"/>
      <c r="J32" s="208"/>
      <c r="K32" s="207"/>
      <c r="L32" s="208"/>
      <c r="M32" s="207"/>
      <c r="N32" s="208"/>
      <c r="O32" s="186">
        <v>0.5</v>
      </c>
      <c r="P32" s="187">
        <v>1.0</v>
      </c>
      <c r="Q32" s="186">
        <v>1.0</v>
      </c>
      <c r="R32" s="187">
        <v>2.0</v>
      </c>
      <c r="S32" s="186">
        <v>1.0</v>
      </c>
      <c r="T32" s="187">
        <v>2.0</v>
      </c>
      <c r="U32" s="186">
        <v>0.5</v>
      </c>
      <c r="V32" s="187">
        <v>1.0</v>
      </c>
      <c r="W32" s="184"/>
      <c r="X32" s="185"/>
      <c r="Y32" s="186">
        <v>1.0</v>
      </c>
      <c r="Z32" s="187">
        <v>2.0</v>
      </c>
      <c r="AA32" s="186">
        <v>1.0</v>
      </c>
      <c r="AB32" s="187">
        <v>2.0</v>
      </c>
      <c r="AC32" s="186">
        <v>0.5</v>
      </c>
      <c r="AD32" s="187">
        <v>1.0</v>
      </c>
      <c r="AE32" s="188">
        <v>12.0</v>
      </c>
      <c r="AF32" s="181">
        <f t="shared" si="1"/>
        <v>12</v>
      </c>
      <c r="AG32" s="182">
        <f t="shared" si="2"/>
        <v>0</v>
      </c>
    </row>
    <row r="33">
      <c r="A33" s="189" t="s">
        <v>68</v>
      </c>
      <c r="B33" s="120" t="s">
        <v>31</v>
      </c>
      <c r="C33" s="123">
        <v>1.0</v>
      </c>
      <c r="D33" s="124">
        <v>2.0</v>
      </c>
      <c r="E33" s="123">
        <v>3.0</v>
      </c>
      <c r="F33" s="124">
        <v>4.0</v>
      </c>
      <c r="G33" s="123">
        <v>1.0</v>
      </c>
      <c r="H33" s="124">
        <v>2.0</v>
      </c>
      <c r="I33" s="123">
        <v>3.0</v>
      </c>
      <c r="J33" s="124">
        <v>4.0</v>
      </c>
      <c r="K33" s="123">
        <v>3.0</v>
      </c>
      <c r="L33" s="124">
        <v>4.0</v>
      </c>
      <c r="M33" s="123">
        <v>3.0</v>
      </c>
      <c r="N33" s="124">
        <v>4.0</v>
      </c>
      <c r="O33" s="123">
        <v>1.0</v>
      </c>
      <c r="P33" s="124">
        <v>2.0</v>
      </c>
      <c r="Q33" s="123">
        <v>3.0</v>
      </c>
      <c r="R33" s="124">
        <v>4.0</v>
      </c>
      <c r="S33" s="123">
        <v>3.0</v>
      </c>
      <c r="T33" s="124">
        <v>4.0</v>
      </c>
      <c r="U33" s="125"/>
      <c r="V33" s="126"/>
      <c r="W33" s="125"/>
      <c r="X33" s="126"/>
      <c r="Y33" s="125"/>
      <c r="Z33" s="126"/>
      <c r="AA33" s="123">
        <v>3.0</v>
      </c>
      <c r="AB33" s="124">
        <v>4.0</v>
      </c>
      <c r="AC33" s="123">
        <v>1.0</v>
      </c>
      <c r="AD33" s="124">
        <v>2.0</v>
      </c>
      <c r="AE33" s="127">
        <v>42.0</v>
      </c>
      <c r="AF33" s="10">
        <f t="shared" si="1"/>
        <v>22</v>
      </c>
      <c r="AG33" s="107">
        <f t="shared" si="2"/>
        <v>-0.476</v>
      </c>
    </row>
    <row r="34">
      <c r="A34" s="87"/>
      <c r="B34" s="190" t="s">
        <v>32</v>
      </c>
      <c r="C34" s="191">
        <v>0.5</v>
      </c>
      <c r="D34" s="192">
        <v>1.0</v>
      </c>
      <c r="E34" s="191">
        <v>1.0</v>
      </c>
      <c r="F34" s="192">
        <v>2.0</v>
      </c>
      <c r="G34" s="191">
        <v>0.5</v>
      </c>
      <c r="H34" s="192">
        <v>1.0</v>
      </c>
      <c r="I34" s="191">
        <v>1.0</v>
      </c>
      <c r="J34" s="192">
        <v>2.0</v>
      </c>
      <c r="K34" s="191">
        <v>1.0</v>
      </c>
      <c r="L34" s="192">
        <v>2.0</v>
      </c>
      <c r="M34" s="191">
        <v>1.0</v>
      </c>
      <c r="N34" s="192">
        <v>2.0</v>
      </c>
      <c r="O34" s="191">
        <v>0.5</v>
      </c>
      <c r="P34" s="192">
        <v>1.0</v>
      </c>
      <c r="Q34" s="191">
        <v>1.0</v>
      </c>
      <c r="R34" s="192">
        <v>2.0</v>
      </c>
      <c r="S34" s="191">
        <v>1.0</v>
      </c>
      <c r="T34" s="192">
        <v>2.0</v>
      </c>
      <c r="U34" s="196"/>
      <c r="V34" s="197"/>
      <c r="W34" s="196"/>
      <c r="X34" s="197"/>
      <c r="Y34" s="196"/>
      <c r="Z34" s="197"/>
      <c r="AA34" s="191">
        <v>1.0</v>
      </c>
      <c r="AB34" s="192">
        <v>2.0</v>
      </c>
      <c r="AC34" s="191">
        <v>0.5</v>
      </c>
      <c r="AD34" s="192">
        <v>1.0</v>
      </c>
      <c r="AE34" s="193">
        <v>14.0</v>
      </c>
      <c r="AF34" s="194">
        <f t="shared" si="1"/>
        <v>11</v>
      </c>
      <c r="AG34" s="195">
        <f t="shared" si="2"/>
        <v>-0.214</v>
      </c>
    </row>
    <row r="35">
      <c r="A35" s="189" t="s">
        <v>69</v>
      </c>
      <c r="B35" s="120" t="s">
        <v>39</v>
      </c>
      <c r="C35" s="121"/>
      <c r="D35" s="122"/>
      <c r="E35" s="121"/>
      <c r="F35" s="122"/>
      <c r="G35" s="121"/>
      <c r="H35" s="122"/>
      <c r="I35" s="121"/>
      <c r="J35" s="122"/>
      <c r="K35" s="121"/>
      <c r="L35" s="122"/>
      <c r="M35" s="121"/>
      <c r="N35" s="122"/>
      <c r="O35" s="125"/>
      <c r="P35" s="126"/>
      <c r="Q35" s="123">
        <v>1.0</v>
      </c>
      <c r="R35" s="124">
        <v>3.0</v>
      </c>
      <c r="S35" s="125"/>
      <c r="T35" s="126"/>
      <c r="U35" s="125"/>
      <c r="V35" s="126"/>
      <c r="W35" s="121"/>
      <c r="X35" s="122"/>
      <c r="Y35" s="125"/>
      <c r="Z35" s="126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0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191">
        <v>1.0</v>
      </c>
      <c r="D36" s="192">
        <v>2.0</v>
      </c>
      <c r="E36" s="196"/>
      <c r="F36" s="197"/>
      <c r="G36" s="191">
        <v>1.0</v>
      </c>
      <c r="H36" s="192">
        <v>2.0</v>
      </c>
      <c r="I36" s="196"/>
      <c r="J36" s="197"/>
      <c r="K36" s="191">
        <v>1.0</v>
      </c>
      <c r="L36" s="192">
        <v>3.0</v>
      </c>
      <c r="M36" s="191">
        <v>1.0</v>
      </c>
      <c r="N36" s="192">
        <v>3.0</v>
      </c>
      <c r="O36" s="196"/>
      <c r="P36" s="197"/>
      <c r="Q36" s="191">
        <v>1.0</v>
      </c>
      <c r="R36" s="192">
        <v>3.0</v>
      </c>
      <c r="S36" s="196"/>
      <c r="T36" s="197"/>
      <c r="U36" s="196"/>
      <c r="V36" s="197"/>
      <c r="W36" s="196"/>
      <c r="X36" s="197"/>
      <c r="Y36" s="196"/>
      <c r="Z36" s="197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4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0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4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5"/>
      <c r="D39" s="106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196"/>
      <c r="D40" s="197"/>
      <c r="E40" s="196"/>
      <c r="F40" s="197"/>
      <c r="G40" s="191">
        <v>2.0</v>
      </c>
      <c r="H40" s="192">
        <v>5.0</v>
      </c>
      <c r="I40" s="196"/>
      <c r="J40" s="197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4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00"/>
      <c r="D41" s="201"/>
      <c r="E41" s="200"/>
      <c r="F41" s="201"/>
      <c r="G41" s="200"/>
      <c r="H41" s="201"/>
      <c r="I41" s="200"/>
      <c r="J41" s="201"/>
      <c r="K41" s="200"/>
      <c r="L41" s="201"/>
      <c r="M41" s="200"/>
      <c r="N41" s="201"/>
      <c r="O41" s="202">
        <v>15.0</v>
      </c>
      <c r="P41" s="203">
        <v>25.0</v>
      </c>
      <c r="Q41" s="202">
        <v>25.0</v>
      </c>
      <c r="R41" s="203">
        <v>50.0</v>
      </c>
      <c r="S41" s="202">
        <v>25.0</v>
      </c>
      <c r="T41" s="203">
        <v>50.0</v>
      </c>
      <c r="U41" s="200"/>
      <c r="V41" s="201"/>
      <c r="W41" s="202">
        <v>15.0</v>
      </c>
      <c r="X41" s="203">
        <v>25.0</v>
      </c>
      <c r="Y41" s="202">
        <v>15.0</v>
      </c>
      <c r="Z41" s="203">
        <v>25.0</v>
      </c>
      <c r="AA41" s="202">
        <v>25.0</v>
      </c>
      <c r="AB41" s="203">
        <v>50.0</v>
      </c>
      <c r="AC41" s="202">
        <v>15.0</v>
      </c>
      <c r="AD41" s="203">
        <v>25.0</v>
      </c>
      <c r="AE41" s="204">
        <v>275.0</v>
      </c>
      <c r="AF41" s="205">
        <f t="shared" si="1"/>
        <v>275</v>
      </c>
      <c r="AG41" s="206">
        <f t="shared" si="2"/>
        <v>0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82</v>
      </c>
    </row>
    <row r="44"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</row>
    <row r="45"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100">
        <v>1.0</v>
      </c>
      <c r="P45" s="100">
        <v>2.0</v>
      </c>
      <c r="Q45" s="100">
        <v>1.0</v>
      </c>
      <c r="R45" s="100">
        <v>2.0</v>
      </c>
      <c r="S45" s="100">
        <v>1.0</v>
      </c>
      <c r="T45" s="100">
        <v>2.0</v>
      </c>
      <c r="U45" s="100">
        <v>1.0</v>
      </c>
      <c r="V45" s="100">
        <v>2.0</v>
      </c>
      <c r="W45" s="100">
        <v>1.0</v>
      </c>
      <c r="X45" s="100">
        <v>2.0</v>
      </c>
      <c r="Y45" s="98"/>
      <c r="Z45" s="98"/>
      <c r="AA45" s="98"/>
      <c r="AB45" s="98"/>
      <c r="AC45" s="98"/>
      <c r="AD45" s="98"/>
    </row>
    <row r="46"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100">
        <v>1.0</v>
      </c>
      <c r="P46" s="100">
        <v>2.0</v>
      </c>
      <c r="Q46" s="100">
        <v>1.0</v>
      </c>
      <c r="R46" s="100">
        <v>2.0</v>
      </c>
      <c r="S46" s="100">
        <v>1.0</v>
      </c>
      <c r="T46" s="100">
        <v>2.0</v>
      </c>
      <c r="U46" s="100">
        <v>1.0</v>
      </c>
      <c r="V46" s="100">
        <v>2.0</v>
      </c>
      <c r="W46" s="100">
        <v>1.0</v>
      </c>
      <c r="X46" s="100">
        <v>2.0</v>
      </c>
      <c r="Y46" s="98"/>
      <c r="Z46" s="98"/>
      <c r="AA46" s="98"/>
      <c r="AB46" s="98"/>
      <c r="AC46" s="98"/>
      <c r="AD46" s="98"/>
    </row>
    <row r="4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100">
        <v>1.0</v>
      </c>
      <c r="P47" s="100">
        <v>2.0</v>
      </c>
      <c r="Q47" s="100">
        <v>1.0</v>
      </c>
      <c r="R47" s="100">
        <v>2.0</v>
      </c>
      <c r="S47" s="100">
        <v>1.0</v>
      </c>
      <c r="T47" s="100">
        <v>2.0</v>
      </c>
      <c r="U47" s="100">
        <v>1.0</v>
      </c>
      <c r="V47" s="100">
        <v>2.0</v>
      </c>
      <c r="W47" s="100">
        <v>1.0</v>
      </c>
      <c r="X47" s="100">
        <v>2.0</v>
      </c>
      <c r="Y47" s="98"/>
      <c r="Z47" s="99"/>
      <c r="AA47" s="99"/>
      <c r="AB47" s="98"/>
      <c r="AC47" s="98"/>
      <c r="AD47" s="98"/>
    </row>
    <row r="48"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100">
        <v>1.0</v>
      </c>
      <c r="P48" s="100">
        <v>2.0</v>
      </c>
      <c r="Q48" s="100">
        <v>1.0</v>
      </c>
      <c r="R48" s="100">
        <v>2.0</v>
      </c>
      <c r="S48" s="100">
        <v>1.0</v>
      </c>
      <c r="T48" s="100">
        <v>2.0</v>
      </c>
      <c r="U48" s="100">
        <v>1.0</v>
      </c>
      <c r="V48" s="100">
        <v>2.0</v>
      </c>
      <c r="W48" s="100">
        <v>1.0</v>
      </c>
      <c r="X48" s="100">
        <v>2.0</v>
      </c>
      <c r="Y48" s="98"/>
      <c r="Z48" s="98"/>
      <c r="AA48" s="98"/>
      <c r="AB48" s="98"/>
      <c r="AC48" s="98"/>
      <c r="AD48" s="98"/>
    </row>
    <row r="49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100">
        <v>1.0</v>
      </c>
      <c r="P49" s="100">
        <v>2.0</v>
      </c>
      <c r="Q49" s="100">
        <v>1.0</v>
      </c>
      <c r="R49" s="100">
        <v>2.0</v>
      </c>
      <c r="S49" s="100">
        <v>1.0</v>
      </c>
      <c r="T49" s="100">
        <v>2.0</v>
      </c>
      <c r="U49" s="100">
        <v>1.0</v>
      </c>
      <c r="V49" s="100">
        <v>2.0</v>
      </c>
      <c r="W49" s="100">
        <v>1.0</v>
      </c>
      <c r="X49" s="100">
        <v>2.0</v>
      </c>
      <c r="Y49" s="98"/>
      <c r="Z49" s="98"/>
      <c r="AA49" s="98"/>
      <c r="AB49" s="98"/>
      <c r="AC49" s="98"/>
      <c r="AD49" s="98"/>
    </row>
    <row r="50"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100">
        <v>1.0</v>
      </c>
      <c r="P50" s="100">
        <v>2.0</v>
      </c>
      <c r="Q50" s="100">
        <v>1.0</v>
      </c>
      <c r="R50" s="100">
        <v>2.0</v>
      </c>
      <c r="S50" s="100">
        <v>1.0</v>
      </c>
      <c r="T50" s="100">
        <v>2.0</v>
      </c>
      <c r="U50" s="100">
        <v>1.0</v>
      </c>
      <c r="V50" s="100">
        <v>2.0</v>
      </c>
      <c r="W50" s="100">
        <v>1.0</v>
      </c>
      <c r="X50" s="100">
        <v>2.0</v>
      </c>
      <c r="Y50" s="98"/>
      <c r="Z50" s="98"/>
      <c r="AA50" s="98"/>
      <c r="AB50" s="98"/>
      <c r="AC50" s="98"/>
      <c r="AD50" s="98"/>
    </row>
    <row r="51"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00">
        <v>1.0</v>
      </c>
      <c r="P51" s="100">
        <v>2.0</v>
      </c>
      <c r="Q51" s="100">
        <v>1.0</v>
      </c>
      <c r="R51" s="100">
        <v>2.0</v>
      </c>
      <c r="S51" s="100">
        <v>1.0</v>
      </c>
      <c r="T51" s="100">
        <v>2.0</v>
      </c>
      <c r="U51" s="100">
        <v>1.0</v>
      </c>
      <c r="V51" s="100">
        <v>2.0</v>
      </c>
      <c r="W51" s="100">
        <v>1.0</v>
      </c>
      <c r="X51" s="100">
        <v>2.0</v>
      </c>
      <c r="Y51" s="98"/>
      <c r="Z51" s="98"/>
      <c r="AA51" s="98"/>
      <c r="AB51" s="98"/>
      <c r="AC51" s="98"/>
      <c r="AD51" s="98"/>
    </row>
    <row r="52">
      <c r="C52" s="98"/>
      <c r="D52" s="98"/>
      <c r="E52" s="98"/>
      <c r="F52" s="98"/>
      <c r="G52" s="100">
        <v>2.5</v>
      </c>
      <c r="H52" s="100">
        <v>3.5</v>
      </c>
      <c r="I52" s="100">
        <v>4.0</v>
      </c>
      <c r="J52" s="100">
        <v>7.0</v>
      </c>
      <c r="K52" s="100">
        <v>4.0</v>
      </c>
      <c r="L52" s="100">
        <v>7.0</v>
      </c>
      <c r="M52" s="98"/>
      <c r="N52" s="98"/>
      <c r="O52" s="100">
        <v>2.0</v>
      </c>
      <c r="P52" s="100">
        <v>3.0</v>
      </c>
      <c r="Q52" s="99"/>
      <c r="R52" s="99"/>
      <c r="S52" s="99"/>
      <c r="T52" s="99"/>
      <c r="U52" s="100">
        <v>2.0</v>
      </c>
      <c r="V52" s="100">
        <v>3.0</v>
      </c>
      <c r="W52" s="99"/>
      <c r="X52" s="99"/>
      <c r="Y52" s="100">
        <v>2.5</v>
      </c>
      <c r="Z52" s="100">
        <v>3.5</v>
      </c>
      <c r="AA52" s="100">
        <v>2.5</v>
      </c>
      <c r="AB52" s="100">
        <v>3.5</v>
      </c>
      <c r="AC52" s="100">
        <v>1.0</v>
      </c>
      <c r="AD52" s="100">
        <v>2.0</v>
      </c>
    </row>
    <row r="53">
      <c r="C53" s="98"/>
      <c r="D53" s="98"/>
      <c r="E53" s="98"/>
      <c r="F53" s="98"/>
      <c r="G53" s="99"/>
      <c r="H53" s="99"/>
      <c r="I53" s="99"/>
      <c r="J53" s="99"/>
      <c r="K53" s="99"/>
      <c r="L53" s="99"/>
      <c r="M53" s="98"/>
      <c r="N53" s="98"/>
      <c r="O53" s="99"/>
      <c r="P53" s="99"/>
      <c r="Q53" s="99"/>
      <c r="R53" s="99"/>
      <c r="S53" s="99"/>
      <c r="T53" s="99"/>
      <c r="U53" s="100">
        <v>1.0</v>
      </c>
      <c r="V53" s="100">
        <v>1.0</v>
      </c>
      <c r="W53" s="99"/>
      <c r="X53" s="99"/>
      <c r="Y53" s="100">
        <v>1.0</v>
      </c>
      <c r="Z53" s="100">
        <v>1.0</v>
      </c>
      <c r="AA53" s="100">
        <v>1.0</v>
      </c>
      <c r="AB53" s="100">
        <v>1.0</v>
      </c>
      <c r="AC53" s="100">
        <v>1.0</v>
      </c>
      <c r="AD53" s="100">
        <v>1.0</v>
      </c>
    </row>
    <row r="54"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9"/>
      <c r="P54" s="99"/>
      <c r="Q54" s="99"/>
      <c r="R54" s="99"/>
      <c r="S54" s="99"/>
      <c r="T54" s="99"/>
      <c r="U54" s="100">
        <v>1.0</v>
      </c>
      <c r="V54" s="100">
        <v>1.0</v>
      </c>
      <c r="W54" s="99"/>
      <c r="X54" s="99"/>
      <c r="Y54" s="100">
        <v>1.0</v>
      </c>
      <c r="Z54" s="100">
        <v>1.0</v>
      </c>
      <c r="AA54" s="100">
        <v>1.0</v>
      </c>
      <c r="AB54" s="100">
        <v>1.0</v>
      </c>
      <c r="AC54" s="100">
        <v>1.0</v>
      </c>
      <c r="AD54" s="100">
        <v>1.0</v>
      </c>
    </row>
    <row r="55">
      <c r="C55" s="100">
        <v>1.5</v>
      </c>
      <c r="D55" s="100">
        <v>2.5</v>
      </c>
      <c r="E55" s="98"/>
      <c r="F55" s="98"/>
      <c r="G55" s="100">
        <v>1.5</v>
      </c>
      <c r="H55" s="100">
        <v>2.5</v>
      </c>
      <c r="I55" s="100">
        <v>2.5</v>
      </c>
      <c r="J55" s="100">
        <v>5.0</v>
      </c>
      <c r="K55" s="100">
        <v>2.5</v>
      </c>
      <c r="L55" s="100">
        <v>5.0</v>
      </c>
      <c r="M55" s="98"/>
      <c r="N55" s="98"/>
      <c r="O55" s="100">
        <v>1.0</v>
      </c>
      <c r="P55" s="100">
        <v>1.5</v>
      </c>
      <c r="Q55" s="100">
        <v>1.5</v>
      </c>
      <c r="R55" s="100">
        <v>2.5</v>
      </c>
      <c r="S55" s="100">
        <v>1.5</v>
      </c>
      <c r="T55" s="100">
        <v>2.5</v>
      </c>
      <c r="U55" s="100">
        <v>1.0</v>
      </c>
      <c r="V55" s="100">
        <v>1.5</v>
      </c>
      <c r="W55" s="100">
        <v>1.0</v>
      </c>
      <c r="X55" s="100">
        <v>1.5</v>
      </c>
      <c r="Y55" s="99"/>
      <c r="Z55" s="99"/>
      <c r="AA55" s="99"/>
      <c r="AB55" s="99"/>
      <c r="AC55" s="99"/>
      <c r="AD55" s="99"/>
    </row>
    <row r="56">
      <c r="C56" s="100">
        <v>1.0</v>
      </c>
      <c r="D56" s="100">
        <v>1.0</v>
      </c>
      <c r="E56" s="98"/>
      <c r="F56" s="98"/>
      <c r="G56" s="100">
        <v>1.0</v>
      </c>
      <c r="H56" s="100">
        <v>1.0</v>
      </c>
      <c r="I56" s="100">
        <v>1.0</v>
      </c>
      <c r="J56" s="100">
        <v>2.0</v>
      </c>
      <c r="K56" s="100">
        <v>1.0</v>
      </c>
      <c r="L56" s="100">
        <v>2.0</v>
      </c>
      <c r="M56" s="98"/>
      <c r="N56" s="98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</row>
    <row r="57">
      <c r="C57" s="99"/>
      <c r="D57" s="99"/>
      <c r="E57" s="98"/>
      <c r="F57" s="98"/>
      <c r="G57" s="100">
        <v>1.0</v>
      </c>
      <c r="H57" s="100">
        <v>2.0</v>
      </c>
      <c r="I57" s="100">
        <v>1.0</v>
      </c>
      <c r="J57" s="100">
        <v>3.0</v>
      </c>
      <c r="K57" s="100">
        <v>1.0</v>
      </c>
      <c r="L57" s="100">
        <v>3.0</v>
      </c>
      <c r="M57" s="98"/>
      <c r="N57" s="98"/>
      <c r="O57" s="100">
        <v>1.0</v>
      </c>
      <c r="P57" s="100">
        <v>2.0</v>
      </c>
      <c r="Q57" s="100">
        <v>1.0</v>
      </c>
      <c r="R57" s="100">
        <v>3.0</v>
      </c>
      <c r="S57" s="100">
        <v>1.0</v>
      </c>
      <c r="T57" s="100">
        <v>3.0</v>
      </c>
      <c r="U57" s="100">
        <v>1.0</v>
      </c>
      <c r="V57" s="100">
        <v>2.0</v>
      </c>
      <c r="W57" s="100">
        <v>1.0</v>
      </c>
      <c r="X57" s="100">
        <v>2.0</v>
      </c>
      <c r="Y57" s="100">
        <v>1.0</v>
      </c>
      <c r="Z57" s="100">
        <v>2.0</v>
      </c>
      <c r="AA57" s="100">
        <v>1.0</v>
      </c>
      <c r="AB57" s="100">
        <v>3.0</v>
      </c>
      <c r="AC57" s="100">
        <v>1.0</v>
      </c>
      <c r="AD57" s="100">
        <v>2.0</v>
      </c>
    </row>
    <row r="58">
      <c r="C58" s="98"/>
      <c r="D58" s="98"/>
      <c r="E58" s="98"/>
      <c r="F58" s="98"/>
      <c r="G58" s="100">
        <v>2.5</v>
      </c>
      <c r="H58" s="100">
        <v>3.5</v>
      </c>
      <c r="I58" s="99"/>
      <c r="J58" s="99"/>
      <c r="K58" s="100">
        <v>4.0</v>
      </c>
      <c r="L58" s="100">
        <v>7.0</v>
      </c>
      <c r="M58" s="100">
        <v>4.0</v>
      </c>
      <c r="N58" s="100">
        <v>7.0</v>
      </c>
      <c r="O58" s="100">
        <v>2.0</v>
      </c>
      <c r="P58" s="100">
        <v>3.0</v>
      </c>
      <c r="Q58" s="99"/>
      <c r="R58" s="99"/>
      <c r="S58" s="99"/>
      <c r="T58" s="99"/>
      <c r="U58" s="100">
        <v>2.0</v>
      </c>
      <c r="V58" s="100">
        <v>3.0</v>
      </c>
      <c r="W58" s="99"/>
      <c r="X58" s="99"/>
      <c r="Y58" s="100">
        <v>2.5</v>
      </c>
      <c r="Z58" s="100">
        <v>3.5</v>
      </c>
      <c r="AA58" s="100">
        <v>2.5</v>
      </c>
      <c r="AB58" s="100">
        <v>3.5</v>
      </c>
      <c r="AC58" s="100">
        <v>1.0</v>
      </c>
      <c r="AD58" s="100">
        <v>2.0</v>
      </c>
    </row>
    <row r="59">
      <c r="C59" s="99"/>
      <c r="D59" s="99"/>
      <c r="E59" s="98"/>
      <c r="F59" s="98"/>
      <c r="G59" s="99"/>
      <c r="H59" s="99"/>
      <c r="I59" s="99"/>
      <c r="J59" s="99"/>
      <c r="K59" s="99"/>
      <c r="L59" s="99"/>
      <c r="M59" s="99"/>
      <c r="N59" s="99"/>
      <c r="O59" s="100">
        <v>1.0</v>
      </c>
      <c r="P59" s="100">
        <v>1.0</v>
      </c>
      <c r="Q59" s="99"/>
      <c r="R59" s="99"/>
      <c r="S59" s="99"/>
      <c r="T59" s="99"/>
      <c r="U59" s="99"/>
      <c r="V59" s="99"/>
      <c r="W59" s="99"/>
      <c r="X59" s="99"/>
      <c r="Y59" s="100">
        <v>1.0</v>
      </c>
      <c r="Z59" s="100">
        <v>1.0</v>
      </c>
      <c r="AA59" s="100">
        <v>1.0</v>
      </c>
      <c r="AB59" s="100">
        <v>1.0</v>
      </c>
      <c r="AC59" s="100">
        <v>1.0</v>
      </c>
      <c r="AD59" s="100">
        <v>1.0</v>
      </c>
    </row>
    <row r="60">
      <c r="C60" s="99"/>
      <c r="D60" s="99"/>
      <c r="E60" s="98"/>
      <c r="F60" s="98"/>
      <c r="G60" s="99"/>
      <c r="H60" s="99"/>
      <c r="I60" s="99"/>
      <c r="J60" s="99"/>
      <c r="K60" s="99"/>
      <c r="L60" s="99"/>
      <c r="M60" s="98"/>
      <c r="N60" s="98"/>
      <c r="O60" s="100">
        <v>1.0</v>
      </c>
      <c r="P60" s="100">
        <v>1.0</v>
      </c>
      <c r="Q60" s="98"/>
      <c r="R60" s="98"/>
      <c r="S60" s="98"/>
      <c r="T60" s="98"/>
      <c r="U60" s="98"/>
      <c r="V60" s="98"/>
      <c r="W60" s="98"/>
      <c r="X60" s="98"/>
      <c r="Y60" s="100">
        <v>1.0</v>
      </c>
      <c r="Z60" s="100">
        <v>1.0</v>
      </c>
      <c r="AA60" s="100">
        <v>1.0</v>
      </c>
      <c r="AB60" s="100">
        <v>1.0</v>
      </c>
      <c r="AC60" s="100">
        <v>1.0</v>
      </c>
      <c r="AD60" s="100">
        <v>1.0</v>
      </c>
    </row>
    <row r="61">
      <c r="C61" s="98"/>
      <c r="D61" s="98"/>
      <c r="E61" s="98"/>
      <c r="F61" s="98"/>
      <c r="G61" s="100">
        <v>1.5</v>
      </c>
      <c r="H61" s="100">
        <v>3.5</v>
      </c>
      <c r="I61" s="99"/>
      <c r="J61" s="99"/>
      <c r="K61" s="100">
        <v>3.0</v>
      </c>
      <c r="L61" s="100">
        <v>6.0</v>
      </c>
      <c r="M61" s="100">
        <v>3.0</v>
      </c>
      <c r="N61" s="100">
        <v>6.0</v>
      </c>
      <c r="O61" s="100">
        <v>1.0</v>
      </c>
      <c r="P61" s="100">
        <v>2.0</v>
      </c>
      <c r="Q61" s="100">
        <v>2.0</v>
      </c>
      <c r="R61" s="100">
        <v>4.5</v>
      </c>
      <c r="S61" s="100">
        <v>2.0</v>
      </c>
      <c r="T61" s="100">
        <v>4.5</v>
      </c>
      <c r="U61" s="100">
        <v>1.0</v>
      </c>
      <c r="V61" s="100">
        <v>2.0</v>
      </c>
      <c r="W61" s="100">
        <v>1.0</v>
      </c>
      <c r="X61" s="100">
        <v>2.0</v>
      </c>
      <c r="Y61" s="99"/>
      <c r="Z61" s="99"/>
      <c r="AA61" s="99"/>
      <c r="AB61" s="99"/>
      <c r="AC61" s="99"/>
      <c r="AD61" s="99"/>
    </row>
    <row r="62">
      <c r="C62" s="98"/>
      <c r="D62" s="98"/>
      <c r="E62" s="98"/>
      <c r="F62" s="98"/>
      <c r="G62" s="100">
        <v>1.0</v>
      </c>
      <c r="H62" s="100">
        <v>2.0</v>
      </c>
      <c r="I62" s="98"/>
      <c r="J62" s="98"/>
      <c r="K62" s="100">
        <v>1.0</v>
      </c>
      <c r="L62" s="100">
        <v>3.0</v>
      </c>
      <c r="M62" s="100">
        <v>1.0</v>
      </c>
      <c r="N62" s="100">
        <v>3.0</v>
      </c>
      <c r="O62" s="100">
        <v>1.0</v>
      </c>
      <c r="P62" s="100">
        <v>2.0</v>
      </c>
      <c r="Q62" s="100">
        <v>1.0</v>
      </c>
      <c r="R62" s="100">
        <v>3.0</v>
      </c>
      <c r="S62" s="100">
        <v>1.0</v>
      </c>
      <c r="T62" s="100">
        <v>3.0</v>
      </c>
      <c r="U62" s="100">
        <v>1.0</v>
      </c>
      <c r="V62" s="100">
        <v>2.0</v>
      </c>
      <c r="W62" s="100">
        <v>1.0</v>
      </c>
      <c r="X62" s="100">
        <v>2.0</v>
      </c>
      <c r="Y62" s="100">
        <v>1.0</v>
      </c>
      <c r="Z62" s="100">
        <v>2.0</v>
      </c>
      <c r="AA62" s="100">
        <v>1.0</v>
      </c>
      <c r="AB62" s="100">
        <v>3.0</v>
      </c>
      <c r="AC62" s="100">
        <v>1.0</v>
      </c>
      <c r="AD62" s="100">
        <v>2.0</v>
      </c>
    </row>
    <row r="63">
      <c r="C63" s="100">
        <v>10.0</v>
      </c>
      <c r="D63" s="100">
        <v>15.0</v>
      </c>
      <c r="E63" s="100">
        <v>15.0</v>
      </c>
      <c r="F63" s="100">
        <v>30.0</v>
      </c>
      <c r="G63" s="99"/>
      <c r="H63" s="99"/>
      <c r="I63" s="98"/>
      <c r="J63" s="98"/>
      <c r="K63" s="99"/>
      <c r="L63" s="99"/>
      <c r="M63" s="99"/>
      <c r="N63" s="99"/>
      <c r="O63" s="100">
        <v>3.0</v>
      </c>
      <c r="P63" s="100">
        <v>5.0</v>
      </c>
      <c r="Q63" s="100">
        <v>5.0</v>
      </c>
      <c r="R63" s="100">
        <v>10.0</v>
      </c>
      <c r="S63" s="100">
        <v>5.0</v>
      </c>
      <c r="T63" s="100">
        <v>10.0</v>
      </c>
      <c r="U63" s="100">
        <v>3.0</v>
      </c>
      <c r="V63" s="100">
        <v>5.0</v>
      </c>
      <c r="W63" s="100">
        <v>3.0</v>
      </c>
      <c r="X63" s="100">
        <v>5.0</v>
      </c>
      <c r="Y63" s="100">
        <v>3.0</v>
      </c>
      <c r="Z63" s="100">
        <v>5.0</v>
      </c>
      <c r="AA63" s="100">
        <v>5.0</v>
      </c>
      <c r="AB63" s="100">
        <v>10.0</v>
      </c>
      <c r="AC63" s="100">
        <v>3.0</v>
      </c>
      <c r="AD63" s="100">
        <v>5.0</v>
      </c>
    </row>
    <row r="64">
      <c r="C64" s="100">
        <v>5.0</v>
      </c>
      <c r="D64" s="100">
        <v>15.0</v>
      </c>
      <c r="E64" s="100">
        <v>15.0</v>
      </c>
      <c r="F64" s="100">
        <v>30.0</v>
      </c>
      <c r="G64" s="98"/>
      <c r="H64" s="98"/>
      <c r="I64" s="98"/>
      <c r="J64" s="98"/>
      <c r="K64" s="98"/>
      <c r="L64" s="98"/>
      <c r="M64" s="98"/>
      <c r="N64" s="98"/>
      <c r="O64" s="100">
        <v>3.0</v>
      </c>
      <c r="P64" s="100">
        <v>5.0</v>
      </c>
      <c r="Q64" s="100">
        <v>5.0</v>
      </c>
      <c r="R64" s="100">
        <v>10.0</v>
      </c>
      <c r="S64" s="100">
        <v>5.0</v>
      </c>
      <c r="T64" s="100">
        <v>10.0</v>
      </c>
      <c r="U64" s="100">
        <v>3.0</v>
      </c>
      <c r="V64" s="100">
        <v>5.0</v>
      </c>
      <c r="W64" s="100">
        <v>3.0</v>
      </c>
      <c r="X64" s="100">
        <v>5.0</v>
      </c>
      <c r="Y64" s="100">
        <v>3.0</v>
      </c>
      <c r="Z64" s="100">
        <v>5.0</v>
      </c>
      <c r="AA64" s="100">
        <v>5.0</v>
      </c>
      <c r="AB64" s="100">
        <v>10.0</v>
      </c>
      <c r="AC64" s="100">
        <v>3.0</v>
      </c>
      <c r="AD64" s="100">
        <v>5.0</v>
      </c>
    </row>
    <row r="65">
      <c r="C65" s="100">
        <v>2.0</v>
      </c>
      <c r="D65" s="100">
        <v>3.0</v>
      </c>
      <c r="E65" s="100">
        <v>2.5</v>
      </c>
      <c r="F65" s="100">
        <v>5.0</v>
      </c>
      <c r="G65" s="99"/>
      <c r="H65" s="99"/>
      <c r="I65" s="98"/>
      <c r="J65" s="98"/>
      <c r="K65" s="99"/>
      <c r="L65" s="99"/>
      <c r="M65" s="99"/>
      <c r="N65" s="99"/>
      <c r="O65" s="100">
        <v>0.5</v>
      </c>
      <c r="P65" s="100">
        <v>1.0</v>
      </c>
      <c r="Q65" s="100">
        <v>1.0</v>
      </c>
      <c r="R65" s="100">
        <v>1.5</v>
      </c>
      <c r="S65" s="100">
        <v>1.0</v>
      </c>
      <c r="T65" s="100">
        <v>1.5</v>
      </c>
      <c r="U65" s="100">
        <v>0.5</v>
      </c>
      <c r="V65" s="100">
        <v>1.0</v>
      </c>
      <c r="W65" s="100">
        <v>0.5</v>
      </c>
      <c r="X65" s="100">
        <v>1.0</v>
      </c>
      <c r="Y65" s="100">
        <v>0.5</v>
      </c>
      <c r="Z65" s="100">
        <v>1.0</v>
      </c>
      <c r="AA65" s="100">
        <v>1.0</v>
      </c>
      <c r="AB65" s="100">
        <v>1.5</v>
      </c>
      <c r="AC65" s="100">
        <v>0.5</v>
      </c>
      <c r="AD65" s="100">
        <v>1.0</v>
      </c>
    </row>
    <row r="66">
      <c r="C66" s="100">
        <v>2.0</v>
      </c>
      <c r="D66" s="100">
        <v>3.0</v>
      </c>
      <c r="E66" s="100">
        <v>2.5</v>
      </c>
      <c r="F66" s="100">
        <v>5.0</v>
      </c>
      <c r="G66" s="99"/>
      <c r="H66" s="99"/>
      <c r="I66" s="98"/>
      <c r="J66" s="98"/>
      <c r="K66" s="99"/>
      <c r="L66" s="99"/>
      <c r="M66" s="99"/>
      <c r="N66" s="99"/>
      <c r="O66" s="100">
        <v>0.5</v>
      </c>
      <c r="P66" s="100">
        <v>1.0</v>
      </c>
      <c r="Q66" s="100">
        <v>1.0</v>
      </c>
      <c r="R66" s="100">
        <v>1.5</v>
      </c>
      <c r="S66" s="100">
        <v>1.0</v>
      </c>
      <c r="T66" s="100">
        <v>1.5</v>
      </c>
      <c r="U66" s="100">
        <v>0.5</v>
      </c>
      <c r="V66" s="100">
        <v>1.0</v>
      </c>
      <c r="W66" s="100">
        <v>0.5</v>
      </c>
      <c r="X66" s="100">
        <v>1.0</v>
      </c>
      <c r="Y66" s="100">
        <v>0.5</v>
      </c>
      <c r="Z66" s="100">
        <v>1.0</v>
      </c>
      <c r="AA66" s="100">
        <v>1.0</v>
      </c>
      <c r="AB66" s="100">
        <v>1.5</v>
      </c>
      <c r="AC66" s="100">
        <v>0.5</v>
      </c>
      <c r="AD66" s="100">
        <v>1.0</v>
      </c>
    </row>
    <row r="67">
      <c r="C67" s="100">
        <v>2.0</v>
      </c>
      <c r="D67" s="100">
        <v>3.0</v>
      </c>
      <c r="E67" s="100">
        <v>3.0</v>
      </c>
      <c r="F67" s="100">
        <v>5.0</v>
      </c>
      <c r="G67" s="98"/>
      <c r="H67" s="98"/>
      <c r="I67" s="98"/>
      <c r="J67" s="98"/>
      <c r="K67" s="98"/>
      <c r="L67" s="98"/>
      <c r="M67" s="98"/>
      <c r="N67" s="98"/>
      <c r="O67" s="100">
        <v>0.5</v>
      </c>
      <c r="P67" s="100">
        <v>1.0</v>
      </c>
      <c r="Q67" s="100">
        <v>1.0</v>
      </c>
      <c r="R67" s="100">
        <v>1.5</v>
      </c>
      <c r="S67" s="100">
        <v>1.0</v>
      </c>
      <c r="T67" s="100">
        <v>1.5</v>
      </c>
      <c r="U67" s="100">
        <v>0.5</v>
      </c>
      <c r="V67" s="100">
        <v>1.0</v>
      </c>
      <c r="W67" s="100">
        <v>0.5</v>
      </c>
      <c r="X67" s="100">
        <v>1.0</v>
      </c>
      <c r="Y67" s="100">
        <v>0.5</v>
      </c>
      <c r="Z67" s="100">
        <v>1.0</v>
      </c>
      <c r="AA67" s="100">
        <v>1.0</v>
      </c>
      <c r="AB67" s="100">
        <v>1.5</v>
      </c>
      <c r="AC67" s="100">
        <v>0.5</v>
      </c>
      <c r="AD67" s="100">
        <v>1.0</v>
      </c>
    </row>
    <row r="68">
      <c r="C68" s="100">
        <v>0.5</v>
      </c>
      <c r="D68" s="100">
        <v>1.0</v>
      </c>
      <c r="E68" s="99"/>
      <c r="F68" s="99"/>
      <c r="G68" s="100">
        <v>0.5</v>
      </c>
      <c r="H68" s="100">
        <v>1.0</v>
      </c>
      <c r="I68" s="100">
        <v>1.0</v>
      </c>
      <c r="J68" s="100">
        <v>2.0</v>
      </c>
      <c r="K68" s="100">
        <v>1.0</v>
      </c>
      <c r="L68" s="100">
        <v>2.0</v>
      </c>
      <c r="M68" s="100">
        <v>1.0</v>
      </c>
      <c r="N68" s="100">
        <v>2.0</v>
      </c>
      <c r="O68" s="100">
        <v>0.5</v>
      </c>
      <c r="P68" s="100">
        <v>1.0</v>
      </c>
      <c r="Q68" s="100">
        <v>1.0</v>
      </c>
      <c r="R68" s="100">
        <v>2.0</v>
      </c>
      <c r="S68" s="100">
        <v>1.0</v>
      </c>
      <c r="T68" s="100">
        <v>2.0</v>
      </c>
      <c r="U68" s="100">
        <v>0.5</v>
      </c>
      <c r="V68" s="100">
        <v>1.0</v>
      </c>
      <c r="W68" s="99"/>
      <c r="X68" s="99"/>
      <c r="Y68" s="100">
        <v>1.0</v>
      </c>
      <c r="Z68" s="100">
        <v>2.0</v>
      </c>
      <c r="AA68" s="100">
        <v>1.0</v>
      </c>
      <c r="AB68" s="100">
        <v>2.0</v>
      </c>
      <c r="AC68" s="100">
        <v>0.5</v>
      </c>
      <c r="AD68" s="100">
        <v>1.0</v>
      </c>
    </row>
    <row r="69">
      <c r="C69" s="99"/>
      <c r="D69" s="99"/>
      <c r="E69" s="99"/>
      <c r="F69" s="99"/>
      <c r="G69" s="98"/>
      <c r="H69" s="98"/>
      <c r="I69" s="98"/>
      <c r="J69" s="98"/>
      <c r="K69" s="98"/>
      <c r="L69" s="98"/>
      <c r="M69" s="98"/>
      <c r="N69" s="98"/>
      <c r="O69" s="99"/>
      <c r="P69" s="99"/>
      <c r="Q69" s="99"/>
      <c r="R69" s="99"/>
      <c r="S69" s="99"/>
      <c r="T69" s="99"/>
      <c r="U69" s="99"/>
      <c r="V69" s="99"/>
      <c r="W69" s="100">
        <v>3.0</v>
      </c>
      <c r="X69" s="100">
        <v>5.0</v>
      </c>
      <c r="Y69" s="99"/>
      <c r="Z69" s="99"/>
      <c r="AA69" s="99"/>
      <c r="AB69" s="99"/>
      <c r="AC69" s="99"/>
      <c r="AD69" s="99"/>
    </row>
    <row r="70">
      <c r="C70" s="99"/>
      <c r="D70" s="99"/>
      <c r="E70" s="99"/>
      <c r="F70" s="99"/>
      <c r="G70" s="98"/>
      <c r="H70" s="98"/>
      <c r="I70" s="98"/>
      <c r="J70" s="98"/>
      <c r="K70" s="98"/>
      <c r="L70" s="98"/>
      <c r="M70" s="98"/>
      <c r="N70" s="98"/>
      <c r="O70" s="99"/>
      <c r="P70" s="99"/>
      <c r="Q70" s="99"/>
      <c r="R70" s="99"/>
      <c r="S70" s="99"/>
      <c r="T70" s="99"/>
      <c r="U70" s="99"/>
      <c r="V70" s="99"/>
      <c r="W70" s="100">
        <v>0.8</v>
      </c>
      <c r="X70" s="100">
        <v>1.5</v>
      </c>
      <c r="Y70" s="99"/>
      <c r="Z70" s="99"/>
      <c r="AA70" s="99"/>
      <c r="AB70" s="99"/>
      <c r="AC70" s="99"/>
      <c r="AD70" s="99"/>
    </row>
    <row r="71">
      <c r="C71" s="99"/>
      <c r="D71" s="99"/>
      <c r="E71" s="99"/>
      <c r="F71" s="99"/>
      <c r="G71" s="98"/>
      <c r="H71" s="98"/>
      <c r="I71" s="98"/>
      <c r="J71" s="98"/>
      <c r="K71" s="98"/>
      <c r="L71" s="98"/>
      <c r="M71" s="98"/>
      <c r="N71" s="98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</row>
    <row r="72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</row>
    <row r="73"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100">
        <v>0.5</v>
      </c>
      <c r="P73" s="100">
        <v>1.0</v>
      </c>
      <c r="Q73" s="100">
        <v>1.0</v>
      </c>
      <c r="R73" s="100">
        <v>2.0</v>
      </c>
      <c r="S73" s="100">
        <v>1.0</v>
      </c>
      <c r="T73" s="100">
        <v>2.0</v>
      </c>
      <c r="U73" s="100">
        <v>0.5</v>
      </c>
      <c r="V73" s="100">
        <v>1.0</v>
      </c>
      <c r="W73" s="99"/>
      <c r="X73" s="99"/>
      <c r="Y73" s="100">
        <v>1.0</v>
      </c>
      <c r="Z73" s="100">
        <v>2.0</v>
      </c>
      <c r="AA73" s="100">
        <v>1.0</v>
      </c>
      <c r="AB73" s="100">
        <v>2.0</v>
      </c>
      <c r="AC73" s="100">
        <v>0.5</v>
      </c>
      <c r="AD73" s="100">
        <v>1.0</v>
      </c>
    </row>
    <row r="74">
      <c r="C74" s="100">
        <v>2.0</v>
      </c>
      <c r="D74" s="100">
        <v>3.0</v>
      </c>
      <c r="E74" s="100">
        <v>3.0</v>
      </c>
      <c r="F74" s="100">
        <v>5.0</v>
      </c>
      <c r="G74" s="100">
        <v>2.0</v>
      </c>
      <c r="H74" s="100">
        <v>3.0</v>
      </c>
      <c r="I74" s="100">
        <v>3.0</v>
      </c>
      <c r="J74" s="100">
        <v>5.0</v>
      </c>
      <c r="K74" s="100">
        <v>3.0</v>
      </c>
      <c r="L74" s="100">
        <v>5.0</v>
      </c>
      <c r="M74" s="100">
        <v>3.0</v>
      </c>
      <c r="N74" s="100">
        <v>5.0</v>
      </c>
      <c r="O74" s="100">
        <v>2.0</v>
      </c>
      <c r="P74" s="100">
        <v>3.0</v>
      </c>
      <c r="Q74" s="100">
        <v>3.0</v>
      </c>
      <c r="R74" s="100">
        <v>5.0</v>
      </c>
      <c r="S74" s="100">
        <v>3.0</v>
      </c>
      <c r="T74" s="100">
        <v>5.0</v>
      </c>
      <c r="U74" s="100">
        <v>2.0</v>
      </c>
      <c r="V74" s="100">
        <v>3.0</v>
      </c>
      <c r="W74" s="100">
        <v>2.0</v>
      </c>
      <c r="X74" s="100">
        <v>3.0</v>
      </c>
      <c r="Y74" s="100">
        <v>2.0</v>
      </c>
      <c r="Z74" s="100">
        <v>3.0</v>
      </c>
      <c r="AA74" s="100">
        <v>3.0</v>
      </c>
      <c r="AB74" s="100">
        <v>5.0</v>
      </c>
      <c r="AC74" s="100">
        <v>2.0</v>
      </c>
      <c r="AD74" s="100">
        <v>3.0</v>
      </c>
    </row>
    <row r="75">
      <c r="C75" s="100">
        <v>0.5</v>
      </c>
      <c r="D75" s="100">
        <v>1.0</v>
      </c>
      <c r="E75" s="100">
        <v>1.0</v>
      </c>
      <c r="F75" s="100">
        <v>2.0</v>
      </c>
      <c r="G75" s="100">
        <v>0.5</v>
      </c>
      <c r="H75" s="100">
        <v>1.0</v>
      </c>
      <c r="I75" s="100">
        <v>1.0</v>
      </c>
      <c r="J75" s="100">
        <v>2.0</v>
      </c>
      <c r="K75" s="100">
        <v>1.0</v>
      </c>
      <c r="L75" s="100">
        <v>2.0</v>
      </c>
      <c r="M75" s="100">
        <v>1.0</v>
      </c>
      <c r="N75" s="100">
        <v>2.0</v>
      </c>
      <c r="O75" s="100">
        <v>0.5</v>
      </c>
      <c r="P75" s="100">
        <v>1.0</v>
      </c>
      <c r="Q75" s="100">
        <v>1.0</v>
      </c>
      <c r="R75" s="100">
        <v>2.0</v>
      </c>
      <c r="S75" s="100">
        <v>1.0</v>
      </c>
      <c r="T75" s="100">
        <v>2.0</v>
      </c>
      <c r="U75" s="100">
        <v>0.5</v>
      </c>
      <c r="V75" s="100">
        <v>1.0</v>
      </c>
      <c r="W75" s="100">
        <v>0.5</v>
      </c>
      <c r="X75" s="100">
        <v>1.0</v>
      </c>
      <c r="Y75" s="100">
        <v>0.5</v>
      </c>
      <c r="Z75" s="100">
        <v>1.0</v>
      </c>
      <c r="AA75" s="100">
        <v>1.0</v>
      </c>
      <c r="AB75" s="100">
        <v>2.0</v>
      </c>
      <c r="AC75" s="100">
        <v>0.5</v>
      </c>
      <c r="AD75" s="100">
        <v>1.0</v>
      </c>
    </row>
    <row r="76"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100">
        <v>1.0</v>
      </c>
      <c r="R76" s="100">
        <v>3.0</v>
      </c>
      <c r="S76" s="99"/>
      <c r="T76" s="99"/>
      <c r="U76" s="99"/>
      <c r="V76" s="99"/>
      <c r="W76" s="99"/>
      <c r="X76" s="99"/>
      <c r="Y76" s="99"/>
      <c r="Z76" s="99"/>
      <c r="AA76" s="100">
        <v>1.0</v>
      </c>
      <c r="AB76" s="100">
        <v>3.0</v>
      </c>
      <c r="AC76" s="100">
        <v>1.0</v>
      </c>
      <c r="AD76" s="100">
        <v>2.0</v>
      </c>
    </row>
    <row r="77">
      <c r="C77" s="100">
        <v>1.0</v>
      </c>
      <c r="D77" s="100">
        <v>2.0</v>
      </c>
      <c r="E77" s="98"/>
      <c r="F77" s="98"/>
      <c r="G77" s="100">
        <v>1.0</v>
      </c>
      <c r="H77" s="100">
        <v>2.0</v>
      </c>
      <c r="I77" s="98"/>
      <c r="J77" s="98"/>
      <c r="K77" s="100">
        <v>1.0</v>
      </c>
      <c r="L77" s="100">
        <v>3.0</v>
      </c>
      <c r="M77" s="100">
        <v>1.0</v>
      </c>
      <c r="N77" s="100">
        <v>3.0</v>
      </c>
      <c r="O77" s="99"/>
      <c r="P77" s="99"/>
      <c r="Q77" s="100">
        <v>1.0</v>
      </c>
      <c r="R77" s="100">
        <v>3.0</v>
      </c>
      <c r="S77" s="99"/>
      <c r="T77" s="99"/>
      <c r="U77" s="99"/>
      <c r="V77" s="99"/>
      <c r="W77" s="98"/>
      <c r="X77" s="98"/>
      <c r="Y77" s="99"/>
      <c r="Z77" s="99"/>
      <c r="AA77" s="100">
        <v>1.0</v>
      </c>
      <c r="AB77" s="100">
        <v>3.0</v>
      </c>
      <c r="AC77" s="100">
        <v>1.0</v>
      </c>
      <c r="AD77" s="100">
        <v>2.0</v>
      </c>
    </row>
    <row r="78">
      <c r="C78" s="100">
        <v>3.0</v>
      </c>
      <c r="D78" s="100">
        <v>5.0</v>
      </c>
      <c r="E78" s="100">
        <v>5.0</v>
      </c>
      <c r="F78" s="100">
        <v>10.0</v>
      </c>
      <c r="G78" s="100">
        <v>3.0</v>
      </c>
      <c r="H78" s="100">
        <v>5.0</v>
      </c>
      <c r="I78" s="100">
        <v>5.0</v>
      </c>
      <c r="J78" s="100">
        <v>10.0</v>
      </c>
      <c r="K78" s="100">
        <v>5.0</v>
      </c>
      <c r="L78" s="100">
        <v>10.0</v>
      </c>
      <c r="M78" s="100">
        <v>5.0</v>
      </c>
      <c r="N78" s="100">
        <v>10.0</v>
      </c>
      <c r="O78" s="100">
        <v>3.0</v>
      </c>
      <c r="P78" s="100">
        <v>5.0</v>
      </c>
      <c r="Q78" s="100">
        <v>5.0</v>
      </c>
      <c r="R78" s="100">
        <v>10.0</v>
      </c>
      <c r="S78" s="100">
        <v>5.0</v>
      </c>
      <c r="T78" s="100">
        <v>10.0</v>
      </c>
      <c r="U78" s="100">
        <v>3.0</v>
      </c>
      <c r="V78" s="100">
        <v>5.0</v>
      </c>
      <c r="W78" s="100">
        <v>3.0</v>
      </c>
      <c r="X78" s="100">
        <v>5.0</v>
      </c>
      <c r="Y78" s="100">
        <v>3.0</v>
      </c>
      <c r="Z78" s="100">
        <v>5.0</v>
      </c>
      <c r="AA78" s="100">
        <v>5.0</v>
      </c>
      <c r="AB78" s="100">
        <v>10.0</v>
      </c>
      <c r="AC78" s="100">
        <v>3.0</v>
      </c>
      <c r="AD78" s="100">
        <v>5.0</v>
      </c>
    </row>
    <row r="79">
      <c r="C79" s="100">
        <v>1.0</v>
      </c>
      <c r="D79" s="100">
        <v>3.0</v>
      </c>
      <c r="E79" s="100">
        <v>2.0</v>
      </c>
      <c r="F79" s="100">
        <v>5.0</v>
      </c>
      <c r="G79" s="100">
        <v>1.0</v>
      </c>
      <c r="H79" s="100">
        <v>3.0</v>
      </c>
      <c r="I79" s="100">
        <v>2.0</v>
      </c>
      <c r="J79" s="100">
        <v>5.0</v>
      </c>
      <c r="K79" s="100">
        <v>2.0</v>
      </c>
      <c r="L79" s="100">
        <v>5.0</v>
      </c>
      <c r="M79" s="100">
        <v>2.0</v>
      </c>
      <c r="N79" s="100">
        <v>5.0</v>
      </c>
      <c r="O79" s="100">
        <v>1.0</v>
      </c>
      <c r="P79" s="100">
        <v>3.0</v>
      </c>
      <c r="Q79" s="100">
        <v>2.0</v>
      </c>
      <c r="R79" s="100">
        <v>5.0</v>
      </c>
      <c r="S79" s="100">
        <v>2.0</v>
      </c>
      <c r="T79" s="100">
        <v>5.0</v>
      </c>
      <c r="U79" s="100">
        <v>1.0</v>
      </c>
      <c r="V79" s="100">
        <v>3.0</v>
      </c>
      <c r="W79" s="100">
        <v>1.0</v>
      </c>
      <c r="X79" s="100">
        <v>3.0</v>
      </c>
      <c r="Y79" s="100">
        <v>1.0</v>
      </c>
      <c r="Z79" s="100">
        <v>3.0</v>
      </c>
      <c r="AA79" s="100">
        <v>2.0</v>
      </c>
      <c r="AB79" s="100">
        <v>5.0</v>
      </c>
      <c r="AC79" s="100">
        <v>1.0</v>
      </c>
      <c r="AD79" s="100">
        <v>3.0</v>
      </c>
    </row>
    <row r="80">
      <c r="C80" s="99"/>
      <c r="D80" s="99"/>
      <c r="E80" s="99"/>
      <c r="F80" s="99"/>
      <c r="G80" s="100">
        <v>1.0</v>
      </c>
      <c r="H80" s="100">
        <v>1.0</v>
      </c>
      <c r="I80" s="99"/>
      <c r="J80" s="99"/>
      <c r="K80" s="100">
        <v>2.0</v>
      </c>
      <c r="L80" s="100">
        <v>2.0</v>
      </c>
      <c r="M80" s="100">
        <v>2.0</v>
      </c>
      <c r="N80" s="100">
        <v>2.0</v>
      </c>
      <c r="O80" s="100">
        <v>1.0</v>
      </c>
      <c r="P80" s="100">
        <v>2.0</v>
      </c>
      <c r="Q80" s="100">
        <v>2.0</v>
      </c>
      <c r="R80" s="100">
        <v>3.0</v>
      </c>
      <c r="S80" s="100">
        <v>2.0</v>
      </c>
      <c r="T80" s="100">
        <v>3.0</v>
      </c>
      <c r="U80" s="100">
        <v>1.0</v>
      </c>
      <c r="V80" s="100">
        <v>2.0</v>
      </c>
      <c r="W80" s="100">
        <v>1.0</v>
      </c>
      <c r="X80" s="100">
        <v>2.0</v>
      </c>
      <c r="Y80" s="100">
        <v>1.0</v>
      </c>
      <c r="Z80" s="100">
        <v>2.0</v>
      </c>
      <c r="AA80" s="100">
        <v>2.0</v>
      </c>
      <c r="AB80" s="100">
        <v>3.0</v>
      </c>
      <c r="AC80" s="100">
        <v>1.0</v>
      </c>
      <c r="AD80" s="100">
        <v>2.0</v>
      </c>
    </row>
    <row r="81">
      <c r="C81" s="99"/>
      <c r="D81" s="99"/>
      <c r="E81" s="98"/>
      <c r="F81" s="98"/>
      <c r="G81" s="100">
        <v>2.0</v>
      </c>
      <c r="H81" s="100">
        <v>5.0</v>
      </c>
      <c r="I81" s="98"/>
      <c r="J81" s="98"/>
      <c r="K81" s="100">
        <v>5.0</v>
      </c>
      <c r="L81" s="100">
        <v>10.0</v>
      </c>
      <c r="M81" s="100">
        <v>5.0</v>
      </c>
      <c r="N81" s="100">
        <v>10.0</v>
      </c>
      <c r="O81" s="100">
        <v>2.0</v>
      </c>
      <c r="P81" s="100">
        <v>5.0</v>
      </c>
      <c r="Q81" s="100">
        <v>5.0</v>
      </c>
      <c r="R81" s="100">
        <v>10.0</v>
      </c>
      <c r="S81" s="100">
        <v>5.0</v>
      </c>
      <c r="T81" s="100">
        <v>10.0</v>
      </c>
      <c r="U81" s="100">
        <v>2.0</v>
      </c>
      <c r="V81" s="100">
        <v>5.0</v>
      </c>
      <c r="W81" s="100">
        <v>2.0</v>
      </c>
      <c r="X81" s="100">
        <v>5.0</v>
      </c>
      <c r="Y81" s="100">
        <v>2.0</v>
      </c>
      <c r="Z81" s="100">
        <v>5.0</v>
      </c>
      <c r="AA81" s="100">
        <v>5.0</v>
      </c>
      <c r="AB81" s="100">
        <v>10.0</v>
      </c>
      <c r="AC81" s="100">
        <v>2.0</v>
      </c>
      <c r="AD81" s="100">
        <v>5.0</v>
      </c>
    </row>
    <row r="82"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100">
        <v>15.0</v>
      </c>
      <c r="P82" s="100">
        <v>25.0</v>
      </c>
      <c r="Q82" s="100">
        <v>25.0</v>
      </c>
      <c r="R82" s="100">
        <v>50.0</v>
      </c>
      <c r="S82" s="100">
        <v>25.0</v>
      </c>
      <c r="T82" s="100">
        <v>50.0</v>
      </c>
      <c r="U82" s="99"/>
      <c r="V82" s="99"/>
      <c r="W82" s="100">
        <v>15.0</v>
      </c>
      <c r="X82" s="100">
        <v>25.0</v>
      </c>
      <c r="Y82" s="100">
        <v>15.0</v>
      </c>
      <c r="Z82" s="100">
        <v>25.0</v>
      </c>
      <c r="AA82" s="100">
        <v>25.0</v>
      </c>
      <c r="AB82" s="100">
        <v>50.0</v>
      </c>
      <c r="AC82" s="100">
        <v>15.0</v>
      </c>
      <c r="AD82" s="100">
        <v>25.0</v>
      </c>
    </row>
    <row r="83"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100"/>
      <c r="P83" s="100"/>
      <c r="Q83" s="100"/>
      <c r="R83" s="100"/>
      <c r="S83" s="100"/>
      <c r="T83" s="100"/>
      <c r="U83" s="99"/>
      <c r="V83" s="99"/>
      <c r="W83" s="100"/>
      <c r="X83" s="100"/>
      <c r="Y83" s="100"/>
      <c r="Z83" s="100"/>
      <c r="AA83" s="100"/>
      <c r="AB83" s="100"/>
      <c r="AC83" s="100"/>
      <c r="AD83" s="100"/>
    </row>
    <row r="84">
      <c r="C84" s="98"/>
      <c r="D84" s="98"/>
      <c r="E84" s="98"/>
      <c r="F84" s="98"/>
      <c r="G84" s="100"/>
      <c r="H84" s="100"/>
      <c r="I84" s="98"/>
      <c r="J84" s="98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</row>
    <row r="85">
      <c r="C85" s="98"/>
      <c r="D85" s="98"/>
      <c r="E85" s="98"/>
      <c r="F85" s="98"/>
      <c r="G85" s="100"/>
      <c r="H85" s="100"/>
      <c r="I85" s="98"/>
      <c r="J85" s="98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</row>
    <row r="86"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100"/>
      <c r="P86" s="100"/>
      <c r="Q86" s="100"/>
      <c r="R86" s="100"/>
      <c r="S86" s="100"/>
      <c r="T86" s="100"/>
      <c r="U86" s="98"/>
      <c r="V86" s="98"/>
      <c r="W86" s="100"/>
      <c r="X86" s="100"/>
      <c r="Y86" s="100"/>
      <c r="Z86" s="100"/>
      <c r="AA86" s="100"/>
      <c r="AB86" s="100"/>
      <c r="AC86" s="100"/>
      <c r="AD86" s="100"/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1"/>
    <hyperlink r:id="rId2" ref="A43"/>
  </hyperlinks>
  <drawing r:id="rId3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2" max="2" width="24.75"/>
  </cols>
  <sheetData>
    <row r="1">
      <c r="A1" s="31" t="s">
        <v>83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84</v>
      </c>
      <c r="AF2" s="42" t="s">
        <v>85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3"/>
      <c r="P3" s="104"/>
      <c r="Q3" s="103"/>
      <c r="R3" s="104"/>
      <c r="S3" s="103"/>
      <c r="T3" s="104"/>
      <c r="U3" s="103"/>
      <c r="V3" s="104"/>
      <c r="W3" s="103"/>
      <c r="X3" s="104"/>
      <c r="Y3" s="103"/>
      <c r="Z3" s="104"/>
      <c r="AA3" s="103"/>
      <c r="AB3" s="104"/>
      <c r="AC3" s="103"/>
      <c r="AD3" s="104"/>
      <c r="AE3" s="10">
        <v>0.0</v>
      </c>
      <c r="AF3" s="10">
        <f t="shared" ref="AF3:AF41" si="1">max((D3+H3),H3*2,F3,J3,L3,N3)+P3+R3+T3+V3+X3+Z3+AB3+AD3*2</f>
        <v>0</v>
      </c>
      <c r="AG3" s="107" t="str">
        <f t="shared" ref="AG3:AG41" si="2">round((AF3-AE3)/AE3,3)</f>
        <v>#DIV/0!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2.0</v>
      </c>
      <c r="Q4" s="111">
        <v>1.0</v>
      </c>
      <c r="R4" s="112">
        <v>2.0</v>
      </c>
      <c r="S4" s="111">
        <v>1.0</v>
      </c>
      <c r="T4" s="112">
        <v>2.0</v>
      </c>
      <c r="U4" s="111">
        <v>1.0</v>
      </c>
      <c r="V4" s="112">
        <v>2.0</v>
      </c>
      <c r="W4" s="111">
        <v>1.0</v>
      </c>
      <c r="X4" s="112">
        <v>2.0</v>
      </c>
      <c r="Y4" s="109"/>
      <c r="Z4" s="110"/>
      <c r="AA4" s="109"/>
      <c r="AB4" s="110"/>
      <c r="AC4" s="109"/>
      <c r="AD4" s="110"/>
      <c r="AE4" s="113">
        <v>10.0</v>
      </c>
      <c r="AF4" s="113">
        <f t="shared" si="1"/>
        <v>10</v>
      </c>
      <c r="AG4" s="114">
        <f t="shared" si="2"/>
        <v>0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2.0</v>
      </c>
      <c r="Q5" s="115">
        <v>1.0</v>
      </c>
      <c r="R5" s="116">
        <v>2.0</v>
      </c>
      <c r="S5" s="115">
        <v>1.0</v>
      </c>
      <c r="T5" s="116">
        <v>2.0</v>
      </c>
      <c r="U5" s="115">
        <v>1.0</v>
      </c>
      <c r="V5" s="116">
        <v>2.0</v>
      </c>
      <c r="W5" s="115">
        <v>1.0</v>
      </c>
      <c r="X5" s="116">
        <v>2.0</v>
      </c>
      <c r="Y5" s="103"/>
      <c r="Z5" s="104"/>
      <c r="AA5" s="103"/>
      <c r="AB5" s="104"/>
      <c r="AC5" s="103"/>
      <c r="AD5" s="104"/>
      <c r="AE5" s="10">
        <v>10.0</v>
      </c>
      <c r="AF5" s="10">
        <f t="shared" si="1"/>
        <v>10</v>
      </c>
      <c r="AG5" s="107">
        <f t="shared" si="2"/>
        <v>0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2.0</v>
      </c>
      <c r="Q6" s="111">
        <v>1.0</v>
      </c>
      <c r="R6" s="112">
        <v>2.0</v>
      </c>
      <c r="S6" s="111">
        <v>1.0</v>
      </c>
      <c r="T6" s="112">
        <v>2.0</v>
      </c>
      <c r="U6" s="111">
        <v>1.0</v>
      </c>
      <c r="V6" s="112">
        <v>2.0</v>
      </c>
      <c r="W6" s="111">
        <v>1.0</v>
      </c>
      <c r="X6" s="112">
        <v>2.0</v>
      </c>
      <c r="Y6" s="109"/>
      <c r="Z6" s="110"/>
      <c r="AA6" s="109"/>
      <c r="AB6" s="110"/>
      <c r="AC6" s="109"/>
      <c r="AD6" s="110"/>
      <c r="AE6" s="113">
        <v>10.0</v>
      </c>
      <c r="AF6" s="113">
        <f t="shared" si="1"/>
        <v>10</v>
      </c>
      <c r="AG6" s="114">
        <f t="shared" si="2"/>
        <v>0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2.0</v>
      </c>
      <c r="Q7" s="115">
        <v>1.0</v>
      </c>
      <c r="R7" s="116">
        <v>2.0</v>
      </c>
      <c r="S7" s="115">
        <v>1.0</v>
      </c>
      <c r="T7" s="116">
        <v>2.0</v>
      </c>
      <c r="U7" s="115">
        <v>1.0</v>
      </c>
      <c r="V7" s="116">
        <v>2.0</v>
      </c>
      <c r="W7" s="115">
        <v>1.0</v>
      </c>
      <c r="X7" s="116">
        <v>2.0</v>
      </c>
      <c r="Y7" s="103"/>
      <c r="Z7" s="104"/>
      <c r="AA7" s="103"/>
      <c r="AB7" s="104"/>
      <c r="AC7" s="103"/>
      <c r="AD7" s="104"/>
      <c r="AE7" s="10">
        <v>10.0</v>
      </c>
      <c r="AF7" s="10">
        <f t="shared" si="1"/>
        <v>10</v>
      </c>
      <c r="AG7" s="107">
        <f t="shared" si="2"/>
        <v>0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2.0</v>
      </c>
      <c r="Q8" s="111">
        <v>1.0</v>
      </c>
      <c r="R8" s="112">
        <v>2.0</v>
      </c>
      <c r="S8" s="111">
        <v>1.0</v>
      </c>
      <c r="T8" s="112">
        <v>2.0</v>
      </c>
      <c r="U8" s="111">
        <v>1.0</v>
      </c>
      <c r="V8" s="112">
        <v>2.0</v>
      </c>
      <c r="W8" s="111">
        <v>1.0</v>
      </c>
      <c r="X8" s="112">
        <v>2.0</v>
      </c>
      <c r="Y8" s="109"/>
      <c r="Z8" s="110"/>
      <c r="AA8" s="109"/>
      <c r="AB8" s="110"/>
      <c r="AC8" s="109"/>
      <c r="AD8" s="110"/>
      <c r="AE8" s="113">
        <v>10.0</v>
      </c>
      <c r="AF8" s="113">
        <f t="shared" si="1"/>
        <v>10</v>
      </c>
      <c r="AG8" s="114">
        <f t="shared" si="2"/>
        <v>0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2.0</v>
      </c>
      <c r="Q9" s="115">
        <v>1.0</v>
      </c>
      <c r="R9" s="116">
        <v>2.0</v>
      </c>
      <c r="S9" s="115">
        <v>1.0</v>
      </c>
      <c r="T9" s="116">
        <v>2.0</v>
      </c>
      <c r="U9" s="115">
        <v>1.0</v>
      </c>
      <c r="V9" s="116">
        <v>2.0</v>
      </c>
      <c r="W9" s="115">
        <v>1.0</v>
      </c>
      <c r="X9" s="116">
        <v>2.0</v>
      </c>
      <c r="Y9" s="103"/>
      <c r="Z9" s="104"/>
      <c r="AA9" s="103"/>
      <c r="AB9" s="104"/>
      <c r="AC9" s="103"/>
      <c r="AD9" s="104"/>
      <c r="AE9" s="10">
        <v>10.0</v>
      </c>
      <c r="AF9" s="10">
        <f t="shared" si="1"/>
        <v>10</v>
      </c>
      <c r="AG9" s="107">
        <f t="shared" si="2"/>
        <v>0</v>
      </c>
    </row>
    <row r="10">
      <c r="A10" s="49"/>
      <c r="B10" s="108" t="s">
        <v>45</v>
      </c>
      <c r="C10" s="109"/>
      <c r="D10" s="110"/>
      <c r="E10" s="109"/>
      <c r="F10" s="110"/>
      <c r="G10" s="109"/>
      <c r="H10" s="110"/>
      <c r="I10" s="109"/>
      <c r="J10" s="110"/>
      <c r="K10" s="109"/>
      <c r="L10" s="110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09"/>
      <c r="Z10" s="110"/>
      <c r="AA10" s="109"/>
      <c r="AB10" s="110"/>
      <c r="AC10" s="109"/>
      <c r="AD10" s="110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2.5</v>
      </c>
      <c r="H11" s="124">
        <v>3.5</v>
      </c>
      <c r="I11" s="123">
        <v>4.0</v>
      </c>
      <c r="J11" s="124">
        <v>7.0</v>
      </c>
      <c r="K11" s="123">
        <v>4.0</v>
      </c>
      <c r="L11" s="124">
        <v>7.0</v>
      </c>
      <c r="M11" s="121"/>
      <c r="N11" s="122"/>
      <c r="O11" s="123">
        <v>2.0</v>
      </c>
      <c r="P11" s="124">
        <v>3.0</v>
      </c>
      <c r="Q11" s="121"/>
      <c r="R11" s="122"/>
      <c r="S11" s="121"/>
      <c r="T11" s="122"/>
      <c r="U11" s="123">
        <v>2.0</v>
      </c>
      <c r="V11" s="124">
        <v>3.0</v>
      </c>
      <c r="W11" s="121"/>
      <c r="X11" s="122"/>
      <c r="Y11" s="123">
        <v>2.5</v>
      </c>
      <c r="Z11" s="124">
        <v>3.5</v>
      </c>
      <c r="AA11" s="123">
        <v>2.5</v>
      </c>
      <c r="AB11" s="124">
        <v>3.5</v>
      </c>
      <c r="AC11" s="123">
        <v>1.0</v>
      </c>
      <c r="AD11" s="124">
        <v>2.0</v>
      </c>
      <c r="AE11" s="127">
        <v>24.0</v>
      </c>
      <c r="AF11" s="10">
        <f t="shared" si="1"/>
        <v>24</v>
      </c>
      <c r="AG11" s="107">
        <f t="shared" si="2"/>
        <v>0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29"/>
      <c r="P12" s="130"/>
      <c r="Q12" s="129"/>
      <c r="R12" s="130"/>
      <c r="S12" s="129"/>
      <c r="T12" s="130"/>
      <c r="U12" s="133">
        <v>1.0</v>
      </c>
      <c r="V12" s="134">
        <v>1.0</v>
      </c>
      <c r="W12" s="129"/>
      <c r="X12" s="130"/>
      <c r="Y12" s="133">
        <v>1.0</v>
      </c>
      <c r="Z12" s="134">
        <v>1.0</v>
      </c>
      <c r="AA12" s="133">
        <v>1.0</v>
      </c>
      <c r="AB12" s="134">
        <v>1.0</v>
      </c>
      <c r="AC12" s="133">
        <v>1.0</v>
      </c>
      <c r="AD12" s="134">
        <v>1.0</v>
      </c>
      <c r="AE12" s="135">
        <v>5.0</v>
      </c>
      <c r="AF12" s="135">
        <f t="shared" si="1"/>
        <v>5</v>
      </c>
      <c r="AG12" s="136">
        <f t="shared" si="2"/>
        <v>0</v>
      </c>
    </row>
    <row r="13">
      <c r="A13" s="55"/>
      <c r="B13" s="102" t="s">
        <v>38</v>
      </c>
      <c r="C13" s="103"/>
      <c r="D13" s="104"/>
      <c r="E13" s="103"/>
      <c r="F13" s="104"/>
      <c r="G13" s="103"/>
      <c r="H13" s="104"/>
      <c r="I13" s="103"/>
      <c r="J13" s="104"/>
      <c r="K13" s="103"/>
      <c r="L13" s="104"/>
      <c r="M13" s="103"/>
      <c r="N13" s="104"/>
      <c r="O13" s="103"/>
      <c r="P13" s="104"/>
      <c r="Q13" s="103"/>
      <c r="R13" s="104"/>
      <c r="S13" s="103"/>
      <c r="T13" s="104"/>
      <c r="U13" s="115">
        <v>1.0</v>
      </c>
      <c r="V13" s="116">
        <v>1.0</v>
      </c>
      <c r="W13" s="103"/>
      <c r="X13" s="104"/>
      <c r="Y13" s="115">
        <v>1.0</v>
      </c>
      <c r="Z13" s="116">
        <v>1.0</v>
      </c>
      <c r="AA13" s="115">
        <v>1.0</v>
      </c>
      <c r="AB13" s="116">
        <v>1.0</v>
      </c>
      <c r="AC13" s="115">
        <v>1.0</v>
      </c>
      <c r="AD13" s="116">
        <v>1.0</v>
      </c>
      <c r="AE13" s="10">
        <v>5.0</v>
      </c>
      <c r="AF13" s="10">
        <f t="shared" si="1"/>
        <v>5</v>
      </c>
      <c r="AG13" s="107">
        <f t="shared" si="2"/>
        <v>0</v>
      </c>
    </row>
    <row r="14">
      <c r="A14" s="60"/>
      <c r="B14" s="128" t="s">
        <v>36</v>
      </c>
      <c r="C14" s="133">
        <v>1.5</v>
      </c>
      <c r="D14" s="134">
        <v>2.5</v>
      </c>
      <c r="E14" s="129"/>
      <c r="F14" s="130"/>
      <c r="G14" s="133">
        <v>1.5</v>
      </c>
      <c r="H14" s="134">
        <v>2.5</v>
      </c>
      <c r="I14" s="133">
        <v>2.5</v>
      </c>
      <c r="J14" s="134">
        <v>5.0</v>
      </c>
      <c r="K14" s="133">
        <v>2.5</v>
      </c>
      <c r="L14" s="134">
        <v>5.0</v>
      </c>
      <c r="M14" s="129"/>
      <c r="N14" s="130"/>
      <c r="O14" s="133">
        <v>1.0</v>
      </c>
      <c r="P14" s="134">
        <v>1.5</v>
      </c>
      <c r="Q14" s="133">
        <v>1.5</v>
      </c>
      <c r="R14" s="134">
        <v>2.5</v>
      </c>
      <c r="S14" s="133">
        <v>1.5</v>
      </c>
      <c r="T14" s="134">
        <v>2.5</v>
      </c>
      <c r="U14" s="133">
        <v>1.0</v>
      </c>
      <c r="V14" s="134">
        <v>1.5</v>
      </c>
      <c r="W14" s="133">
        <v>1.0</v>
      </c>
      <c r="X14" s="134">
        <v>1.5</v>
      </c>
      <c r="Y14" s="129"/>
      <c r="Z14" s="130"/>
      <c r="AA14" s="129"/>
      <c r="AB14" s="130"/>
      <c r="AC14" s="129"/>
      <c r="AD14" s="130"/>
      <c r="AE14" s="135">
        <v>14.5</v>
      </c>
      <c r="AF14" s="135">
        <f t="shared" si="1"/>
        <v>14.5</v>
      </c>
      <c r="AG14" s="136">
        <f t="shared" si="2"/>
        <v>0</v>
      </c>
    </row>
    <row r="15">
      <c r="A15" s="55"/>
      <c r="B15" s="102" t="s">
        <v>41</v>
      </c>
      <c r="C15" s="115">
        <v>1.0</v>
      </c>
      <c r="D15" s="116">
        <v>1.0</v>
      </c>
      <c r="E15" s="103"/>
      <c r="F15" s="104"/>
      <c r="G15" s="115">
        <v>1.0</v>
      </c>
      <c r="H15" s="116">
        <v>1.0</v>
      </c>
      <c r="I15" s="115">
        <v>1.0</v>
      </c>
      <c r="J15" s="116">
        <v>2.0</v>
      </c>
      <c r="K15" s="115">
        <v>1.0</v>
      </c>
      <c r="L15" s="116">
        <v>2.0</v>
      </c>
      <c r="M15" s="103"/>
      <c r="N15" s="104"/>
      <c r="O15" s="103"/>
      <c r="P15" s="104"/>
      <c r="Q15" s="103"/>
      <c r="R15" s="104"/>
      <c r="S15" s="103"/>
      <c r="T15" s="104"/>
      <c r="U15" s="103"/>
      <c r="V15" s="104"/>
      <c r="W15" s="103"/>
      <c r="X15" s="104"/>
      <c r="Y15" s="103"/>
      <c r="Z15" s="104"/>
      <c r="AA15" s="103"/>
      <c r="AB15" s="104"/>
      <c r="AC15" s="103"/>
      <c r="AD15" s="104"/>
      <c r="AE15" s="10">
        <v>2.0</v>
      </c>
      <c r="AF15" s="10">
        <f t="shared" si="1"/>
        <v>2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2.0</v>
      </c>
      <c r="I16" s="140">
        <v>1.0</v>
      </c>
      <c r="J16" s="141">
        <v>3.0</v>
      </c>
      <c r="K16" s="140">
        <v>1.0</v>
      </c>
      <c r="L16" s="141">
        <v>3.0</v>
      </c>
      <c r="M16" s="138"/>
      <c r="N16" s="139"/>
      <c r="O16" s="140">
        <v>1.0</v>
      </c>
      <c r="P16" s="141">
        <v>2.0</v>
      </c>
      <c r="Q16" s="140">
        <v>1.0</v>
      </c>
      <c r="R16" s="141">
        <v>3.0</v>
      </c>
      <c r="S16" s="140">
        <v>1.0</v>
      </c>
      <c r="T16" s="141">
        <v>3.0</v>
      </c>
      <c r="U16" s="140">
        <v>1.0</v>
      </c>
      <c r="V16" s="141">
        <v>2.0</v>
      </c>
      <c r="W16" s="140">
        <v>1.0</v>
      </c>
      <c r="X16" s="141">
        <v>2.0</v>
      </c>
      <c r="Y16" s="140">
        <v>1.0</v>
      </c>
      <c r="Z16" s="141">
        <v>2.0</v>
      </c>
      <c r="AA16" s="140">
        <v>1.0</v>
      </c>
      <c r="AB16" s="141">
        <v>3.0</v>
      </c>
      <c r="AC16" s="140">
        <v>1.0</v>
      </c>
      <c r="AD16" s="141">
        <v>2.0</v>
      </c>
      <c r="AE16" s="144">
        <v>25.0</v>
      </c>
      <c r="AF16" s="135">
        <f t="shared" si="1"/>
        <v>25</v>
      </c>
      <c r="AG16" s="136">
        <f t="shared" si="2"/>
        <v>0</v>
      </c>
    </row>
    <row r="17">
      <c r="A17" s="145" t="s">
        <v>65</v>
      </c>
      <c r="B17" s="120" t="s">
        <v>29</v>
      </c>
      <c r="C17" s="121"/>
      <c r="D17" s="122"/>
      <c r="E17" s="121"/>
      <c r="F17" s="122"/>
      <c r="G17" s="123">
        <v>2.5</v>
      </c>
      <c r="H17" s="124">
        <v>3.5</v>
      </c>
      <c r="I17" s="121"/>
      <c r="J17" s="122"/>
      <c r="K17" s="123">
        <v>4.0</v>
      </c>
      <c r="L17" s="124">
        <v>7.0</v>
      </c>
      <c r="M17" s="123">
        <v>4.0</v>
      </c>
      <c r="N17" s="124">
        <v>7.0</v>
      </c>
      <c r="O17" s="123">
        <v>2.0</v>
      </c>
      <c r="P17" s="124">
        <v>3.0</v>
      </c>
      <c r="Q17" s="121"/>
      <c r="R17" s="122"/>
      <c r="S17" s="121"/>
      <c r="T17" s="122"/>
      <c r="U17" s="123">
        <v>2.0</v>
      </c>
      <c r="V17" s="124">
        <v>3.0</v>
      </c>
      <c r="W17" s="121"/>
      <c r="X17" s="122"/>
      <c r="Y17" s="123">
        <v>2.5</v>
      </c>
      <c r="Z17" s="124">
        <v>3.5</v>
      </c>
      <c r="AA17" s="123">
        <v>2.5</v>
      </c>
      <c r="AB17" s="124">
        <v>3.5</v>
      </c>
      <c r="AC17" s="123">
        <v>1.0</v>
      </c>
      <c r="AD17" s="124">
        <v>2.0</v>
      </c>
      <c r="AE17" s="127">
        <v>24.0</v>
      </c>
      <c r="AF17" s="10">
        <f t="shared" si="1"/>
        <v>24</v>
      </c>
      <c r="AG17" s="107">
        <f t="shared" si="2"/>
        <v>0</v>
      </c>
    </row>
    <row r="18">
      <c r="A18" s="70"/>
      <c r="B18" s="146" t="s">
        <v>22</v>
      </c>
      <c r="C18" s="149"/>
      <c r="D18" s="150"/>
      <c r="E18" s="149"/>
      <c r="F18" s="150"/>
      <c r="G18" s="149"/>
      <c r="H18" s="150"/>
      <c r="I18" s="149"/>
      <c r="J18" s="150"/>
      <c r="K18" s="149"/>
      <c r="L18" s="150"/>
      <c r="M18" s="149"/>
      <c r="N18" s="150"/>
      <c r="O18" s="151">
        <v>1.0</v>
      </c>
      <c r="P18" s="152">
        <v>1.0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1.0</v>
      </c>
      <c r="AA18" s="151">
        <v>1.0</v>
      </c>
      <c r="AB18" s="152">
        <v>1.0</v>
      </c>
      <c r="AC18" s="151">
        <v>1.0</v>
      </c>
      <c r="AD18" s="152">
        <v>1.0</v>
      </c>
      <c r="AE18" s="153">
        <v>5.0</v>
      </c>
      <c r="AF18" s="153">
        <f t="shared" si="1"/>
        <v>5</v>
      </c>
      <c r="AG18" s="154">
        <f t="shared" si="2"/>
        <v>0</v>
      </c>
    </row>
    <row r="19">
      <c r="A19" s="55"/>
      <c r="B19" s="102" t="s">
        <v>25</v>
      </c>
      <c r="C19" s="103"/>
      <c r="D19" s="104"/>
      <c r="E19" s="103"/>
      <c r="F19" s="104"/>
      <c r="G19" s="103"/>
      <c r="H19" s="104"/>
      <c r="I19" s="103"/>
      <c r="J19" s="104"/>
      <c r="K19" s="103"/>
      <c r="L19" s="104"/>
      <c r="M19" s="103"/>
      <c r="N19" s="104"/>
      <c r="O19" s="115">
        <v>1.0</v>
      </c>
      <c r="P19" s="116">
        <v>1.0</v>
      </c>
      <c r="Q19" s="103"/>
      <c r="R19" s="104"/>
      <c r="S19" s="103"/>
      <c r="T19" s="104"/>
      <c r="U19" s="103"/>
      <c r="V19" s="104"/>
      <c r="W19" s="103"/>
      <c r="X19" s="104"/>
      <c r="Y19" s="115">
        <v>1.0</v>
      </c>
      <c r="Z19" s="116">
        <v>1.0</v>
      </c>
      <c r="AA19" s="115">
        <v>1.0</v>
      </c>
      <c r="AB19" s="116">
        <v>1.0</v>
      </c>
      <c r="AC19" s="115">
        <v>1.0</v>
      </c>
      <c r="AD19" s="116">
        <v>1.0</v>
      </c>
      <c r="AE19" s="10">
        <v>5.0</v>
      </c>
      <c r="AF19" s="10">
        <f t="shared" si="1"/>
        <v>5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1.5</v>
      </c>
      <c r="H20" s="152">
        <v>3.5</v>
      </c>
      <c r="I20" s="149"/>
      <c r="J20" s="150"/>
      <c r="K20" s="151">
        <v>3.0</v>
      </c>
      <c r="L20" s="152">
        <v>6.0</v>
      </c>
      <c r="M20" s="151">
        <v>3.0</v>
      </c>
      <c r="N20" s="152">
        <v>6.0</v>
      </c>
      <c r="O20" s="151">
        <v>1.0</v>
      </c>
      <c r="P20" s="152">
        <v>2.0</v>
      </c>
      <c r="Q20" s="151">
        <v>2.0</v>
      </c>
      <c r="R20" s="152">
        <v>4.5</v>
      </c>
      <c r="S20" s="151">
        <v>2.0</v>
      </c>
      <c r="T20" s="152">
        <v>4.5</v>
      </c>
      <c r="U20" s="151">
        <v>1.0</v>
      </c>
      <c r="V20" s="152">
        <v>2.0</v>
      </c>
      <c r="W20" s="151">
        <v>1.0</v>
      </c>
      <c r="X20" s="152">
        <v>2.0</v>
      </c>
      <c r="Y20" s="149"/>
      <c r="Z20" s="150"/>
      <c r="AA20" s="149"/>
      <c r="AB20" s="150"/>
      <c r="AC20" s="149"/>
      <c r="AD20" s="150"/>
      <c r="AE20" s="153">
        <v>22.0</v>
      </c>
      <c r="AF20" s="153">
        <f t="shared" si="1"/>
        <v>22</v>
      </c>
      <c r="AG20" s="154">
        <f t="shared" si="2"/>
        <v>0</v>
      </c>
    </row>
    <row r="21">
      <c r="A21" s="55"/>
      <c r="B21" s="155" t="s">
        <v>28</v>
      </c>
      <c r="C21" s="160"/>
      <c r="D21" s="161"/>
      <c r="E21" s="160"/>
      <c r="F21" s="161"/>
      <c r="G21" s="158">
        <v>1.0</v>
      </c>
      <c r="H21" s="159">
        <v>2.0</v>
      </c>
      <c r="I21" s="160"/>
      <c r="J21" s="161"/>
      <c r="K21" s="158">
        <v>1.0</v>
      </c>
      <c r="L21" s="159">
        <v>3.0</v>
      </c>
      <c r="M21" s="158">
        <v>1.0</v>
      </c>
      <c r="N21" s="159">
        <v>3.0</v>
      </c>
      <c r="O21" s="158">
        <v>1.0</v>
      </c>
      <c r="P21" s="159">
        <v>2.0</v>
      </c>
      <c r="Q21" s="158">
        <v>1.0</v>
      </c>
      <c r="R21" s="159">
        <v>3.0</v>
      </c>
      <c r="S21" s="158">
        <v>1.0</v>
      </c>
      <c r="T21" s="159">
        <v>3.0</v>
      </c>
      <c r="U21" s="158">
        <v>1.0</v>
      </c>
      <c r="V21" s="159">
        <v>2.0</v>
      </c>
      <c r="W21" s="158">
        <v>1.0</v>
      </c>
      <c r="X21" s="159">
        <v>2.0</v>
      </c>
      <c r="Y21" s="158">
        <v>1.0</v>
      </c>
      <c r="Z21" s="159">
        <v>2.0</v>
      </c>
      <c r="AA21" s="158">
        <v>1.0</v>
      </c>
      <c r="AB21" s="159">
        <v>3.0</v>
      </c>
      <c r="AC21" s="158">
        <v>1.0</v>
      </c>
      <c r="AD21" s="159">
        <v>2.0</v>
      </c>
      <c r="AE21" s="162">
        <v>25.0</v>
      </c>
      <c r="AF21" s="10">
        <f t="shared" si="1"/>
        <v>25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10.0</v>
      </c>
      <c r="D22" s="124">
        <v>15.0</v>
      </c>
      <c r="E22" s="123">
        <v>15.0</v>
      </c>
      <c r="F22" s="124">
        <v>30.0</v>
      </c>
      <c r="G22" s="121"/>
      <c r="H22" s="122"/>
      <c r="I22" s="121"/>
      <c r="J22" s="122"/>
      <c r="K22" s="121"/>
      <c r="L22" s="122"/>
      <c r="M22" s="121"/>
      <c r="N22" s="122"/>
      <c r="O22" s="123">
        <v>3.0</v>
      </c>
      <c r="P22" s="124">
        <v>5.0</v>
      </c>
      <c r="Q22" s="123">
        <v>5.0</v>
      </c>
      <c r="R22" s="124">
        <v>10.0</v>
      </c>
      <c r="S22" s="123">
        <v>5.0</v>
      </c>
      <c r="T22" s="124">
        <v>10.0</v>
      </c>
      <c r="U22" s="123">
        <v>3.0</v>
      </c>
      <c r="V22" s="124">
        <v>5.0</v>
      </c>
      <c r="W22" s="123">
        <v>3.0</v>
      </c>
      <c r="X22" s="124">
        <v>5.0</v>
      </c>
      <c r="Y22" s="123">
        <v>3.0</v>
      </c>
      <c r="Z22" s="124">
        <v>5.0</v>
      </c>
      <c r="AA22" s="123">
        <v>5.0</v>
      </c>
      <c r="AB22" s="124">
        <v>10.0</v>
      </c>
      <c r="AC22" s="123">
        <v>3.0</v>
      </c>
      <c r="AD22" s="124">
        <v>5.0</v>
      </c>
      <c r="AE22" s="127">
        <v>90.0</v>
      </c>
      <c r="AF22" s="10">
        <f t="shared" si="1"/>
        <v>90</v>
      </c>
      <c r="AG22" s="107">
        <f t="shared" si="2"/>
        <v>0</v>
      </c>
    </row>
    <row r="23">
      <c r="A23" s="78"/>
      <c r="B23" s="164" t="s">
        <v>30</v>
      </c>
      <c r="C23" s="165">
        <v>5.0</v>
      </c>
      <c r="D23" s="166">
        <v>15.0</v>
      </c>
      <c r="E23" s="165">
        <v>15.0</v>
      </c>
      <c r="F23" s="166">
        <v>30.0</v>
      </c>
      <c r="G23" s="169"/>
      <c r="H23" s="170"/>
      <c r="I23" s="169"/>
      <c r="J23" s="170"/>
      <c r="K23" s="169"/>
      <c r="L23" s="170"/>
      <c r="M23" s="169"/>
      <c r="N23" s="170"/>
      <c r="O23" s="165">
        <v>3.0</v>
      </c>
      <c r="P23" s="166">
        <v>5.0</v>
      </c>
      <c r="Q23" s="165">
        <v>5.0</v>
      </c>
      <c r="R23" s="166">
        <v>10.0</v>
      </c>
      <c r="S23" s="165">
        <v>5.0</v>
      </c>
      <c r="T23" s="166">
        <v>10.0</v>
      </c>
      <c r="U23" s="165">
        <v>3.0</v>
      </c>
      <c r="V23" s="166">
        <v>5.0</v>
      </c>
      <c r="W23" s="165">
        <v>3.0</v>
      </c>
      <c r="X23" s="166">
        <v>5.0</v>
      </c>
      <c r="Y23" s="165">
        <v>3.0</v>
      </c>
      <c r="Z23" s="166">
        <v>5.0</v>
      </c>
      <c r="AA23" s="165">
        <v>5.0</v>
      </c>
      <c r="AB23" s="166">
        <v>10.0</v>
      </c>
      <c r="AC23" s="165">
        <v>3.0</v>
      </c>
      <c r="AD23" s="166">
        <v>5.0</v>
      </c>
      <c r="AE23" s="171">
        <v>90.0</v>
      </c>
      <c r="AF23" s="171">
        <f t="shared" si="1"/>
        <v>90</v>
      </c>
      <c r="AG23" s="172">
        <f t="shared" si="2"/>
        <v>0</v>
      </c>
    </row>
    <row r="24">
      <c r="A24" s="55"/>
      <c r="B24" s="102" t="s">
        <v>37</v>
      </c>
      <c r="C24" s="115">
        <v>2.0</v>
      </c>
      <c r="D24" s="116">
        <v>3.0</v>
      </c>
      <c r="E24" s="115">
        <v>2.5</v>
      </c>
      <c r="F24" s="116">
        <v>5.0</v>
      </c>
      <c r="G24" s="103"/>
      <c r="H24" s="104"/>
      <c r="I24" s="103"/>
      <c r="J24" s="104"/>
      <c r="K24" s="103"/>
      <c r="L24" s="104"/>
      <c r="M24" s="103"/>
      <c r="N24" s="104"/>
      <c r="O24" s="115">
        <v>0.5</v>
      </c>
      <c r="P24" s="116">
        <v>1.0</v>
      </c>
      <c r="Q24" s="115">
        <v>1.0</v>
      </c>
      <c r="R24" s="116">
        <v>1.5</v>
      </c>
      <c r="S24" s="115">
        <v>1.0</v>
      </c>
      <c r="T24" s="116">
        <v>1.5</v>
      </c>
      <c r="U24" s="115">
        <v>0.5</v>
      </c>
      <c r="V24" s="116">
        <v>1.0</v>
      </c>
      <c r="W24" s="115">
        <v>0.5</v>
      </c>
      <c r="X24" s="116">
        <v>1.0</v>
      </c>
      <c r="Y24" s="115">
        <v>0.5</v>
      </c>
      <c r="Z24" s="116">
        <v>1.0</v>
      </c>
      <c r="AA24" s="115">
        <v>1.0</v>
      </c>
      <c r="AB24" s="116">
        <v>1.5</v>
      </c>
      <c r="AC24" s="115">
        <v>0.5</v>
      </c>
      <c r="AD24" s="116">
        <v>1.0</v>
      </c>
      <c r="AE24" s="10">
        <v>15.5</v>
      </c>
      <c r="AF24" s="10">
        <f t="shared" si="1"/>
        <v>15.5</v>
      </c>
      <c r="AG24" s="107">
        <f t="shared" si="2"/>
        <v>0</v>
      </c>
    </row>
    <row r="25">
      <c r="A25" s="78"/>
      <c r="B25" s="164" t="s">
        <v>24</v>
      </c>
      <c r="C25" s="165">
        <v>2.0</v>
      </c>
      <c r="D25" s="166">
        <v>3.0</v>
      </c>
      <c r="E25" s="165">
        <v>2.5</v>
      </c>
      <c r="F25" s="166">
        <v>5.0</v>
      </c>
      <c r="G25" s="169"/>
      <c r="H25" s="170"/>
      <c r="I25" s="169"/>
      <c r="J25" s="170"/>
      <c r="K25" s="169"/>
      <c r="L25" s="170"/>
      <c r="M25" s="169"/>
      <c r="N25" s="170"/>
      <c r="O25" s="165">
        <v>0.5</v>
      </c>
      <c r="P25" s="166">
        <v>1.0</v>
      </c>
      <c r="Q25" s="165">
        <v>1.0</v>
      </c>
      <c r="R25" s="166">
        <v>1.5</v>
      </c>
      <c r="S25" s="165">
        <v>1.0</v>
      </c>
      <c r="T25" s="166">
        <v>1.5</v>
      </c>
      <c r="U25" s="165">
        <v>0.5</v>
      </c>
      <c r="V25" s="166">
        <v>1.0</v>
      </c>
      <c r="W25" s="165">
        <v>0.5</v>
      </c>
      <c r="X25" s="166">
        <v>1.0</v>
      </c>
      <c r="Y25" s="165">
        <v>0.5</v>
      </c>
      <c r="Z25" s="166">
        <v>1.0</v>
      </c>
      <c r="AA25" s="165">
        <v>1.0</v>
      </c>
      <c r="AB25" s="166">
        <v>1.5</v>
      </c>
      <c r="AC25" s="165">
        <v>0.5</v>
      </c>
      <c r="AD25" s="166">
        <v>1.0</v>
      </c>
      <c r="AE25" s="171">
        <v>15.5</v>
      </c>
      <c r="AF25" s="171">
        <f t="shared" si="1"/>
        <v>15.5</v>
      </c>
      <c r="AG25" s="172">
        <f t="shared" si="2"/>
        <v>0</v>
      </c>
    </row>
    <row r="26">
      <c r="A26" s="81"/>
      <c r="B26" s="155" t="s">
        <v>43</v>
      </c>
      <c r="C26" s="158">
        <v>2.0</v>
      </c>
      <c r="D26" s="159">
        <v>3.0</v>
      </c>
      <c r="E26" s="158">
        <v>3.0</v>
      </c>
      <c r="F26" s="159">
        <v>5.0</v>
      </c>
      <c r="G26" s="160"/>
      <c r="H26" s="161"/>
      <c r="I26" s="160"/>
      <c r="J26" s="161"/>
      <c r="K26" s="160"/>
      <c r="L26" s="161"/>
      <c r="M26" s="160"/>
      <c r="N26" s="161"/>
      <c r="O26" s="158">
        <v>0.5</v>
      </c>
      <c r="P26" s="159">
        <v>1.0</v>
      </c>
      <c r="Q26" s="158">
        <v>1.0</v>
      </c>
      <c r="R26" s="159">
        <v>1.5</v>
      </c>
      <c r="S26" s="158">
        <v>1.0</v>
      </c>
      <c r="T26" s="159">
        <v>1.5</v>
      </c>
      <c r="U26" s="158">
        <v>0.5</v>
      </c>
      <c r="V26" s="159">
        <v>1.0</v>
      </c>
      <c r="W26" s="158">
        <v>0.5</v>
      </c>
      <c r="X26" s="159">
        <v>1.0</v>
      </c>
      <c r="Y26" s="158">
        <v>0.5</v>
      </c>
      <c r="Z26" s="159">
        <v>1.0</v>
      </c>
      <c r="AA26" s="158">
        <v>1.0</v>
      </c>
      <c r="AB26" s="159">
        <v>1.5</v>
      </c>
      <c r="AC26" s="158">
        <v>0.5</v>
      </c>
      <c r="AD26" s="159">
        <v>1.0</v>
      </c>
      <c r="AE26" s="162">
        <v>15.5</v>
      </c>
      <c r="AF26" s="10">
        <f t="shared" si="1"/>
        <v>15.5</v>
      </c>
      <c r="AG26" s="107">
        <f t="shared" si="2"/>
        <v>0</v>
      </c>
    </row>
    <row r="27">
      <c r="A27" s="173" t="s">
        <v>67</v>
      </c>
      <c r="B27" s="120" t="s">
        <v>15</v>
      </c>
      <c r="C27" s="121"/>
      <c r="D27" s="122"/>
      <c r="E27" s="121"/>
      <c r="F27" s="122"/>
      <c r="G27" s="121"/>
      <c r="H27" s="122"/>
      <c r="I27" s="121"/>
      <c r="J27" s="122"/>
      <c r="K27" s="121"/>
      <c r="L27" s="122"/>
      <c r="M27" s="121"/>
      <c r="N27" s="122"/>
      <c r="O27" s="123">
        <v>0.5</v>
      </c>
      <c r="P27" s="124">
        <v>1.0</v>
      </c>
      <c r="Q27" s="123">
        <v>1.0</v>
      </c>
      <c r="R27" s="124">
        <v>2.0</v>
      </c>
      <c r="S27" s="123">
        <v>1.0</v>
      </c>
      <c r="T27" s="124">
        <v>2.0</v>
      </c>
      <c r="U27" s="123">
        <v>0.5</v>
      </c>
      <c r="V27" s="124">
        <v>1.0</v>
      </c>
      <c r="W27" s="121"/>
      <c r="X27" s="122"/>
      <c r="Y27" s="123">
        <v>1.0</v>
      </c>
      <c r="Z27" s="124">
        <v>2.0</v>
      </c>
      <c r="AA27" s="123">
        <v>1.0</v>
      </c>
      <c r="AB27" s="124">
        <v>2.0</v>
      </c>
      <c r="AC27" s="123">
        <v>0.5</v>
      </c>
      <c r="AD27" s="124">
        <v>1.0</v>
      </c>
      <c r="AE27" s="127">
        <v>12.0</v>
      </c>
      <c r="AF27" s="10">
        <f t="shared" si="1"/>
        <v>12</v>
      </c>
      <c r="AG27" s="107">
        <f t="shared" si="2"/>
        <v>0</v>
      </c>
    </row>
    <row r="28">
      <c r="A28" s="85"/>
      <c r="B28" s="174" t="s">
        <v>33</v>
      </c>
      <c r="C28" s="177"/>
      <c r="D28" s="178"/>
      <c r="E28" s="177"/>
      <c r="F28" s="178"/>
      <c r="G28" s="177"/>
      <c r="H28" s="178"/>
      <c r="I28" s="177"/>
      <c r="J28" s="178"/>
      <c r="K28" s="177"/>
      <c r="L28" s="178"/>
      <c r="M28" s="177"/>
      <c r="N28" s="178"/>
      <c r="O28" s="177"/>
      <c r="P28" s="178"/>
      <c r="Q28" s="177"/>
      <c r="R28" s="178"/>
      <c r="S28" s="177"/>
      <c r="T28" s="178"/>
      <c r="U28" s="177"/>
      <c r="V28" s="178"/>
      <c r="W28" s="179">
        <v>3.0</v>
      </c>
      <c r="X28" s="180">
        <v>5.0</v>
      </c>
      <c r="Y28" s="177"/>
      <c r="Z28" s="178"/>
      <c r="AA28" s="177"/>
      <c r="AB28" s="178"/>
      <c r="AC28" s="177"/>
      <c r="AD28" s="178"/>
      <c r="AE28" s="181">
        <v>5.0</v>
      </c>
      <c r="AF28" s="181">
        <f t="shared" si="1"/>
        <v>5</v>
      </c>
      <c r="AG28" s="182">
        <f t="shared" si="2"/>
        <v>0</v>
      </c>
    </row>
    <row r="29">
      <c r="A29" s="55"/>
      <c r="B29" s="102" t="s">
        <v>34</v>
      </c>
      <c r="C29" s="103"/>
      <c r="D29" s="104"/>
      <c r="E29" s="103"/>
      <c r="F29" s="104"/>
      <c r="G29" s="103"/>
      <c r="H29" s="104"/>
      <c r="I29" s="103"/>
      <c r="J29" s="104"/>
      <c r="K29" s="103"/>
      <c r="L29" s="104"/>
      <c r="M29" s="103"/>
      <c r="N29" s="104"/>
      <c r="O29" s="103"/>
      <c r="P29" s="104"/>
      <c r="Q29" s="103"/>
      <c r="R29" s="104"/>
      <c r="S29" s="103"/>
      <c r="T29" s="104"/>
      <c r="U29" s="103"/>
      <c r="V29" s="104"/>
      <c r="W29" s="115">
        <v>0.8</v>
      </c>
      <c r="X29" s="116">
        <v>1.5</v>
      </c>
      <c r="Y29" s="103"/>
      <c r="Z29" s="104"/>
      <c r="AA29" s="103"/>
      <c r="AB29" s="104"/>
      <c r="AC29" s="103"/>
      <c r="AD29" s="104"/>
      <c r="AE29" s="10">
        <v>1.5</v>
      </c>
      <c r="AF29" s="10">
        <f t="shared" si="1"/>
        <v>1.5</v>
      </c>
      <c r="AG29" s="107">
        <f t="shared" si="2"/>
        <v>0</v>
      </c>
    </row>
    <row r="30">
      <c r="A30" s="85"/>
      <c r="B30" s="174" t="s">
        <v>44</v>
      </c>
      <c r="C30" s="179">
        <v>5.0</v>
      </c>
      <c r="D30" s="180">
        <v>7.5</v>
      </c>
      <c r="E30" s="179">
        <v>10.0</v>
      </c>
      <c r="F30" s="180">
        <v>15.0</v>
      </c>
      <c r="G30" s="179">
        <v>5.0</v>
      </c>
      <c r="H30" s="180">
        <v>7.5</v>
      </c>
      <c r="I30" s="179">
        <v>10.0</v>
      </c>
      <c r="J30" s="180">
        <v>15.0</v>
      </c>
      <c r="K30" s="179">
        <v>10.0</v>
      </c>
      <c r="L30" s="180">
        <v>15.0</v>
      </c>
      <c r="M30" s="179">
        <v>10.0</v>
      </c>
      <c r="N30" s="180">
        <v>15.0</v>
      </c>
      <c r="O30" s="179">
        <v>10.0</v>
      </c>
      <c r="P30" s="180">
        <v>15.0</v>
      </c>
      <c r="Q30" s="179">
        <v>10.0</v>
      </c>
      <c r="R30" s="180">
        <v>15.0</v>
      </c>
      <c r="S30" s="179">
        <v>5.0</v>
      </c>
      <c r="T30" s="180">
        <v>7.5</v>
      </c>
      <c r="U30" s="179">
        <v>5.0</v>
      </c>
      <c r="V30" s="180">
        <v>7.5</v>
      </c>
      <c r="W30" s="179">
        <v>5.0</v>
      </c>
      <c r="X30" s="180">
        <v>7.5</v>
      </c>
      <c r="Y30" s="179">
        <v>5.0</v>
      </c>
      <c r="Z30" s="180">
        <v>7.5</v>
      </c>
      <c r="AA30" s="179">
        <v>5.0</v>
      </c>
      <c r="AB30" s="180">
        <v>7.5</v>
      </c>
      <c r="AC30" s="179">
        <v>5.0</v>
      </c>
      <c r="AD30" s="180">
        <v>7.5</v>
      </c>
      <c r="AE30" s="181">
        <v>97.5</v>
      </c>
      <c r="AF30" s="181">
        <f t="shared" si="1"/>
        <v>97.5</v>
      </c>
      <c r="AG30" s="182">
        <f t="shared" si="2"/>
        <v>0</v>
      </c>
    </row>
    <row r="31">
      <c r="A31" s="55"/>
      <c r="B31" s="102" t="s">
        <v>27</v>
      </c>
      <c r="C31" s="115">
        <v>5.0</v>
      </c>
      <c r="D31" s="116">
        <v>7.5</v>
      </c>
      <c r="E31" s="115">
        <v>10.0</v>
      </c>
      <c r="F31" s="116">
        <v>15.0</v>
      </c>
      <c r="G31" s="115">
        <v>5.0</v>
      </c>
      <c r="H31" s="116">
        <v>7.5</v>
      </c>
      <c r="I31" s="115">
        <v>10.0</v>
      </c>
      <c r="J31" s="116">
        <v>15.0</v>
      </c>
      <c r="K31" s="115">
        <v>10.0</v>
      </c>
      <c r="L31" s="116">
        <v>15.0</v>
      </c>
      <c r="M31" s="115">
        <v>10.0</v>
      </c>
      <c r="N31" s="116">
        <v>15.0</v>
      </c>
      <c r="O31" s="115">
        <v>10.0</v>
      </c>
      <c r="P31" s="116">
        <v>15.0</v>
      </c>
      <c r="Q31" s="115">
        <v>10.0</v>
      </c>
      <c r="R31" s="116">
        <v>15.0</v>
      </c>
      <c r="S31" s="115">
        <v>5.0</v>
      </c>
      <c r="T31" s="116">
        <v>7.5</v>
      </c>
      <c r="U31" s="115">
        <v>5.0</v>
      </c>
      <c r="V31" s="116">
        <v>7.5</v>
      </c>
      <c r="W31" s="115">
        <v>5.0</v>
      </c>
      <c r="X31" s="116">
        <v>7.5</v>
      </c>
      <c r="Y31" s="115">
        <v>5.0</v>
      </c>
      <c r="Z31" s="116">
        <v>7.5</v>
      </c>
      <c r="AA31" s="115">
        <v>5.0</v>
      </c>
      <c r="AB31" s="116">
        <v>7.5</v>
      </c>
      <c r="AC31" s="115">
        <v>5.0</v>
      </c>
      <c r="AD31" s="116">
        <v>7.5</v>
      </c>
      <c r="AE31" s="10">
        <v>97.5</v>
      </c>
      <c r="AF31" s="10">
        <f t="shared" si="1"/>
        <v>97.5</v>
      </c>
      <c r="AG31" s="107">
        <f t="shared" si="2"/>
        <v>0</v>
      </c>
    </row>
    <row r="32">
      <c r="A32" s="86"/>
      <c r="B32" s="183" t="s">
        <v>48</v>
      </c>
      <c r="C32" s="207"/>
      <c r="D32" s="208"/>
      <c r="E32" s="207"/>
      <c r="F32" s="208"/>
      <c r="G32" s="207"/>
      <c r="H32" s="208"/>
      <c r="I32" s="207"/>
      <c r="J32" s="208"/>
      <c r="K32" s="207"/>
      <c r="L32" s="208"/>
      <c r="M32" s="207"/>
      <c r="N32" s="208"/>
      <c r="O32" s="186">
        <v>0.5</v>
      </c>
      <c r="P32" s="187">
        <v>1.0</v>
      </c>
      <c r="Q32" s="186">
        <v>1.0</v>
      </c>
      <c r="R32" s="187">
        <v>2.0</v>
      </c>
      <c r="S32" s="186">
        <v>1.0</v>
      </c>
      <c r="T32" s="187">
        <v>2.0</v>
      </c>
      <c r="U32" s="186">
        <v>0.5</v>
      </c>
      <c r="V32" s="187">
        <v>1.0</v>
      </c>
      <c r="W32" s="207"/>
      <c r="X32" s="208"/>
      <c r="Y32" s="186">
        <v>1.0</v>
      </c>
      <c r="Z32" s="187">
        <v>2.0</v>
      </c>
      <c r="AA32" s="186">
        <v>1.0</v>
      </c>
      <c r="AB32" s="187">
        <v>2.0</v>
      </c>
      <c r="AC32" s="186">
        <v>0.5</v>
      </c>
      <c r="AD32" s="187">
        <v>1.0</v>
      </c>
      <c r="AE32" s="188">
        <v>12.0</v>
      </c>
      <c r="AF32" s="181">
        <f t="shared" si="1"/>
        <v>12</v>
      </c>
      <c r="AG32" s="182">
        <f t="shared" si="2"/>
        <v>0</v>
      </c>
    </row>
    <row r="33">
      <c r="A33" s="189" t="s">
        <v>68</v>
      </c>
      <c r="B33" s="120" t="s">
        <v>31</v>
      </c>
      <c r="C33" s="123">
        <v>1.0</v>
      </c>
      <c r="D33" s="124">
        <v>3.0</v>
      </c>
      <c r="E33" s="123">
        <v>3.0</v>
      </c>
      <c r="F33" s="124">
        <v>6.0</v>
      </c>
      <c r="G33" s="123">
        <v>1.0</v>
      </c>
      <c r="H33" s="124">
        <v>3.0</v>
      </c>
      <c r="I33" s="123">
        <v>3.0</v>
      </c>
      <c r="J33" s="124">
        <v>6.0</v>
      </c>
      <c r="K33" s="123">
        <v>3.0</v>
      </c>
      <c r="L33" s="124">
        <v>6.0</v>
      </c>
      <c r="M33" s="123">
        <v>3.0</v>
      </c>
      <c r="N33" s="124">
        <v>6.0</v>
      </c>
      <c r="O33" s="123">
        <v>1.0</v>
      </c>
      <c r="P33" s="124">
        <v>3.0</v>
      </c>
      <c r="Q33" s="123">
        <v>3.0</v>
      </c>
      <c r="R33" s="124">
        <v>6.0</v>
      </c>
      <c r="S33" s="123">
        <v>3.0</v>
      </c>
      <c r="T33" s="124">
        <v>6.0</v>
      </c>
      <c r="U33" s="123">
        <v>1.0</v>
      </c>
      <c r="V33" s="124">
        <v>3.0</v>
      </c>
      <c r="W33" s="123">
        <v>1.0</v>
      </c>
      <c r="X33" s="124">
        <v>3.0</v>
      </c>
      <c r="Y33" s="123">
        <v>1.0</v>
      </c>
      <c r="Z33" s="124">
        <v>3.0</v>
      </c>
      <c r="AA33" s="123">
        <v>3.0</v>
      </c>
      <c r="AB33" s="124">
        <v>6.0</v>
      </c>
      <c r="AC33" s="123">
        <v>1.0</v>
      </c>
      <c r="AD33" s="124">
        <v>3.0</v>
      </c>
      <c r="AE33" s="127">
        <v>42.0</v>
      </c>
      <c r="AF33" s="10">
        <f t="shared" si="1"/>
        <v>42</v>
      </c>
      <c r="AG33" s="107">
        <f t="shared" si="2"/>
        <v>0</v>
      </c>
    </row>
    <row r="34">
      <c r="A34" s="87"/>
      <c r="B34" s="190" t="s">
        <v>32</v>
      </c>
      <c r="C34" s="191">
        <v>0.5</v>
      </c>
      <c r="D34" s="192">
        <v>1.0</v>
      </c>
      <c r="E34" s="191">
        <v>1.0</v>
      </c>
      <c r="F34" s="192">
        <v>2.0</v>
      </c>
      <c r="G34" s="191">
        <v>0.5</v>
      </c>
      <c r="H34" s="192">
        <v>1.0</v>
      </c>
      <c r="I34" s="191">
        <v>1.0</v>
      </c>
      <c r="J34" s="192">
        <v>2.0</v>
      </c>
      <c r="K34" s="191">
        <v>1.0</v>
      </c>
      <c r="L34" s="192">
        <v>2.0</v>
      </c>
      <c r="M34" s="191">
        <v>1.0</v>
      </c>
      <c r="N34" s="192">
        <v>2.0</v>
      </c>
      <c r="O34" s="191">
        <v>0.5</v>
      </c>
      <c r="P34" s="192">
        <v>1.0</v>
      </c>
      <c r="Q34" s="191">
        <v>1.0</v>
      </c>
      <c r="R34" s="192">
        <v>2.0</v>
      </c>
      <c r="S34" s="191">
        <v>1.0</v>
      </c>
      <c r="T34" s="192">
        <v>2.0</v>
      </c>
      <c r="U34" s="191">
        <v>0.5</v>
      </c>
      <c r="V34" s="192">
        <v>1.0</v>
      </c>
      <c r="W34" s="191">
        <v>0.5</v>
      </c>
      <c r="X34" s="192">
        <v>1.0</v>
      </c>
      <c r="Y34" s="191">
        <v>0.5</v>
      </c>
      <c r="Z34" s="192">
        <v>1.0</v>
      </c>
      <c r="AA34" s="191">
        <v>1.0</v>
      </c>
      <c r="AB34" s="192">
        <v>2.0</v>
      </c>
      <c r="AC34" s="191">
        <v>0.5</v>
      </c>
      <c r="AD34" s="192">
        <v>1.0</v>
      </c>
      <c r="AE34" s="193">
        <v>14.0</v>
      </c>
      <c r="AF34" s="194">
        <f t="shared" si="1"/>
        <v>14</v>
      </c>
      <c r="AG34" s="195">
        <f t="shared" si="2"/>
        <v>0</v>
      </c>
    </row>
    <row r="35">
      <c r="A35" s="189" t="s">
        <v>69</v>
      </c>
      <c r="B35" s="120" t="s">
        <v>39</v>
      </c>
      <c r="C35" s="121"/>
      <c r="D35" s="122"/>
      <c r="E35" s="121"/>
      <c r="F35" s="122"/>
      <c r="G35" s="121"/>
      <c r="H35" s="122"/>
      <c r="I35" s="121"/>
      <c r="J35" s="122"/>
      <c r="K35" s="121"/>
      <c r="L35" s="122"/>
      <c r="M35" s="121"/>
      <c r="N35" s="122"/>
      <c r="O35" s="121"/>
      <c r="P35" s="122"/>
      <c r="Q35" s="123">
        <v>1.0</v>
      </c>
      <c r="R35" s="124">
        <v>3.0</v>
      </c>
      <c r="S35" s="121"/>
      <c r="T35" s="122"/>
      <c r="U35" s="121"/>
      <c r="V35" s="122"/>
      <c r="W35" s="121"/>
      <c r="X35" s="122"/>
      <c r="Y35" s="121"/>
      <c r="Z35" s="122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0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191">
        <v>1.0</v>
      </c>
      <c r="D36" s="192">
        <v>2.0</v>
      </c>
      <c r="E36" s="209"/>
      <c r="F36" s="210"/>
      <c r="G36" s="191">
        <v>1.0</v>
      </c>
      <c r="H36" s="192">
        <v>2.0</v>
      </c>
      <c r="I36" s="209"/>
      <c r="J36" s="210"/>
      <c r="K36" s="191">
        <v>1.0</v>
      </c>
      <c r="L36" s="192">
        <v>3.0</v>
      </c>
      <c r="M36" s="191">
        <v>1.0</v>
      </c>
      <c r="N36" s="192">
        <v>3.0</v>
      </c>
      <c r="O36" s="209"/>
      <c r="P36" s="210"/>
      <c r="Q36" s="191">
        <v>1.0</v>
      </c>
      <c r="R36" s="192">
        <v>3.0</v>
      </c>
      <c r="S36" s="209"/>
      <c r="T36" s="210"/>
      <c r="U36" s="209"/>
      <c r="V36" s="210"/>
      <c r="W36" s="209"/>
      <c r="X36" s="210"/>
      <c r="Y36" s="209"/>
      <c r="Z36" s="210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4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0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4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3"/>
      <c r="D39" s="104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209"/>
      <c r="D40" s="210"/>
      <c r="E40" s="209"/>
      <c r="F40" s="210"/>
      <c r="G40" s="191">
        <v>2.0</v>
      </c>
      <c r="H40" s="192">
        <v>5.0</v>
      </c>
      <c r="I40" s="209"/>
      <c r="J40" s="210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4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11"/>
      <c r="D41" s="212"/>
      <c r="E41" s="211"/>
      <c r="F41" s="212"/>
      <c r="G41" s="211"/>
      <c r="H41" s="212"/>
      <c r="I41" s="211"/>
      <c r="J41" s="212"/>
      <c r="K41" s="211"/>
      <c r="L41" s="212"/>
      <c r="M41" s="211"/>
      <c r="N41" s="212"/>
      <c r="O41" s="202">
        <v>15.0</v>
      </c>
      <c r="P41" s="203">
        <v>25.0</v>
      </c>
      <c r="Q41" s="202">
        <v>25.0</v>
      </c>
      <c r="R41" s="203">
        <v>50.0</v>
      </c>
      <c r="S41" s="202">
        <v>25.0</v>
      </c>
      <c r="T41" s="203">
        <v>50.0</v>
      </c>
      <c r="U41" s="211"/>
      <c r="V41" s="212"/>
      <c r="W41" s="202">
        <v>15.0</v>
      </c>
      <c r="X41" s="203">
        <v>25.0</v>
      </c>
      <c r="Y41" s="202">
        <v>15.0</v>
      </c>
      <c r="Z41" s="203">
        <v>25.0</v>
      </c>
      <c r="AA41" s="202">
        <v>25.0</v>
      </c>
      <c r="AB41" s="203">
        <v>50.0</v>
      </c>
      <c r="AC41" s="202">
        <v>15.0</v>
      </c>
      <c r="AD41" s="203">
        <v>25.0</v>
      </c>
      <c r="AE41" s="204">
        <v>275.0</v>
      </c>
      <c r="AF41" s="205">
        <f t="shared" si="1"/>
        <v>275</v>
      </c>
      <c r="AG41" s="206">
        <f t="shared" si="2"/>
        <v>0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86</v>
      </c>
    </row>
    <row r="4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100"/>
      <c r="Q47" s="100"/>
      <c r="R47" s="100"/>
      <c r="S47" s="100"/>
      <c r="T47" s="98"/>
      <c r="U47" s="98"/>
      <c r="V47" s="98"/>
      <c r="W47" s="98"/>
      <c r="X47" s="98"/>
      <c r="Y47" s="98"/>
      <c r="Z47" s="100"/>
      <c r="AA47" s="100"/>
      <c r="AB47" s="98"/>
      <c r="AC47" s="98"/>
    </row>
    <row r="48"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100">
        <v>1.0</v>
      </c>
      <c r="P49" s="100">
        <v>2.0</v>
      </c>
      <c r="Q49" s="100">
        <v>1.0</v>
      </c>
      <c r="R49" s="100">
        <v>2.0</v>
      </c>
      <c r="S49" s="100">
        <v>1.0</v>
      </c>
      <c r="T49" s="100">
        <v>2.0</v>
      </c>
      <c r="U49" s="100">
        <v>1.0</v>
      </c>
      <c r="V49" s="100">
        <v>2.0</v>
      </c>
      <c r="W49" s="100">
        <v>1.0</v>
      </c>
      <c r="X49" s="100">
        <v>2.0</v>
      </c>
      <c r="Y49" s="98"/>
      <c r="Z49" s="98"/>
      <c r="AA49" s="98"/>
      <c r="AB49" s="98"/>
      <c r="AC49" s="98"/>
      <c r="AD49" s="98"/>
    </row>
    <row r="50"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100">
        <v>1.0</v>
      </c>
      <c r="P50" s="100">
        <v>2.0</v>
      </c>
      <c r="Q50" s="100">
        <v>1.0</v>
      </c>
      <c r="R50" s="100">
        <v>2.0</v>
      </c>
      <c r="S50" s="100">
        <v>1.0</v>
      </c>
      <c r="T50" s="100">
        <v>2.0</v>
      </c>
      <c r="U50" s="100">
        <v>1.0</v>
      </c>
      <c r="V50" s="100">
        <v>2.0</v>
      </c>
      <c r="W50" s="100">
        <v>1.0</v>
      </c>
      <c r="X50" s="100">
        <v>2.0</v>
      </c>
      <c r="Y50" s="98"/>
      <c r="Z50" s="98"/>
      <c r="AA50" s="98"/>
      <c r="AB50" s="98"/>
      <c r="AC50" s="98"/>
      <c r="AD50" s="98"/>
    </row>
    <row r="51"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00">
        <v>1.0</v>
      </c>
      <c r="P51" s="100">
        <v>2.0</v>
      </c>
      <c r="Q51" s="100">
        <v>1.0</v>
      </c>
      <c r="R51" s="100">
        <v>2.0</v>
      </c>
      <c r="S51" s="100">
        <v>1.0</v>
      </c>
      <c r="T51" s="100">
        <v>2.0</v>
      </c>
      <c r="U51" s="100">
        <v>1.0</v>
      </c>
      <c r="V51" s="100">
        <v>2.0</v>
      </c>
      <c r="W51" s="100">
        <v>1.0</v>
      </c>
      <c r="X51" s="100">
        <v>2.0</v>
      </c>
      <c r="Y51" s="98"/>
      <c r="Z51" s="98"/>
      <c r="AA51" s="98"/>
      <c r="AB51" s="98"/>
      <c r="AC51" s="98"/>
      <c r="AD51" s="98"/>
    </row>
    <row r="52"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100">
        <v>1.0</v>
      </c>
      <c r="P52" s="100">
        <v>2.0</v>
      </c>
      <c r="Q52" s="100">
        <v>1.0</v>
      </c>
      <c r="R52" s="100">
        <v>2.0</v>
      </c>
      <c r="S52" s="100">
        <v>1.0</v>
      </c>
      <c r="T52" s="100">
        <v>2.0</v>
      </c>
      <c r="U52" s="100">
        <v>1.0</v>
      </c>
      <c r="V52" s="100">
        <v>2.0</v>
      </c>
      <c r="W52" s="100">
        <v>1.0</v>
      </c>
      <c r="X52" s="100">
        <v>2.0</v>
      </c>
      <c r="Y52" s="98"/>
      <c r="Z52" s="98"/>
      <c r="AA52" s="98"/>
      <c r="AB52" s="98"/>
      <c r="AC52" s="98"/>
      <c r="AD52" s="98"/>
    </row>
    <row r="53"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100">
        <v>1.0</v>
      </c>
      <c r="P53" s="100">
        <v>2.0</v>
      </c>
      <c r="Q53" s="100">
        <v>1.0</v>
      </c>
      <c r="R53" s="100">
        <v>2.0</v>
      </c>
      <c r="S53" s="100">
        <v>1.0</v>
      </c>
      <c r="T53" s="100">
        <v>2.0</v>
      </c>
      <c r="U53" s="100">
        <v>1.0</v>
      </c>
      <c r="V53" s="100">
        <v>2.0</v>
      </c>
      <c r="W53" s="100">
        <v>1.0</v>
      </c>
      <c r="X53" s="100">
        <v>2.0</v>
      </c>
      <c r="Y53" s="98"/>
      <c r="Z53" s="98"/>
      <c r="AA53" s="98"/>
      <c r="AB53" s="98"/>
      <c r="AC53" s="98"/>
      <c r="AD53" s="98"/>
    </row>
    <row r="54"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100">
        <v>1.0</v>
      </c>
      <c r="P54" s="100">
        <v>2.0</v>
      </c>
      <c r="Q54" s="100">
        <v>1.0</v>
      </c>
      <c r="R54" s="100">
        <v>2.0</v>
      </c>
      <c r="S54" s="100">
        <v>1.0</v>
      </c>
      <c r="T54" s="100">
        <v>2.0</v>
      </c>
      <c r="U54" s="100">
        <v>1.0</v>
      </c>
      <c r="V54" s="100">
        <v>2.0</v>
      </c>
      <c r="W54" s="100">
        <v>1.0</v>
      </c>
      <c r="X54" s="100">
        <v>2.0</v>
      </c>
      <c r="Y54" s="98"/>
      <c r="Z54" s="98"/>
      <c r="AA54" s="98"/>
      <c r="AB54" s="98"/>
      <c r="AC54" s="98"/>
      <c r="AD54" s="98"/>
    </row>
    <row r="55"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100">
        <v>1.0</v>
      </c>
      <c r="P55" s="100">
        <v>2.0</v>
      </c>
      <c r="Q55" s="100">
        <v>1.0</v>
      </c>
      <c r="R55" s="100">
        <v>2.0</v>
      </c>
      <c r="S55" s="100">
        <v>1.0</v>
      </c>
      <c r="T55" s="100">
        <v>2.0</v>
      </c>
      <c r="U55" s="100">
        <v>1.0</v>
      </c>
      <c r="V55" s="100">
        <v>2.0</v>
      </c>
      <c r="W55" s="100">
        <v>1.0</v>
      </c>
      <c r="X55" s="100">
        <v>2.0</v>
      </c>
      <c r="Y55" s="98"/>
      <c r="Z55" s="98"/>
      <c r="AA55" s="98"/>
      <c r="AB55" s="98"/>
      <c r="AC55" s="98"/>
      <c r="AD55" s="98"/>
    </row>
    <row r="56">
      <c r="C56" s="98"/>
      <c r="D56" s="98"/>
      <c r="E56" s="98"/>
      <c r="F56" s="98"/>
      <c r="G56" s="100">
        <v>2.5</v>
      </c>
      <c r="H56" s="100">
        <v>3.5</v>
      </c>
      <c r="I56" s="100">
        <v>4.0</v>
      </c>
      <c r="J56" s="100">
        <v>7.0</v>
      </c>
      <c r="K56" s="100">
        <v>4.0</v>
      </c>
      <c r="L56" s="100">
        <v>7.0</v>
      </c>
      <c r="M56" s="98"/>
      <c r="N56" s="98"/>
      <c r="O56" s="100">
        <v>2.0</v>
      </c>
      <c r="P56" s="100">
        <v>3.0</v>
      </c>
      <c r="Q56" s="98"/>
      <c r="R56" s="98"/>
      <c r="S56" s="98"/>
      <c r="T56" s="98"/>
      <c r="U56" s="100">
        <v>2.0</v>
      </c>
      <c r="V56" s="100">
        <v>3.0</v>
      </c>
      <c r="W56" s="98"/>
      <c r="X56" s="98"/>
      <c r="Y56" s="100">
        <v>2.5</v>
      </c>
      <c r="Z56" s="100">
        <v>3.5</v>
      </c>
      <c r="AA56" s="100">
        <v>2.5</v>
      </c>
      <c r="AB56" s="100">
        <v>3.5</v>
      </c>
      <c r="AC56" s="100">
        <v>1.0</v>
      </c>
      <c r="AD56" s="100">
        <v>2.0</v>
      </c>
    </row>
    <row r="57"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100">
        <v>1.0</v>
      </c>
      <c r="V57" s="100">
        <v>1.0</v>
      </c>
      <c r="W57" s="98"/>
      <c r="X57" s="98"/>
      <c r="Y57" s="100">
        <v>1.0</v>
      </c>
      <c r="Z57" s="100">
        <v>1.0</v>
      </c>
      <c r="AA57" s="100">
        <v>1.0</v>
      </c>
      <c r="AB57" s="100">
        <v>1.0</v>
      </c>
      <c r="AC57" s="100">
        <v>1.0</v>
      </c>
      <c r="AD57" s="100">
        <v>1.0</v>
      </c>
    </row>
    <row r="58"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100">
        <v>1.0</v>
      </c>
      <c r="V58" s="100">
        <v>1.0</v>
      </c>
      <c r="W58" s="98"/>
      <c r="X58" s="98"/>
      <c r="Y58" s="100">
        <v>1.0</v>
      </c>
      <c r="Z58" s="100">
        <v>1.0</v>
      </c>
      <c r="AA58" s="100">
        <v>1.0</v>
      </c>
      <c r="AB58" s="100">
        <v>1.0</v>
      </c>
      <c r="AC58" s="100">
        <v>1.0</v>
      </c>
      <c r="AD58" s="100">
        <v>1.0</v>
      </c>
    </row>
    <row r="59">
      <c r="C59" s="100">
        <v>1.5</v>
      </c>
      <c r="D59" s="100">
        <v>2.5</v>
      </c>
      <c r="E59" s="98"/>
      <c r="F59" s="98"/>
      <c r="G59" s="100">
        <v>1.5</v>
      </c>
      <c r="H59" s="100">
        <v>2.5</v>
      </c>
      <c r="I59" s="100">
        <v>2.5</v>
      </c>
      <c r="J59" s="100">
        <v>5.0</v>
      </c>
      <c r="K59" s="100">
        <v>2.5</v>
      </c>
      <c r="L59" s="100">
        <v>5.0</v>
      </c>
      <c r="M59" s="98"/>
      <c r="N59" s="98"/>
      <c r="O59" s="100">
        <v>1.0</v>
      </c>
      <c r="P59" s="100">
        <v>1.5</v>
      </c>
      <c r="Q59" s="100">
        <v>1.5</v>
      </c>
      <c r="R59" s="100">
        <v>2.5</v>
      </c>
      <c r="S59" s="100">
        <v>1.5</v>
      </c>
      <c r="T59" s="100">
        <v>2.5</v>
      </c>
      <c r="U59" s="100">
        <v>1.0</v>
      </c>
      <c r="V59" s="100">
        <v>1.5</v>
      </c>
      <c r="W59" s="100">
        <v>1.0</v>
      </c>
      <c r="X59" s="100">
        <v>1.5</v>
      </c>
      <c r="Y59" s="98"/>
      <c r="Z59" s="98"/>
      <c r="AA59" s="98"/>
      <c r="AB59" s="98"/>
      <c r="AC59" s="98"/>
      <c r="AD59" s="98"/>
    </row>
    <row r="60">
      <c r="C60" s="100">
        <v>1.0</v>
      </c>
      <c r="D60" s="100">
        <v>1.0</v>
      </c>
      <c r="E60" s="98"/>
      <c r="F60" s="98"/>
      <c r="G60" s="100">
        <v>1.0</v>
      </c>
      <c r="H60" s="100">
        <v>1.0</v>
      </c>
      <c r="I60" s="100">
        <v>1.0</v>
      </c>
      <c r="J60" s="100">
        <v>2.0</v>
      </c>
      <c r="K60" s="100">
        <v>1.0</v>
      </c>
      <c r="L60" s="100">
        <v>2.0</v>
      </c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</row>
    <row r="61">
      <c r="C61" s="98"/>
      <c r="D61" s="98"/>
      <c r="E61" s="98"/>
      <c r="F61" s="98"/>
      <c r="G61" s="100">
        <v>1.0</v>
      </c>
      <c r="H61" s="100">
        <v>2.0</v>
      </c>
      <c r="I61" s="100">
        <v>1.0</v>
      </c>
      <c r="J61" s="100">
        <v>3.0</v>
      </c>
      <c r="K61" s="100">
        <v>1.0</v>
      </c>
      <c r="L61" s="100">
        <v>3.0</v>
      </c>
      <c r="M61" s="98"/>
      <c r="N61" s="98"/>
      <c r="O61" s="100">
        <v>1.0</v>
      </c>
      <c r="P61" s="100">
        <v>2.0</v>
      </c>
      <c r="Q61" s="100">
        <v>1.0</v>
      </c>
      <c r="R61" s="100">
        <v>3.0</v>
      </c>
      <c r="S61" s="100">
        <v>1.0</v>
      </c>
      <c r="T61" s="100">
        <v>3.0</v>
      </c>
      <c r="U61" s="100">
        <v>1.0</v>
      </c>
      <c r="V61" s="100">
        <v>2.0</v>
      </c>
      <c r="W61" s="100">
        <v>1.0</v>
      </c>
      <c r="X61" s="100">
        <v>2.0</v>
      </c>
      <c r="Y61" s="100">
        <v>1.0</v>
      </c>
      <c r="Z61" s="100">
        <v>2.0</v>
      </c>
      <c r="AA61" s="100">
        <v>1.0</v>
      </c>
      <c r="AB61" s="100">
        <v>3.0</v>
      </c>
      <c r="AC61" s="100">
        <v>1.0</v>
      </c>
      <c r="AD61" s="100">
        <v>2.0</v>
      </c>
    </row>
    <row r="62">
      <c r="C62" s="98"/>
      <c r="D62" s="98"/>
      <c r="E62" s="98"/>
      <c r="F62" s="98"/>
      <c r="G62" s="100">
        <v>2.5</v>
      </c>
      <c r="H62" s="100">
        <v>3.5</v>
      </c>
      <c r="I62" s="98"/>
      <c r="J62" s="98"/>
      <c r="K62" s="100">
        <v>4.0</v>
      </c>
      <c r="L62" s="100">
        <v>7.0</v>
      </c>
      <c r="M62" s="100">
        <v>4.0</v>
      </c>
      <c r="N62" s="100">
        <v>7.0</v>
      </c>
      <c r="O62" s="100">
        <v>2.0</v>
      </c>
      <c r="P62" s="100">
        <v>3.0</v>
      </c>
      <c r="Q62" s="98"/>
      <c r="R62" s="98"/>
      <c r="S62" s="98"/>
      <c r="T62" s="98"/>
      <c r="U62" s="100">
        <v>2.0</v>
      </c>
      <c r="V62" s="100">
        <v>3.0</v>
      </c>
      <c r="W62" s="98"/>
      <c r="X62" s="98"/>
      <c r="Y62" s="100">
        <v>2.5</v>
      </c>
      <c r="Z62" s="100">
        <v>3.5</v>
      </c>
      <c r="AA62" s="100">
        <v>2.5</v>
      </c>
      <c r="AB62" s="100">
        <v>3.5</v>
      </c>
      <c r="AC62" s="100">
        <v>1.0</v>
      </c>
      <c r="AD62" s="100">
        <v>2.0</v>
      </c>
    </row>
    <row r="63"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100">
        <v>1.0</v>
      </c>
      <c r="P63" s="100">
        <v>1.0</v>
      </c>
      <c r="Q63" s="98"/>
      <c r="R63" s="98"/>
      <c r="S63" s="98"/>
      <c r="T63" s="98"/>
      <c r="U63" s="98"/>
      <c r="V63" s="98"/>
      <c r="W63" s="98"/>
      <c r="X63" s="98"/>
      <c r="Y63" s="100">
        <v>1.0</v>
      </c>
      <c r="Z63" s="100">
        <v>1.0</v>
      </c>
      <c r="AA63" s="100">
        <v>1.0</v>
      </c>
      <c r="AB63" s="100">
        <v>1.0</v>
      </c>
      <c r="AC63" s="100">
        <v>1.0</v>
      </c>
      <c r="AD63" s="100">
        <v>1.0</v>
      </c>
    </row>
    <row r="64"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100">
        <v>1.0</v>
      </c>
      <c r="P64" s="100">
        <v>1.0</v>
      </c>
      <c r="Q64" s="98"/>
      <c r="R64" s="98"/>
      <c r="S64" s="98"/>
      <c r="T64" s="98"/>
      <c r="U64" s="98"/>
      <c r="V64" s="98"/>
      <c r="W64" s="98"/>
      <c r="X64" s="98"/>
      <c r="Y64" s="100">
        <v>1.0</v>
      </c>
      <c r="Z64" s="100">
        <v>1.0</v>
      </c>
      <c r="AA64" s="100">
        <v>1.0</v>
      </c>
      <c r="AB64" s="100">
        <v>1.0</v>
      </c>
      <c r="AC64" s="100">
        <v>1.0</v>
      </c>
      <c r="AD64" s="100">
        <v>1.0</v>
      </c>
    </row>
    <row r="65">
      <c r="C65" s="98"/>
      <c r="D65" s="98"/>
      <c r="E65" s="98"/>
      <c r="F65" s="98"/>
      <c r="G65" s="100">
        <v>1.5</v>
      </c>
      <c r="H65" s="100">
        <v>3.5</v>
      </c>
      <c r="I65" s="98"/>
      <c r="J65" s="98"/>
      <c r="K65" s="100">
        <v>3.0</v>
      </c>
      <c r="L65" s="100">
        <v>6.0</v>
      </c>
      <c r="M65" s="100">
        <v>3.0</v>
      </c>
      <c r="N65" s="100">
        <v>6.0</v>
      </c>
      <c r="O65" s="100">
        <v>1.0</v>
      </c>
      <c r="P65" s="100">
        <v>2.0</v>
      </c>
      <c r="Q65" s="100">
        <v>2.0</v>
      </c>
      <c r="R65" s="100">
        <v>4.5</v>
      </c>
      <c r="S65" s="100">
        <v>2.0</v>
      </c>
      <c r="T65" s="100">
        <v>4.5</v>
      </c>
      <c r="U65" s="100">
        <v>1.0</v>
      </c>
      <c r="V65" s="100">
        <v>2.0</v>
      </c>
      <c r="W65" s="100">
        <v>1.0</v>
      </c>
      <c r="X65" s="100">
        <v>2.0</v>
      </c>
      <c r="Y65" s="98"/>
      <c r="Z65" s="98"/>
      <c r="AA65" s="98"/>
      <c r="AB65" s="98"/>
      <c r="AC65" s="98"/>
      <c r="AD65" s="98"/>
    </row>
    <row r="66">
      <c r="C66" s="98"/>
      <c r="D66" s="98"/>
      <c r="E66" s="98"/>
      <c r="F66" s="98"/>
      <c r="G66" s="100">
        <v>1.0</v>
      </c>
      <c r="H66" s="100">
        <v>2.0</v>
      </c>
      <c r="I66" s="98"/>
      <c r="J66" s="98"/>
      <c r="K66" s="100">
        <v>1.0</v>
      </c>
      <c r="L66" s="100">
        <v>3.0</v>
      </c>
      <c r="M66" s="100">
        <v>1.0</v>
      </c>
      <c r="N66" s="100">
        <v>3.0</v>
      </c>
      <c r="O66" s="100">
        <v>1.0</v>
      </c>
      <c r="P66" s="100">
        <v>2.0</v>
      </c>
      <c r="Q66" s="100">
        <v>1.0</v>
      </c>
      <c r="R66" s="100">
        <v>3.0</v>
      </c>
      <c r="S66" s="100">
        <v>1.0</v>
      </c>
      <c r="T66" s="100">
        <v>3.0</v>
      </c>
      <c r="U66" s="100">
        <v>1.0</v>
      </c>
      <c r="V66" s="100">
        <v>2.0</v>
      </c>
      <c r="W66" s="100">
        <v>1.0</v>
      </c>
      <c r="X66" s="100">
        <v>2.0</v>
      </c>
      <c r="Y66" s="100">
        <v>1.0</v>
      </c>
      <c r="Z66" s="100">
        <v>2.0</v>
      </c>
      <c r="AA66" s="100">
        <v>1.0</v>
      </c>
      <c r="AB66" s="100">
        <v>3.0</v>
      </c>
      <c r="AC66" s="100">
        <v>1.0</v>
      </c>
      <c r="AD66" s="100">
        <v>2.0</v>
      </c>
    </row>
    <row r="67">
      <c r="C67" s="100">
        <v>10.0</v>
      </c>
      <c r="D67" s="100">
        <v>15.0</v>
      </c>
      <c r="E67" s="100">
        <v>15.0</v>
      </c>
      <c r="F67" s="100">
        <v>30.0</v>
      </c>
      <c r="G67" s="98"/>
      <c r="H67" s="98"/>
      <c r="I67" s="98"/>
      <c r="J67" s="98"/>
      <c r="K67" s="98"/>
      <c r="L67" s="98"/>
      <c r="M67" s="98"/>
      <c r="N67" s="98"/>
      <c r="O67" s="100">
        <v>3.0</v>
      </c>
      <c r="P67" s="100">
        <v>5.0</v>
      </c>
      <c r="Q67" s="100">
        <v>5.0</v>
      </c>
      <c r="R67" s="100">
        <v>10.0</v>
      </c>
      <c r="S67" s="100">
        <v>5.0</v>
      </c>
      <c r="T67" s="100">
        <v>10.0</v>
      </c>
      <c r="U67" s="100">
        <v>3.0</v>
      </c>
      <c r="V67" s="100">
        <v>5.0</v>
      </c>
      <c r="W67" s="100">
        <v>3.0</v>
      </c>
      <c r="X67" s="100">
        <v>5.0</v>
      </c>
      <c r="Y67" s="100">
        <v>3.0</v>
      </c>
      <c r="Z67" s="100">
        <v>5.0</v>
      </c>
      <c r="AA67" s="100">
        <v>5.0</v>
      </c>
      <c r="AB67" s="100">
        <v>10.0</v>
      </c>
      <c r="AC67" s="100">
        <v>3.0</v>
      </c>
      <c r="AD67" s="100">
        <v>5.0</v>
      </c>
    </row>
    <row r="68">
      <c r="C68" s="100">
        <v>5.0</v>
      </c>
      <c r="D68" s="100">
        <v>15.0</v>
      </c>
      <c r="E68" s="100">
        <v>15.0</v>
      </c>
      <c r="F68" s="100">
        <v>30.0</v>
      </c>
      <c r="G68" s="98"/>
      <c r="H68" s="98"/>
      <c r="I68" s="98"/>
      <c r="J68" s="98"/>
      <c r="K68" s="98"/>
      <c r="L68" s="98"/>
      <c r="M68" s="98"/>
      <c r="N68" s="98"/>
      <c r="O68" s="100">
        <v>3.0</v>
      </c>
      <c r="P68" s="100">
        <v>5.0</v>
      </c>
      <c r="Q68" s="100">
        <v>5.0</v>
      </c>
      <c r="R68" s="100">
        <v>10.0</v>
      </c>
      <c r="S68" s="100">
        <v>5.0</v>
      </c>
      <c r="T68" s="100">
        <v>10.0</v>
      </c>
      <c r="U68" s="100">
        <v>3.0</v>
      </c>
      <c r="V68" s="100">
        <v>5.0</v>
      </c>
      <c r="W68" s="100">
        <v>3.0</v>
      </c>
      <c r="X68" s="100">
        <v>5.0</v>
      </c>
      <c r="Y68" s="100">
        <v>3.0</v>
      </c>
      <c r="Z68" s="100">
        <v>5.0</v>
      </c>
      <c r="AA68" s="100">
        <v>5.0</v>
      </c>
      <c r="AB68" s="100">
        <v>10.0</v>
      </c>
      <c r="AC68" s="100">
        <v>3.0</v>
      </c>
      <c r="AD68" s="100">
        <v>5.0</v>
      </c>
    </row>
    <row r="69">
      <c r="C69" s="100">
        <v>2.0</v>
      </c>
      <c r="D69" s="100">
        <v>3.0</v>
      </c>
      <c r="E69" s="100">
        <v>2.5</v>
      </c>
      <c r="F69" s="100">
        <v>5.0</v>
      </c>
      <c r="G69" s="98"/>
      <c r="H69" s="98"/>
      <c r="I69" s="98"/>
      <c r="J69" s="98"/>
      <c r="K69" s="98"/>
      <c r="L69" s="98"/>
      <c r="M69" s="98"/>
      <c r="N69" s="98"/>
      <c r="O69" s="100">
        <v>0.5</v>
      </c>
      <c r="P69" s="100">
        <v>1.0</v>
      </c>
      <c r="Q69" s="100">
        <v>1.0</v>
      </c>
      <c r="R69" s="100">
        <v>1.5</v>
      </c>
      <c r="S69" s="100">
        <v>1.0</v>
      </c>
      <c r="T69" s="100">
        <v>1.5</v>
      </c>
      <c r="U69" s="100">
        <v>0.5</v>
      </c>
      <c r="V69" s="100">
        <v>1.0</v>
      </c>
      <c r="W69" s="100">
        <v>0.5</v>
      </c>
      <c r="X69" s="100">
        <v>1.0</v>
      </c>
      <c r="Y69" s="100">
        <v>0.5</v>
      </c>
      <c r="Z69" s="100">
        <v>1.0</v>
      </c>
      <c r="AA69" s="100">
        <v>1.0</v>
      </c>
      <c r="AB69" s="100">
        <v>1.5</v>
      </c>
      <c r="AC69" s="100">
        <v>0.5</v>
      </c>
      <c r="AD69" s="100">
        <v>1.0</v>
      </c>
    </row>
    <row r="70">
      <c r="C70" s="100">
        <v>2.0</v>
      </c>
      <c r="D70" s="100">
        <v>3.0</v>
      </c>
      <c r="E70" s="100">
        <v>2.5</v>
      </c>
      <c r="F70" s="100">
        <v>5.0</v>
      </c>
      <c r="G70" s="98"/>
      <c r="H70" s="98"/>
      <c r="I70" s="98"/>
      <c r="J70" s="98"/>
      <c r="K70" s="98"/>
      <c r="L70" s="98"/>
      <c r="M70" s="98"/>
      <c r="N70" s="98"/>
      <c r="O70" s="100">
        <v>0.5</v>
      </c>
      <c r="P70" s="100">
        <v>1.0</v>
      </c>
      <c r="Q70" s="100">
        <v>1.0</v>
      </c>
      <c r="R70" s="100">
        <v>1.5</v>
      </c>
      <c r="S70" s="100">
        <v>1.0</v>
      </c>
      <c r="T70" s="100">
        <v>1.5</v>
      </c>
      <c r="U70" s="100">
        <v>0.5</v>
      </c>
      <c r="V70" s="100">
        <v>1.0</v>
      </c>
      <c r="W70" s="100">
        <v>0.5</v>
      </c>
      <c r="X70" s="100">
        <v>1.0</v>
      </c>
      <c r="Y70" s="100">
        <v>0.5</v>
      </c>
      <c r="Z70" s="100">
        <v>1.0</v>
      </c>
      <c r="AA70" s="100">
        <v>1.0</v>
      </c>
      <c r="AB70" s="100">
        <v>1.5</v>
      </c>
      <c r="AC70" s="100">
        <v>0.5</v>
      </c>
      <c r="AD70" s="100">
        <v>1.0</v>
      </c>
    </row>
    <row r="71">
      <c r="C71" s="100">
        <v>2.0</v>
      </c>
      <c r="D71" s="100">
        <v>3.0</v>
      </c>
      <c r="E71" s="100">
        <v>3.0</v>
      </c>
      <c r="F71" s="100">
        <v>5.0</v>
      </c>
      <c r="G71" s="98"/>
      <c r="H71" s="98"/>
      <c r="I71" s="98"/>
      <c r="J71" s="98"/>
      <c r="K71" s="98"/>
      <c r="L71" s="98"/>
      <c r="M71" s="98"/>
      <c r="N71" s="98"/>
      <c r="O71" s="100">
        <v>0.5</v>
      </c>
      <c r="P71" s="100">
        <v>1.0</v>
      </c>
      <c r="Q71" s="100">
        <v>1.0</v>
      </c>
      <c r="R71" s="100">
        <v>1.5</v>
      </c>
      <c r="S71" s="100">
        <v>1.0</v>
      </c>
      <c r="T71" s="100">
        <v>1.5</v>
      </c>
      <c r="U71" s="100">
        <v>0.5</v>
      </c>
      <c r="V71" s="100">
        <v>1.0</v>
      </c>
      <c r="W71" s="100">
        <v>0.5</v>
      </c>
      <c r="X71" s="100">
        <v>1.0</v>
      </c>
      <c r="Y71" s="100">
        <v>0.5</v>
      </c>
      <c r="Z71" s="100">
        <v>1.0</v>
      </c>
      <c r="AA71" s="100">
        <v>1.0</v>
      </c>
      <c r="AB71" s="100">
        <v>1.5</v>
      </c>
      <c r="AC71" s="100">
        <v>0.5</v>
      </c>
      <c r="AD71" s="100">
        <v>1.0</v>
      </c>
    </row>
    <row r="72"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00">
        <v>0.5</v>
      </c>
      <c r="P72" s="100">
        <v>1.0</v>
      </c>
      <c r="Q72" s="100">
        <v>1.0</v>
      </c>
      <c r="R72" s="100">
        <v>2.0</v>
      </c>
      <c r="S72" s="100">
        <v>1.0</v>
      </c>
      <c r="T72" s="100">
        <v>2.0</v>
      </c>
      <c r="U72" s="100">
        <v>0.5</v>
      </c>
      <c r="V72" s="100">
        <v>1.0</v>
      </c>
      <c r="W72" s="98"/>
      <c r="X72" s="98"/>
      <c r="Y72" s="100">
        <v>1.0</v>
      </c>
      <c r="Z72" s="100">
        <v>2.0</v>
      </c>
      <c r="AA72" s="100">
        <v>1.0</v>
      </c>
      <c r="AB72" s="100">
        <v>2.0</v>
      </c>
      <c r="AC72" s="100">
        <v>0.5</v>
      </c>
      <c r="AD72" s="100">
        <v>1.0</v>
      </c>
    </row>
    <row r="73"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100">
        <v>3.0</v>
      </c>
      <c r="X73" s="100">
        <v>5.0</v>
      </c>
      <c r="Y73" s="98"/>
      <c r="Z73" s="98"/>
      <c r="AA73" s="98"/>
      <c r="AB73" s="98"/>
      <c r="AC73" s="98"/>
      <c r="AD73" s="98"/>
    </row>
    <row r="74"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100">
        <v>0.8</v>
      </c>
      <c r="X74" s="100">
        <v>1.5</v>
      </c>
      <c r="Y74" s="98"/>
      <c r="Z74" s="98"/>
      <c r="AA74" s="98"/>
      <c r="AB74" s="98"/>
      <c r="AC74" s="98"/>
      <c r="AD74" s="98"/>
    </row>
    <row r="75">
      <c r="C75" s="100">
        <v>5.0</v>
      </c>
      <c r="D75" s="100">
        <v>7.5</v>
      </c>
      <c r="E75" s="100">
        <v>10.0</v>
      </c>
      <c r="F75" s="100">
        <v>15.0</v>
      </c>
      <c r="G75" s="100">
        <v>5.0</v>
      </c>
      <c r="H75" s="100">
        <v>7.5</v>
      </c>
      <c r="I75" s="100">
        <v>10.0</v>
      </c>
      <c r="J75" s="100">
        <v>15.0</v>
      </c>
      <c r="K75" s="100">
        <v>10.0</v>
      </c>
      <c r="L75" s="100">
        <v>15.0</v>
      </c>
      <c r="M75" s="100">
        <v>10.0</v>
      </c>
      <c r="N75" s="100">
        <v>15.0</v>
      </c>
      <c r="O75" s="100">
        <v>10.0</v>
      </c>
      <c r="P75" s="100">
        <v>15.0</v>
      </c>
      <c r="Q75" s="100">
        <v>10.0</v>
      </c>
      <c r="R75" s="100">
        <v>15.0</v>
      </c>
      <c r="S75" s="100">
        <v>5.0</v>
      </c>
      <c r="T75" s="100">
        <v>7.5</v>
      </c>
      <c r="U75" s="100">
        <v>5.0</v>
      </c>
      <c r="V75" s="100">
        <v>7.5</v>
      </c>
      <c r="W75" s="100">
        <v>5.0</v>
      </c>
      <c r="X75" s="100">
        <v>7.5</v>
      </c>
      <c r="Y75" s="100">
        <v>5.0</v>
      </c>
      <c r="Z75" s="100">
        <v>7.5</v>
      </c>
      <c r="AA75" s="100">
        <v>5.0</v>
      </c>
      <c r="AB75" s="100">
        <v>7.5</v>
      </c>
      <c r="AC75" s="100">
        <v>5.0</v>
      </c>
      <c r="AD75" s="100">
        <v>7.5</v>
      </c>
    </row>
    <row r="76">
      <c r="C76" s="100">
        <v>5.0</v>
      </c>
      <c r="D76" s="100">
        <v>7.5</v>
      </c>
      <c r="E76" s="100">
        <v>10.0</v>
      </c>
      <c r="F76" s="100">
        <v>15.0</v>
      </c>
      <c r="G76" s="100">
        <v>5.0</v>
      </c>
      <c r="H76" s="100">
        <v>7.5</v>
      </c>
      <c r="I76" s="100">
        <v>10.0</v>
      </c>
      <c r="J76" s="100">
        <v>15.0</v>
      </c>
      <c r="K76" s="100">
        <v>10.0</v>
      </c>
      <c r="L76" s="100">
        <v>15.0</v>
      </c>
      <c r="M76" s="100">
        <v>10.0</v>
      </c>
      <c r="N76" s="100">
        <v>15.0</v>
      </c>
      <c r="O76" s="100">
        <v>10.0</v>
      </c>
      <c r="P76" s="100">
        <v>15.0</v>
      </c>
      <c r="Q76" s="100">
        <v>10.0</v>
      </c>
      <c r="R76" s="100">
        <v>15.0</v>
      </c>
      <c r="S76" s="100">
        <v>5.0</v>
      </c>
      <c r="T76" s="100">
        <v>7.5</v>
      </c>
      <c r="U76" s="100">
        <v>5.0</v>
      </c>
      <c r="V76" s="100">
        <v>7.5</v>
      </c>
      <c r="W76" s="100">
        <v>5.0</v>
      </c>
      <c r="X76" s="100">
        <v>7.5</v>
      </c>
      <c r="Y76" s="100">
        <v>5.0</v>
      </c>
      <c r="Z76" s="100">
        <v>7.5</v>
      </c>
      <c r="AA76" s="100">
        <v>5.0</v>
      </c>
      <c r="AB76" s="100">
        <v>7.5</v>
      </c>
      <c r="AC76" s="100">
        <v>5.0</v>
      </c>
      <c r="AD76" s="100">
        <v>7.5</v>
      </c>
    </row>
    <row r="77"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100">
        <v>0.5</v>
      </c>
      <c r="P77" s="100">
        <v>1.0</v>
      </c>
      <c r="Q77" s="100">
        <v>1.0</v>
      </c>
      <c r="R77" s="100">
        <v>2.0</v>
      </c>
      <c r="S77" s="100">
        <v>1.0</v>
      </c>
      <c r="T77" s="100">
        <v>2.0</v>
      </c>
      <c r="U77" s="100">
        <v>0.5</v>
      </c>
      <c r="V77" s="100">
        <v>1.0</v>
      </c>
      <c r="W77" s="98"/>
      <c r="X77" s="98"/>
      <c r="Y77" s="100">
        <v>1.0</v>
      </c>
      <c r="Z77" s="100">
        <v>2.0</v>
      </c>
      <c r="AA77" s="100">
        <v>1.0</v>
      </c>
      <c r="AB77" s="100">
        <v>2.0</v>
      </c>
      <c r="AC77" s="100">
        <v>0.5</v>
      </c>
      <c r="AD77" s="100">
        <v>1.0</v>
      </c>
    </row>
    <row r="78">
      <c r="C78" s="100">
        <v>1.0</v>
      </c>
      <c r="D78" s="100">
        <v>3.0</v>
      </c>
      <c r="E78" s="100">
        <v>3.0</v>
      </c>
      <c r="F78" s="100">
        <v>6.0</v>
      </c>
      <c r="G78" s="100">
        <v>1.0</v>
      </c>
      <c r="H78" s="100">
        <v>3.0</v>
      </c>
      <c r="I78" s="100">
        <v>3.0</v>
      </c>
      <c r="J78" s="100">
        <v>6.0</v>
      </c>
      <c r="K78" s="100">
        <v>3.0</v>
      </c>
      <c r="L78" s="100">
        <v>6.0</v>
      </c>
      <c r="M78" s="100">
        <v>3.0</v>
      </c>
      <c r="N78" s="100">
        <v>6.0</v>
      </c>
      <c r="O78" s="100">
        <v>1.0</v>
      </c>
      <c r="P78" s="100">
        <v>3.0</v>
      </c>
      <c r="Q78" s="100">
        <v>3.0</v>
      </c>
      <c r="R78" s="100">
        <v>6.0</v>
      </c>
      <c r="S78" s="100">
        <v>3.0</v>
      </c>
      <c r="T78" s="100">
        <v>6.0</v>
      </c>
      <c r="U78" s="100">
        <v>1.0</v>
      </c>
      <c r="V78" s="100">
        <v>3.0</v>
      </c>
      <c r="W78" s="100">
        <v>1.0</v>
      </c>
      <c r="X78" s="100">
        <v>3.0</v>
      </c>
      <c r="Y78" s="100">
        <v>1.0</v>
      </c>
      <c r="Z78" s="100">
        <v>3.0</v>
      </c>
      <c r="AA78" s="100">
        <v>3.0</v>
      </c>
      <c r="AB78" s="100">
        <v>6.0</v>
      </c>
      <c r="AC78" s="100">
        <v>1.0</v>
      </c>
      <c r="AD78" s="100">
        <v>3.0</v>
      </c>
    </row>
    <row r="79">
      <c r="C79" s="100">
        <v>0.5</v>
      </c>
      <c r="D79" s="100">
        <v>1.0</v>
      </c>
      <c r="E79" s="100">
        <v>1.0</v>
      </c>
      <c r="F79" s="100">
        <v>2.0</v>
      </c>
      <c r="G79" s="100">
        <v>0.5</v>
      </c>
      <c r="H79" s="100">
        <v>1.0</v>
      </c>
      <c r="I79" s="100">
        <v>1.0</v>
      </c>
      <c r="J79" s="100">
        <v>2.0</v>
      </c>
      <c r="K79" s="100">
        <v>1.0</v>
      </c>
      <c r="L79" s="100">
        <v>2.0</v>
      </c>
      <c r="M79" s="100">
        <v>1.0</v>
      </c>
      <c r="N79" s="100">
        <v>2.0</v>
      </c>
      <c r="O79" s="100">
        <v>0.5</v>
      </c>
      <c r="P79" s="100">
        <v>1.0</v>
      </c>
      <c r="Q79" s="100">
        <v>1.0</v>
      </c>
      <c r="R79" s="100">
        <v>2.0</v>
      </c>
      <c r="S79" s="100">
        <v>1.0</v>
      </c>
      <c r="T79" s="100">
        <v>2.0</v>
      </c>
      <c r="U79" s="100">
        <v>0.5</v>
      </c>
      <c r="V79" s="100">
        <v>1.0</v>
      </c>
      <c r="W79" s="100">
        <v>0.5</v>
      </c>
      <c r="X79" s="100">
        <v>1.0</v>
      </c>
      <c r="Y79" s="100">
        <v>0.5</v>
      </c>
      <c r="Z79" s="100">
        <v>1.0</v>
      </c>
      <c r="AA79" s="100">
        <v>1.0</v>
      </c>
      <c r="AB79" s="100">
        <v>2.0</v>
      </c>
      <c r="AC79" s="100">
        <v>0.5</v>
      </c>
      <c r="AD79" s="100">
        <v>1.0</v>
      </c>
    </row>
    <row r="80"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100">
        <v>1.0</v>
      </c>
      <c r="R80" s="100">
        <v>3.0</v>
      </c>
      <c r="S80" s="98"/>
      <c r="T80" s="98"/>
      <c r="U80" s="98"/>
      <c r="V80" s="98"/>
      <c r="W80" s="98"/>
      <c r="X80" s="98"/>
      <c r="Y80" s="98"/>
      <c r="Z80" s="98"/>
      <c r="AA80" s="100">
        <v>1.0</v>
      </c>
      <c r="AB80" s="100">
        <v>3.0</v>
      </c>
      <c r="AC80" s="100">
        <v>1.0</v>
      </c>
      <c r="AD80" s="100">
        <v>2.0</v>
      </c>
    </row>
    <row r="81">
      <c r="C81" s="100">
        <v>1.0</v>
      </c>
      <c r="D81" s="100">
        <v>2.0</v>
      </c>
      <c r="E81" s="98"/>
      <c r="F81" s="98"/>
      <c r="G81" s="100">
        <v>1.0</v>
      </c>
      <c r="H81" s="100">
        <v>2.0</v>
      </c>
      <c r="I81" s="98"/>
      <c r="J81" s="98"/>
      <c r="K81" s="100">
        <v>1.0</v>
      </c>
      <c r="L81" s="100">
        <v>3.0</v>
      </c>
      <c r="M81" s="100">
        <v>1.0</v>
      </c>
      <c r="N81" s="100">
        <v>3.0</v>
      </c>
      <c r="O81" s="98"/>
      <c r="P81" s="98"/>
      <c r="Q81" s="100">
        <v>1.0</v>
      </c>
      <c r="R81" s="100">
        <v>3.0</v>
      </c>
      <c r="S81" s="98"/>
      <c r="T81" s="98"/>
      <c r="U81" s="98"/>
      <c r="V81" s="98"/>
      <c r="W81" s="98"/>
      <c r="X81" s="98"/>
      <c r="Y81" s="98"/>
      <c r="Z81" s="98"/>
      <c r="AA81" s="100">
        <v>1.0</v>
      </c>
      <c r="AB81" s="100">
        <v>3.0</v>
      </c>
      <c r="AC81" s="100">
        <v>1.0</v>
      </c>
      <c r="AD81" s="100">
        <v>2.0</v>
      </c>
    </row>
    <row r="82">
      <c r="C82" s="100">
        <v>3.0</v>
      </c>
      <c r="D82" s="100">
        <v>5.0</v>
      </c>
      <c r="E82" s="100">
        <v>5.0</v>
      </c>
      <c r="F82" s="100">
        <v>10.0</v>
      </c>
      <c r="G82" s="100">
        <v>3.0</v>
      </c>
      <c r="H82" s="100">
        <v>5.0</v>
      </c>
      <c r="I82" s="100">
        <v>5.0</v>
      </c>
      <c r="J82" s="100">
        <v>10.0</v>
      </c>
      <c r="K82" s="100">
        <v>5.0</v>
      </c>
      <c r="L82" s="100">
        <v>10.0</v>
      </c>
      <c r="M82" s="100">
        <v>5.0</v>
      </c>
      <c r="N82" s="100">
        <v>10.0</v>
      </c>
      <c r="O82" s="100">
        <v>3.0</v>
      </c>
      <c r="P82" s="100">
        <v>5.0</v>
      </c>
      <c r="Q82" s="100">
        <v>5.0</v>
      </c>
      <c r="R82" s="100">
        <v>10.0</v>
      </c>
      <c r="S82" s="100">
        <v>5.0</v>
      </c>
      <c r="T82" s="100">
        <v>10.0</v>
      </c>
      <c r="U82" s="100">
        <v>3.0</v>
      </c>
      <c r="V82" s="100">
        <v>5.0</v>
      </c>
      <c r="W82" s="100">
        <v>3.0</v>
      </c>
      <c r="X82" s="100">
        <v>5.0</v>
      </c>
      <c r="Y82" s="100">
        <v>3.0</v>
      </c>
      <c r="Z82" s="100">
        <v>5.0</v>
      </c>
      <c r="AA82" s="100">
        <v>5.0</v>
      </c>
      <c r="AB82" s="100">
        <v>10.0</v>
      </c>
      <c r="AC82" s="100">
        <v>3.0</v>
      </c>
      <c r="AD82" s="100">
        <v>5.0</v>
      </c>
    </row>
    <row r="83">
      <c r="C83" s="100">
        <v>1.0</v>
      </c>
      <c r="D83" s="100">
        <v>3.0</v>
      </c>
      <c r="E83" s="100">
        <v>2.0</v>
      </c>
      <c r="F83" s="100">
        <v>5.0</v>
      </c>
      <c r="G83" s="100">
        <v>1.0</v>
      </c>
      <c r="H83" s="100">
        <v>3.0</v>
      </c>
      <c r="I83" s="100">
        <v>2.0</v>
      </c>
      <c r="J83" s="100">
        <v>5.0</v>
      </c>
      <c r="K83" s="100">
        <v>2.0</v>
      </c>
      <c r="L83" s="100">
        <v>5.0</v>
      </c>
      <c r="M83" s="100">
        <v>2.0</v>
      </c>
      <c r="N83" s="100">
        <v>5.0</v>
      </c>
      <c r="O83" s="100">
        <v>1.0</v>
      </c>
      <c r="P83" s="100">
        <v>3.0</v>
      </c>
      <c r="Q83" s="100">
        <v>2.0</v>
      </c>
      <c r="R83" s="100">
        <v>5.0</v>
      </c>
      <c r="S83" s="100">
        <v>2.0</v>
      </c>
      <c r="T83" s="100">
        <v>5.0</v>
      </c>
      <c r="U83" s="100">
        <v>1.0</v>
      </c>
      <c r="V83" s="100">
        <v>3.0</v>
      </c>
      <c r="W83" s="100">
        <v>1.0</v>
      </c>
      <c r="X83" s="100">
        <v>3.0</v>
      </c>
      <c r="Y83" s="100">
        <v>1.0</v>
      </c>
      <c r="Z83" s="100">
        <v>3.0</v>
      </c>
      <c r="AA83" s="100">
        <v>2.0</v>
      </c>
      <c r="AB83" s="100">
        <v>5.0</v>
      </c>
      <c r="AC83" s="100">
        <v>1.0</v>
      </c>
      <c r="AD83" s="100">
        <v>3.0</v>
      </c>
    </row>
    <row r="84">
      <c r="C84" s="98"/>
      <c r="D84" s="98"/>
      <c r="E84" s="98"/>
      <c r="F84" s="98"/>
      <c r="G84" s="100">
        <v>1.0</v>
      </c>
      <c r="H84" s="100">
        <v>1.0</v>
      </c>
      <c r="I84" s="98"/>
      <c r="J84" s="98"/>
      <c r="K84" s="100">
        <v>2.0</v>
      </c>
      <c r="L84" s="100">
        <v>2.0</v>
      </c>
      <c r="M84" s="100">
        <v>2.0</v>
      </c>
      <c r="N84" s="100">
        <v>2.0</v>
      </c>
      <c r="O84" s="100">
        <v>1.0</v>
      </c>
      <c r="P84" s="100">
        <v>2.0</v>
      </c>
      <c r="Q84" s="100">
        <v>2.0</v>
      </c>
      <c r="R84" s="100">
        <v>3.0</v>
      </c>
      <c r="S84" s="100">
        <v>2.0</v>
      </c>
      <c r="T84" s="100">
        <v>3.0</v>
      </c>
      <c r="U84" s="100">
        <v>1.0</v>
      </c>
      <c r="V84" s="100">
        <v>2.0</v>
      </c>
      <c r="W84" s="100">
        <v>1.0</v>
      </c>
      <c r="X84" s="100">
        <v>2.0</v>
      </c>
      <c r="Y84" s="100">
        <v>1.0</v>
      </c>
      <c r="Z84" s="100">
        <v>2.0</v>
      </c>
      <c r="AA84" s="100">
        <v>2.0</v>
      </c>
      <c r="AB84" s="100">
        <v>3.0</v>
      </c>
      <c r="AC84" s="100">
        <v>1.0</v>
      </c>
      <c r="AD84" s="100">
        <v>2.0</v>
      </c>
    </row>
    <row r="85">
      <c r="C85" s="98"/>
      <c r="D85" s="98"/>
      <c r="E85" s="98"/>
      <c r="F85" s="98"/>
      <c r="G85" s="100">
        <v>2.0</v>
      </c>
      <c r="H85" s="100">
        <v>5.0</v>
      </c>
      <c r="I85" s="98"/>
      <c r="J85" s="98"/>
      <c r="K85" s="100">
        <v>5.0</v>
      </c>
      <c r="L85" s="100">
        <v>10.0</v>
      </c>
      <c r="M85" s="100">
        <v>5.0</v>
      </c>
      <c r="N85" s="100">
        <v>10.0</v>
      </c>
      <c r="O85" s="100">
        <v>2.0</v>
      </c>
      <c r="P85" s="100">
        <v>5.0</v>
      </c>
      <c r="Q85" s="100">
        <v>5.0</v>
      </c>
      <c r="R85" s="100">
        <v>10.0</v>
      </c>
      <c r="S85" s="100">
        <v>5.0</v>
      </c>
      <c r="T85" s="100">
        <v>10.0</v>
      </c>
      <c r="U85" s="100">
        <v>2.0</v>
      </c>
      <c r="V85" s="100">
        <v>5.0</v>
      </c>
      <c r="W85" s="100">
        <v>2.0</v>
      </c>
      <c r="X85" s="100">
        <v>5.0</v>
      </c>
      <c r="Y85" s="100">
        <v>2.0</v>
      </c>
      <c r="Z85" s="100">
        <v>5.0</v>
      </c>
      <c r="AA85" s="100">
        <v>5.0</v>
      </c>
      <c r="AB85" s="100">
        <v>10.0</v>
      </c>
      <c r="AC85" s="100">
        <v>2.0</v>
      </c>
      <c r="AD85" s="100">
        <v>5.0</v>
      </c>
    </row>
    <row r="86"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100">
        <v>15.0</v>
      </c>
      <c r="P86" s="100">
        <v>25.0</v>
      </c>
      <c r="Q86" s="100">
        <v>25.0</v>
      </c>
      <c r="R86" s="100">
        <v>50.0</v>
      </c>
      <c r="S86" s="100">
        <v>25.0</v>
      </c>
      <c r="T86" s="100">
        <v>50.0</v>
      </c>
      <c r="U86" s="98"/>
      <c r="V86" s="98"/>
      <c r="W86" s="100">
        <v>15.0</v>
      </c>
      <c r="X86" s="100">
        <v>25.0</v>
      </c>
      <c r="Y86" s="100">
        <v>15.0</v>
      </c>
      <c r="Z86" s="100">
        <v>25.0</v>
      </c>
      <c r="AA86" s="100">
        <v>25.0</v>
      </c>
      <c r="AB86" s="100">
        <v>50.0</v>
      </c>
      <c r="AC86" s="100">
        <v>15.0</v>
      </c>
      <c r="AD86" s="100">
        <v>25.0</v>
      </c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1"/>
    <hyperlink r:id="rId2" ref="A43"/>
  </hyperlinks>
  <drawing r:id="rId3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5"/>
    <col customWidth="1" min="2" max="2" width="24.75"/>
  </cols>
  <sheetData>
    <row r="1">
      <c r="A1" s="31" t="s">
        <v>87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88</v>
      </c>
      <c r="AF2" s="42" t="s">
        <v>85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3"/>
      <c r="P3" s="104"/>
      <c r="Q3" s="115">
        <v>1.0</v>
      </c>
      <c r="R3" s="116">
        <v>1.0</v>
      </c>
      <c r="S3" s="115">
        <v>1.0</v>
      </c>
      <c r="T3" s="116">
        <v>1.0</v>
      </c>
      <c r="U3" s="103"/>
      <c r="V3" s="104"/>
      <c r="W3" s="103"/>
      <c r="X3" s="104"/>
      <c r="Y3" s="103"/>
      <c r="Z3" s="104"/>
      <c r="AA3" s="115">
        <v>1.0</v>
      </c>
      <c r="AB3" s="116">
        <v>1.0</v>
      </c>
      <c r="AC3" s="103"/>
      <c r="AD3" s="104"/>
      <c r="AE3" s="10">
        <v>8.0</v>
      </c>
      <c r="AF3" s="10">
        <f t="shared" ref="AF3:AF41" si="1">max((D3+H3),H3*2,F3,J3,L3,N3)+P3+R3+T3+V3+X3+Z3+AB3+AD3*2</f>
        <v>3</v>
      </c>
      <c r="AG3" s="107">
        <f t="shared" ref="AG3:AG41" si="2">round((AF3-AE3)/AE3,3)</f>
        <v>-0.625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3.0</v>
      </c>
      <c r="Q4" s="111">
        <v>1.0</v>
      </c>
      <c r="R4" s="112">
        <v>3.0</v>
      </c>
      <c r="S4" s="111">
        <v>1.0</v>
      </c>
      <c r="T4" s="112">
        <v>3.0</v>
      </c>
      <c r="U4" s="111">
        <v>1.0</v>
      </c>
      <c r="V4" s="112">
        <v>3.0</v>
      </c>
      <c r="W4" s="111">
        <v>1.0</v>
      </c>
      <c r="X4" s="112">
        <v>3.0</v>
      </c>
      <c r="Y4" s="109"/>
      <c r="Z4" s="110"/>
      <c r="AA4" s="109"/>
      <c r="AB4" s="118"/>
      <c r="AC4" s="117"/>
      <c r="AD4" s="118"/>
      <c r="AE4" s="113">
        <v>15.0</v>
      </c>
      <c r="AF4" s="113">
        <f t="shared" si="1"/>
        <v>15</v>
      </c>
      <c r="AG4" s="114">
        <f t="shared" si="2"/>
        <v>0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3.0</v>
      </c>
      <c r="Q5" s="115">
        <v>1.0</v>
      </c>
      <c r="R5" s="116">
        <v>3.0</v>
      </c>
      <c r="S5" s="115">
        <v>1.0</v>
      </c>
      <c r="T5" s="116">
        <v>3.0</v>
      </c>
      <c r="U5" s="115">
        <v>1.0</v>
      </c>
      <c r="V5" s="116">
        <v>3.0</v>
      </c>
      <c r="W5" s="115">
        <v>1.0</v>
      </c>
      <c r="X5" s="116">
        <v>3.0</v>
      </c>
      <c r="Y5" s="103"/>
      <c r="Z5" s="104"/>
      <c r="AA5" s="103"/>
      <c r="AB5" s="104"/>
      <c r="AC5" s="103"/>
      <c r="AD5" s="104"/>
      <c r="AE5" s="10">
        <v>15.0</v>
      </c>
      <c r="AF5" s="10">
        <f t="shared" si="1"/>
        <v>15</v>
      </c>
      <c r="AG5" s="107">
        <f t="shared" si="2"/>
        <v>0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3.0</v>
      </c>
      <c r="Q6" s="111">
        <v>1.0</v>
      </c>
      <c r="R6" s="112">
        <v>3.0</v>
      </c>
      <c r="S6" s="111">
        <v>1.0</v>
      </c>
      <c r="T6" s="112">
        <v>3.0</v>
      </c>
      <c r="U6" s="111">
        <v>1.0</v>
      </c>
      <c r="V6" s="112">
        <v>3.0</v>
      </c>
      <c r="W6" s="111">
        <v>1.0</v>
      </c>
      <c r="X6" s="112">
        <v>3.0</v>
      </c>
      <c r="Y6" s="109"/>
      <c r="Z6" s="110"/>
      <c r="AA6" s="109"/>
      <c r="AB6" s="110"/>
      <c r="AC6" s="109"/>
      <c r="AD6" s="110"/>
      <c r="AE6" s="113">
        <v>15.0</v>
      </c>
      <c r="AF6" s="113">
        <f t="shared" si="1"/>
        <v>15</v>
      </c>
      <c r="AG6" s="114">
        <f t="shared" si="2"/>
        <v>0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3.0</v>
      </c>
      <c r="Q7" s="115">
        <v>1.0</v>
      </c>
      <c r="R7" s="116">
        <v>3.0</v>
      </c>
      <c r="S7" s="115">
        <v>1.0</v>
      </c>
      <c r="T7" s="116">
        <v>3.0</v>
      </c>
      <c r="U7" s="115">
        <v>1.0</v>
      </c>
      <c r="V7" s="116">
        <v>3.0</v>
      </c>
      <c r="W7" s="115">
        <v>1.0</v>
      </c>
      <c r="X7" s="116">
        <v>3.0</v>
      </c>
      <c r="Y7" s="103"/>
      <c r="Z7" s="104"/>
      <c r="AA7" s="103"/>
      <c r="AB7" s="104"/>
      <c r="AC7" s="103"/>
      <c r="AD7" s="104"/>
      <c r="AE7" s="10">
        <v>15.0</v>
      </c>
      <c r="AF7" s="10">
        <f t="shared" si="1"/>
        <v>15</v>
      </c>
      <c r="AG7" s="107">
        <f t="shared" si="2"/>
        <v>0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3.0</v>
      </c>
      <c r="Q8" s="111">
        <v>1.0</v>
      </c>
      <c r="R8" s="112">
        <v>3.0</v>
      </c>
      <c r="S8" s="111">
        <v>1.0</v>
      </c>
      <c r="T8" s="112">
        <v>3.0</v>
      </c>
      <c r="U8" s="111">
        <v>1.0</v>
      </c>
      <c r="V8" s="112">
        <v>3.0</v>
      </c>
      <c r="W8" s="111">
        <v>1.0</v>
      </c>
      <c r="X8" s="112">
        <v>3.0</v>
      </c>
      <c r="Y8" s="109"/>
      <c r="Z8" s="110"/>
      <c r="AA8" s="109"/>
      <c r="AB8" s="110"/>
      <c r="AC8" s="109"/>
      <c r="AD8" s="110"/>
      <c r="AE8" s="113">
        <v>15.0</v>
      </c>
      <c r="AF8" s="113">
        <f t="shared" si="1"/>
        <v>15</v>
      </c>
      <c r="AG8" s="114">
        <f t="shared" si="2"/>
        <v>0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3.0</v>
      </c>
      <c r="Q9" s="115">
        <v>1.0</v>
      </c>
      <c r="R9" s="116">
        <v>3.0</v>
      </c>
      <c r="S9" s="115">
        <v>1.0</v>
      </c>
      <c r="T9" s="116">
        <v>3.0</v>
      </c>
      <c r="U9" s="115">
        <v>1.0</v>
      </c>
      <c r="V9" s="116">
        <v>3.0</v>
      </c>
      <c r="W9" s="115">
        <v>1.0</v>
      </c>
      <c r="X9" s="116">
        <v>3.0</v>
      </c>
      <c r="Y9" s="103"/>
      <c r="Z9" s="104"/>
      <c r="AA9" s="103"/>
      <c r="AB9" s="104"/>
      <c r="AC9" s="103"/>
      <c r="AD9" s="104"/>
      <c r="AE9" s="10">
        <v>15.0</v>
      </c>
      <c r="AF9" s="10">
        <f t="shared" si="1"/>
        <v>15</v>
      </c>
      <c r="AG9" s="107">
        <f t="shared" si="2"/>
        <v>0</v>
      </c>
    </row>
    <row r="10">
      <c r="A10" s="49"/>
      <c r="B10" s="108" t="s">
        <v>45</v>
      </c>
      <c r="C10" s="109"/>
      <c r="D10" s="110"/>
      <c r="E10" s="109"/>
      <c r="F10" s="110"/>
      <c r="G10" s="109"/>
      <c r="H10" s="110"/>
      <c r="I10" s="109"/>
      <c r="J10" s="110"/>
      <c r="K10" s="109"/>
      <c r="L10" s="110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09"/>
      <c r="Z10" s="110"/>
      <c r="AA10" s="109"/>
      <c r="AB10" s="110"/>
      <c r="AC10" s="109"/>
      <c r="AD10" s="110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1.8</v>
      </c>
      <c r="H11" s="124">
        <v>3.5</v>
      </c>
      <c r="I11" s="123">
        <v>3.0</v>
      </c>
      <c r="J11" s="124">
        <v>6.0</v>
      </c>
      <c r="K11" s="123">
        <v>3.0</v>
      </c>
      <c r="L11" s="124">
        <v>6.0</v>
      </c>
      <c r="M11" s="121"/>
      <c r="N11" s="122"/>
      <c r="O11" s="123">
        <v>1.5</v>
      </c>
      <c r="P11" s="124">
        <v>3.0</v>
      </c>
      <c r="Q11" s="121"/>
      <c r="R11" s="122"/>
      <c r="S11" s="121"/>
      <c r="T11" s="122"/>
      <c r="U11" s="123">
        <v>1.5</v>
      </c>
      <c r="V11" s="124">
        <v>3.0</v>
      </c>
      <c r="W11" s="121"/>
      <c r="X11" s="122"/>
      <c r="Y11" s="123">
        <v>1.8</v>
      </c>
      <c r="Z11" s="124">
        <v>3.5</v>
      </c>
      <c r="AA11" s="123">
        <v>1.8</v>
      </c>
      <c r="AB11" s="124">
        <v>3.5</v>
      </c>
      <c r="AC11" s="123">
        <v>1.0</v>
      </c>
      <c r="AD11" s="124">
        <v>2.0</v>
      </c>
      <c r="AE11" s="127">
        <v>36.0</v>
      </c>
      <c r="AF11" s="127">
        <f t="shared" si="1"/>
        <v>24</v>
      </c>
      <c r="AG11" s="107">
        <f t="shared" si="2"/>
        <v>-0.333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29"/>
      <c r="P12" s="130"/>
      <c r="Q12" s="129"/>
      <c r="R12" s="130"/>
      <c r="S12" s="129"/>
      <c r="T12" s="130"/>
      <c r="U12" s="133">
        <v>1.0</v>
      </c>
      <c r="V12" s="134">
        <v>2.0</v>
      </c>
      <c r="W12" s="129"/>
      <c r="X12" s="130"/>
      <c r="Y12" s="133">
        <v>1.0</v>
      </c>
      <c r="Z12" s="134">
        <v>2.0</v>
      </c>
      <c r="AA12" s="133">
        <v>1.0</v>
      </c>
      <c r="AB12" s="134">
        <v>3.0</v>
      </c>
      <c r="AC12" s="133">
        <v>1.0</v>
      </c>
      <c r="AD12" s="134">
        <v>2.0</v>
      </c>
      <c r="AE12" s="135">
        <v>16.0</v>
      </c>
      <c r="AF12" s="135">
        <f t="shared" si="1"/>
        <v>11</v>
      </c>
      <c r="AG12" s="136">
        <f t="shared" si="2"/>
        <v>-0.313</v>
      </c>
    </row>
    <row r="13">
      <c r="A13" s="55"/>
      <c r="B13" s="102" t="s">
        <v>38</v>
      </c>
      <c r="C13" s="103"/>
      <c r="D13" s="104"/>
      <c r="E13" s="103"/>
      <c r="F13" s="104"/>
      <c r="G13" s="103"/>
      <c r="H13" s="104"/>
      <c r="I13" s="103"/>
      <c r="J13" s="104"/>
      <c r="K13" s="103"/>
      <c r="L13" s="104"/>
      <c r="M13" s="103"/>
      <c r="N13" s="104"/>
      <c r="O13" s="103"/>
      <c r="P13" s="104"/>
      <c r="Q13" s="103"/>
      <c r="R13" s="104"/>
      <c r="S13" s="103"/>
      <c r="T13" s="104"/>
      <c r="U13" s="115">
        <v>1.0</v>
      </c>
      <c r="V13" s="116">
        <v>2.0</v>
      </c>
      <c r="W13" s="103"/>
      <c r="X13" s="104"/>
      <c r="Y13" s="115">
        <v>1.0</v>
      </c>
      <c r="Z13" s="116">
        <v>2.0</v>
      </c>
      <c r="AA13" s="115">
        <v>1.0</v>
      </c>
      <c r="AB13" s="116">
        <v>3.0</v>
      </c>
      <c r="AC13" s="115">
        <v>1.0</v>
      </c>
      <c r="AD13" s="116">
        <v>2.0</v>
      </c>
      <c r="AE13" s="10">
        <v>11.0</v>
      </c>
      <c r="AF13" s="10">
        <f t="shared" si="1"/>
        <v>11</v>
      </c>
      <c r="AG13" s="107">
        <f t="shared" si="2"/>
        <v>0</v>
      </c>
    </row>
    <row r="14">
      <c r="A14" s="60"/>
      <c r="B14" s="128" t="s">
        <v>36</v>
      </c>
      <c r="C14" s="129"/>
      <c r="D14" s="130"/>
      <c r="E14" s="129"/>
      <c r="F14" s="130"/>
      <c r="G14" s="133">
        <v>1.8</v>
      </c>
      <c r="H14" s="134">
        <v>3.5</v>
      </c>
      <c r="I14" s="133">
        <v>3.0</v>
      </c>
      <c r="J14" s="134">
        <v>6.0</v>
      </c>
      <c r="K14" s="133">
        <v>3.0</v>
      </c>
      <c r="L14" s="134">
        <v>6.0</v>
      </c>
      <c r="M14" s="129"/>
      <c r="N14" s="130"/>
      <c r="O14" s="133">
        <v>1.0</v>
      </c>
      <c r="P14" s="134">
        <v>2.0</v>
      </c>
      <c r="Q14" s="133">
        <v>2.3</v>
      </c>
      <c r="R14" s="134">
        <v>4.5</v>
      </c>
      <c r="S14" s="133">
        <v>2.3</v>
      </c>
      <c r="T14" s="134">
        <v>4.5</v>
      </c>
      <c r="U14" s="133">
        <v>1.0</v>
      </c>
      <c r="V14" s="134">
        <v>2.0</v>
      </c>
      <c r="W14" s="133">
        <v>1.0</v>
      </c>
      <c r="X14" s="134">
        <v>2.0</v>
      </c>
      <c r="Y14" s="129"/>
      <c r="Z14" s="130"/>
      <c r="AA14" s="129"/>
      <c r="AB14" s="130"/>
      <c r="AC14" s="129"/>
      <c r="AD14" s="130"/>
      <c r="AE14" s="135">
        <v>31.0</v>
      </c>
      <c r="AF14" s="135">
        <f t="shared" si="1"/>
        <v>22</v>
      </c>
      <c r="AG14" s="136">
        <f t="shared" si="2"/>
        <v>-0.29</v>
      </c>
    </row>
    <row r="15">
      <c r="A15" s="55"/>
      <c r="B15" s="102" t="s">
        <v>41</v>
      </c>
      <c r="C15" s="103"/>
      <c r="D15" s="104"/>
      <c r="E15" s="103"/>
      <c r="F15" s="104"/>
      <c r="G15" s="115">
        <v>1.0</v>
      </c>
      <c r="H15" s="116">
        <v>2.0</v>
      </c>
      <c r="I15" s="115">
        <v>1.0</v>
      </c>
      <c r="J15" s="116">
        <v>3.0</v>
      </c>
      <c r="K15" s="115">
        <v>1.0</v>
      </c>
      <c r="L15" s="116">
        <v>3.0</v>
      </c>
      <c r="M15" s="103"/>
      <c r="N15" s="104"/>
      <c r="O15" s="103"/>
      <c r="P15" s="104"/>
      <c r="Q15" s="103"/>
      <c r="R15" s="104"/>
      <c r="S15" s="103"/>
      <c r="T15" s="104"/>
      <c r="U15" s="103"/>
      <c r="V15" s="104"/>
      <c r="W15" s="103"/>
      <c r="X15" s="104"/>
      <c r="Y15" s="103"/>
      <c r="Z15" s="104"/>
      <c r="AA15" s="103"/>
      <c r="AB15" s="104"/>
      <c r="AC15" s="103"/>
      <c r="AD15" s="104"/>
      <c r="AE15" s="10">
        <v>4.0</v>
      </c>
      <c r="AF15" s="10">
        <f t="shared" si="1"/>
        <v>4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3.0</v>
      </c>
      <c r="I16" s="140">
        <v>1.0</v>
      </c>
      <c r="J16" s="141">
        <v>6.0</v>
      </c>
      <c r="K16" s="140">
        <v>1.0</v>
      </c>
      <c r="L16" s="141">
        <v>6.0</v>
      </c>
      <c r="M16" s="138"/>
      <c r="N16" s="139"/>
      <c r="O16" s="140">
        <v>1.0</v>
      </c>
      <c r="P16" s="141">
        <v>3.0</v>
      </c>
      <c r="Q16" s="140">
        <v>1.0</v>
      </c>
      <c r="R16" s="141">
        <v>5.0</v>
      </c>
      <c r="S16" s="140">
        <v>1.0</v>
      </c>
      <c r="T16" s="141">
        <v>5.0</v>
      </c>
      <c r="U16" s="140">
        <v>1.0</v>
      </c>
      <c r="V16" s="141">
        <v>3.0</v>
      </c>
      <c r="W16" s="140">
        <v>1.0</v>
      </c>
      <c r="X16" s="141">
        <v>3.0</v>
      </c>
      <c r="Y16" s="140">
        <v>1.0</v>
      </c>
      <c r="Z16" s="141">
        <v>3.0</v>
      </c>
      <c r="AA16" s="140">
        <v>1.0</v>
      </c>
      <c r="AB16" s="141">
        <v>5.0</v>
      </c>
      <c r="AC16" s="140">
        <v>1.0</v>
      </c>
      <c r="AD16" s="141">
        <v>3.0</v>
      </c>
      <c r="AE16" s="144">
        <v>39.0</v>
      </c>
      <c r="AF16" s="144">
        <f t="shared" si="1"/>
        <v>39</v>
      </c>
      <c r="AG16" s="136">
        <f t="shared" si="2"/>
        <v>0</v>
      </c>
    </row>
    <row r="17">
      <c r="A17" s="145" t="s">
        <v>65</v>
      </c>
      <c r="B17" s="120" t="s">
        <v>29</v>
      </c>
      <c r="C17" s="121"/>
      <c r="D17" s="122"/>
      <c r="E17" s="121"/>
      <c r="F17" s="122"/>
      <c r="G17" s="123">
        <v>1.8</v>
      </c>
      <c r="H17" s="124">
        <v>3.5</v>
      </c>
      <c r="I17" s="121"/>
      <c r="J17" s="122"/>
      <c r="K17" s="123">
        <v>3.0</v>
      </c>
      <c r="L17" s="124">
        <v>6.0</v>
      </c>
      <c r="M17" s="123">
        <v>3.0</v>
      </c>
      <c r="N17" s="124">
        <v>6.0</v>
      </c>
      <c r="O17" s="123">
        <v>1.5</v>
      </c>
      <c r="P17" s="124">
        <v>3.0</v>
      </c>
      <c r="Q17" s="121"/>
      <c r="R17" s="122"/>
      <c r="S17" s="121"/>
      <c r="T17" s="122"/>
      <c r="U17" s="123">
        <v>1.5</v>
      </c>
      <c r="V17" s="124">
        <v>3.0</v>
      </c>
      <c r="W17" s="121"/>
      <c r="X17" s="122"/>
      <c r="Y17" s="123">
        <v>1.8</v>
      </c>
      <c r="Z17" s="124">
        <v>3.5</v>
      </c>
      <c r="AA17" s="123">
        <v>1.8</v>
      </c>
      <c r="AB17" s="124">
        <v>3.5</v>
      </c>
      <c r="AC17" s="123">
        <v>1.0</v>
      </c>
      <c r="AD17" s="124">
        <v>2.0</v>
      </c>
      <c r="AE17" s="127">
        <v>36.0</v>
      </c>
      <c r="AF17" s="127">
        <f t="shared" si="1"/>
        <v>24</v>
      </c>
      <c r="AG17" s="107">
        <f t="shared" si="2"/>
        <v>-0.333</v>
      </c>
    </row>
    <row r="18">
      <c r="A18" s="70"/>
      <c r="B18" s="146" t="s">
        <v>22</v>
      </c>
      <c r="C18" s="149"/>
      <c r="D18" s="150"/>
      <c r="E18" s="149"/>
      <c r="F18" s="150"/>
      <c r="G18" s="149"/>
      <c r="H18" s="150"/>
      <c r="I18" s="149"/>
      <c r="J18" s="150"/>
      <c r="K18" s="149"/>
      <c r="L18" s="150"/>
      <c r="M18" s="149"/>
      <c r="N18" s="150"/>
      <c r="O18" s="151">
        <v>1.0</v>
      </c>
      <c r="P18" s="152">
        <v>2.0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2.0</v>
      </c>
      <c r="AA18" s="151">
        <v>1.0</v>
      </c>
      <c r="AB18" s="152">
        <v>3.0</v>
      </c>
      <c r="AC18" s="151">
        <v>1.0</v>
      </c>
      <c r="AD18" s="152">
        <v>2.0</v>
      </c>
      <c r="AE18" s="153">
        <v>16.0</v>
      </c>
      <c r="AF18" s="153">
        <f t="shared" si="1"/>
        <v>11</v>
      </c>
      <c r="AG18" s="154">
        <f t="shared" si="2"/>
        <v>-0.313</v>
      </c>
    </row>
    <row r="19">
      <c r="A19" s="55"/>
      <c r="B19" s="102" t="s">
        <v>25</v>
      </c>
      <c r="C19" s="103"/>
      <c r="D19" s="104"/>
      <c r="E19" s="103"/>
      <c r="F19" s="104"/>
      <c r="G19" s="103"/>
      <c r="H19" s="104"/>
      <c r="I19" s="103"/>
      <c r="J19" s="104"/>
      <c r="K19" s="103"/>
      <c r="L19" s="104"/>
      <c r="M19" s="103"/>
      <c r="N19" s="104"/>
      <c r="O19" s="115">
        <v>1.0</v>
      </c>
      <c r="P19" s="116">
        <v>2.0</v>
      </c>
      <c r="Q19" s="103"/>
      <c r="R19" s="104"/>
      <c r="S19" s="103"/>
      <c r="T19" s="104"/>
      <c r="U19" s="103"/>
      <c r="V19" s="104"/>
      <c r="W19" s="103"/>
      <c r="X19" s="104"/>
      <c r="Y19" s="115">
        <v>1.0</v>
      </c>
      <c r="Z19" s="116">
        <v>2.0</v>
      </c>
      <c r="AA19" s="115">
        <v>1.0</v>
      </c>
      <c r="AB19" s="116">
        <v>3.0</v>
      </c>
      <c r="AC19" s="115">
        <v>1.0</v>
      </c>
      <c r="AD19" s="116">
        <v>2.0</v>
      </c>
      <c r="AE19" s="10">
        <v>11.0</v>
      </c>
      <c r="AF19" s="10">
        <f t="shared" si="1"/>
        <v>11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1.8</v>
      </c>
      <c r="H20" s="152">
        <v>3.5</v>
      </c>
      <c r="I20" s="149"/>
      <c r="J20" s="150"/>
      <c r="K20" s="151">
        <v>3.0</v>
      </c>
      <c r="L20" s="152">
        <v>6.0</v>
      </c>
      <c r="M20" s="151">
        <v>3.0</v>
      </c>
      <c r="N20" s="152">
        <v>6.0</v>
      </c>
      <c r="O20" s="151">
        <v>1.0</v>
      </c>
      <c r="P20" s="152">
        <v>2.0</v>
      </c>
      <c r="Q20" s="151">
        <v>2.3</v>
      </c>
      <c r="R20" s="152">
        <v>4.5</v>
      </c>
      <c r="S20" s="151">
        <v>2.3</v>
      </c>
      <c r="T20" s="152">
        <v>4.5</v>
      </c>
      <c r="U20" s="151">
        <v>1.0</v>
      </c>
      <c r="V20" s="152">
        <v>2.0</v>
      </c>
      <c r="W20" s="151">
        <v>1.0</v>
      </c>
      <c r="X20" s="152">
        <v>2.0</v>
      </c>
      <c r="Y20" s="149"/>
      <c r="Z20" s="150"/>
      <c r="AA20" s="149"/>
      <c r="AB20" s="150"/>
      <c r="AC20" s="149"/>
      <c r="AD20" s="150"/>
      <c r="AE20" s="153">
        <v>31.0</v>
      </c>
      <c r="AF20" s="153">
        <f t="shared" si="1"/>
        <v>22</v>
      </c>
      <c r="AG20" s="154">
        <f t="shared" si="2"/>
        <v>-0.29</v>
      </c>
    </row>
    <row r="21">
      <c r="A21" s="55"/>
      <c r="B21" s="155" t="s">
        <v>28</v>
      </c>
      <c r="C21" s="160"/>
      <c r="D21" s="161"/>
      <c r="E21" s="160"/>
      <c r="F21" s="161"/>
      <c r="G21" s="158">
        <v>1.0</v>
      </c>
      <c r="H21" s="159">
        <v>3.0</v>
      </c>
      <c r="I21" s="160"/>
      <c r="J21" s="161"/>
      <c r="K21" s="158">
        <v>1.0</v>
      </c>
      <c r="L21" s="159">
        <v>6.0</v>
      </c>
      <c r="M21" s="158">
        <v>1.0</v>
      </c>
      <c r="N21" s="159">
        <v>6.0</v>
      </c>
      <c r="O21" s="158">
        <v>1.0</v>
      </c>
      <c r="P21" s="159">
        <v>3.0</v>
      </c>
      <c r="Q21" s="158">
        <v>1.0</v>
      </c>
      <c r="R21" s="159">
        <v>5.0</v>
      </c>
      <c r="S21" s="158">
        <v>1.0</v>
      </c>
      <c r="T21" s="159">
        <v>5.0</v>
      </c>
      <c r="U21" s="158">
        <v>1.0</v>
      </c>
      <c r="V21" s="159">
        <v>3.0</v>
      </c>
      <c r="W21" s="158">
        <v>1.0</v>
      </c>
      <c r="X21" s="159">
        <v>3.0</v>
      </c>
      <c r="Y21" s="158">
        <v>1.0</v>
      </c>
      <c r="Z21" s="159">
        <v>3.0</v>
      </c>
      <c r="AA21" s="158">
        <v>1.0</v>
      </c>
      <c r="AB21" s="159">
        <v>5.0</v>
      </c>
      <c r="AC21" s="158">
        <v>1.0</v>
      </c>
      <c r="AD21" s="159">
        <v>3.0</v>
      </c>
      <c r="AE21" s="162">
        <v>39.0</v>
      </c>
      <c r="AF21" s="162">
        <f t="shared" si="1"/>
        <v>39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8.0</v>
      </c>
      <c r="D22" s="124">
        <v>15.0</v>
      </c>
      <c r="E22" s="123">
        <v>15.0</v>
      </c>
      <c r="F22" s="124">
        <v>30.0</v>
      </c>
      <c r="G22" s="121"/>
      <c r="H22" s="122"/>
      <c r="I22" s="121"/>
      <c r="J22" s="122"/>
      <c r="K22" s="121"/>
      <c r="L22" s="122"/>
      <c r="M22" s="121"/>
      <c r="N22" s="122"/>
      <c r="O22" s="123">
        <v>4.0</v>
      </c>
      <c r="P22" s="124">
        <v>8.0</v>
      </c>
      <c r="Q22" s="123">
        <v>8.0</v>
      </c>
      <c r="R22" s="124">
        <v>15.0</v>
      </c>
      <c r="S22" s="123">
        <v>8.0</v>
      </c>
      <c r="T22" s="124">
        <v>15.0</v>
      </c>
      <c r="U22" s="123">
        <v>4.0</v>
      </c>
      <c r="V22" s="124">
        <v>8.0</v>
      </c>
      <c r="W22" s="123">
        <v>4.0</v>
      </c>
      <c r="X22" s="124">
        <v>8.0</v>
      </c>
      <c r="Y22" s="123">
        <v>4.0</v>
      </c>
      <c r="Z22" s="124">
        <v>8.0</v>
      </c>
      <c r="AA22" s="123">
        <v>8.0</v>
      </c>
      <c r="AB22" s="124">
        <v>15.0</v>
      </c>
      <c r="AC22" s="123">
        <v>5.0</v>
      </c>
      <c r="AD22" s="124">
        <v>8.0</v>
      </c>
      <c r="AE22" s="127">
        <v>160.0</v>
      </c>
      <c r="AF22" s="127">
        <f t="shared" si="1"/>
        <v>123</v>
      </c>
      <c r="AG22" s="107">
        <f t="shared" si="2"/>
        <v>-0.231</v>
      </c>
    </row>
    <row r="23">
      <c r="A23" s="78"/>
      <c r="B23" s="164" t="s">
        <v>30</v>
      </c>
      <c r="C23" s="165">
        <v>8.0</v>
      </c>
      <c r="D23" s="166">
        <v>15.0</v>
      </c>
      <c r="E23" s="165">
        <v>15.0</v>
      </c>
      <c r="F23" s="166">
        <v>30.0</v>
      </c>
      <c r="G23" s="169"/>
      <c r="H23" s="170"/>
      <c r="I23" s="169"/>
      <c r="J23" s="170"/>
      <c r="K23" s="169"/>
      <c r="L23" s="170"/>
      <c r="M23" s="169"/>
      <c r="N23" s="170"/>
      <c r="O23" s="165">
        <v>4.0</v>
      </c>
      <c r="P23" s="166">
        <v>8.0</v>
      </c>
      <c r="Q23" s="165">
        <v>8.0</v>
      </c>
      <c r="R23" s="166">
        <v>15.0</v>
      </c>
      <c r="S23" s="165">
        <v>8.0</v>
      </c>
      <c r="T23" s="166">
        <v>15.0</v>
      </c>
      <c r="U23" s="165">
        <v>4.0</v>
      </c>
      <c r="V23" s="166">
        <v>8.0</v>
      </c>
      <c r="W23" s="165">
        <v>4.0</v>
      </c>
      <c r="X23" s="166">
        <v>8.0</v>
      </c>
      <c r="Y23" s="165">
        <v>4.0</v>
      </c>
      <c r="Z23" s="166">
        <v>8.0</v>
      </c>
      <c r="AA23" s="165">
        <v>8.0</v>
      </c>
      <c r="AB23" s="166">
        <v>15.0</v>
      </c>
      <c r="AC23" s="165">
        <v>4.0</v>
      </c>
      <c r="AD23" s="166">
        <v>8.0</v>
      </c>
      <c r="AE23" s="171">
        <v>160.0</v>
      </c>
      <c r="AF23" s="171">
        <f t="shared" si="1"/>
        <v>123</v>
      </c>
      <c r="AG23" s="172">
        <f t="shared" si="2"/>
        <v>-0.231</v>
      </c>
    </row>
    <row r="24">
      <c r="A24" s="55"/>
      <c r="B24" s="102" t="s">
        <v>37</v>
      </c>
      <c r="C24" s="115">
        <v>1.8</v>
      </c>
      <c r="D24" s="116">
        <v>3.5</v>
      </c>
      <c r="E24" s="115">
        <v>3.0</v>
      </c>
      <c r="F24" s="116">
        <v>6.0</v>
      </c>
      <c r="G24" s="103"/>
      <c r="H24" s="104"/>
      <c r="I24" s="103"/>
      <c r="J24" s="104"/>
      <c r="K24" s="103"/>
      <c r="L24" s="104"/>
      <c r="M24" s="103"/>
      <c r="N24" s="104"/>
      <c r="O24" s="115">
        <v>0.8</v>
      </c>
      <c r="P24" s="116">
        <v>1.5</v>
      </c>
      <c r="Q24" s="115">
        <v>1.0</v>
      </c>
      <c r="R24" s="116">
        <v>2.0</v>
      </c>
      <c r="S24" s="115">
        <v>1.0</v>
      </c>
      <c r="T24" s="116">
        <v>2.0</v>
      </c>
      <c r="U24" s="115">
        <v>0.8</v>
      </c>
      <c r="V24" s="116">
        <v>1.5</v>
      </c>
      <c r="W24" s="115">
        <v>0.8</v>
      </c>
      <c r="X24" s="116">
        <v>1.5</v>
      </c>
      <c r="Y24" s="115">
        <v>0.8</v>
      </c>
      <c r="Z24" s="116">
        <v>1.5</v>
      </c>
      <c r="AA24" s="115">
        <v>1.0</v>
      </c>
      <c r="AB24" s="116">
        <v>2.0</v>
      </c>
      <c r="AC24" s="115">
        <v>0.8</v>
      </c>
      <c r="AD24" s="116">
        <v>1.5</v>
      </c>
      <c r="AE24" s="10">
        <v>26.0</v>
      </c>
      <c r="AF24" s="10">
        <f t="shared" si="1"/>
        <v>21</v>
      </c>
      <c r="AG24" s="107">
        <f t="shared" si="2"/>
        <v>-0.192</v>
      </c>
    </row>
    <row r="25">
      <c r="A25" s="78"/>
      <c r="B25" s="164" t="s">
        <v>24</v>
      </c>
      <c r="C25" s="165">
        <v>1.8</v>
      </c>
      <c r="D25" s="166">
        <v>3.5</v>
      </c>
      <c r="E25" s="165">
        <v>3.0</v>
      </c>
      <c r="F25" s="166">
        <v>6.0</v>
      </c>
      <c r="G25" s="169"/>
      <c r="H25" s="170"/>
      <c r="I25" s="169"/>
      <c r="J25" s="170"/>
      <c r="K25" s="169"/>
      <c r="L25" s="170"/>
      <c r="M25" s="169"/>
      <c r="N25" s="170"/>
      <c r="O25" s="165">
        <v>0.8</v>
      </c>
      <c r="P25" s="166">
        <v>1.5</v>
      </c>
      <c r="Q25" s="165">
        <v>1.0</v>
      </c>
      <c r="R25" s="166">
        <v>2.0</v>
      </c>
      <c r="S25" s="165">
        <v>1.0</v>
      </c>
      <c r="T25" s="166">
        <v>2.0</v>
      </c>
      <c r="U25" s="165">
        <v>0.8</v>
      </c>
      <c r="V25" s="166">
        <v>1.5</v>
      </c>
      <c r="W25" s="165">
        <v>0.8</v>
      </c>
      <c r="X25" s="166">
        <v>1.5</v>
      </c>
      <c r="Y25" s="165">
        <v>0.8</v>
      </c>
      <c r="Z25" s="166">
        <v>1.5</v>
      </c>
      <c r="AA25" s="165">
        <v>1.0</v>
      </c>
      <c r="AB25" s="166">
        <v>2.0</v>
      </c>
      <c r="AC25" s="165">
        <v>0.8</v>
      </c>
      <c r="AD25" s="166">
        <v>1.5</v>
      </c>
      <c r="AE25" s="171">
        <v>26.0</v>
      </c>
      <c r="AF25" s="171">
        <f t="shared" si="1"/>
        <v>21</v>
      </c>
      <c r="AG25" s="172">
        <f t="shared" si="2"/>
        <v>-0.192</v>
      </c>
    </row>
    <row r="26">
      <c r="A26" s="81"/>
      <c r="B26" s="155" t="s">
        <v>43</v>
      </c>
      <c r="C26" s="158">
        <v>3.0</v>
      </c>
      <c r="D26" s="159">
        <v>6.0</v>
      </c>
      <c r="E26" s="158">
        <v>5.0</v>
      </c>
      <c r="F26" s="159">
        <v>10.0</v>
      </c>
      <c r="G26" s="160"/>
      <c r="H26" s="161"/>
      <c r="I26" s="160"/>
      <c r="J26" s="161"/>
      <c r="K26" s="160"/>
      <c r="L26" s="161"/>
      <c r="M26" s="160"/>
      <c r="N26" s="161"/>
      <c r="O26" s="158">
        <v>1.0</v>
      </c>
      <c r="P26" s="159">
        <v>2.0</v>
      </c>
      <c r="Q26" s="158">
        <v>1.5</v>
      </c>
      <c r="R26" s="159">
        <v>3.0</v>
      </c>
      <c r="S26" s="158">
        <v>1.5</v>
      </c>
      <c r="T26" s="159">
        <v>3.0</v>
      </c>
      <c r="U26" s="158">
        <v>1.0</v>
      </c>
      <c r="V26" s="159">
        <v>2.0</v>
      </c>
      <c r="W26" s="158">
        <v>1.0</v>
      </c>
      <c r="X26" s="159">
        <v>2.0</v>
      </c>
      <c r="Y26" s="158">
        <v>1.0</v>
      </c>
      <c r="Z26" s="159">
        <v>2.0</v>
      </c>
      <c r="AA26" s="158">
        <v>1.5</v>
      </c>
      <c r="AB26" s="159">
        <v>3.0</v>
      </c>
      <c r="AC26" s="158">
        <v>1.0</v>
      </c>
      <c r="AD26" s="159">
        <v>2.0</v>
      </c>
      <c r="AE26" s="162">
        <v>31.0</v>
      </c>
      <c r="AF26" s="162">
        <f t="shared" si="1"/>
        <v>31</v>
      </c>
      <c r="AG26" s="107">
        <f t="shared" si="2"/>
        <v>0</v>
      </c>
    </row>
    <row r="27">
      <c r="A27" s="173" t="s">
        <v>67</v>
      </c>
      <c r="B27" s="120" t="s">
        <v>15</v>
      </c>
      <c r="C27" s="121"/>
      <c r="D27" s="122"/>
      <c r="E27" s="121"/>
      <c r="F27" s="122"/>
      <c r="G27" s="121"/>
      <c r="H27" s="122"/>
      <c r="I27" s="121"/>
      <c r="J27" s="122"/>
      <c r="K27" s="121"/>
      <c r="L27" s="122"/>
      <c r="M27" s="121"/>
      <c r="N27" s="122"/>
      <c r="O27" s="123">
        <v>0.8</v>
      </c>
      <c r="P27" s="124">
        <v>1.5</v>
      </c>
      <c r="Q27" s="123">
        <v>1.8</v>
      </c>
      <c r="R27" s="124">
        <v>3.5</v>
      </c>
      <c r="S27" s="123">
        <v>1.8</v>
      </c>
      <c r="T27" s="124">
        <v>3.5</v>
      </c>
      <c r="U27" s="123">
        <v>0.8</v>
      </c>
      <c r="V27" s="124">
        <v>1.5</v>
      </c>
      <c r="W27" s="121"/>
      <c r="X27" s="122"/>
      <c r="Y27" s="123">
        <v>1.8</v>
      </c>
      <c r="Z27" s="124">
        <v>3.5</v>
      </c>
      <c r="AA27" s="123">
        <v>1.8</v>
      </c>
      <c r="AB27" s="124">
        <v>3.5</v>
      </c>
      <c r="AC27" s="123">
        <v>0.8</v>
      </c>
      <c r="AD27" s="124">
        <v>1.5</v>
      </c>
      <c r="AE27" s="127">
        <v>24.0</v>
      </c>
      <c r="AF27" s="127">
        <f t="shared" si="1"/>
        <v>20</v>
      </c>
      <c r="AG27" s="107">
        <f t="shared" si="2"/>
        <v>-0.167</v>
      </c>
    </row>
    <row r="28">
      <c r="A28" s="85"/>
      <c r="B28" s="174" t="s">
        <v>33</v>
      </c>
      <c r="C28" s="177"/>
      <c r="D28" s="178"/>
      <c r="E28" s="177"/>
      <c r="F28" s="178"/>
      <c r="G28" s="177"/>
      <c r="H28" s="178"/>
      <c r="I28" s="177"/>
      <c r="J28" s="178"/>
      <c r="K28" s="177"/>
      <c r="L28" s="178"/>
      <c r="M28" s="177"/>
      <c r="N28" s="178"/>
      <c r="O28" s="177"/>
      <c r="P28" s="178"/>
      <c r="Q28" s="177"/>
      <c r="R28" s="178"/>
      <c r="S28" s="177"/>
      <c r="T28" s="178"/>
      <c r="U28" s="177"/>
      <c r="V28" s="178"/>
      <c r="W28" s="179">
        <v>3.0</v>
      </c>
      <c r="X28" s="180">
        <v>5.0</v>
      </c>
      <c r="Y28" s="177"/>
      <c r="Z28" s="178"/>
      <c r="AA28" s="177"/>
      <c r="AB28" s="178"/>
      <c r="AC28" s="177"/>
      <c r="AD28" s="178"/>
      <c r="AE28" s="181">
        <v>22.0</v>
      </c>
      <c r="AF28" s="181">
        <f t="shared" si="1"/>
        <v>5</v>
      </c>
      <c r="AG28" s="182">
        <f t="shared" si="2"/>
        <v>-0.773</v>
      </c>
    </row>
    <row r="29">
      <c r="A29" s="55"/>
      <c r="B29" s="102" t="s">
        <v>34</v>
      </c>
      <c r="C29" s="103"/>
      <c r="D29" s="104"/>
      <c r="E29" s="103"/>
      <c r="F29" s="104"/>
      <c r="G29" s="103"/>
      <c r="H29" s="104"/>
      <c r="I29" s="103"/>
      <c r="J29" s="104"/>
      <c r="K29" s="103"/>
      <c r="L29" s="104"/>
      <c r="M29" s="103"/>
      <c r="N29" s="104"/>
      <c r="O29" s="103"/>
      <c r="P29" s="104"/>
      <c r="Q29" s="103"/>
      <c r="R29" s="104"/>
      <c r="S29" s="103"/>
      <c r="T29" s="104"/>
      <c r="U29" s="103"/>
      <c r="V29" s="104"/>
      <c r="W29" s="115">
        <v>0.8</v>
      </c>
      <c r="X29" s="116">
        <v>1.5</v>
      </c>
      <c r="Y29" s="103"/>
      <c r="Z29" s="104"/>
      <c r="AA29" s="103"/>
      <c r="AB29" s="104"/>
      <c r="AC29" s="103"/>
      <c r="AD29" s="104"/>
      <c r="AE29" s="10">
        <v>7.0</v>
      </c>
      <c r="AF29" s="10">
        <f t="shared" si="1"/>
        <v>1.5</v>
      </c>
      <c r="AG29" s="107">
        <f t="shared" si="2"/>
        <v>-0.786</v>
      </c>
    </row>
    <row r="30">
      <c r="A30" s="85"/>
      <c r="B30" s="174" t="s">
        <v>44</v>
      </c>
      <c r="C30" s="179">
        <v>5.0</v>
      </c>
      <c r="D30" s="180">
        <v>7.5</v>
      </c>
      <c r="E30" s="179">
        <v>10.0</v>
      </c>
      <c r="F30" s="180">
        <v>15.0</v>
      </c>
      <c r="G30" s="179">
        <v>5.0</v>
      </c>
      <c r="H30" s="180">
        <v>7.5</v>
      </c>
      <c r="I30" s="179">
        <v>10.0</v>
      </c>
      <c r="J30" s="180">
        <v>15.0</v>
      </c>
      <c r="K30" s="179">
        <v>10.0</v>
      </c>
      <c r="L30" s="180">
        <v>15.0</v>
      </c>
      <c r="M30" s="179">
        <v>10.0</v>
      </c>
      <c r="N30" s="180">
        <v>15.0</v>
      </c>
      <c r="O30" s="179">
        <v>10.0</v>
      </c>
      <c r="P30" s="180">
        <v>15.0</v>
      </c>
      <c r="Q30" s="179">
        <v>10.0</v>
      </c>
      <c r="R30" s="180">
        <v>15.0</v>
      </c>
      <c r="S30" s="179">
        <v>5.0</v>
      </c>
      <c r="T30" s="180">
        <v>7.5</v>
      </c>
      <c r="U30" s="179">
        <v>5.0</v>
      </c>
      <c r="V30" s="180">
        <v>7.5</v>
      </c>
      <c r="W30" s="179">
        <v>5.0</v>
      </c>
      <c r="X30" s="180">
        <v>7.5</v>
      </c>
      <c r="Y30" s="179">
        <v>5.0</v>
      </c>
      <c r="Z30" s="180">
        <v>7.5</v>
      </c>
      <c r="AA30" s="179">
        <v>5.0</v>
      </c>
      <c r="AB30" s="180">
        <v>7.5</v>
      </c>
      <c r="AC30" s="179">
        <v>5.0</v>
      </c>
      <c r="AD30" s="180">
        <v>7.5</v>
      </c>
      <c r="AE30" s="181">
        <v>97.5</v>
      </c>
      <c r="AF30" s="181">
        <f t="shared" si="1"/>
        <v>97.5</v>
      </c>
      <c r="AG30" s="182">
        <f t="shared" si="2"/>
        <v>0</v>
      </c>
    </row>
    <row r="31">
      <c r="A31" s="55"/>
      <c r="B31" s="102" t="s">
        <v>27</v>
      </c>
      <c r="C31" s="115">
        <v>5.0</v>
      </c>
      <c r="D31" s="116">
        <v>7.5</v>
      </c>
      <c r="E31" s="115">
        <v>10.0</v>
      </c>
      <c r="F31" s="116">
        <v>15.0</v>
      </c>
      <c r="G31" s="115">
        <v>5.0</v>
      </c>
      <c r="H31" s="116">
        <v>7.5</v>
      </c>
      <c r="I31" s="115">
        <v>10.0</v>
      </c>
      <c r="J31" s="116">
        <v>15.0</v>
      </c>
      <c r="K31" s="115">
        <v>10.0</v>
      </c>
      <c r="L31" s="116">
        <v>15.0</v>
      </c>
      <c r="M31" s="115">
        <v>10.0</v>
      </c>
      <c r="N31" s="116">
        <v>15.0</v>
      </c>
      <c r="O31" s="115">
        <v>10.0</v>
      </c>
      <c r="P31" s="116">
        <v>15.0</v>
      </c>
      <c r="Q31" s="115">
        <v>10.0</v>
      </c>
      <c r="R31" s="116">
        <v>15.0</v>
      </c>
      <c r="S31" s="115">
        <v>5.0</v>
      </c>
      <c r="T31" s="116">
        <v>7.5</v>
      </c>
      <c r="U31" s="115">
        <v>5.0</v>
      </c>
      <c r="V31" s="116">
        <v>7.5</v>
      </c>
      <c r="W31" s="115">
        <v>5.0</v>
      </c>
      <c r="X31" s="116">
        <v>7.5</v>
      </c>
      <c r="Y31" s="115">
        <v>5.0</v>
      </c>
      <c r="Z31" s="116">
        <v>7.5</v>
      </c>
      <c r="AA31" s="115">
        <v>5.0</v>
      </c>
      <c r="AB31" s="116">
        <v>7.5</v>
      </c>
      <c r="AC31" s="115">
        <v>5.0</v>
      </c>
      <c r="AD31" s="116">
        <v>7.5</v>
      </c>
      <c r="AE31" s="10">
        <v>97.5</v>
      </c>
      <c r="AF31" s="10">
        <f t="shared" si="1"/>
        <v>97.5</v>
      </c>
      <c r="AG31" s="107">
        <f t="shared" si="2"/>
        <v>0</v>
      </c>
    </row>
    <row r="32">
      <c r="A32" s="86"/>
      <c r="B32" s="183" t="s">
        <v>48</v>
      </c>
      <c r="C32" s="207"/>
      <c r="D32" s="208"/>
      <c r="E32" s="207"/>
      <c r="F32" s="208"/>
      <c r="G32" s="207"/>
      <c r="H32" s="208"/>
      <c r="I32" s="207"/>
      <c r="J32" s="208"/>
      <c r="K32" s="207"/>
      <c r="L32" s="208"/>
      <c r="M32" s="207"/>
      <c r="N32" s="208"/>
      <c r="O32" s="186">
        <v>0.8</v>
      </c>
      <c r="P32" s="187">
        <v>1.5</v>
      </c>
      <c r="Q32" s="186">
        <v>1.8</v>
      </c>
      <c r="R32" s="187">
        <v>3.5</v>
      </c>
      <c r="S32" s="186">
        <v>1.8</v>
      </c>
      <c r="T32" s="187">
        <v>3.5</v>
      </c>
      <c r="U32" s="186">
        <v>0.8</v>
      </c>
      <c r="V32" s="187">
        <v>1.5</v>
      </c>
      <c r="W32" s="207"/>
      <c r="X32" s="208"/>
      <c r="Y32" s="186">
        <v>1.8</v>
      </c>
      <c r="Z32" s="187">
        <v>3.5</v>
      </c>
      <c r="AA32" s="186">
        <v>1.8</v>
      </c>
      <c r="AB32" s="187">
        <v>3.5</v>
      </c>
      <c r="AC32" s="186">
        <v>0.8</v>
      </c>
      <c r="AD32" s="187">
        <v>1.5</v>
      </c>
      <c r="AE32" s="188">
        <v>24.0</v>
      </c>
      <c r="AF32" s="188">
        <f t="shared" si="1"/>
        <v>20</v>
      </c>
      <c r="AG32" s="182">
        <f t="shared" si="2"/>
        <v>-0.167</v>
      </c>
    </row>
    <row r="33">
      <c r="A33" s="189" t="s">
        <v>68</v>
      </c>
      <c r="B33" s="120" t="s">
        <v>31</v>
      </c>
      <c r="C33" s="123">
        <v>1.0</v>
      </c>
      <c r="D33" s="124">
        <v>3.0</v>
      </c>
      <c r="E33" s="123">
        <v>3.0</v>
      </c>
      <c r="F33" s="124">
        <v>6.0</v>
      </c>
      <c r="G33" s="123">
        <v>1.0</v>
      </c>
      <c r="H33" s="124">
        <v>3.0</v>
      </c>
      <c r="I33" s="123">
        <v>3.0</v>
      </c>
      <c r="J33" s="124">
        <v>6.0</v>
      </c>
      <c r="K33" s="123">
        <v>3.0</v>
      </c>
      <c r="L33" s="124">
        <v>6.0</v>
      </c>
      <c r="M33" s="123">
        <v>3.0</v>
      </c>
      <c r="N33" s="124">
        <v>6.0</v>
      </c>
      <c r="O33" s="123">
        <v>1.0</v>
      </c>
      <c r="P33" s="124">
        <v>3.0</v>
      </c>
      <c r="Q33" s="123">
        <v>3.0</v>
      </c>
      <c r="R33" s="124">
        <v>6.0</v>
      </c>
      <c r="S33" s="123">
        <v>3.0</v>
      </c>
      <c r="T33" s="124">
        <v>6.0</v>
      </c>
      <c r="U33" s="123">
        <v>1.0</v>
      </c>
      <c r="V33" s="124">
        <v>3.0</v>
      </c>
      <c r="W33" s="123">
        <v>1.0</v>
      </c>
      <c r="X33" s="124">
        <v>3.0</v>
      </c>
      <c r="Y33" s="123">
        <v>1.0</v>
      </c>
      <c r="Z33" s="124">
        <v>3.0</v>
      </c>
      <c r="AA33" s="123">
        <v>3.0</v>
      </c>
      <c r="AB33" s="124">
        <v>6.0</v>
      </c>
      <c r="AC33" s="123">
        <v>1.0</v>
      </c>
      <c r="AD33" s="124">
        <v>3.0</v>
      </c>
      <c r="AE33" s="127">
        <v>50.0</v>
      </c>
      <c r="AF33" s="127">
        <f t="shared" si="1"/>
        <v>42</v>
      </c>
      <c r="AG33" s="107">
        <f t="shared" si="2"/>
        <v>-0.16</v>
      </c>
    </row>
    <row r="34">
      <c r="A34" s="87"/>
      <c r="B34" s="190" t="s">
        <v>32</v>
      </c>
      <c r="C34" s="191">
        <v>0.8</v>
      </c>
      <c r="D34" s="192">
        <v>1.5</v>
      </c>
      <c r="E34" s="191">
        <v>1.5</v>
      </c>
      <c r="F34" s="192">
        <v>3.0</v>
      </c>
      <c r="G34" s="191">
        <v>0.8</v>
      </c>
      <c r="H34" s="192">
        <v>1.5</v>
      </c>
      <c r="I34" s="191">
        <v>1.5</v>
      </c>
      <c r="J34" s="192">
        <v>3.0</v>
      </c>
      <c r="K34" s="191">
        <v>1.5</v>
      </c>
      <c r="L34" s="192">
        <v>3.0</v>
      </c>
      <c r="M34" s="191">
        <v>1.5</v>
      </c>
      <c r="N34" s="192">
        <v>3.0</v>
      </c>
      <c r="O34" s="191">
        <v>0.8</v>
      </c>
      <c r="P34" s="192">
        <v>1.5</v>
      </c>
      <c r="Q34" s="191">
        <v>1.5</v>
      </c>
      <c r="R34" s="192">
        <v>3.0</v>
      </c>
      <c r="S34" s="191">
        <v>1.5</v>
      </c>
      <c r="T34" s="192">
        <v>3.0</v>
      </c>
      <c r="U34" s="191">
        <v>0.8</v>
      </c>
      <c r="V34" s="192">
        <v>1.5</v>
      </c>
      <c r="W34" s="191">
        <v>0.8</v>
      </c>
      <c r="X34" s="192">
        <v>1.5</v>
      </c>
      <c r="Y34" s="191">
        <v>0.8</v>
      </c>
      <c r="Z34" s="192">
        <v>1.5</v>
      </c>
      <c r="AA34" s="191">
        <v>1.5</v>
      </c>
      <c r="AB34" s="192">
        <v>3.0</v>
      </c>
      <c r="AC34" s="191">
        <v>0.8</v>
      </c>
      <c r="AD34" s="192">
        <v>1.5</v>
      </c>
      <c r="AE34" s="193">
        <v>28.0</v>
      </c>
      <c r="AF34" s="193">
        <f t="shared" si="1"/>
        <v>21</v>
      </c>
      <c r="AG34" s="195">
        <f t="shared" si="2"/>
        <v>-0.25</v>
      </c>
    </row>
    <row r="35">
      <c r="A35" s="189" t="s">
        <v>69</v>
      </c>
      <c r="B35" s="120" t="s">
        <v>39</v>
      </c>
      <c r="C35" s="121"/>
      <c r="D35" s="122"/>
      <c r="E35" s="121"/>
      <c r="F35" s="122"/>
      <c r="G35" s="121"/>
      <c r="H35" s="122"/>
      <c r="I35" s="121"/>
      <c r="J35" s="122"/>
      <c r="K35" s="121"/>
      <c r="L35" s="122"/>
      <c r="M35" s="121"/>
      <c r="N35" s="122"/>
      <c r="O35" s="121"/>
      <c r="P35" s="122"/>
      <c r="Q35" s="123">
        <v>1.0</v>
      </c>
      <c r="R35" s="124">
        <v>3.0</v>
      </c>
      <c r="S35" s="121"/>
      <c r="T35" s="122"/>
      <c r="U35" s="121"/>
      <c r="V35" s="122"/>
      <c r="W35" s="121"/>
      <c r="X35" s="122"/>
      <c r="Y35" s="121"/>
      <c r="Z35" s="122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27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209"/>
      <c r="D36" s="210"/>
      <c r="E36" s="209"/>
      <c r="F36" s="210"/>
      <c r="G36" s="191">
        <v>1.0</v>
      </c>
      <c r="H36" s="192">
        <v>2.0</v>
      </c>
      <c r="I36" s="209"/>
      <c r="J36" s="210"/>
      <c r="K36" s="191">
        <v>1.0</v>
      </c>
      <c r="L36" s="192">
        <v>3.0</v>
      </c>
      <c r="M36" s="191">
        <v>1.0</v>
      </c>
      <c r="N36" s="192">
        <v>3.0</v>
      </c>
      <c r="O36" s="209"/>
      <c r="P36" s="210"/>
      <c r="Q36" s="191">
        <v>1.0</v>
      </c>
      <c r="R36" s="192">
        <v>3.0</v>
      </c>
      <c r="S36" s="209"/>
      <c r="T36" s="210"/>
      <c r="U36" s="209"/>
      <c r="V36" s="210"/>
      <c r="W36" s="209"/>
      <c r="X36" s="210"/>
      <c r="Y36" s="209"/>
      <c r="Z36" s="210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3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27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3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3"/>
      <c r="D39" s="104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209"/>
      <c r="D40" s="210"/>
      <c r="E40" s="209"/>
      <c r="F40" s="210"/>
      <c r="G40" s="191">
        <v>2.0</v>
      </c>
      <c r="H40" s="192">
        <v>5.0</v>
      </c>
      <c r="I40" s="209"/>
      <c r="J40" s="210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3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11"/>
      <c r="D41" s="212"/>
      <c r="E41" s="211"/>
      <c r="F41" s="212"/>
      <c r="G41" s="211"/>
      <c r="H41" s="212"/>
      <c r="I41" s="211"/>
      <c r="J41" s="212"/>
      <c r="K41" s="211"/>
      <c r="L41" s="212"/>
      <c r="M41" s="211"/>
      <c r="N41" s="212"/>
      <c r="O41" s="202">
        <v>13.0</v>
      </c>
      <c r="P41" s="203">
        <v>25.0</v>
      </c>
      <c r="Q41" s="202">
        <v>25.0</v>
      </c>
      <c r="R41" s="203">
        <v>50.0</v>
      </c>
      <c r="S41" s="202">
        <v>25.0</v>
      </c>
      <c r="T41" s="203">
        <v>50.0</v>
      </c>
      <c r="U41" s="211"/>
      <c r="V41" s="212"/>
      <c r="W41" s="202">
        <v>13.0</v>
      </c>
      <c r="X41" s="203">
        <v>25.0</v>
      </c>
      <c r="Y41" s="202">
        <v>13.0</v>
      </c>
      <c r="Z41" s="203">
        <v>25.0</v>
      </c>
      <c r="AA41" s="202">
        <v>25.0</v>
      </c>
      <c r="AB41" s="203">
        <v>50.0</v>
      </c>
      <c r="AC41" s="202">
        <v>13.0</v>
      </c>
      <c r="AD41" s="203">
        <v>25.0</v>
      </c>
      <c r="AE41" s="204">
        <v>220.0</v>
      </c>
      <c r="AF41" s="204">
        <f t="shared" si="1"/>
        <v>275</v>
      </c>
      <c r="AG41" s="206">
        <f t="shared" si="2"/>
        <v>0.25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89</v>
      </c>
    </row>
    <row r="4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100"/>
      <c r="Q47" s="100"/>
      <c r="R47" s="100"/>
      <c r="S47" s="100"/>
      <c r="T47" s="98"/>
      <c r="U47" s="98"/>
      <c r="V47" s="98"/>
      <c r="W47" s="98"/>
      <c r="X47" s="98"/>
      <c r="Y47" s="98"/>
      <c r="Z47" s="100"/>
      <c r="AA47" s="100"/>
      <c r="AB47" s="98"/>
      <c r="AC47" s="98"/>
    </row>
    <row r="48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98"/>
      <c r="Y48" s="98"/>
      <c r="Z48" s="98"/>
      <c r="AA48" s="99"/>
      <c r="AB48" s="99"/>
      <c r="AC48" s="99"/>
      <c r="AD48" s="100"/>
    </row>
    <row r="49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98"/>
      <c r="Y49" s="98"/>
      <c r="Z49" s="98"/>
      <c r="AA49" s="98"/>
      <c r="AB49" s="98"/>
      <c r="AC49" s="98"/>
    </row>
    <row r="50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98"/>
      <c r="Y50" s="98"/>
      <c r="Z50" s="98"/>
      <c r="AA50" s="98"/>
      <c r="AB50" s="98"/>
      <c r="AC50" s="98"/>
    </row>
    <row r="51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98"/>
      <c r="Y51" s="98"/>
      <c r="Z51" s="98"/>
      <c r="AA51" s="98"/>
      <c r="AB51" s="98"/>
      <c r="AC51" s="98"/>
    </row>
    <row r="5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98"/>
      <c r="Y52" s="98"/>
      <c r="Z52" s="98"/>
      <c r="AA52" s="98"/>
      <c r="AB52" s="98"/>
      <c r="AC52" s="98"/>
    </row>
    <row r="53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98"/>
      <c r="Y53" s="98"/>
      <c r="Z53" s="98"/>
      <c r="AA53" s="98"/>
      <c r="AB53" s="98"/>
      <c r="AC53" s="98"/>
    </row>
    <row r="54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98"/>
      <c r="Y54" s="98"/>
      <c r="Z54" s="98"/>
      <c r="AA54" s="98"/>
      <c r="AB54" s="98"/>
      <c r="AC54" s="98"/>
    </row>
    <row r="55">
      <c r="B55" s="98"/>
      <c r="C55" s="98"/>
      <c r="D55" s="98"/>
      <c r="E55" s="98"/>
      <c r="F55" s="100"/>
      <c r="G55" s="100"/>
      <c r="H55" s="100"/>
      <c r="I55" s="100"/>
      <c r="J55" s="100"/>
      <c r="K55" s="100"/>
      <c r="L55" s="98"/>
      <c r="M55" s="98"/>
      <c r="N55" s="100"/>
      <c r="O55" s="100"/>
      <c r="P55" s="98"/>
      <c r="Q55" s="98"/>
      <c r="R55" s="98"/>
      <c r="S55" s="98"/>
      <c r="T55" s="100"/>
      <c r="U55" s="100"/>
      <c r="V55" s="98"/>
      <c r="W55" s="98"/>
      <c r="X55" s="100"/>
      <c r="Y55" s="100"/>
      <c r="Z55" s="100"/>
      <c r="AA55" s="100"/>
      <c r="AB55" s="100"/>
      <c r="AC55" s="100"/>
    </row>
    <row r="5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100"/>
      <c r="U56" s="100"/>
      <c r="V56" s="98"/>
      <c r="W56" s="98"/>
      <c r="X56" s="100"/>
      <c r="Y56" s="100"/>
      <c r="Z56" s="100"/>
      <c r="AA56" s="100"/>
      <c r="AB56" s="100"/>
      <c r="AC56" s="100"/>
    </row>
    <row r="5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100"/>
      <c r="U57" s="100"/>
      <c r="V57" s="98"/>
      <c r="W57" s="98"/>
      <c r="X57" s="100"/>
      <c r="Y57" s="100"/>
      <c r="Z57" s="100"/>
      <c r="AA57" s="100"/>
      <c r="AB57" s="100"/>
      <c r="AC57" s="100"/>
    </row>
    <row r="58">
      <c r="B58" s="98"/>
      <c r="C58" s="98"/>
      <c r="D58" s="98"/>
      <c r="E58" s="98"/>
      <c r="F58" s="100"/>
      <c r="G58" s="100"/>
      <c r="H58" s="100"/>
      <c r="I58" s="100"/>
      <c r="J58" s="100"/>
      <c r="K58" s="100"/>
      <c r="L58" s="98"/>
      <c r="M58" s="98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98"/>
      <c r="Y58" s="98"/>
      <c r="Z58" s="98"/>
      <c r="AA58" s="98"/>
      <c r="AB58" s="98"/>
      <c r="AC58" s="98"/>
    </row>
    <row r="59">
      <c r="B59" s="98"/>
      <c r="C59" s="98"/>
      <c r="D59" s="98"/>
      <c r="E59" s="98"/>
      <c r="F59" s="100"/>
      <c r="G59" s="100"/>
      <c r="H59" s="100"/>
      <c r="I59" s="100"/>
      <c r="J59" s="100"/>
      <c r="K59" s="100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B60" s="98"/>
      <c r="C60" s="98"/>
      <c r="D60" s="98"/>
      <c r="E60" s="98"/>
      <c r="F60" s="100"/>
      <c r="G60" s="100"/>
      <c r="H60" s="100"/>
      <c r="I60" s="100"/>
      <c r="J60" s="100"/>
      <c r="K60" s="100"/>
      <c r="L60" s="98"/>
      <c r="M60" s="98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</row>
    <row r="61">
      <c r="B61" s="98"/>
      <c r="C61" s="98"/>
      <c r="D61" s="98"/>
      <c r="E61" s="98"/>
      <c r="F61" s="100"/>
      <c r="G61" s="100"/>
      <c r="H61" s="98"/>
      <c r="I61" s="98"/>
      <c r="J61" s="100"/>
      <c r="K61" s="100"/>
      <c r="L61" s="100"/>
      <c r="M61" s="100"/>
      <c r="N61" s="100"/>
      <c r="O61" s="100"/>
      <c r="P61" s="98"/>
      <c r="Q61" s="98"/>
      <c r="R61" s="98"/>
      <c r="S61" s="98"/>
      <c r="T61" s="100"/>
      <c r="U61" s="100"/>
      <c r="V61" s="98"/>
      <c r="W61" s="98"/>
      <c r="X61" s="100"/>
      <c r="Y61" s="100"/>
      <c r="Z61" s="100"/>
      <c r="AA61" s="100"/>
      <c r="AB61" s="100"/>
      <c r="AC61" s="100"/>
    </row>
    <row r="6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100"/>
      <c r="O62" s="100"/>
      <c r="P62" s="98"/>
      <c r="Q62" s="98"/>
      <c r="R62" s="98"/>
      <c r="S62" s="98"/>
      <c r="T62" s="98"/>
      <c r="U62" s="98"/>
      <c r="V62" s="98"/>
      <c r="W62" s="98"/>
      <c r="X62" s="100"/>
      <c r="Y62" s="100"/>
      <c r="Z62" s="100"/>
      <c r="AA62" s="100"/>
      <c r="AB62" s="100"/>
      <c r="AC62" s="100"/>
    </row>
    <row r="6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100"/>
      <c r="O63" s="100"/>
      <c r="P63" s="98"/>
      <c r="Q63" s="98"/>
      <c r="R63" s="98"/>
      <c r="S63" s="98"/>
      <c r="T63" s="98"/>
      <c r="U63" s="98"/>
      <c r="V63" s="98"/>
      <c r="W63" s="98"/>
      <c r="X63" s="100"/>
      <c r="Y63" s="100"/>
      <c r="Z63" s="100"/>
      <c r="AA63" s="100"/>
      <c r="AB63" s="100"/>
      <c r="AC63" s="100"/>
    </row>
    <row r="64">
      <c r="B64" s="98"/>
      <c r="C64" s="98"/>
      <c r="D64" s="98"/>
      <c r="E64" s="98"/>
      <c r="F64" s="100"/>
      <c r="G64" s="100"/>
      <c r="H64" s="98"/>
      <c r="I64" s="98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98"/>
      <c r="Y64" s="98"/>
      <c r="Z64" s="98"/>
      <c r="AA64" s="98"/>
      <c r="AB64" s="98"/>
      <c r="AC64" s="98"/>
    </row>
    <row r="65">
      <c r="B65" s="98"/>
      <c r="C65" s="98"/>
      <c r="D65" s="98"/>
      <c r="E65" s="98"/>
      <c r="F65" s="100"/>
      <c r="G65" s="100"/>
      <c r="H65" s="98"/>
      <c r="I65" s="98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</row>
    <row r="66">
      <c r="B66" s="100"/>
      <c r="C66" s="100"/>
      <c r="D66" s="100"/>
      <c r="E66" s="100"/>
      <c r="F66" s="98"/>
      <c r="G66" s="98"/>
      <c r="H66" s="98"/>
      <c r="I66" s="98"/>
      <c r="J66" s="98"/>
      <c r="K66" s="98"/>
      <c r="L66" s="98"/>
      <c r="M66" s="98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</row>
    <row r="67">
      <c r="B67" s="100"/>
      <c r="C67" s="100"/>
      <c r="D67" s="100"/>
      <c r="E67" s="100"/>
      <c r="F67" s="98"/>
      <c r="G67" s="98"/>
      <c r="H67" s="98"/>
      <c r="I67" s="98"/>
      <c r="J67" s="98"/>
      <c r="K67" s="98"/>
      <c r="L67" s="98"/>
      <c r="M67" s="98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</row>
    <row r="68">
      <c r="B68" s="100"/>
      <c r="C68" s="100"/>
      <c r="D68" s="100"/>
      <c r="E68" s="100"/>
      <c r="F68" s="98"/>
      <c r="G68" s="98"/>
      <c r="H68" s="98"/>
      <c r="I68" s="98"/>
      <c r="J68" s="98"/>
      <c r="K68" s="98"/>
      <c r="L68" s="98"/>
      <c r="M68" s="98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</row>
    <row r="69">
      <c r="B69" s="100"/>
      <c r="C69" s="100"/>
      <c r="D69" s="100"/>
      <c r="E69" s="100"/>
      <c r="F69" s="98"/>
      <c r="G69" s="98"/>
      <c r="H69" s="98"/>
      <c r="I69" s="98"/>
      <c r="J69" s="98"/>
      <c r="K69" s="98"/>
      <c r="L69" s="98"/>
      <c r="M69" s="98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</row>
    <row r="70">
      <c r="B70" s="100"/>
      <c r="C70" s="100"/>
      <c r="D70" s="100"/>
      <c r="E70" s="100"/>
      <c r="F70" s="98"/>
      <c r="G70" s="98"/>
      <c r="H70" s="98"/>
      <c r="I70" s="98"/>
      <c r="J70" s="98"/>
      <c r="K70" s="98"/>
      <c r="L70" s="98"/>
      <c r="M70" s="98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</row>
    <row r="71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100"/>
      <c r="O71" s="100"/>
      <c r="P71" s="100"/>
      <c r="Q71" s="100"/>
      <c r="R71" s="100"/>
      <c r="S71" s="100"/>
      <c r="T71" s="100"/>
      <c r="U71" s="100"/>
      <c r="V71" s="98"/>
      <c r="W71" s="98"/>
      <c r="X71" s="100"/>
      <c r="Y71" s="100"/>
      <c r="Z71" s="100"/>
      <c r="AA71" s="100"/>
      <c r="AB71" s="100"/>
      <c r="AC71" s="100"/>
    </row>
    <row r="7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100"/>
      <c r="W72" s="100"/>
      <c r="X72" s="98"/>
      <c r="Y72" s="98"/>
      <c r="Z72" s="98"/>
      <c r="AA72" s="98"/>
      <c r="AB72" s="98"/>
      <c r="AC72" s="98"/>
    </row>
    <row r="73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100"/>
      <c r="W73" s="100"/>
      <c r="X73" s="98"/>
      <c r="Y73" s="98"/>
      <c r="Z73" s="98"/>
      <c r="AA73" s="98"/>
      <c r="AB73" s="98"/>
      <c r="AC73" s="98"/>
    </row>
    <row r="74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</row>
    <row r="7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</row>
    <row r="7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100"/>
      <c r="O76" s="100"/>
      <c r="P76" s="100"/>
      <c r="Q76" s="100"/>
      <c r="R76" s="100"/>
      <c r="S76" s="100"/>
      <c r="T76" s="100"/>
      <c r="U76" s="100"/>
      <c r="V76" s="98"/>
      <c r="W76" s="98"/>
      <c r="X76" s="100"/>
      <c r="Y76" s="100"/>
      <c r="Z76" s="100"/>
      <c r="AA76" s="100"/>
      <c r="AB76" s="100"/>
      <c r="AC76" s="100"/>
    </row>
    <row r="7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</row>
    <row r="78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</row>
    <row r="79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100"/>
      <c r="Q79" s="100"/>
      <c r="R79" s="98"/>
      <c r="S79" s="98"/>
      <c r="T79" s="98"/>
      <c r="U79" s="98"/>
      <c r="V79" s="98"/>
      <c r="W79" s="98"/>
      <c r="X79" s="98"/>
      <c r="Y79" s="98"/>
      <c r="Z79" s="100"/>
      <c r="AA79" s="100"/>
      <c r="AB79" s="100"/>
      <c r="AC79" s="100"/>
    </row>
    <row r="80">
      <c r="B80" s="98"/>
      <c r="C80" s="98"/>
      <c r="D80" s="98"/>
      <c r="E80" s="98"/>
      <c r="F80" s="100"/>
      <c r="G80" s="100"/>
      <c r="H80" s="98"/>
      <c r="I80" s="98"/>
      <c r="J80" s="100"/>
      <c r="K80" s="100"/>
      <c r="L80" s="100"/>
      <c r="M80" s="100"/>
      <c r="N80" s="98"/>
      <c r="O80" s="98"/>
      <c r="P80" s="100"/>
      <c r="Q80" s="100"/>
      <c r="R80" s="98"/>
      <c r="S80" s="98"/>
      <c r="T80" s="98"/>
      <c r="U80" s="98"/>
      <c r="V80" s="98"/>
      <c r="W80" s="98"/>
      <c r="X80" s="98"/>
      <c r="Y80" s="98"/>
      <c r="Z80" s="100"/>
      <c r="AA80" s="100"/>
      <c r="AB80" s="100"/>
      <c r="AC80" s="100"/>
    </row>
    <row r="8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</row>
    <row r="8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</row>
    <row r="83">
      <c r="B83" s="98"/>
      <c r="C83" s="98"/>
      <c r="D83" s="98"/>
      <c r="E83" s="98"/>
      <c r="F83" s="100"/>
      <c r="G83" s="100"/>
      <c r="H83" s="98"/>
      <c r="I83" s="98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</row>
    <row r="84">
      <c r="B84" s="98"/>
      <c r="C84" s="98"/>
      <c r="D84" s="98"/>
      <c r="E84" s="98"/>
      <c r="F84" s="100"/>
      <c r="G84" s="100"/>
      <c r="H84" s="98"/>
      <c r="I84" s="98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</row>
    <row r="8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100"/>
      <c r="O85" s="100"/>
      <c r="P85" s="100"/>
      <c r="Q85" s="100"/>
      <c r="R85" s="100"/>
      <c r="S85" s="100"/>
      <c r="T85" s="98"/>
      <c r="U85" s="98"/>
      <c r="V85" s="100"/>
      <c r="W85" s="100"/>
      <c r="X85" s="100"/>
      <c r="Y85" s="100"/>
      <c r="Z85" s="100"/>
      <c r="AA85" s="100"/>
      <c r="AB85" s="100"/>
      <c r="AC85" s="100"/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1"/>
    <hyperlink r:id="rId2" ref="A43"/>
  </hyperlinks>
  <drawing r:id="rId3"/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4.75"/>
  </cols>
  <sheetData>
    <row r="1">
      <c r="A1" s="32" t="s">
        <v>90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91</v>
      </c>
      <c r="AF2" s="42" t="s">
        <v>85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3"/>
      <c r="P3" s="104"/>
      <c r="Q3" s="115">
        <v>1.0</v>
      </c>
      <c r="R3" s="116">
        <v>2.0</v>
      </c>
      <c r="S3" s="115">
        <v>1.0</v>
      </c>
      <c r="T3" s="116">
        <v>2.0</v>
      </c>
      <c r="U3" s="103"/>
      <c r="V3" s="104"/>
      <c r="W3" s="103"/>
      <c r="X3" s="104"/>
      <c r="Y3" s="103"/>
      <c r="Z3" s="104"/>
      <c r="AA3" s="115">
        <v>1.0</v>
      </c>
      <c r="AB3" s="116">
        <v>2.0</v>
      </c>
      <c r="AC3" s="115">
        <v>1.0</v>
      </c>
      <c r="AD3" s="116">
        <v>1.0</v>
      </c>
      <c r="AE3" s="10">
        <v>8.0</v>
      </c>
      <c r="AF3" s="10">
        <f t="shared" ref="AF3:AF41" si="1">max((D3+H3),H3*2,F3,J3,L3,N3)+P3+R3+T3+V3+X3+Z3+AB3+AD3*2</f>
        <v>8</v>
      </c>
      <c r="AG3" s="107">
        <f t="shared" ref="AG3:AG40" si="2">round((AF3-AE3)/AE3,3)</f>
        <v>0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3.0</v>
      </c>
      <c r="Q4" s="111">
        <v>1.0</v>
      </c>
      <c r="R4" s="112">
        <v>3.0</v>
      </c>
      <c r="S4" s="111">
        <v>1.0</v>
      </c>
      <c r="T4" s="112">
        <v>3.0</v>
      </c>
      <c r="U4" s="111">
        <v>1.0</v>
      </c>
      <c r="V4" s="112">
        <v>3.0</v>
      </c>
      <c r="W4" s="111">
        <v>1.0</v>
      </c>
      <c r="X4" s="112">
        <v>3.0</v>
      </c>
      <c r="Y4" s="109"/>
      <c r="Z4" s="110"/>
      <c r="AA4" s="109"/>
      <c r="AB4" s="110"/>
      <c r="AC4" s="109"/>
      <c r="AD4" s="110"/>
      <c r="AE4" s="113">
        <v>15.0</v>
      </c>
      <c r="AF4" s="113">
        <f t="shared" si="1"/>
        <v>15</v>
      </c>
      <c r="AG4" s="114">
        <f t="shared" si="2"/>
        <v>0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3.0</v>
      </c>
      <c r="Q5" s="115">
        <v>1.0</v>
      </c>
      <c r="R5" s="116">
        <v>3.0</v>
      </c>
      <c r="S5" s="115">
        <v>1.0</v>
      </c>
      <c r="T5" s="116">
        <v>3.0</v>
      </c>
      <c r="U5" s="115">
        <v>1.0</v>
      </c>
      <c r="V5" s="116">
        <v>3.0</v>
      </c>
      <c r="W5" s="115">
        <v>1.0</v>
      </c>
      <c r="X5" s="116">
        <v>3.0</v>
      </c>
      <c r="Y5" s="103"/>
      <c r="Z5" s="104"/>
      <c r="AA5" s="103"/>
      <c r="AB5" s="104"/>
      <c r="AC5" s="103"/>
      <c r="AD5" s="104"/>
      <c r="AE5" s="10">
        <v>15.0</v>
      </c>
      <c r="AF5" s="10">
        <f t="shared" si="1"/>
        <v>15</v>
      </c>
      <c r="AG5" s="107">
        <f t="shared" si="2"/>
        <v>0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3.0</v>
      </c>
      <c r="Q6" s="111">
        <v>1.0</v>
      </c>
      <c r="R6" s="112">
        <v>3.0</v>
      </c>
      <c r="S6" s="111">
        <v>1.0</v>
      </c>
      <c r="T6" s="112">
        <v>3.0</v>
      </c>
      <c r="U6" s="111">
        <v>1.0</v>
      </c>
      <c r="V6" s="112">
        <v>3.0</v>
      </c>
      <c r="W6" s="111">
        <v>1.0</v>
      </c>
      <c r="X6" s="112">
        <v>3.0</v>
      </c>
      <c r="Y6" s="109"/>
      <c r="Z6" s="110"/>
      <c r="AA6" s="109"/>
      <c r="AB6" s="110"/>
      <c r="AC6" s="109"/>
      <c r="AD6" s="110"/>
      <c r="AE6" s="113">
        <v>15.0</v>
      </c>
      <c r="AF6" s="113">
        <f t="shared" si="1"/>
        <v>15</v>
      </c>
      <c r="AG6" s="114">
        <f t="shared" si="2"/>
        <v>0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3.0</v>
      </c>
      <c r="Q7" s="115">
        <v>1.0</v>
      </c>
      <c r="R7" s="116">
        <v>3.0</v>
      </c>
      <c r="S7" s="115">
        <v>1.0</v>
      </c>
      <c r="T7" s="116">
        <v>3.0</v>
      </c>
      <c r="U7" s="115">
        <v>1.0</v>
      </c>
      <c r="V7" s="116">
        <v>3.0</v>
      </c>
      <c r="W7" s="115">
        <v>1.0</v>
      </c>
      <c r="X7" s="116">
        <v>3.0</v>
      </c>
      <c r="Y7" s="103"/>
      <c r="Z7" s="104"/>
      <c r="AA7" s="103"/>
      <c r="AB7" s="104"/>
      <c r="AC7" s="103"/>
      <c r="AD7" s="104"/>
      <c r="AE7" s="10">
        <v>15.0</v>
      </c>
      <c r="AF7" s="10">
        <f t="shared" si="1"/>
        <v>15</v>
      </c>
      <c r="AG7" s="107">
        <f t="shared" si="2"/>
        <v>0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3.0</v>
      </c>
      <c r="Q8" s="111">
        <v>1.0</v>
      </c>
      <c r="R8" s="112">
        <v>3.0</v>
      </c>
      <c r="S8" s="111">
        <v>1.0</v>
      </c>
      <c r="T8" s="112">
        <v>3.0</v>
      </c>
      <c r="U8" s="111">
        <v>1.0</v>
      </c>
      <c r="V8" s="112">
        <v>3.0</v>
      </c>
      <c r="W8" s="111">
        <v>1.0</v>
      </c>
      <c r="X8" s="112">
        <v>3.0</v>
      </c>
      <c r="Y8" s="109"/>
      <c r="Z8" s="110"/>
      <c r="AA8" s="109"/>
      <c r="AB8" s="110"/>
      <c r="AC8" s="109"/>
      <c r="AD8" s="110"/>
      <c r="AE8" s="113">
        <v>15.0</v>
      </c>
      <c r="AF8" s="113">
        <f t="shared" si="1"/>
        <v>15</v>
      </c>
      <c r="AG8" s="114">
        <f t="shared" si="2"/>
        <v>0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3.0</v>
      </c>
      <c r="Q9" s="115">
        <v>1.0</v>
      </c>
      <c r="R9" s="116">
        <v>3.0</v>
      </c>
      <c r="S9" s="115">
        <v>1.0</v>
      </c>
      <c r="T9" s="116">
        <v>3.0</v>
      </c>
      <c r="U9" s="115">
        <v>1.0</v>
      </c>
      <c r="V9" s="116">
        <v>3.0</v>
      </c>
      <c r="W9" s="115">
        <v>1.0</v>
      </c>
      <c r="X9" s="116">
        <v>3.0</v>
      </c>
      <c r="Y9" s="103"/>
      <c r="Z9" s="104"/>
      <c r="AA9" s="103"/>
      <c r="AB9" s="104"/>
      <c r="AC9" s="103"/>
      <c r="AD9" s="104"/>
      <c r="AE9" s="10">
        <v>15.0</v>
      </c>
      <c r="AF9" s="10">
        <f t="shared" si="1"/>
        <v>15</v>
      </c>
      <c r="AG9" s="107">
        <f t="shared" si="2"/>
        <v>0</v>
      </c>
    </row>
    <row r="10">
      <c r="A10" s="49"/>
      <c r="B10" s="108" t="s">
        <v>45</v>
      </c>
      <c r="C10" s="109"/>
      <c r="D10" s="110"/>
      <c r="E10" s="109"/>
      <c r="F10" s="110"/>
      <c r="G10" s="109"/>
      <c r="H10" s="110"/>
      <c r="I10" s="109"/>
      <c r="J10" s="110"/>
      <c r="K10" s="109"/>
      <c r="L10" s="110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09"/>
      <c r="Z10" s="110"/>
      <c r="AA10" s="109"/>
      <c r="AB10" s="110"/>
      <c r="AC10" s="109"/>
      <c r="AD10" s="110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3.0</v>
      </c>
      <c r="H11" s="124">
        <v>6.0</v>
      </c>
      <c r="I11" s="123">
        <v>6.0</v>
      </c>
      <c r="J11" s="124">
        <v>12.0</v>
      </c>
      <c r="K11" s="123">
        <v>6.0</v>
      </c>
      <c r="L11" s="124">
        <v>12.0</v>
      </c>
      <c r="M11" s="121"/>
      <c r="N11" s="122"/>
      <c r="O11" s="123">
        <v>2.0</v>
      </c>
      <c r="P11" s="124">
        <v>4.0</v>
      </c>
      <c r="Q11" s="121"/>
      <c r="R11" s="122"/>
      <c r="S11" s="121"/>
      <c r="T11" s="122"/>
      <c r="U11" s="123">
        <v>2.0</v>
      </c>
      <c r="V11" s="124">
        <v>4.0</v>
      </c>
      <c r="W11" s="121"/>
      <c r="X11" s="122"/>
      <c r="Y11" s="123">
        <v>2.5</v>
      </c>
      <c r="Z11" s="124">
        <v>5.0</v>
      </c>
      <c r="AA11" s="123">
        <v>2.5</v>
      </c>
      <c r="AB11" s="124">
        <v>5.0</v>
      </c>
      <c r="AC11" s="123">
        <v>1.5</v>
      </c>
      <c r="AD11" s="124">
        <v>3.0</v>
      </c>
      <c r="AE11" s="127">
        <v>36.0</v>
      </c>
      <c r="AF11" s="127">
        <f t="shared" si="1"/>
        <v>36</v>
      </c>
      <c r="AG11" s="107">
        <f t="shared" si="2"/>
        <v>0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29"/>
      <c r="P12" s="130"/>
      <c r="Q12" s="129"/>
      <c r="R12" s="130"/>
      <c r="S12" s="129"/>
      <c r="T12" s="130"/>
      <c r="U12" s="133">
        <v>1.0</v>
      </c>
      <c r="V12" s="134">
        <v>3.0</v>
      </c>
      <c r="W12" s="129"/>
      <c r="X12" s="130"/>
      <c r="Y12" s="133">
        <v>1.0</v>
      </c>
      <c r="Z12" s="134">
        <v>3.0</v>
      </c>
      <c r="AA12" s="133">
        <v>1.0</v>
      </c>
      <c r="AB12" s="134">
        <v>4.0</v>
      </c>
      <c r="AC12" s="133">
        <v>1.0</v>
      </c>
      <c r="AD12" s="134">
        <v>3.0</v>
      </c>
      <c r="AE12" s="135">
        <v>16.0</v>
      </c>
      <c r="AF12" s="135">
        <f t="shared" si="1"/>
        <v>16</v>
      </c>
      <c r="AG12" s="136">
        <f t="shared" si="2"/>
        <v>0</v>
      </c>
    </row>
    <row r="13">
      <c r="A13" s="55"/>
      <c r="B13" s="102" t="s">
        <v>38</v>
      </c>
      <c r="C13" s="103"/>
      <c r="D13" s="104"/>
      <c r="E13" s="103"/>
      <c r="F13" s="104"/>
      <c r="G13" s="103"/>
      <c r="H13" s="104"/>
      <c r="I13" s="103"/>
      <c r="J13" s="104"/>
      <c r="K13" s="103"/>
      <c r="L13" s="104"/>
      <c r="M13" s="103"/>
      <c r="N13" s="104"/>
      <c r="O13" s="103"/>
      <c r="P13" s="104"/>
      <c r="Q13" s="103"/>
      <c r="R13" s="104"/>
      <c r="S13" s="103"/>
      <c r="T13" s="104"/>
      <c r="U13" s="115">
        <v>1.0</v>
      </c>
      <c r="V13" s="116">
        <v>2.0</v>
      </c>
      <c r="W13" s="103"/>
      <c r="X13" s="104"/>
      <c r="Y13" s="115">
        <v>1.0</v>
      </c>
      <c r="Z13" s="116">
        <v>2.0</v>
      </c>
      <c r="AA13" s="115">
        <v>1.0</v>
      </c>
      <c r="AB13" s="116">
        <v>3.0</v>
      </c>
      <c r="AC13" s="115">
        <v>1.0</v>
      </c>
      <c r="AD13" s="116">
        <v>2.0</v>
      </c>
      <c r="AE13" s="10">
        <v>11.0</v>
      </c>
      <c r="AF13" s="10">
        <f t="shared" si="1"/>
        <v>11</v>
      </c>
      <c r="AG13" s="107">
        <f t="shared" si="2"/>
        <v>0</v>
      </c>
    </row>
    <row r="14">
      <c r="A14" s="60"/>
      <c r="B14" s="128" t="s">
        <v>36</v>
      </c>
      <c r="C14" s="129"/>
      <c r="D14" s="130"/>
      <c r="E14" s="129"/>
      <c r="F14" s="130"/>
      <c r="G14" s="133">
        <v>2.5</v>
      </c>
      <c r="H14" s="134">
        <v>5.0</v>
      </c>
      <c r="I14" s="133">
        <v>5.0</v>
      </c>
      <c r="J14" s="134">
        <v>10.0</v>
      </c>
      <c r="K14" s="133">
        <v>5.0</v>
      </c>
      <c r="L14" s="134">
        <v>10.0</v>
      </c>
      <c r="M14" s="129"/>
      <c r="N14" s="130"/>
      <c r="O14" s="133">
        <v>1.0</v>
      </c>
      <c r="P14" s="134">
        <v>3.0</v>
      </c>
      <c r="Q14" s="133">
        <v>3.0</v>
      </c>
      <c r="R14" s="134">
        <v>6.0</v>
      </c>
      <c r="S14" s="133">
        <v>3.0</v>
      </c>
      <c r="T14" s="134">
        <v>6.0</v>
      </c>
      <c r="U14" s="133">
        <v>1.0</v>
      </c>
      <c r="V14" s="134">
        <v>3.0</v>
      </c>
      <c r="W14" s="133">
        <v>1.0</v>
      </c>
      <c r="X14" s="134">
        <v>3.0</v>
      </c>
      <c r="Y14" s="129"/>
      <c r="Z14" s="130"/>
      <c r="AA14" s="129"/>
      <c r="AB14" s="130"/>
      <c r="AC14" s="129"/>
      <c r="AD14" s="130"/>
      <c r="AE14" s="135">
        <v>31.0</v>
      </c>
      <c r="AF14" s="135">
        <f t="shared" si="1"/>
        <v>31</v>
      </c>
      <c r="AG14" s="136">
        <f t="shared" si="2"/>
        <v>0</v>
      </c>
    </row>
    <row r="15">
      <c r="A15" s="55"/>
      <c r="B15" s="102" t="s">
        <v>41</v>
      </c>
      <c r="C15" s="103"/>
      <c r="D15" s="104"/>
      <c r="E15" s="103"/>
      <c r="F15" s="104"/>
      <c r="G15" s="115">
        <v>1.0</v>
      </c>
      <c r="H15" s="116">
        <v>2.0</v>
      </c>
      <c r="I15" s="115">
        <v>1.0</v>
      </c>
      <c r="J15" s="116">
        <v>3.0</v>
      </c>
      <c r="K15" s="115">
        <v>1.0</v>
      </c>
      <c r="L15" s="116">
        <v>3.0</v>
      </c>
      <c r="M15" s="103"/>
      <c r="N15" s="104"/>
      <c r="O15" s="103"/>
      <c r="P15" s="104"/>
      <c r="Q15" s="103"/>
      <c r="R15" s="104"/>
      <c r="S15" s="103"/>
      <c r="T15" s="104"/>
      <c r="U15" s="103"/>
      <c r="V15" s="104"/>
      <c r="W15" s="103"/>
      <c r="X15" s="104"/>
      <c r="Y15" s="103"/>
      <c r="Z15" s="104"/>
      <c r="AA15" s="103"/>
      <c r="AB15" s="104"/>
      <c r="AC15" s="103"/>
      <c r="AD15" s="104"/>
      <c r="AE15" s="10">
        <v>4.0</v>
      </c>
      <c r="AF15" s="10">
        <f t="shared" si="1"/>
        <v>4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3.0</v>
      </c>
      <c r="I16" s="140">
        <v>1.0</v>
      </c>
      <c r="J16" s="141">
        <v>6.0</v>
      </c>
      <c r="K16" s="140">
        <v>1.0</v>
      </c>
      <c r="L16" s="141">
        <v>6.0</v>
      </c>
      <c r="M16" s="138"/>
      <c r="N16" s="139"/>
      <c r="O16" s="140">
        <v>1.0</v>
      </c>
      <c r="P16" s="141">
        <v>3.0</v>
      </c>
      <c r="Q16" s="140">
        <v>1.0</v>
      </c>
      <c r="R16" s="141">
        <v>5.0</v>
      </c>
      <c r="S16" s="140">
        <v>1.0</v>
      </c>
      <c r="T16" s="141">
        <v>5.0</v>
      </c>
      <c r="U16" s="140">
        <v>1.0</v>
      </c>
      <c r="V16" s="141">
        <v>3.0</v>
      </c>
      <c r="W16" s="140">
        <v>1.0</v>
      </c>
      <c r="X16" s="141">
        <v>3.0</v>
      </c>
      <c r="Y16" s="140">
        <v>1.0</v>
      </c>
      <c r="Z16" s="141">
        <v>3.0</v>
      </c>
      <c r="AA16" s="140">
        <v>1.0</v>
      </c>
      <c r="AB16" s="141">
        <v>5.0</v>
      </c>
      <c r="AC16" s="140">
        <v>1.0</v>
      </c>
      <c r="AD16" s="141">
        <v>3.0</v>
      </c>
      <c r="AE16" s="144">
        <v>39.0</v>
      </c>
      <c r="AF16" s="144">
        <f t="shared" si="1"/>
        <v>39</v>
      </c>
      <c r="AG16" s="136">
        <f t="shared" si="2"/>
        <v>0</v>
      </c>
    </row>
    <row r="17">
      <c r="A17" s="145" t="s">
        <v>65</v>
      </c>
      <c r="B17" s="120" t="s">
        <v>29</v>
      </c>
      <c r="C17" s="121"/>
      <c r="D17" s="122"/>
      <c r="E17" s="121"/>
      <c r="F17" s="122"/>
      <c r="G17" s="123">
        <v>3.0</v>
      </c>
      <c r="H17" s="124">
        <v>6.0</v>
      </c>
      <c r="I17" s="121"/>
      <c r="J17" s="122"/>
      <c r="K17" s="123">
        <v>6.0</v>
      </c>
      <c r="L17" s="124">
        <v>12.0</v>
      </c>
      <c r="M17" s="123">
        <v>6.0</v>
      </c>
      <c r="N17" s="124">
        <v>12.0</v>
      </c>
      <c r="O17" s="123">
        <v>2.0</v>
      </c>
      <c r="P17" s="124">
        <v>4.0</v>
      </c>
      <c r="Q17" s="121"/>
      <c r="R17" s="122"/>
      <c r="S17" s="121"/>
      <c r="T17" s="122"/>
      <c r="U17" s="123">
        <v>2.0</v>
      </c>
      <c r="V17" s="124">
        <v>4.0</v>
      </c>
      <c r="W17" s="121"/>
      <c r="X17" s="122"/>
      <c r="Y17" s="123">
        <v>2.5</v>
      </c>
      <c r="Z17" s="124">
        <v>5.0</v>
      </c>
      <c r="AA17" s="123">
        <v>2.5</v>
      </c>
      <c r="AB17" s="124">
        <v>5.0</v>
      </c>
      <c r="AC17" s="123">
        <v>1.5</v>
      </c>
      <c r="AD17" s="124">
        <v>3.0</v>
      </c>
      <c r="AE17" s="127">
        <v>36.0</v>
      </c>
      <c r="AF17" s="127">
        <f t="shared" si="1"/>
        <v>36</v>
      </c>
      <c r="AG17" s="107">
        <f t="shared" si="2"/>
        <v>0</v>
      </c>
    </row>
    <row r="18">
      <c r="A18" s="70"/>
      <c r="B18" s="146" t="s">
        <v>22</v>
      </c>
      <c r="C18" s="149"/>
      <c r="D18" s="150"/>
      <c r="E18" s="149"/>
      <c r="F18" s="150"/>
      <c r="G18" s="149"/>
      <c r="H18" s="150"/>
      <c r="I18" s="149"/>
      <c r="J18" s="150"/>
      <c r="K18" s="149"/>
      <c r="L18" s="150"/>
      <c r="M18" s="149"/>
      <c r="N18" s="150"/>
      <c r="O18" s="151">
        <v>1.0</v>
      </c>
      <c r="P18" s="152">
        <v>3.0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3.0</v>
      </c>
      <c r="AA18" s="151">
        <v>1.0</v>
      </c>
      <c r="AB18" s="152">
        <v>4.0</v>
      </c>
      <c r="AC18" s="151">
        <v>1.0</v>
      </c>
      <c r="AD18" s="152">
        <v>3.0</v>
      </c>
      <c r="AE18" s="153">
        <v>16.0</v>
      </c>
      <c r="AF18" s="153">
        <f t="shared" si="1"/>
        <v>16</v>
      </c>
      <c r="AG18" s="154">
        <f t="shared" si="2"/>
        <v>0</v>
      </c>
    </row>
    <row r="19">
      <c r="A19" s="55"/>
      <c r="B19" s="102" t="s">
        <v>25</v>
      </c>
      <c r="C19" s="103"/>
      <c r="D19" s="104"/>
      <c r="E19" s="103"/>
      <c r="F19" s="104"/>
      <c r="G19" s="103"/>
      <c r="H19" s="104"/>
      <c r="I19" s="103"/>
      <c r="J19" s="104"/>
      <c r="K19" s="103"/>
      <c r="L19" s="104"/>
      <c r="M19" s="103"/>
      <c r="N19" s="104"/>
      <c r="O19" s="115">
        <v>1.0</v>
      </c>
      <c r="P19" s="116">
        <v>2.0</v>
      </c>
      <c r="Q19" s="103"/>
      <c r="R19" s="104"/>
      <c r="S19" s="103"/>
      <c r="T19" s="104"/>
      <c r="U19" s="103"/>
      <c r="V19" s="104"/>
      <c r="W19" s="103"/>
      <c r="X19" s="104"/>
      <c r="Y19" s="115">
        <v>1.0</v>
      </c>
      <c r="Z19" s="116">
        <v>2.0</v>
      </c>
      <c r="AA19" s="115">
        <v>1.0</v>
      </c>
      <c r="AB19" s="116">
        <v>3.0</v>
      </c>
      <c r="AC19" s="115">
        <v>1.0</v>
      </c>
      <c r="AD19" s="116">
        <v>2.0</v>
      </c>
      <c r="AE19" s="10">
        <v>11.0</v>
      </c>
      <c r="AF19" s="10">
        <f t="shared" si="1"/>
        <v>11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2.5</v>
      </c>
      <c r="H20" s="152">
        <v>5.0</v>
      </c>
      <c r="I20" s="149"/>
      <c r="J20" s="150"/>
      <c r="K20" s="151">
        <v>5.0</v>
      </c>
      <c r="L20" s="152">
        <v>10.0</v>
      </c>
      <c r="M20" s="151">
        <v>5.0</v>
      </c>
      <c r="N20" s="152">
        <v>10.0</v>
      </c>
      <c r="O20" s="151">
        <v>1.5</v>
      </c>
      <c r="P20" s="152">
        <v>3.0</v>
      </c>
      <c r="Q20" s="151">
        <v>3.0</v>
      </c>
      <c r="R20" s="152">
        <v>6.0</v>
      </c>
      <c r="S20" s="151">
        <v>3.0</v>
      </c>
      <c r="T20" s="152">
        <v>6.0</v>
      </c>
      <c r="U20" s="151">
        <v>1.5</v>
      </c>
      <c r="V20" s="152">
        <v>3.0</v>
      </c>
      <c r="W20" s="151">
        <v>1.5</v>
      </c>
      <c r="X20" s="152">
        <v>3.0</v>
      </c>
      <c r="Y20" s="149"/>
      <c r="Z20" s="150"/>
      <c r="AA20" s="149"/>
      <c r="AB20" s="150"/>
      <c r="AC20" s="149"/>
      <c r="AD20" s="150"/>
      <c r="AE20" s="153">
        <v>31.0</v>
      </c>
      <c r="AF20" s="153">
        <f t="shared" si="1"/>
        <v>31</v>
      </c>
      <c r="AG20" s="154">
        <f t="shared" si="2"/>
        <v>0</v>
      </c>
    </row>
    <row r="21">
      <c r="A21" s="55"/>
      <c r="B21" s="155" t="s">
        <v>28</v>
      </c>
      <c r="C21" s="160"/>
      <c r="D21" s="161"/>
      <c r="E21" s="160"/>
      <c r="F21" s="161"/>
      <c r="G21" s="158">
        <v>1.0</v>
      </c>
      <c r="H21" s="159">
        <v>3.0</v>
      </c>
      <c r="I21" s="160"/>
      <c r="J21" s="161"/>
      <c r="K21" s="158">
        <v>1.0</v>
      </c>
      <c r="L21" s="159">
        <v>6.0</v>
      </c>
      <c r="M21" s="158">
        <v>1.0</v>
      </c>
      <c r="N21" s="159">
        <v>6.0</v>
      </c>
      <c r="O21" s="158">
        <v>1.0</v>
      </c>
      <c r="P21" s="159">
        <v>3.0</v>
      </c>
      <c r="Q21" s="158">
        <v>1.0</v>
      </c>
      <c r="R21" s="159">
        <v>5.0</v>
      </c>
      <c r="S21" s="158">
        <v>1.0</v>
      </c>
      <c r="T21" s="159">
        <v>5.0</v>
      </c>
      <c r="U21" s="158">
        <v>1.0</v>
      </c>
      <c r="V21" s="159">
        <v>3.0</v>
      </c>
      <c r="W21" s="158">
        <v>1.0</v>
      </c>
      <c r="X21" s="159">
        <v>3.0</v>
      </c>
      <c r="Y21" s="158">
        <v>1.0</v>
      </c>
      <c r="Z21" s="159">
        <v>3.0</v>
      </c>
      <c r="AA21" s="158">
        <v>1.0</v>
      </c>
      <c r="AB21" s="159">
        <v>5.0</v>
      </c>
      <c r="AC21" s="158">
        <v>1.0</v>
      </c>
      <c r="AD21" s="159">
        <v>3.0</v>
      </c>
      <c r="AE21" s="162">
        <v>39.0</v>
      </c>
      <c r="AF21" s="162">
        <f t="shared" si="1"/>
        <v>39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10.0</v>
      </c>
      <c r="D22" s="124">
        <v>20.0</v>
      </c>
      <c r="E22" s="123">
        <v>20.0</v>
      </c>
      <c r="F22" s="124">
        <v>40.0</v>
      </c>
      <c r="G22" s="121"/>
      <c r="H22" s="122"/>
      <c r="I22" s="121"/>
      <c r="J22" s="122"/>
      <c r="K22" s="121"/>
      <c r="L22" s="122"/>
      <c r="M22" s="121"/>
      <c r="N22" s="122"/>
      <c r="O22" s="123">
        <v>5.0</v>
      </c>
      <c r="P22" s="124">
        <v>10.0</v>
      </c>
      <c r="Q22" s="123">
        <v>10.0</v>
      </c>
      <c r="R22" s="124">
        <v>20.0</v>
      </c>
      <c r="S22" s="123">
        <v>10.0</v>
      </c>
      <c r="T22" s="124">
        <v>20.0</v>
      </c>
      <c r="U22" s="123">
        <v>5.0</v>
      </c>
      <c r="V22" s="124">
        <v>10.0</v>
      </c>
      <c r="W22" s="123">
        <v>5.0</v>
      </c>
      <c r="X22" s="124">
        <v>10.0</v>
      </c>
      <c r="Y22" s="123">
        <v>5.0</v>
      </c>
      <c r="Z22" s="124">
        <v>10.0</v>
      </c>
      <c r="AA22" s="123">
        <v>10.0</v>
      </c>
      <c r="AB22" s="124">
        <v>20.0</v>
      </c>
      <c r="AC22" s="123">
        <v>5.0</v>
      </c>
      <c r="AD22" s="124">
        <v>10.0</v>
      </c>
      <c r="AE22" s="127">
        <v>180.0</v>
      </c>
      <c r="AF22" s="127">
        <f t="shared" si="1"/>
        <v>160</v>
      </c>
      <c r="AG22" s="107">
        <f t="shared" si="2"/>
        <v>-0.111</v>
      </c>
    </row>
    <row r="23">
      <c r="A23" s="78"/>
      <c r="B23" s="164" t="s">
        <v>30</v>
      </c>
      <c r="C23" s="165">
        <v>10.0</v>
      </c>
      <c r="D23" s="166">
        <v>20.0</v>
      </c>
      <c r="E23" s="165">
        <v>20.0</v>
      </c>
      <c r="F23" s="166">
        <v>40.0</v>
      </c>
      <c r="G23" s="169"/>
      <c r="H23" s="170"/>
      <c r="I23" s="169"/>
      <c r="J23" s="170"/>
      <c r="K23" s="169"/>
      <c r="L23" s="170"/>
      <c r="M23" s="169"/>
      <c r="N23" s="170"/>
      <c r="O23" s="165">
        <v>5.0</v>
      </c>
      <c r="P23" s="166">
        <v>10.0</v>
      </c>
      <c r="Q23" s="165">
        <v>10.0</v>
      </c>
      <c r="R23" s="166">
        <v>20.0</v>
      </c>
      <c r="S23" s="165">
        <v>10.0</v>
      </c>
      <c r="T23" s="166">
        <v>20.0</v>
      </c>
      <c r="U23" s="165">
        <v>5.0</v>
      </c>
      <c r="V23" s="166">
        <v>10.0</v>
      </c>
      <c r="W23" s="165">
        <v>5.0</v>
      </c>
      <c r="X23" s="166">
        <v>10.0</v>
      </c>
      <c r="Y23" s="165">
        <v>5.0</v>
      </c>
      <c r="Z23" s="166">
        <v>10.0</v>
      </c>
      <c r="AA23" s="165">
        <v>10.0</v>
      </c>
      <c r="AB23" s="166">
        <v>20.0</v>
      </c>
      <c r="AC23" s="165">
        <v>5.0</v>
      </c>
      <c r="AD23" s="166">
        <v>10.0</v>
      </c>
      <c r="AE23" s="171">
        <v>180.0</v>
      </c>
      <c r="AF23" s="171">
        <f t="shared" si="1"/>
        <v>160</v>
      </c>
      <c r="AG23" s="172">
        <f t="shared" si="2"/>
        <v>-0.111</v>
      </c>
    </row>
    <row r="24">
      <c r="A24" s="55"/>
      <c r="B24" s="102" t="s">
        <v>37</v>
      </c>
      <c r="C24" s="115">
        <v>1.5</v>
      </c>
      <c r="D24" s="116">
        <v>3.0</v>
      </c>
      <c r="E24" s="115">
        <v>3.0</v>
      </c>
      <c r="F24" s="116">
        <v>5.0</v>
      </c>
      <c r="G24" s="103"/>
      <c r="H24" s="104"/>
      <c r="I24" s="103"/>
      <c r="J24" s="104"/>
      <c r="K24" s="103"/>
      <c r="L24" s="104"/>
      <c r="M24" s="103"/>
      <c r="N24" s="104"/>
      <c r="O24" s="115">
        <v>1.0</v>
      </c>
      <c r="P24" s="116">
        <v>2.0</v>
      </c>
      <c r="Q24" s="115">
        <v>1.5</v>
      </c>
      <c r="R24" s="116">
        <v>3.0</v>
      </c>
      <c r="S24" s="115">
        <v>1.5</v>
      </c>
      <c r="T24" s="116">
        <v>3.0</v>
      </c>
      <c r="U24" s="115">
        <v>1.0</v>
      </c>
      <c r="V24" s="116">
        <v>2.0</v>
      </c>
      <c r="W24" s="115">
        <v>1.0</v>
      </c>
      <c r="X24" s="116">
        <v>2.0</v>
      </c>
      <c r="Y24" s="115">
        <v>1.0</v>
      </c>
      <c r="Z24" s="116">
        <v>2.0</v>
      </c>
      <c r="AA24" s="115">
        <v>1.5</v>
      </c>
      <c r="AB24" s="116">
        <v>3.0</v>
      </c>
      <c r="AC24" s="115">
        <v>1.0</v>
      </c>
      <c r="AD24" s="116">
        <v>2.0</v>
      </c>
      <c r="AE24" s="10">
        <v>31.0</v>
      </c>
      <c r="AF24" s="10">
        <f t="shared" si="1"/>
        <v>26</v>
      </c>
      <c r="AG24" s="107">
        <f t="shared" si="2"/>
        <v>-0.161</v>
      </c>
    </row>
    <row r="25">
      <c r="A25" s="78"/>
      <c r="B25" s="164" t="s">
        <v>24</v>
      </c>
      <c r="C25" s="165">
        <v>1.5</v>
      </c>
      <c r="D25" s="166">
        <v>3.0</v>
      </c>
      <c r="E25" s="165">
        <v>3.0</v>
      </c>
      <c r="F25" s="166">
        <v>5.0</v>
      </c>
      <c r="G25" s="169"/>
      <c r="H25" s="170"/>
      <c r="I25" s="169"/>
      <c r="J25" s="170"/>
      <c r="K25" s="169"/>
      <c r="L25" s="170"/>
      <c r="M25" s="169"/>
      <c r="N25" s="170"/>
      <c r="O25" s="165">
        <v>1.0</v>
      </c>
      <c r="P25" s="166">
        <v>2.0</v>
      </c>
      <c r="Q25" s="165">
        <v>1.5</v>
      </c>
      <c r="R25" s="166">
        <v>3.0</v>
      </c>
      <c r="S25" s="165">
        <v>1.5</v>
      </c>
      <c r="T25" s="166">
        <v>3.0</v>
      </c>
      <c r="U25" s="165">
        <v>1.0</v>
      </c>
      <c r="V25" s="166">
        <v>2.0</v>
      </c>
      <c r="W25" s="165">
        <v>1.0</v>
      </c>
      <c r="X25" s="166">
        <v>2.0</v>
      </c>
      <c r="Y25" s="165">
        <v>1.0</v>
      </c>
      <c r="Z25" s="166">
        <v>2.0</v>
      </c>
      <c r="AA25" s="165">
        <v>1.5</v>
      </c>
      <c r="AB25" s="166">
        <v>3.0</v>
      </c>
      <c r="AC25" s="165">
        <v>1.0</v>
      </c>
      <c r="AD25" s="166">
        <v>2.0</v>
      </c>
      <c r="AE25" s="171">
        <v>31.0</v>
      </c>
      <c r="AF25" s="171">
        <f t="shared" si="1"/>
        <v>26</v>
      </c>
      <c r="AG25" s="172">
        <f t="shared" si="2"/>
        <v>-0.161</v>
      </c>
    </row>
    <row r="26">
      <c r="A26" s="81"/>
      <c r="B26" s="155" t="s">
        <v>43</v>
      </c>
      <c r="C26" s="158">
        <v>3.0</v>
      </c>
      <c r="D26" s="159">
        <v>6.0</v>
      </c>
      <c r="E26" s="158">
        <v>5.0</v>
      </c>
      <c r="F26" s="159">
        <v>10.0</v>
      </c>
      <c r="G26" s="160"/>
      <c r="H26" s="161"/>
      <c r="I26" s="160"/>
      <c r="J26" s="161"/>
      <c r="K26" s="160"/>
      <c r="L26" s="161"/>
      <c r="M26" s="160"/>
      <c r="N26" s="161"/>
      <c r="O26" s="158">
        <v>1.0</v>
      </c>
      <c r="P26" s="159">
        <v>2.0</v>
      </c>
      <c r="Q26" s="158">
        <v>1.5</v>
      </c>
      <c r="R26" s="159">
        <v>3.0</v>
      </c>
      <c r="S26" s="158">
        <v>1.5</v>
      </c>
      <c r="T26" s="159">
        <v>3.0</v>
      </c>
      <c r="U26" s="158">
        <v>1.0</v>
      </c>
      <c r="V26" s="159">
        <v>2.0</v>
      </c>
      <c r="W26" s="158">
        <v>1.0</v>
      </c>
      <c r="X26" s="159">
        <v>2.0</v>
      </c>
      <c r="Y26" s="158">
        <v>1.0</v>
      </c>
      <c r="Z26" s="159">
        <v>2.0</v>
      </c>
      <c r="AA26" s="158">
        <v>1.5</v>
      </c>
      <c r="AB26" s="159">
        <v>3.0</v>
      </c>
      <c r="AC26" s="158">
        <v>1.0</v>
      </c>
      <c r="AD26" s="159">
        <v>2.0</v>
      </c>
      <c r="AE26" s="162">
        <v>31.0</v>
      </c>
      <c r="AF26" s="162">
        <f t="shared" si="1"/>
        <v>31</v>
      </c>
      <c r="AG26" s="107">
        <f t="shared" si="2"/>
        <v>0</v>
      </c>
    </row>
    <row r="27">
      <c r="A27" s="173" t="s">
        <v>67</v>
      </c>
      <c r="B27" s="120" t="s">
        <v>15</v>
      </c>
      <c r="C27" s="121"/>
      <c r="D27" s="122"/>
      <c r="E27" s="121"/>
      <c r="F27" s="122"/>
      <c r="G27" s="121"/>
      <c r="H27" s="122"/>
      <c r="I27" s="121"/>
      <c r="J27" s="122"/>
      <c r="K27" s="121"/>
      <c r="L27" s="122"/>
      <c r="M27" s="121"/>
      <c r="N27" s="122"/>
      <c r="O27" s="123">
        <v>1.0</v>
      </c>
      <c r="P27" s="124">
        <v>2.0</v>
      </c>
      <c r="Q27" s="123">
        <v>2.0</v>
      </c>
      <c r="R27" s="124">
        <v>4.0</v>
      </c>
      <c r="S27" s="123">
        <v>2.0</v>
      </c>
      <c r="T27" s="124">
        <v>4.0</v>
      </c>
      <c r="U27" s="123">
        <v>1.0</v>
      </c>
      <c r="V27" s="124">
        <v>2.0</v>
      </c>
      <c r="W27" s="121"/>
      <c r="X27" s="122"/>
      <c r="Y27" s="123">
        <v>2.0</v>
      </c>
      <c r="Z27" s="124">
        <v>4.0</v>
      </c>
      <c r="AA27" s="123">
        <v>2.0</v>
      </c>
      <c r="AB27" s="124">
        <v>4.0</v>
      </c>
      <c r="AC27" s="123">
        <v>1.0</v>
      </c>
      <c r="AD27" s="124">
        <v>2.0</v>
      </c>
      <c r="AE27" s="127">
        <v>24.0</v>
      </c>
      <c r="AF27" s="127">
        <f t="shared" si="1"/>
        <v>24</v>
      </c>
      <c r="AG27" s="107">
        <f t="shared" si="2"/>
        <v>0</v>
      </c>
    </row>
    <row r="28">
      <c r="A28" s="85"/>
      <c r="B28" s="174" t="s">
        <v>33</v>
      </c>
      <c r="C28" s="177"/>
      <c r="D28" s="178"/>
      <c r="E28" s="177"/>
      <c r="F28" s="178"/>
      <c r="G28" s="177"/>
      <c r="H28" s="178"/>
      <c r="I28" s="177"/>
      <c r="J28" s="178"/>
      <c r="K28" s="177"/>
      <c r="L28" s="178"/>
      <c r="M28" s="177"/>
      <c r="N28" s="178"/>
      <c r="O28" s="177"/>
      <c r="P28" s="178"/>
      <c r="Q28" s="177"/>
      <c r="R28" s="178"/>
      <c r="S28" s="179">
        <v>3.0</v>
      </c>
      <c r="T28" s="180">
        <v>5.0</v>
      </c>
      <c r="U28" s="177"/>
      <c r="V28" s="178"/>
      <c r="W28" s="179">
        <v>3.0</v>
      </c>
      <c r="X28" s="180">
        <v>5.0</v>
      </c>
      <c r="Y28" s="179">
        <v>1.0</v>
      </c>
      <c r="Z28" s="180">
        <v>3.0</v>
      </c>
      <c r="AA28" s="179">
        <v>1.0</v>
      </c>
      <c r="AB28" s="180">
        <v>3.0</v>
      </c>
      <c r="AC28" s="179">
        <v>1.0</v>
      </c>
      <c r="AD28" s="180">
        <v>3.0</v>
      </c>
      <c r="AE28" s="181">
        <v>22.0</v>
      </c>
      <c r="AF28" s="181">
        <f t="shared" si="1"/>
        <v>22</v>
      </c>
      <c r="AG28" s="182">
        <f t="shared" si="2"/>
        <v>0</v>
      </c>
    </row>
    <row r="29">
      <c r="A29" s="55"/>
      <c r="B29" s="102" t="s">
        <v>34</v>
      </c>
      <c r="C29" s="103"/>
      <c r="D29" s="104"/>
      <c r="E29" s="103"/>
      <c r="F29" s="104"/>
      <c r="G29" s="103"/>
      <c r="H29" s="104"/>
      <c r="I29" s="103"/>
      <c r="J29" s="104"/>
      <c r="K29" s="103"/>
      <c r="L29" s="104"/>
      <c r="M29" s="103"/>
      <c r="N29" s="104"/>
      <c r="O29" s="103"/>
      <c r="P29" s="104"/>
      <c r="Q29" s="103"/>
      <c r="R29" s="104"/>
      <c r="S29" s="115">
        <v>0.7</v>
      </c>
      <c r="T29" s="116">
        <v>1.5</v>
      </c>
      <c r="U29" s="103"/>
      <c r="V29" s="104"/>
      <c r="W29" s="115">
        <v>0.7</v>
      </c>
      <c r="X29" s="116">
        <v>1.5</v>
      </c>
      <c r="Y29" s="115">
        <v>0.5</v>
      </c>
      <c r="Z29" s="116">
        <v>1.0</v>
      </c>
      <c r="AA29" s="115">
        <v>0.5</v>
      </c>
      <c r="AB29" s="116">
        <v>1.0</v>
      </c>
      <c r="AC29" s="115">
        <v>0.5</v>
      </c>
      <c r="AD29" s="116">
        <v>1.0</v>
      </c>
      <c r="AE29" s="10">
        <v>7.0</v>
      </c>
      <c r="AF29" s="10">
        <f t="shared" si="1"/>
        <v>7</v>
      </c>
      <c r="AG29" s="107">
        <f t="shared" si="2"/>
        <v>0</v>
      </c>
    </row>
    <row r="30">
      <c r="A30" s="85"/>
      <c r="B30" s="174" t="s">
        <v>44</v>
      </c>
      <c r="C30" s="179">
        <v>5.0</v>
      </c>
      <c r="D30" s="180">
        <v>7.5</v>
      </c>
      <c r="E30" s="179">
        <v>10.0</v>
      </c>
      <c r="F30" s="180">
        <v>15.0</v>
      </c>
      <c r="G30" s="179">
        <v>5.0</v>
      </c>
      <c r="H30" s="180">
        <v>7.5</v>
      </c>
      <c r="I30" s="179">
        <v>10.0</v>
      </c>
      <c r="J30" s="180">
        <v>15.0</v>
      </c>
      <c r="K30" s="179">
        <v>10.0</v>
      </c>
      <c r="L30" s="180">
        <v>15.0</v>
      </c>
      <c r="M30" s="179">
        <v>10.0</v>
      </c>
      <c r="N30" s="180">
        <v>15.0</v>
      </c>
      <c r="O30" s="179">
        <v>10.0</v>
      </c>
      <c r="P30" s="180">
        <v>15.0</v>
      </c>
      <c r="Q30" s="179">
        <v>10.0</v>
      </c>
      <c r="R30" s="180">
        <v>15.0</v>
      </c>
      <c r="S30" s="179">
        <v>5.0</v>
      </c>
      <c r="T30" s="180">
        <v>7.5</v>
      </c>
      <c r="U30" s="179">
        <v>5.0</v>
      </c>
      <c r="V30" s="180">
        <v>7.5</v>
      </c>
      <c r="W30" s="179">
        <v>5.0</v>
      </c>
      <c r="X30" s="180">
        <v>7.5</v>
      </c>
      <c r="Y30" s="179">
        <v>5.0</v>
      </c>
      <c r="Z30" s="180">
        <v>7.5</v>
      </c>
      <c r="AA30" s="179">
        <v>5.0</v>
      </c>
      <c r="AB30" s="180">
        <v>7.5</v>
      </c>
      <c r="AC30" s="179">
        <v>5.0</v>
      </c>
      <c r="AD30" s="180">
        <v>7.5</v>
      </c>
      <c r="AE30" s="181">
        <v>97.5</v>
      </c>
      <c r="AF30" s="181">
        <f t="shared" si="1"/>
        <v>97.5</v>
      </c>
      <c r="AG30" s="182">
        <f t="shared" si="2"/>
        <v>0</v>
      </c>
    </row>
    <row r="31">
      <c r="A31" s="55"/>
      <c r="B31" s="102" t="s">
        <v>27</v>
      </c>
      <c r="C31" s="115">
        <v>5.0</v>
      </c>
      <c r="D31" s="116">
        <v>7.5</v>
      </c>
      <c r="E31" s="115">
        <v>10.0</v>
      </c>
      <c r="F31" s="116">
        <v>15.0</v>
      </c>
      <c r="G31" s="115">
        <v>5.0</v>
      </c>
      <c r="H31" s="116">
        <v>7.5</v>
      </c>
      <c r="I31" s="115">
        <v>10.0</v>
      </c>
      <c r="J31" s="116">
        <v>15.0</v>
      </c>
      <c r="K31" s="115">
        <v>10.0</v>
      </c>
      <c r="L31" s="116">
        <v>15.0</v>
      </c>
      <c r="M31" s="115">
        <v>10.0</v>
      </c>
      <c r="N31" s="116">
        <v>15.0</v>
      </c>
      <c r="O31" s="115">
        <v>10.0</v>
      </c>
      <c r="P31" s="116">
        <v>15.0</v>
      </c>
      <c r="Q31" s="115">
        <v>10.0</v>
      </c>
      <c r="R31" s="116">
        <v>15.0</v>
      </c>
      <c r="S31" s="115">
        <v>5.0</v>
      </c>
      <c r="T31" s="116">
        <v>7.5</v>
      </c>
      <c r="U31" s="115">
        <v>5.0</v>
      </c>
      <c r="V31" s="116">
        <v>7.5</v>
      </c>
      <c r="W31" s="115">
        <v>5.0</v>
      </c>
      <c r="X31" s="116">
        <v>7.5</v>
      </c>
      <c r="Y31" s="115">
        <v>5.0</v>
      </c>
      <c r="Z31" s="116">
        <v>7.5</v>
      </c>
      <c r="AA31" s="115">
        <v>5.0</v>
      </c>
      <c r="AB31" s="116">
        <v>7.5</v>
      </c>
      <c r="AC31" s="115">
        <v>5.0</v>
      </c>
      <c r="AD31" s="116">
        <v>7.5</v>
      </c>
      <c r="AE31" s="10">
        <v>97.5</v>
      </c>
      <c r="AF31" s="10">
        <f t="shared" si="1"/>
        <v>97.5</v>
      </c>
      <c r="AG31" s="107">
        <f t="shared" si="2"/>
        <v>0</v>
      </c>
    </row>
    <row r="32">
      <c r="A32" s="86"/>
      <c r="B32" s="183" t="s">
        <v>48</v>
      </c>
      <c r="C32" s="207"/>
      <c r="D32" s="208"/>
      <c r="E32" s="207"/>
      <c r="F32" s="208"/>
      <c r="G32" s="207"/>
      <c r="H32" s="208"/>
      <c r="I32" s="207"/>
      <c r="J32" s="208"/>
      <c r="K32" s="207"/>
      <c r="L32" s="208"/>
      <c r="M32" s="207"/>
      <c r="N32" s="208"/>
      <c r="O32" s="186">
        <v>1.0</v>
      </c>
      <c r="P32" s="187">
        <v>2.0</v>
      </c>
      <c r="Q32" s="186">
        <v>2.0</v>
      </c>
      <c r="R32" s="187">
        <v>4.0</v>
      </c>
      <c r="S32" s="186">
        <v>2.0</v>
      </c>
      <c r="T32" s="187">
        <v>4.0</v>
      </c>
      <c r="U32" s="186">
        <v>1.0</v>
      </c>
      <c r="V32" s="187">
        <v>2.0</v>
      </c>
      <c r="W32" s="207"/>
      <c r="X32" s="208"/>
      <c r="Y32" s="186">
        <v>2.0</v>
      </c>
      <c r="Z32" s="187">
        <v>4.0</v>
      </c>
      <c r="AA32" s="186">
        <v>2.0</v>
      </c>
      <c r="AB32" s="187">
        <v>4.0</v>
      </c>
      <c r="AC32" s="186">
        <v>1.0</v>
      </c>
      <c r="AD32" s="187">
        <v>2.0</v>
      </c>
      <c r="AE32" s="188">
        <v>24.0</v>
      </c>
      <c r="AF32" s="188">
        <f t="shared" si="1"/>
        <v>24</v>
      </c>
      <c r="AG32" s="182">
        <f t="shared" si="2"/>
        <v>0</v>
      </c>
    </row>
    <row r="33">
      <c r="A33" s="189" t="s">
        <v>68</v>
      </c>
      <c r="B33" s="120" t="s">
        <v>31</v>
      </c>
      <c r="C33" s="123">
        <v>2.0</v>
      </c>
      <c r="D33" s="124">
        <v>4.0</v>
      </c>
      <c r="E33" s="123">
        <v>3.0</v>
      </c>
      <c r="F33" s="124">
        <v>6.0</v>
      </c>
      <c r="G33" s="123">
        <v>2.0</v>
      </c>
      <c r="H33" s="124">
        <v>4.0</v>
      </c>
      <c r="I33" s="123">
        <v>3.0</v>
      </c>
      <c r="J33" s="124">
        <v>6.0</v>
      </c>
      <c r="K33" s="123">
        <v>3.0</v>
      </c>
      <c r="L33" s="124">
        <v>6.0</v>
      </c>
      <c r="M33" s="123">
        <v>3.0</v>
      </c>
      <c r="N33" s="124">
        <v>6.0</v>
      </c>
      <c r="O33" s="123">
        <v>2.0</v>
      </c>
      <c r="P33" s="124">
        <v>4.0</v>
      </c>
      <c r="Q33" s="123">
        <v>3.0</v>
      </c>
      <c r="R33" s="124">
        <v>6.0</v>
      </c>
      <c r="S33" s="123">
        <v>3.0</v>
      </c>
      <c r="T33" s="124">
        <v>6.0</v>
      </c>
      <c r="U33" s="123">
        <v>2.0</v>
      </c>
      <c r="V33" s="124">
        <v>4.0</v>
      </c>
      <c r="W33" s="123">
        <v>2.0</v>
      </c>
      <c r="X33" s="124">
        <v>4.0</v>
      </c>
      <c r="Y33" s="123">
        <v>2.0</v>
      </c>
      <c r="Z33" s="124">
        <v>4.0</v>
      </c>
      <c r="AA33" s="123">
        <v>3.0</v>
      </c>
      <c r="AB33" s="124">
        <v>6.0</v>
      </c>
      <c r="AC33" s="123">
        <v>2.0</v>
      </c>
      <c r="AD33" s="124">
        <v>4.0</v>
      </c>
      <c r="AE33" s="127">
        <v>50.0</v>
      </c>
      <c r="AF33" s="127">
        <f t="shared" si="1"/>
        <v>50</v>
      </c>
      <c r="AG33" s="107">
        <f t="shared" si="2"/>
        <v>0</v>
      </c>
    </row>
    <row r="34">
      <c r="A34" s="87"/>
      <c r="B34" s="190" t="s">
        <v>32</v>
      </c>
      <c r="C34" s="191">
        <v>1.0</v>
      </c>
      <c r="D34" s="192">
        <v>2.0</v>
      </c>
      <c r="E34" s="191">
        <v>2.0</v>
      </c>
      <c r="F34" s="192">
        <v>4.0</v>
      </c>
      <c r="G34" s="191">
        <v>1.0</v>
      </c>
      <c r="H34" s="192">
        <v>2.0</v>
      </c>
      <c r="I34" s="191">
        <v>2.0</v>
      </c>
      <c r="J34" s="192">
        <v>4.0</v>
      </c>
      <c r="K34" s="191">
        <v>2.0</v>
      </c>
      <c r="L34" s="192">
        <v>4.0</v>
      </c>
      <c r="M34" s="191">
        <v>2.0</v>
      </c>
      <c r="N34" s="192">
        <v>4.0</v>
      </c>
      <c r="O34" s="191">
        <v>1.0</v>
      </c>
      <c r="P34" s="192">
        <v>2.0</v>
      </c>
      <c r="Q34" s="191">
        <v>2.0</v>
      </c>
      <c r="R34" s="192">
        <v>4.0</v>
      </c>
      <c r="S34" s="191">
        <v>2.0</v>
      </c>
      <c r="T34" s="192">
        <v>4.0</v>
      </c>
      <c r="U34" s="191">
        <v>1.0</v>
      </c>
      <c r="V34" s="192">
        <v>2.0</v>
      </c>
      <c r="W34" s="191">
        <v>1.0</v>
      </c>
      <c r="X34" s="192">
        <v>2.0</v>
      </c>
      <c r="Y34" s="191">
        <v>1.0</v>
      </c>
      <c r="Z34" s="192">
        <v>2.0</v>
      </c>
      <c r="AA34" s="191">
        <v>2.0</v>
      </c>
      <c r="AB34" s="192">
        <v>4.0</v>
      </c>
      <c r="AC34" s="191">
        <v>1.0</v>
      </c>
      <c r="AD34" s="192">
        <v>2.0</v>
      </c>
      <c r="AE34" s="193">
        <v>28.0</v>
      </c>
      <c r="AF34" s="193">
        <f t="shared" si="1"/>
        <v>28</v>
      </c>
      <c r="AG34" s="195">
        <f t="shared" si="2"/>
        <v>0</v>
      </c>
    </row>
    <row r="35">
      <c r="A35" s="189" t="s">
        <v>69</v>
      </c>
      <c r="B35" s="120" t="s">
        <v>39</v>
      </c>
      <c r="C35" s="121"/>
      <c r="D35" s="122"/>
      <c r="E35" s="121"/>
      <c r="F35" s="122"/>
      <c r="G35" s="121"/>
      <c r="H35" s="122"/>
      <c r="I35" s="121"/>
      <c r="J35" s="122"/>
      <c r="K35" s="121"/>
      <c r="L35" s="122"/>
      <c r="M35" s="121"/>
      <c r="N35" s="122"/>
      <c r="O35" s="121"/>
      <c r="P35" s="122"/>
      <c r="Q35" s="123">
        <v>1.0</v>
      </c>
      <c r="R35" s="124">
        <v>3.0</v>
      </c>
      <c r="S35" s="121"/>
      <c r="T35" s="122"/>
      <c r="U35" s="121"/>
      <c r="V35" s="122"/>
      <c r="W35" s="121"/>
      <c r="X35" s="122"/>
      <c r="Y35" s="121"/>
      <c r="Z35" s="122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27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209"/>
      <c r="D36" s="210"/>
      <c r="E36" s="209"/>
      <c r="F36" s="210"/>
      <c r="G36" s="191">
        <v>1.0</v>
      </c>
      <c r="H36" s="192">
        <v>2.0</v>
      </c>
      <c r="I36" s="209"/>
      <c r="J36" s="210"/>
      <c r="K36" s="191">
        <v>1.0</v>
      </c>
      <c r="L36" s="192">
        <v>3.0</v>
      </c>
      <c r="M36" s="191">
        <v>1.0</v>
      </c>
      <c r="N36" s="192">
        <v>3.0</v>
      </c>
      <c r="O36" s="209"/>
      <c r="P36" s="210"/>
      <c r="Q36" s="191">
        <v>1.0</v>
      </c>
      <c r="R36" s="192">
        <v>3.0</v>
      </c>
      <c r="S36" s="209"/>
      <c r="T36" s="210"/>
      <c r="U36" s="209"/>
      <c r="V36" s="210"/>
      <c r="W36" s="209"/>
      <c r="X36" s="210"/>
      <c r="Y36" s="209"/>
      <c r="Z36" s="210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3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27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3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3"/>
      <c r="D39" s="104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209"/>
      <c r="D40" s="210"/>
      <c r="E40" s="209"/>
      <c r="F40" s="210"/>
      <c r="G40" s="191">
        <v>2.0</v>
      </c>
      <c r="H40" s="192">
        <v>5.0</v>
      </c>
      <c r="I40" s="209"/>
      <c r="J40" s="210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3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11"/>
      <c r="D41" s="212"/>
      <c r="E41" s="211"/>
      <c r="F41" s="212"/>
      <c r="G41" s="211"/>
      <c r="H41" s="212"/>
      <c r="I41" s="211"/>
      <c r="J41" s="212"/>
      <c r="K41" s="211"/>
      <c r="L41" s="212"/>
      <c r="M41" s="211"/>
      <c r="N41" s="212"/>
      <c r="O41" s="202">
        <v>10.0</v>
      </c>
      <c r="P41" s="203">
        <v>20.0</v>
      </c>
      <c r="Q41" s="202">
        <v>20.0</v>
      </c>
      <c r="R41" s="203">
        <v>40.0</v>
      </c>
      <c r="S41" s="202">
        <v>20.0</v>
      </c>
      <c r="T41" s="203">
        <v>40.0</v>
      </c>
      <c r="U41" s="211"/>
      <c r="V41" s="212"/>
      <c r="W41" s="202">
        <v>10.0</v>
      </c>
      <c r="X41" s="203">
        <v>20.0</v>
      </c>
      <c r="Y41" s="202">
        <v>10.0</v>
      </c>
      <c r="Z41" s="203">
        <v>20.0</v>
      </c>
      <c r="AA41" s="202">
        <v>20.0</v>
      </c>
      <c r="AB41" s="203">
        <v>40.0</v>
      </c>
      <c r="AC41" s="202">
        <v>10.0</v>
      </c>
      <c r="AD41" s="203">
        <v>20.0</v>
      </c>
      <c r="AE41" s="204">
        <v>220.0</v>
      </c>
      <c r="AF41" s="204">
        <f t="shared" si="1"/>
        <v>220</v>
      </c>
      <c r="AG41" s="213" t="s">
        <v>92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93</v>
      </c>
    </row>
    <row r="48"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100">
        <v>1.0</v>
      </c>
      <c r="R48" s="100">
        <v>2.0</v>
      </c>
      <c r="S48" s="100">
        <v>1.0</v>
      </c>
      <c r="T48" s="100">
        <v>2.0</v>
      </c>
      <c r="U48" s="98"/>
      <c r="V48" s="98"/>
      <c r="W48" s="98"/>
      <c r="X48" s="98"/>
      <c r="Y48" s="98"/>
      <c r="Z48" s="98"/>
      <c r="AA48" s="100">
        <v>1.0</v>
      </c>
      <c r="AB48" s="100">
        <v>2.0</v>
      </c>
      <c r="AC48" s="100">
        <v>1.0</v>
      </c>
      <c r="AD48" s="100">
        <v>1.0</v>
      </c>
    </row>
  </sheetData>
  <mergeCells count="27">
    <mergeCell ref="AA1:AB1"/>
    <mergeCell ref="AC1:AD1"/>
    <mergeCell ref="AE1:AG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43"/>
  </hyperlinks>
  <drawing r:id="rId2"/>
  <tableParts count="2"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4.75"/>
  </cols>
  <sheetData>
    <row r="1">
      <c r="A1" s="32" t="s">
        <v>94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7" t="s">
        <v>55</v>
      </c>
      <c r="AF1" s="32" t="s">
        <v>55</v>
      </c>
      <c r="AG1" s="37" t="s">
        <v>55</v>
      </c>
    </row>
    <row r="2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7" t="s">
        <v>95</v>
      </c>
      <c r="AF2" s="42" t="s">
        <v>85</v>
      </c>
      <c r="AG2" s="37" t="s">
        <v>60</v>
      </c>
    </row>
    <row r="3">
      <c r="A3" s="101" t="s">
        <v>61</v>
      </c>
      <c r="B3" s="102" t="s">
        <v>42</v>
      </c>
      <c r="C3" s="103"/>
      <c r="D3" s="104"/>
      <c r="E3" s="103"/>
      <c r="F3" s="104"/>
      <c r="G3" s="103"/>
      <c r="H3" s="104"/>
      <c r="I3" s="103"/>
      <c r="J3" s="104"/>
      <c r="K3" s="103"/>
      <c r="L3" s="104"/>
      <c r="M3" s="103"/>
      <c r="N3" s="104"/>
      <c r="O3" s="103"/>
      <c r="P3" s="104"/>
      <c r="Q3" s="115">
        <v>2.0</v>
      </c>
      <c r="R3" s="116">
        <v>2.0</v>
      </c>
      <c r="S3" s="115">
        <v>2.0</v>
      </c>
      <c r="T3" s="116">
        <v>2.0</v>
      </c>
      <c r="U3" s="103"/>
      <c r="V3" s="104"/>
      <c r="W3" s="103"/>
      <c r="X3" s="104"/>
      <c r="Y3" s="103"/>
      <c r="Z3" s="104"/>
      <c r="AA3" s="115">
        <v>1.0</v>
      </c>
      <c r="AB3" s="116">
        <v>2.0</v>
      </c>
      <c r="AC3" s="115">
        <v>1.0</v>
      </c>
      <c r="AD3" s="116">
        <v>1.0</v>
      </c>
      <c r="AE3" s="10">
        <v>1.0</v>
      </c>
      <c r="AF3" s="10">
        <f t="shared" ref="AF3:AF41" si="1">max((D3+H3),H3*2,F3,J3,L3,N3)+P3+R3+T3+V3+X3+Z3+AB3+AD3*2</f>
        <v>8</v>
      </c>
      <c r="AG3" s="107">
        <f t="shared" ref="AG3:AG40" si="2">round((AF3-AE3)/AE3,3)</f>
        <v>7</v>
      </c>
    </row>
    <row r="4">
      <c r="A4" s="49"/>
      <c r="B4" s="108" t="s">
        <v>49</v>
      </c>
      <c r="C4" s="109"/>
      <c r="D4" s="110"/>
      <c r="E4" s="109"/>
      <c r="F4" s="110"/>
      <c r="G4" s="109"/>
      <c r="H4" s="110"/>
      <c r="I4" s="109"/>
      <c r="J4" s="110"/>
      <c r="K4" s="109"/>
      <c r="L4" s="110"/>
      <c r="M4" s="109"/>
      <c r="N4" s="110"/>
      <c r="O4" s="111">
        <v>1.0</v>
      </c>
      <c r="P4" s="112">
        <v>3.0</v>
      </c>
      <c r="Q4" s="111">
        <v>1.0</v>
      </c>
      <c r="R4" s="112">
        <v>3.0</v>
      </c>
      <c r="S4" s="111">
        <v>1.0</v>
      </c>
      <c r="T4" s="112">
        <v>3.0</v>
      </c>
      <c r="U4" s="111">
        <v>1.0</v>
      </c>
      <c r="V4" s="112">
        <v>3.0</v>
      </c>
      <c r="W4" s="111">
        <v>1.0</v>
      </c>
      <c r="X4" s="112">
        <v>3.0</v>
      </c>
      <c r="Y4" s="109"/>
      <c r="Z4" s="110"/>
      <c r="AA4" s="109"/>
      <c r="AB4" s="110"/>
      <c r="AC4" s="109"/>
      <c r="AD4" s="110"/>
      <c r="AE4" s="113">
        <v>10.0</v>
      </c>
      <c r="AF4" s="113">
        <f t="shared" si="1"/>
        <v>15</v>
      </c>
      <c r="AG4" s="114">
        <f t="shared" si="2"/>
        <v>0.5</v>
      </c>
    </row>
    <row r="5">
      <c r="A5" s="55"/>
      <c r="B5" s="102" t="s">
        <v>16</v>
      </c>
      <c r="C5" s="103"/>
      <c r="D5" s="104"/>
      <c r="E5" s="103"/>
      <c r="F5" s="104"/>
      <c r="G5" s="103"/>
      <c r="H5" s="104"/>
      <c r="I5" s="103"/>
      <c r="J5" s="104"/>
      <c r="K5" s="103"/>
      <c r="L5" s="104"/>
      <c r="M5" s="103"/>
      <c r="N5" s="104"/>
      <c r="O5" s="115">
        <v>1.0</v>
      </c>
      <c r="P5" s="116">
        <v>3.0</v>
      </c>
      <c r="Q5" s="115">
        <v>1.0</v>
      </c>
      <c r="R5" s="116">
        <v>3.0</v>
      </c>
      <c r="S5" s="115">
        <v>1.0</v>
      </c>
      <c r="T5" s="116">
        <v>3.0</v>
      </c>
      <c r="U5" s="115">
        <v>1.0</v>
      </c>
      <c r="V5" s="116">
        <v>3.0</v>
      </c>
      <c r="W5" s="115">
        <v>1.0</v>
      </c>
      <c r="X5" s="116">
        <v>3.0</v>
      </c>
      <c r="Y5" s="103"/>
      <c r="Z5" s="104"/>
      <c r="AA5" s="103"/>
      <c r="AB5" s="104"/>
      <c r="AC5" s="103"/>
      <c r="AD5" s="104"/>
      <c r="AE5" s="10">
        <v>10.0</v>
      </c>
      <c r="AF5" s="10">
        <f t="shared" si="1"/>
        <v>15</v>
      </c>
      <c r="AG5" s="107">
        <f t="shared" si="2"/>
        <v>0.5</v>
      </c>
    </row>
    <row r="6">
      <c r="A6" s="49"/>
      <c r="B6" s="108" t="s">
        <v>62</v>
      </c>
      <c r="C6" s="109"/>
      <c r="D6" s="110"/>
      <c r="E6" s="109"/>
      <c r="F6" s="110"/>
      <c r="G6" s="109"/>
      <c r="H6" s="110"/>
      <c r="I6" s="109"/>
      <c r="J6" s="110"/>
      <c r="K6" s="109"/>
      <c r="L6" s="110"/>
      <c r="M6" s="109"/>
      <c r="N6" s="110"/>
      <c r="O6" s="111">
        <v>1.0</v>
      </c>
      <c r="P6" s="112">
        <v>3.0</v>
      </c>
      <c r="Q6" s="111">
        <v>1.0</v>
      </c>
      <c r="R6" s="112">
        <v>3.0</v>
      </c>
      <c r="S6" s="111">
        <v>1.0</v>
      </c>
      <c r="T6" s="112">
        <v>3.0</v>
      </c>
      <c r="U6" s="111">
        <v>1.0</v>
      </c>
      <c r="V6" s="112">
        <v>3.0</v>
      </c>
      <c r="W6" s="111">
        <v>1.0</v>
      </c>
      <c r="X6" s="112">
        <v>3.0</v>
      </c>
      <c r="Y6" s="109"/>
      <c r="Z6" s="110"/>
      <c r="AA6" s="109"/>
      <c r="AB6" s="110"/>
      <c r="AC6" s="109"/>
      <c r="AD6" s="110"/>
      <c r="AE6" s="113">
        <v>10.0</v>
      </c>
      <c r="AF6" s="113">
        <f t="shared" si="1"/>
        <v>15</v>
      </c>
      <c r="AG6" s="114">
        <f t="shared" si="2"/>
        <v>0.5</v>
      </c>
    </row>
    <row r="7">
      <c r="A7" s="55"/>
      <c r="B7" s="102" t="s">
        <v>50</v>
      </c>
      <c r="C7" s="103"/>
      <c r="D7" s="104"/>
      <c r="E7" s="103"/>
      <c r="F7" s="104"/>
      <c r="G7" s="103"/>
      <c r="H7" s="104"/>
      <c r="I7" s="103"/>
      <c r="J7" s="104"/>
      <c r="K7" s="103"/>
      <c r="L7" s="104"/>
      <c r="M7" s="103"/>
      <c r="N7" s="104"/>
      <c r="O7" s="115">
        <v>1.0</v>
      </c>
      <c r="P7" s="116">
        <v>3.0</v>
      </c>
      <c r="Q7" s="115">
        <v>1.0</v>
      </c>
      <c r="R7" s="116">
        <v>3.0</v>
      </c>
      <c r="S7" s="115">
        <v>1.0</v>
      </c>
      <c r="T7" s="116">
        <v>3.0</v>
      </c>
      <c r="U7" s="115">
        <v>1.0</v>
      </c>
      <c r="V7" s="116">
        <v>3.0</v>
      </c>
      <c r="W7" s="115">
        <v>1.0</v>
      </c>
      <c r="X7" s="116">
        <v>3.0</v>
      </c>
      <c r="Y7" s="103"/>
      <c r="Z7" s="104"/>
      <c r="AA7" s="103"/>
      <c r="AB7" s="104"/>
      <c r="AC7" s="103"/>
      <c r="AD7" s="104"/>
      <c r="AE7" s="10">
        <v>10.0</v>
      </c>
      <c r="AF7" s="10">
        <f t="shared" si="1"/>
        <v>15</v>
      </c>
      <c r="AG7" s="107">
        <f t="shared" si="2"/>
        <v>0.5</v>
      </c>
    </row>
    <row r="8">
      <c r="A8" s="49"/>
      <c r="B8" s="108" t="s">
        <v>21</v>
      </c>
      <c r="C8" s="109"/>
      <c r="D8" s="110"/>
      <c r="E8" s="109"/>
      <c r="F8" s="110"/>
      <c r="G8" s="109"/>
      <c r="H8" s="110"/>
      <c r="I8" s="109"/>
      <c r="J8" s="110"/>
      <c r="K8" s="109"/>
      <c r="L8" s="110"/>
      <c r="M8" s="109"/>
      <c r="N8" s="110"/>
      <c r="O8" s="111">
        <v>1.0</v>
      </c>
      <c r="P8" s="112">
        <v>3.0</v>
      </c>
      <c r="Q8" s="111">
        <v>1.0</v>
      </c>
      <c r="R8" s="112">
        <v>3.0</v>
      </c>
      <c r="S8" s="111">
        <v>1.0</v>
      </c>
      <c r="T8" s="112">
        <v>3.0</v>
      </c>
      <c r="U8" s="111">
        <v>1.0</v>
      </c>
      <c r="V8" s="112">
        <v>3.0</v>
      </c>
      <c r="W8" s="111">
        <v>1.0</v>
      </c>
      <c r="X8" s="112">
        <v>3.0</v>
      </c>
      <c r="Y8" s="109"/>
      <c r="Z8" s="110"/>
      <c r="AA8" s="109"/>
      <c r="AB8" s="110"/>
      <c r="AC8" s="109"/>
      <c r="AD8" s="110"/>
      <c r="AE8" s="113">
        <v>10.0</v>
      </c>
      <c r="AF8" s="113">
        <f t="shared" si="1"/>
        <v>15</v>
      </c>
      <c r="AG8" s="114">
        <f t="shared" si="2"/>
        <v>0.5</v>
      </c>
    </row>
    <row r="9">
      <c r="A9" s="55"/>
      <c r="B9" s="102" t="s">
        <v>63</v>
      </c>
      <c r="C9" s="103"/>
      <c r="D9" s="104"/>
      <c r="E9" s="103"/>
      <c r="F9" s="104"/>
      <c r="G9" s="103"/>
      <c r="H9" s="104"/>
      <c r="I9" s="103"/>
      <c r="J9" s="104"/>
      <c r="K9" s="103"/>
      <c r="L9" s="104"/>
      <c r="M9" s="103"/>
      <c r="N9" s="104"/>
      <c r="O9" s="115">
        <v>1.0</v>
      </c>
      <c r="P9" s="116">
        <v>3.0</v>
      </c>
      <c r="Q9" s="115">
        <v>1.0</v>
      </c>
      <c r="R9" s="116">
        <v>3.0</v>
      </c>
      <c r="S9" s="115">
        <v>1.0</v>
      </c>
      <c r="T9" s="116">
        <v>3.0</v>
      </c>
      <c r="U9" s="115">
        <v>1.0</v>
      </c>
      <c r="V9" s="116">
        <v>3.0</v>
      </c>
      <c r="W9" s="115">
        <v>1.0</v>
      </c>
      <c r="X9" s="116">
        <v>3.0</v>
      </c>
      <c r="Y9" s="103"/>
      <c r="Z9" s="104"/>
      <c r="AA9" s="103"/>
      <c r="AB9" s="104"/>
      <c r="AC9" s="103"/>
      <c r="AD9" s="104"/>
      <c r="AE9" s="10">
        <v>10.0</v>
      </c>
      <c r="AF9" s="10">
        <f t="shared" si="1"/>
        <v>15</v>
      </c>
      <c r="AG9" s="107">
        <f t="shared" si="2"/>
        <v>0.5</v>
      </c>
    </row>
    <row r="10">
      <c r="A10" s="49"/>
      <c r="B10" s="108" t="s">
        <v>45</v>
      </c>
      <c r="C10" s="109"/>
      <c r="D10" s="110"/>
      <c r="E10" s="109"/>
      <c r="F10" s="110"/>
      <c r="G10" s="109"/>
      <c r="H10" s="110"/>
      <c r="I10" s="109"/>
      <c r="J10" s="110"/>
      <c r="K10" s="109"/>
      <c r="L10" s="110"/>
      <c r="M10" s="109"/>
      <c r="N10" s="110"/>
      <c r="O10" s="111">
        <v>1.0</v>
      </c>
      <c r="P10" s="112">
        <v>2.0</v>
      </c>
      <c r="Q10" s="111">
        <v>1.0</v>
      </c>
      <c r="R10" s="112">
        <v>2.0</v>
      </c>
      <c r="S10" s="111">
        <v>1.0</v>
      </c>
      <c r="T10" s="112">
        <v>2.0</v>
      </c>
      <c r="U10" s="111">
        <v>1.0</v>
      </c>
      <c r="V10" s="112">
        <v>2.0</v>
      </c>
      <c r="W10" s="111">
        <v>1.0</v>
      </c>
      <c r="X10" s="112">
        <v>2.0</v>
      </c>
      <c r="Y10" s="109"/>
      <c r="Z10" s="110"/>
      <c r="AA10" s="109"/>
      <c r="AB10" s="110"/>
      <c r="AC10" s="109"/>
      <c r="AD10" s="110"/>
      <c r="AE10" s="113">
        <v>10.0</v>
      </c>
      <c r="AF10" s="113">
        <f t="shared" si="1"/>
        <v>10</v>
      </c>
      <c r="AG10" s="114">
        <f t="shared" si="2"/>
        <v>0</v>
      </c>
    </row>
    <row r="11">
      <c r="A11" s="119" t="s">
        <v>64</v>
      </c>
      <c r="B11" s="120" t="s">
        <v>17</v>
      </c>
      <c r="C11" s="121"/>
      <c r="D11" s="122"/>
      <c r="E11" s="121"/>
      <c r="F11" s="122"/>
      <c r="G11" s="123">
        <v>3.0</v>
      </c>
      <c r="H11" s="124">
        <v>6.0</v>
      </c>
      <c r="I11" s="123">
        <v>6.0</v>
      </c>
      <c r="J11" s="124">
        <v>12.0</v>
      </c>
      <c r="K11" s="123">
        <v>6.0</v>
      </c>
      <c r="L11" s="124">
        <v>12.0</v>
      </c>
      <c r="M11" s="121"/>
      <c r="N11" s="122"/>
      <c r="O11" s="123">
        <v>2.0</v>
      </c>
      <c r="P11" s="124">
        <v>4.0</v>
      </c>
      <c r="Q11" s="121"/>
      <c r="R11" s="122"/>
      <c r="S11" s="121"/>
      <c r="T11" s="122"/>
      <c r="U11" s="123">
        <v>2.0</v>
      </c>
      <c r="V11" s="124">
        <v>4.0</v>
      </c>
      <c r="W11" s="121"/>
      <c r="X11" s="122"/>
      <c r="Y11" s="123">
        <v>2.5</v>
      </c>
      <c r="Z11" s="124">
        <v>5.0</v>
      </c>
      <c r="AA11" s="123">
        <v>2.5</v>
      </c>
      <c r="AB11" s="124">
        <v>5.0</v>
      </c>
      <c r="AC11" s="123">
        <v>1.5</v>
      </c>
      <c r="AD11" s="124">
        <v>3.0</v>
      </c>
      <c r="AE11" s="127">
        <v>18.0</v>
      </c>
      <c r="AF11" s="127">
        <f t="shared" si="1"/>
        <v>36</v>
      </c>
      <c r="AG11" s="107">
        <f t="shared" si="2"/>
        <v>1</v>
      </c>
    </row>
    <row r="12">
      <c r="A12" s="60"/>
      <c r="B12" s="128" t="s">
        <v>35</v>
      </c>
      <c r="C12" s="129"/>
      <c r="D12" s="130"/>
      <c r="E12" s="129"/>
      <c r="F12" s="130"/>
      <c r="G12" s="129"/>
      <c r="H12" s="130"/>
      <c r="I12" s="129"/>
      <c r="J12" s="130"/>
      <c r="K12" s="129"/>
      <c r="L12" s="130"/>
      <c r="M12" s="129"/>
      <c r="N12" s="130"/>
      <c r="O12" s="129"/>
      <c r="P12" s="130"/>
      <c r="Q12" s="129"/>
      <c r="R12" s="130"/>
      <c r="S12" s="129"/>
      <c r="T12" s="130"/>
      <c r="U12" s="133">
        <v>1.0</v>
      </c>
      <c r="V12" s="134">
        <v>3.0</v>
      </c>
      <c r="W12" s="129"/>
      <c r="X12" s="130"/>
      <c r="Y12" s="133">
        <v>1.0</v>
      </c>
      <c r="Z12" s="134">
        <v>3.0</v>
      </c>
      <c r="AA12" s="133">
        <v>1.0</v>
      </c>
      <c r="AB12" s="134">
        <v>4.0</v>
      </c>
      <c r="AC12" s="133">
        <v>1.0</v>
      </c>
      <c r="AD12" s="134">
        <v>3.0</v>
      </c>
      <c r="AE12" s="135">
        <v>11.0</v>
      </c>
      <c r="AF12" s="135">
        <f t="shared" si="1"/>
        <v>16</v>
      </c>
      <c r="AG12" s="136">
        <f t="shared" si="2"/>
        <v>0.455</v>
      </c>
    </row>
    <row r="13">
      <c r="A13" s="55"/>
      <c r="B13" s="102" t="s">
        <v>38</v>
      </c>
      <c r="C13" s="103"/>
      <c r="D13" s="104"/>
      <c r="E13" s="103"/>
      <c r="F13" s="104"/>
      <c r="G13" s="103"/>
      <c r="H13" s="104"/>
      <c r="I13" s="103"/>
      <c r="J13" s="104"/>
      <c r="K13" s="103"/>
      <c r="L13" s="104"/>
      <c r="M13" s="103"/>
      <c r="N13" s="104"/>
      <c r="O13" s="103"/>
      <c r="P13" s="104"/>
      <c r="Q13" s="103"/>
      <c r="R13" s="104"/>
      <c r="S13" s="103"/>
      <c r="T13" s="104"/>
      <c r="U13" s="115">
        <v>1.0</v>
      </c>
      <c r="V13" s="116">
        <v>2.0</v>
      </c>
      <c r="W13" s="103"/>
      <c r="X13" s="104"/>
      <c r="Y13" s="115">
        <v>1.0</v>
      </c>
      <c r="Z13" s="116">
        <v>2.0</v>
      </c>
      <c r="AA13" s="115">
        <v>1.0</v>
      </c>
      <c r="AB13" s="116">
        <v>3.0</v>
      </c>
      <c r="AC13" s="115">
        <v>1.0</v>
      </c>
      <c r="AD13" s="116">
        <v>2.0</v>
      </c>
      <c r="AE13" s="10">
        <v>11.0</v>
      </c>
      <c r="AF13" s="10">
        <f t="shared" si="1"/>
        <v>11</v>
      </c>
      <c r="AG13" s="107">
        <f t="shared" si="2"/>
        <v>0</v>
      </c>
    </row>
    <row r="14">
      <c r="A14" s="60"/>
      <c r="B14" s="128" t="s">
        <v>36</v>
      </c>
      <c r="C14" s="129"/>
      <c r="D14" s="130"/>
      <c r="E14" s="129"/>
      <c r="F14" s="130"/>
      <c r="G14" s="133">
        <v>2.5</v>
      </c>
      <c r="H14" s="134">
        <v>5.0</v>
      </c>
      <c r="I14" s="133">
        <v>5.0</v>
      </c>
      <c r="J14" s="134">
        <v>10.0</v>
      </c>
      <c r="K14" s="133">
        <v>5.0</v>
      </c>
      <c r="L14" s="134">
        <v>10.0</v>
      </c>
      <c r="M14" s="129"/>
      <c r="N14" s="130"/>
      <c r="O14" s="133">
        <v>1.0</v>
      </c>
      <c r="P14" s="134">
        <v>3.0</v>
      </c>
      <c r="Q14" s="133">
        <v>3.0</v>
      </c>
      <c r="R14" s="134">
        <v>6.0</v>
      </c>
      <c r="S14" s="133">
        <v>3.0</v>
      </c>
      <c r="T14" s="134">
        <v>6.0</v>
      </c>
      <c r="U14" s="133">
        <v>1.0</v>
      </c>
      <c r="V14" s="134">
        <v>3.0</v>
      </c>
      <c r="W14" s="133">
        <v>1.0</v>
      </c>
      <c r="X14" s="134">
        <v>3.0</v>
      </c>
      <c r="Y14" s="129"/>
      <c r="Z14" s="130"/>
      <c r="AA14" s="129"/>
      <c r="AB14" s="130"/>
      <c r="AC14" s="129"/>
      <c r="AD14" s="130"/>
      <c r="AE14" s="135">
        <v>39.0</v>
      </c>
      <c r="AF14" s="135">
        <f t="shared" si="1"/>
        <v>31</v>
      </c>
      <c r="AG14" s="136">
        <f t="shared" si="2"/>
        <v>-0.205</v>
      </c>
    </row>
    <row r="15">
      <c r="A15" s="55"/>
      <c r="B15" s="102" t="s">
        <v>41</v>
      </c>
      <c r="C15" s="103"/>
      <c r="D15" s="104"/>
      <c r="E15" s="103"/>
      <c r="F15" s="104"/>
      <c r="G15" s="115">
        <v>1.0</v>
      </c>
      <c r="H15" s="116">
        <v>2.0</v>
      </c>
      <c r="I15" s="115">
        <v>1.0</v>
      </c>
      <c r="J15" s="116">
        <v>3.0</v>
      </c>
      <c r="K15" s="115">
        <v>1.0</v>
      </c>
      <c r="L15" s="116">
        <v>3.0</v>
      </c>
      <c r="M15" s="103"/>
      <c r="N15" s="104"/>
      <c r="O15" s="103"/>
      <c r="P15" s="104"/>
      <c r="Q15" s="103"/>
      <c r="R15" s="104"/>
      <c r="S15" s="103"/>
      <c r="T15" s="104"/>
      <c r="U15" s="103"/>
      <c r="V15" s="104"/>
      <c r="W15" s="103"/>
      <c r="X15" s="104"/>
      <c r="Y15" s="103"/>
      <c r="Z15" s="104"/>
      <c r="AA15" s="103"/>
      <c r="AB15" s="104"/>
      <c r="AC15" s="103"/>
      <c r="AD15" s="104"/>
      <c r="AE15" s="10">
        <v>4.0</v>
      </c>
      <c r="AF15" s="10">
        <f t="shared" si="1"/>
        <v>4</v>
      </c>
      <c r="AG15" s="107">
        <f t="shared" si="2"/>
        <v>0</v>
      </c>
    </row>
    <row r="16">
      <c r="A16" s="60"/>
      <c r="B16" s="137" t="s">
        <v>40</v>
      </c>
      <c r="C16" s="138"/>
      <c r="D16" s="139"/>
      <c r="E16" s="138"/>
      <c r="F16" s="139"/>
      <c r="G16" s="140">
        <v>1.0</v>
      </c>
      <c r="H16" s="141">
        <v>3.0</v>
      </c>
      <c r="I16" s="140">
        <v>1.0</v>
      </c>
      <c r="J16" s="141">
        <v>6.0</v>
      </c>
      <c r="K16" s="140">
        <v>1.0</v>
      </c>
      <c r="L16" s="141">
        <v>6.0</v>
      </c>
      <c r="M16" s="138"/>
      <c r="N16" s="139"/>
      <c r="O16" s="140">
        <v>1.0</v>
      </c>
      <c r="P16" s="141">
        <v>3.0</v>
      </c>
      <c r="Q16" s="140">
        <v>1.0</v>
      </c>
      <c r="R16" s="141">
        <v>5.0</v>
      </c>
      <c r="S16" s="140">
        <v>1.0</v>
      </c>
      <c r="T16" s="141">
        <v>5.0</v>
      </c>
      <c r="U16" s="140">
        <v>1.0</v>
      </c>
      <c r="V16" s="141">
        <v>3.0</v>
      </c>
      <c r="W16" s="140">
        <v>1.0</v>
      </c>
      <c r="X16" s="141">
        <v>3.0</v>
      </c>
      <c r="Y16" s="140">
        <v>1.0</v>
      </c>
      <c r="Z16" s="141">
        <v>3.0</v>
      </c>
      <c r="AA16" s="140">
        <v>1.0</v>
      </c>
      <c r="AB16" s="141">
        <v>5.0</v>
      </c>
      <c r="AC16" s="140">
        <v>1.0</v>
      </c>
      <c r="AD16" s="141">
        <v>3.0</v>
      </c>
      <c r="AE16" s="144">
        <v>39.0</v>
      </c>
      <c r="AF16" s="144">
        <f t="shared" si="1"/>
        <v>39</v>
      </c>
      <c r="AG16" s="136">
        <f t="shared" si="2"/>
        <v>0</v>
      </c>
    </row>
    <row r="17">
      <c r="A17" s="145" t="s">
        <v>65</v>
      </c>
      <c r="B17" s="120" t="s">
        <v>29</v>
      </c>
      <c r="C17" s="121"/>
      <c r="D17" s="122"/>
      <c r="E17" s="121"/>
      <c r="F17" s="122"/>
      <c r="G17" s="123">
        <v>3.0</v>
      </c>
      <c r="H17" s="124">
        <v>6.0</v>
      </c>
      <c r="I17" s="121"/>
      <c r="J17" s="122"/>
      <c r="K17" s="123">
        <v>6.0</v>
      </c>
      <c r="L17" s="124">
        <v>12.0</v>
      </c>
      <c r="M17" s="123">
        <v>6.0</v>
      </c>
      <c r="N17" s="124">
        <v>12.0</v>
      </c>
      <c r="O17" s="123">
        <v>2.0</v>
      </c>
      <c r="P17" s="124">
        <v>4.0</v>
      </c>
      <c r="Q17" s="121"/>
      <c r="R17" s="122"/>
      <c r="S17" s="121"/>
      <c r="T17" s="122"/>
      <c r="U17" s="123">
        <v>2.0</v>
      </c>
      <c r="V17" s="124">
        <v>4.0</v>
      </c>
      <c r="W17" s="121"/>
      <c r="X17" s="122"/>
      <c r="Y17" s="123">
        <v>2.5</v>
      </c>
      <c r="Z17" s="124">
        <v>5.0</v>
      </c>
      <c r="AA17" s="123">
        <v>2.5</v>
      </c>
      <c r="AB17" s="124">
        <v>5.0</v>
      </c>
      <c r="AC17" s="123">
        <v>1.5</v>
      </c>
      <c r="AD17" s="124">
        <v>3.0</v>
      </c>
      <c r="AE17" s="127">
        <v>18.0</v>
      </c>
      <c r="AF17" s="127">
        <f t="shared" si="1"/>
        <v>36</v>
      </c>
      <c r="AG17" s="107">
        <f t="shared" si="2"/>
        <v>1</v>
      </c>
    </row>
    <row r="18">
      <c r="A18" s="70"/>
      <c r="B18" s="146" t="s">
        <v>22</v>
      </c>
      <c r="C18" s="149"/>
      <c r="D18" s="150"/>
      <c r="E18" s="149"/>
      <c r="F18" s="150"/>
      <c r="G18" s="149"/>
      <c r="H18" s="150"/>
      <c r="I18" s="149"/>
      <c r="J18" s="150"/>
      <c r="K18" s="149"/>
      <c r="L18" s="150"/>
      <c r="M18" s="149"/>
      <c r="N18" s="150"/>
      <c r="O18" s="151">
        <v>1.0</v>
      </c>
      <c r="P18" s="152">
        <v>3.0</v>
      </c>
      <c r="Q18" s="149"/>
      <c r="R18" s="150"/>
      <c r="S18" s="149"/>
      <c r="T18" s="150"/>
      <c r="U18" s="149"/>
      <c r="V18" s="150"/>
      <c r="W18" s="149"/>
      <c r="X18" s="150"/>
      <c r="Y18" s="151">
        <v>1.0</v>
      </c>
      <c r="Z18" s="152">
        <v>3.0</v>
      </c>
      <c r="AA18" s="151">
        <v>1.0</v>
      </c>
      <c r="AB18" s="152">
        <v>4.0</v>
      </c>
      <c r="AC18" s="151">
        <v>1.0</v>
      </c>
      <c r="AD18" s="152">
        <v>3.0</v>
      </c>
      <c r="AE18" s="153">
        <v>11.0</v>
      </c>
      <c r="AF18" s="153">
        <f t="shared" si="1"/>
        <v>16</v>
      </c>
      <c r="AG18" s="154">
        <f t="shared" si="2"/>
        <v>0.455</v>
      </c>
    </row>
    <row r="19">
      <c r="A19" s="55"/>
      <c r="B19" s="102" t="s">
        <v>25</v>
      </c>
      <c r="C19" s="103"/>
      <c r="D19" s="104"/>
      <c r="E19" s="103"/>
      <c r="F19" s="104"/>
      <c r="G19" s="103"/>
      <c r="H19" s="104"/>
      <c r="I19" s="103"/>
      <c r="J19" s="104"/>
      <c r="K19" s="103"/>
      <c r="L19" s="104"/>
      <c r="M19" s="103"/>
      <c r="N19" s="104"/>
      <c r="O19" s="115">
        <v>1.0</v>
      </c>
      <c r="P19" s="116">
        <v>2.0</v>
      </c>
      <c r="Q19" s="103"/>
      <c r="R19" s="104"/>
      <c r="S19" s="103"/>
      <c r="T19" s="104"/>
      <c r="U19" s="103"/>
      <c r="V19" s="104"/>
      <c r="W19" s="103"/>
      <c r="X19" s="104"/>
      <c r="Y19" s="115">
        <v>1.0</v>
      </c>
      <c r="Z19" s="116">
        <v>2.0</v>
      </c>
      <c r="AA19" s="115">
        <v>1.0</v>
      </c>
      <c r="AB19" s="116">
        <v>3.0</v>
      </c>
      <c r="AC19" s="115">
        <v>1.0</v>
      </c>
      <c r="AD19" s="116">
        <v>2.0</v>
      </c>
      <c r="AE19" s="10">
        <v>11.0</v>
      </c>
      <c r="AF19" s="10">
        <f t="shared" si="1"/>
        <v>11</v>
      </c>
      <c r="AG19" s="107">
        <f t="shared" si="2"/>
        <v>0</v>
      </c>
    </row>
    <row r="20">
      <c r="A20" s="70"/>
      <c r="B20" s="146" t="s">
        <v>23</v>
      </c>
      <c r="C20" s="149"/>
      <c r="D20" s="150"/>
      <c r="E20" s="149"/>
      <c r="F20" s="150"/>
      <c r="G20" s="151">
        <v>2.5</v>
      </c>
      <c r="H20" s="152">
        <v>5.0</v>
      </c>
      <c r="I20" s="149"/>
      <c r="J20" s="150"/>
      <c r="K20" s="151">
        <v>5.0</v>
      </c>
      <c r="L20" s="152">
        <v>10.0</v>
      </c>
      <c r="M20" s="151">
        <v>5.0</v>
      </c>
      <c r="N20" s="152">
        <v>10.0</v>
      </c>
      <c r="O20" s="151">
        <v>1.5</v>
      </c>
      <c r="P20" s="152">
        <v>3.0</v>
      </c>
      <c r="Q20" s="151">
        <v>3.0</v>
      </c>
      <c r="R20" s="152">
        <v>6.0</v>
      </c>
      <c r="S20" s="151">
        <v>3.0</v>
      </c>
      <c r="T20" s="152">
        <v>6.0</v>
      </c>
      <c r="U20" s="151">
        <v>1.5</v>
      </c>
      <c r="V20" s="152">
        <v>3.0</v>
      </c>
      <c r="W20" s="151">
        <v>1.5</v>
      </c>
      <c r="X20" s="152">
        <v>3.0</v>
      </c>
      <c r="Y20" s="149"/>
      <c r="Z20" s="150"/>
      <c r="AA20" s="149"/>
      <c r="AB20" s="150"/>
      <c r="AC20" s="149"/>
      <c r="AD20" s="150"/>
      <c r="AE20" s="153">
        <v>39.0</v>
      </c>
      <c r="AF20" s="153">
        <f t="shared" si="1"/>
        <v>31</v>
      </c>
      <c r="AG20" s="154">
        <f t="shared" si="2"/>
        <v>-0.205</v>
      </c>
    </row>
    <row r="21">
      <c r="A21" s="55"/>
      <c r="B21" s="155" t="s">
        <v>28</v>
      </c>
      <c r="C21" s="160"/>
      <c r="D21" s="161"/>
      <c r="E21" s="160"/>
      <c r="F21" s="161"/>
      <c r="G21" s="158">
        <v>1.0</v>
      </c>
      <c r="H21" s="159">
        <v>3.0</v>
      </c>
      <c r="I21" s="160"/>
      <c r="J21" s="161"/>
      <c r="K21" s="158">
        <v>1.0</v>
      </c>
      <c r="L21" s="159">
        <v>6.0</v>
      </c>
      <c r="M21" s="158">
        <v>1.0</v>
      </c>
      <c r="N21" s="159">
        <v>6.0</v>
      </c>
      <c r="O21" s="158">
        <v>1.0</v>
      </c>
      <c r="P21" s="159">
        <v>3.0</v>
      </c>
      <c r="Q21" s="158">
        <v>1.0</v>
      </c>
      <c r="R21" s="159">
        <v>5.0</v>
      </c>
      <c r="S21" s="158">
        <v>1.0</v>
      </c>
      <c r="T21" s="159">
        <v>5.0</v>
      </c>
      <c r="U21" s="158">
        <v>1.0</v>
      </c>
      <c r="V21" s="159">
        <v>3.0</v>
      </c>
      <c r="W21" s="158">
        <v>1.0</v>
      </c>
      <c r="X21" s="159">
        <v>3.0</v>
      </c>
      <c r="Y21" s="158">
        <v>1.0</v>
      </c>
      <c r="Z21" s="159">
        <v>3.0</v>
      </c>
      <c r="AA21" s="158">
        <v>1.0</v>
      </c>
      <c r="AB21" s="159">
        <v>5.0</v>
      </c>
      <c r="AC21" s="158">
        <v>1.0</v>
      </c>
      <c r="AD21" s="159">
        <v>3.0</v>
      </c>
      <c r="AE21" s="162">
        <v>39.0</v>
      </c>
      <c r="AF21" s="162">
        <f t="shared" si="1"/>
        <v>39</v>
      </c>
      <c r="AG21" s="107">
        <f t="shared" si="2"/>
        <v>0</v>
      </c>
    </row>
    <row r="22">
      <c r="A22" s="163" t="s">
        <v>66</v>
      </c>
      <c r="B22" s="120" t="s">
        <v>18</v>
      </c>
      <c r="C22" s="123">
        <v>15.0</v>
      </c>
      <c r="D22" s="124">
        <v>30.0</v>
      </c>
      <c r="E22" s="123">
        <v>30.0</v>
      </c>
      <c r="F22" s="124">
        <v>60.0</v>
      </c>
      <c r="G22" s="121"/>
      <c r="H22" s="122"/>
      <c r="I22" s="121"/>
      <c r="J22" s="122"/>
      <c r="K22" s="121"/>
      <c r="L22" s="122"/>
      <c r="M22" s="121"/>
      <c r="N22" s="122"/>
      <c r="O22" s="123">
        <v>5.0</v>
      </c>
      <c r="P22" s="124">
        <v>10.0</v>
      </c>
      <c r="Q22" s="123">
        <v>10.0</v>
      </c>
      <c r="R22" s="124">
        <v>20.0</v>
      </c>
      <c r="S22" s="123">
        <v>10.0</v>
      </c>
      <c r="T22" s="124">
        <v>20.0</v>
      </c>
      <c r="U22" s="123">
        <v>5.0</v>
      </c>
      <c r="V22" s="124">
        <v>10.0</v>
      </c>
      <c r="W22" s="123">
        <v>5.0</v>
      </c>
      <c r="X22" s="124">
        <v>10.0</v>
      </c>
      <c r="Y22" s="123">
        <v>5.0</v>
      </c>
      <c r="Z22" s="124">
        <v>10.0</v>
      </c>
      <c r="AA22" s="123">
        <v>10.0</v>
      </c>
      <c r="AB22" s="124">
        <v>20.0</v>
      </c>
      <c r="AC22" s="123">
        <v>5.0</v>
      </c>
      <c r="AD22" s="124">
        <v>10.0</v>
      </c>
      <c r="AE22" s="127">
        <v>90.0</v>
      </c>
      <c r="AF22" s="127">
        <f t="shared" si="1"/>
        <v>180</v>
      </c>
      <c r="AG22" s="107">
        <f t="shared" si="2"/>
        <v>1</v>
      </c>
    </row>
    <row r="23">
      <c r="A23" s="78"/>
      <c r="B23" s="164" t="s">
        <v>30</v>
      </c>
      <c r="C23" s="165">
        <v>15.0</v>
      </c>
      <c r="D23" s="166">
        <v>30.0</v>
      </c>
      <c r="E23" s="165">
        <v>30.0</v>
      </c>
      <c r="F23" s="166">
        <v>60.0</v>
      </c>
      <c r="G23" s="169"/>
      <c r="H23" s="170"/>
      <c r="I23" s="169"/>
      <c r="J23" s="170"/>
      <c r="K23" s="169"/>
      <c r="L23" s="170"/>
      <c r="M23" s="169"/>
      <c r="N23" s="170"/>
      <c r="O23" s="165">
        <v>5.0</v>
      </c>
      <c r="P23" s="166">
        <v>10.0</v>
      </c>
      <c r="Q23" s="165">
        <v>10.0</v>
      </c>
      <c r="R23" s="166">
        <v>20.0</v>
      </c>
      <c r="S23" s="165">
        <v>10.0</v>
      </c>
      <c r="T23" s="166">
        <v>20.0</v>
      </c>
      <c r="U23" s="165">
        <v>5.0</v>
      </c>
      <c r="V23" s="166">
        <v>10.0</v>
      </c>
      <c r="W23" s="165">
        <v>5.0</v>
      </c>
      <c r="X23" s="166">
        <v>10.0</v>
      </c>
      <c r="Y23" s="165">
        <v>5.0</v>
      </c>
      <c r="Z23" s="166">
        <v>10.0</v>
      </c>
      <c r="AA23" s="165">
        <v>10.0</v>
      </c>
      <c r="AB23" s="166">
        <v>20.0</v>
      </c>
      <c r="AC23" s="165">
        <v>5.0</v>
      </c>
      <c r="AD23" s="166">
        <v>10.0</v>
      </c>
      <c r="AE23" s="171">
        <v>90.0</v>
      </c>
      <c r="AF23" s="171">
        <f t="shared" si="1"/>
        <v>180</v>
      </c>
      <c r="AG23" s="172">
        <f t="shared" si="2"/>
        <v>1</v>
      </c>
    </row>
    <row r="24">
      <c r="A24" s="55"/>
      <c r="B24" s="102" t="s">
        <v>37</v>
      </c>
      <c r="C24" s="115">
        <v>3.0</v>
      </c>
      <c r="D24" s="116">
        <v>6.0</v>
      </c>
      <c r="E24" s="115">
        <v>5.0</v>
      </c>
      <c r="F24" s="116">
        <v>10.0</v>
      </c>
      <c r="G24" s="103"/>
      <c r="H24" s="104"/>
      <c r="I24" s="103"/>
      <c r="J24" s="104"/>
      <c r="K24" s="103"/>
      <c r="L24" s="104"/>
      <c r="M24" s="103"/>
      <c r="N24" s="104"/>
      <c r="O24" s="115">
        <v>1.0</v>
      </c>
      <c r="P24" s="116">
        <v>2.0</v>
      </c>
      <c r="Q24" s="115">
        <v>1.5</v>
      </c>
      <c r="R24" s="116">
        <v>3.0</v>
      </c>
      <c r="S24" s="115">
        <v>1.5</v>
      </c>
      <c r="T24" s="116">
        <v>3.0</v>
      </c>
      <c r="U24" s="115">
        <v>1.0</v>
      </c>
      <c r="V24" s="116">
        <v>2.0</v>
      </c>
      <c r="W24" s="115">
        <v>1.0</v>
      </c>
      <c r="X24" s="116">
        <v>2.0</v>
      </c>
      <c r="Y24" s="115">
        <v>1.0</v>
      </c>
      <c r="Z24" s="116">
        <v>2.0</v>
      </c>
      <c r="AA24" s="115">
        <v>1.5</v>
      </c>
      <c r="AB24" s="116">
        <v>3.0</v>
      </c>
      <c r="AC24" s="115">
        <v>1.0</v>
      </c>
      <c r="AD24" s="116">
        <v>2.0</v>
      </c>
      <c r="AE24" s="10">
        <v>15.5</v>
      </c>
      <c r="AF24" s="10">
        <f t="shared" si="1"/>
        <v>31</v>
      </c>
      <c r="AG24" s="107">
        <f t="shared" si="2"/>
        <v>1</v>
      </c>
    </row>
    <row r="25">
      <c r="A25" s="78"/>
      <c r="B25" s="164" t="s">
        <v>24</v>
      </c>
      <c r="C25" s="165">
        <v>3.0</v>
      </c>
      <c r="D25" s="166">
        <v>6.0</v>
      </c>
      <c r="E25" s="165">
        <v>5.0</v>
      </c>
      <c r="F25" s="166">
        <v>10.0</v>
      </c>
      <c r="G25" s="169"/>
      <c r="H25" s="170"/>
      <c r="I25" s="169"/>
      <c r="J25" s="170"/>
      <c r="K25" s="169"/>
      <c r="L25" s="170"/>
      <c r="M25" s="169"/>
      <c r="N25" s="170"/>
      <c r="O25" s="165">
        <v>1.0</v>
      </c>
      <c r="P25" s="166">
        <v>2.0</v>
      </c>
      <c r="Q25" s="165">
        <v>1.5</v>
      </c>
      <c r="R25" s="166">
        <v>3.0</v>
      </c>
      <c r="S25" s="165">
        <v>1.5</v>
      </c>
      <c r="T25" s="166">
        <v>3.0</v>
      </c>
      <c r="U25" s="165">
        <v>1.0</v>
      </c>
      <c r="V25" s="166">
        <v>2.0</v>
      </c>
      <c r="W25" s="165">
        <v>1.0</v>
      </c>
      <c r="X25" s="166">
        <v>2.0</v>
      </c>
      <c r="Y25" s="165">
        <v>1.0</v>
      </c>
      <c r="Z25" s="166">
        <v>2.0</v>
      </c>
      <c r="AA25" s="165">
        <v>1.5</v>
      </c>
      <c r="AB25" s="166">
        <v>3.0</v>
      </c>
      <c r="AC25" s="165">
        <v>1.0</v>
      </c>
      <c r="AD25" s="166">
        <v>2.0</v>
      </c>
      <c r="AE25" s="171">
        <v>15.5</v>
      </c>
      <c r="AF25" s="171">
        <f t="shared" si="1"/>
        <v>31</v>
      </c>
      <c r="AG25" s="172">
        <f t="shared" si="2"/>
        <v>1</v>
      </c>
    </row>
    <row r="26">
      <c r="A26" s="81"/>
      <c r="B26" s="155" t="s">
        <v>43</v>
      </c>
      <c r="C26" s="158">
        <v>3.0</v>
      </c>
      <c r="D26" s="159">
        <v>6.0</v>
      </c>
      <c r="E26" s="158">
        <v>5.0</v>
      </c>
      <c r="F26" s="159">
        <v>10.0</v>
      </c>
      <c r="G26" s="160"/>
      <c r="H26" s="161"/>
      <c r="I26" s="160"/>
      <c r="J26" s="161"/>
      <c r="K26" s="160"/>
      <c r="L26" s="161"/>
      <c r="M26" s="160"/>
      <c r="N26" s="161"/>
      <c r="O26" s="158">
        <v>1.0</v>
      </c>
      <c r="P26" s="159">
        <v>2.0</v>
      </c>
      <c r="Q26" s="158">
        <v>1.5</v>
      </c>
      <c r="R26" s="159">
        <v>3.0</v>
      </c>
      <c r="S26" s="158">
        <v>1.5</v>
      </c>
      <c r="T26" s="159">
        <v>3.0</v>
      </c>
      <c r="U26" s="158">
        <v>1.0</v>
      </c>
      <c r="V26" s="159">
        <v>2.0</v>
      </c>
      <c r="W26" s="158">
        <v>1.0</v>
      </c>
      <c r="X26" s="159">
        <v>2.0</v>
      </c>
      <c r="Y26" s="158">
        <v>1.0</v>
      </c>
      <c r="Z26" s="159">
        <v>2.0</v>
      </c>
      <c r="AA26" s="158">
        <v>1.5</v>
      </c>
      <c r="AB26" s="159">
        <v>3.0</v>
      </c>
      <c r="AC26" s="158">
        <v>1.0</v>
      </c>
      <c r="AD26" s="159">
        <v>2.0</v>
      </c>
      <c r="AE26" s="162">
        <v>15.5</v>
      </c>
      <c r="AF26" s="162">
        <f t="shared" si="1"/>
        <v>31</v>
      </c>
      <c r="AG26" s="107">
        <f t="shared" si="2"/>
        <v>1</v>
      </c>
    </row>
    <row r="27">
      <c r="A27" s="173" t="s">
        <v>67</v>
      </c>
      <c r="B27" s="120" t="s">
        <v>15</v>
      </c>
      <c r="C27" s="121"/>
      <c r="D27" s="122"/>
      <c r="E27" s="121"/>
      <c r="F27" s="122"/>
      <c r="G27" s="121"/>
      <c r="H27" s="122"/>
      <c r="I27" s="121"/>
      <c r="J27" s="122"/>
      <c r="K27" s="121"/>
      <c r="L27" s="122"/>
      <c r="M27" s="121"/>
      <c r="N27" s="122"/>
      <c r="O27" s="123">
        <v>1.0</v>
      </c>
      <c r="P27" s="124">
        <v>2.0</v>
      </c>
      <c r="Q27" s="123">
        <v>2.0</v>
      </c>
      <c r="R27" s="124">
        <v>4.0</v>
      </c>
      <c r="S27" s="123">
        <v>2.0</v>
      </c>
      <c r="T27" s="124">
        <v>4.0</v>
      </c>
      <c r="U27" s="123">
        <v>1.0</v>
      </c>
      <c r="V27" s="124">
        <v>2.0</v>
      </c>
      <c r="W27" s="121"/>
      <c r="X27" s="122"/>
      <c r="Y27" s="123">
        <v>2.0</v>
      </c>
      <c r="Z27" s="124">
        <v>4.0</v>
      </c>
      <c r="AA27" s="123">
        <v>2.0</v>
      </c>
      <c r="AB27" s="124">
        <v>4.0</v>
      </c>
      <c r="AC27" s="123">
        <v>1.0</v>
      </c>
      <c r="AD27" s="124">
        <v>2.0</v>
      </c>
      <c r="AE27" s="127">
        <v>12.0</v>
      </c>
      <c r="AF27" s="127">
        <f t="shared" si="1"/>
        <v>24</v>
      </c>
      <c r="AG27" s="107">
        <f t="shared" si="2"/>
        <v>1</v>
      </c>
    </row>
    <row r="28">
      <c r="A28" s="85"/>
      <c r="B28" s="174" t="s">
        <v>33</v>
      </c>
      <c r="C28" s="177"/>
      <c r="D28" s="178"/>
      <c r="E28" s="177"/>
      <c r="F28" s="178"/>
      <c r="G28" s="177"/>
      <c r="H28" s="178"/>
      <c r="I28" s="177"/>
      <c r="J28" s="178"/>
      <c r="K28" s="177"/>
      <c r="L28" s="178"/>
      <c r="M28" s="177"/>
      <c r="N28" s="178"/>
      <c r="O28" s="177"/>
      <c r="P28" s="178"/>
      <c r="Q28" s="177"/>
      <c r="R28" s="178"/>
      <c r="S28" s="179">
        <v>3.0</v>
      </c>
      <c r="T28" s="180">
        <v>5.0</v>
      </c>
      <c r="U28" s="177"/>
      <c r="V28" s="178"/>
      <c r="W28" s="179">
        <v>3.0</v>
      </c>
      <c r="X28" s="180">
        <v>5.0</v>
      </c>
      <c r="Y28" s="179">
        <v>1.0</v>
      </c>
      <c r="Z28" s="180">
        <v>3.0</v>
      </c>
      <c r="AA28" s="179">
        <v>1.0</v>
      </c>
      <c r="AB28" s="180">
        <v>3.0</v>
      </c>
      <c r="AC28" s="179">
        <v>1.0</v>
      </c>
      <c r="AD28" s="180">
        <v>3.0</v>
      </c>
      <c r="AE28" s="181">
        <v>22.0</v>
      </c>
      <c r="AF28" s="181">
        <f t="shared" si="1"/>
        <v>22</v>
      </c>
      <c r="AG28" s="182">
        <f t="shared" si="2"/>
        <v>0</v>
      </c>
    </row>
    <row r="29">
      <c r="A29" s="55"/>
      <c r="B29" s="102" t="s">
        <v>34</v>
      </c>
      <c r="C29" s="103"/>
      <c r="D29" s="104"/>
      <c r="E29" s="103"/>
      <c r="F29" s="104"/>
      <c r="G29" s="103"/>
      <c r="H29" s="104"/>
      <c r="I29" s="103"/>
      <c r="J29" s="104"/>
      <c r="K29" s="103"/>
      <c r="L29" s="104"/>
      <c r="M29" s="103"/>
      <c r="N29" s="104"/>
      <c r="O29" s="103"/>
      <c r="P29" s="104"/>
      <c r="Q29" s="103"/>
      <c r="R29" s="104"/>
      <c r="S29" s="115">
        <v>0.7</v>
      </c>
      <c r="T29" s="116">
        <v>1.5</v>
      </c>
      <c r="U29" s="103"/>
      <c r="V29" s="104"/>
      <c r="W29" s="115">
        <v>0.7</v>
      </c>
      <c r="X29" s="116">
        <v>1.5</v>
      </c>
      <c r="Y29" s="115">
        <v>0.5</v>
      </c>
      <c r="Z29" s="116">
        <v>1.0</v>
      </c>
      <c r="AA29" s="115">
        <v>0.5</v>
      </c>
      <c r="AB29" s="116">
        <v>1.0</v>
      </c>
      <c r="AC29" s="115">
        <v>0.5</v>
      </c>
      <c r="AD29" s="116">
        <v>1.0</v>
      </c>
      <c r="AE29" s="10">
        <v>7.0</v>
      </c>
      <c r="AF29" s="10">
        <f t="shared" si="1"/>
        <v>7</v>
      </c>
      <c r="AG29" s="107">
        <f t="shared" si="2"/>
        <v>0</v>
      </c>
    </row>
    <row r="30">
      <c r="A30" s="85"/>
      <c r="B30" s="174" t="s">
        <v>44</v>
      </c>
      <c r="C30" s="179">
        <v>5.0</v>
      </c>
      <c r="D30" s="180">
        <v>7.5</v>
      </c>
      <c r="E30" s="179">
        <v>10.0</v>
      </c>
      <c r="F30" s="180">
        <v>15.0</v>
      </c>
      <c r="G30" s="179">
        <v>5.0</v>
      </c>
      <c r="H30" s="180">
        <v>7.5</v>
      </c>
      <c r="I30" s="179">
        <v>10.0</v>
      </c>
      <c r="J30" s="180">
        <v>15.0</v>
      </c>
      <c r="K30" s="179">
        <v>10.0</v>
      </c>
      <c r="L30" s="180">
        <v>15.0</v>
      </c>
      <c r="M30" s="179">
        <v>10.0</v>
      </c>
      <c r="N30" s="180">
        <v>15.0</v>
      </c>
      <c r="O30" s="179">
        <v>10.0</v>
      </c>
      <c r="P30" s="180">
        <v>15.0</v>
      </c>
      <c r="Q30" s="179">
        <v>10.0</v>
      </c>
      <c r="R30" s="180">
        <v>15.0</v>
      </c>
      <c r="S30" s="179">
        <v>5.0</v>
      </c>
      <c r="T30" s="180">
        <v>7.5</v>
      </c>
      <c r="U30" s="179">
        <v>5.0</v>
      </c>
      <c r="V30" s="180">
        <v>7.5</v>
      </c>
      <c r="W30" s="179">
        <v>5.0</v>
      </c>
      <c r="X30" s="180">
        <v>7.5</v>
      </c>
      <c r="Y30" s="179">
        <v>5.0</v>
      </c>
      <c r="Z30" s="180">
        <v>7.5</v>
      </c>
      <c r="AA30" s="179">
        <v>5.0</v>
      </c>
      <c r="AB30" s="180">
        <v>7.5</v>
      </c>
      <c r="AC30" s="179">
        <v>5.0</v>
      </c>
      <c r="AD30" s="180">
        <v>7.5</v>
      </c>
      <c r="AE30" s="181">
        <v>97.5</v>
      </c>
      <c r="AF30" s="181">
        <f t="shared" si="1"/>
        <v>97.5</v>
      </c>
      <c r="AG30" s="182">
        <f t="shared" si="2"/>
        <v>0</v>
      </c>
    </row>
    <row r="31">
      <c r="A31" s="55"/>
      <c r="B31" s="102" t="s">
        <v>27</v>
      </c>
      <c r="C31" s="115">
        <v>5.0</v>
      </c>
      <c r="D31" s="116">
        <v>7.5</v>
      </c>
      <c r="E31" s="115">
        <v>10.0</v>
      </c>
      <c r="F31" s="116">
        <v>15.0</v>
      </c>
      <c r="G31" s="115">
        <v>5.0</v>
      </c>
      <c r="H31" s="116">
        <v>7.5</v>
      </c>
      <c r="I31" s="115">
        <v>10.0</v>
      </c>
      <c r="J31" s="116">
        <v>15.0</v>
      </c>
      <c r="K31" s="115">
        <v>10.0</v>
      </c>
      <c r="L31" s="116">
        <v>15.0</v>
      </c>
      <c r="M31" s="115">
        <v>10.0</v>
      </c>
      <c r="N31" s="116">
        <v>15.0</v>
      </c>
      <c r="O31" s="115">
        <v>10.0</v>
      </c>
      <c r="P31" s="116">
        <v>15.0</v>
      </c>
      <c r="Q31" s="115">
        <v>10.0</v>
      </c>
      <c r="R31" s="116">
        <v>15.0</v>
      </c>
      <c r="S31" s="115">
        <v>5.0</v>
      </c>
      <c r="T31" s="116">
        <v>7.5</v>
      </c>
      <c r="U31" s="115">
        <v>5.0</v>
      </c>
      <c r="V31" s="116">
        <v>7.5</v>
      </c>
      <c r="W31" s="115">
        <v>5.0</v>
      </c>
      <c r="X31" s="116">
        <v>7.5</v>
      </c>
      <c r="Y31" s="115">
        <v>5.0</v>
      </c>
      <c r="Z31" s="116">
        <v>7.5</v>
      </c>
      <c r="AA31" s="115">
        <v>5.0</v>
      </c>
      <c r="AB31" s="116">
        <v>7.5</v>
      </c>
      <c r="AC31" s="115">
        <v>5.0</v>
      </c>
      <c r="AD31" s="116">
        <v>7.5</v>
      </c>
      <c r="AE31" s="10">
        <v>97.5</v>
      </c>
      <c r="AF31" s="10">
        <f t="shared" si="1"/>
        <v>97.5</v>
      </c>
      <c r="AG31" s="107">
        <f t="shared" si="2"/>
        <v>0</v>
      </c>
    </row>
    <row r="32">
      <c r="A32" s="86"/>
      <c r="B32" s="183" t="s">
        <v>48</v>
      </c>
      <c r="C32" s="207"/>
      <c r="D32" s="208"/>
      <c r="E32" s="207"/>
      <c r="F32" s="208"/>
      <c r="G32" s="207"/>
      <c r="H32" s="208"/>
      <c r="I32" s="207"/>
      <c r="J32" s="208"/>
      <c r="K32" s="207"/>
      <c r="L32" s="208"/>
      <c r="M32" s="207"/>
      <c r="N32" s="208"/>
      <c r="O32" s="186">
        <v>1.0</v>
      </c>
      <c r="P32" s="187">
        <v>2.0</v>
      </c>
      <c r="Q32" s="186">
        <v>2.0</v>
      </c>
      <c r="R32" s="187">
        <v>4.0</v>
      </c>
      <c r="S32" s="186">
        <v>2.0</v>
      </c>
      <c r="T32" s="187">
        <v>4.0</v>
      </c>
      <c r="U32" s="186">
        <v>1.0</v>
      </c>
      <c r="V32" s="187">
        <v>2.0</v>
      </c>
      <c r="W32" s="207"/>
      <c r="X32" s="208"/>
      <c r="Y32" s="186">
        <v>2.0</v>
      </c>
      <c r="Z32" s="187">
        <v>4.0</v>
      </c>
      <c r="AA32" s="186">
        <v>2.0</v>
      </c>
      <c r="AB32" s="187">
        <v>4.0</v>
      </c>
      <c r="AC32" s="186">
        <v>1.0</v>
      </c>
      <c r="AD32" s="187">
        <v>2.0</v>
      </c>
      <c r="AE32" s="188">
        <v>12.0</v>
      </c>
      <c r="AF32" s="188">
        <f t="shared" si="1"/>
        <v>24</v>
      </c>
      <c r="AG32" s="182">
        <f t="shared" si="2"/>
        <v>1</v>
      </c>
    </row>
    <row r="33">
      <c r="A33" s="189" t="s">
        <v>68</v>
      </c>
      <c r="B33" s="120" t="s">
        <v>31</v>
      </c>
      <c r="C33" s="123">
        <v>2.0</v>
      </c>
      <c r="D33" s="124">
        <v>4.0</v>
      </c>
      <c r="E33" s="123">
        <v>3.0</v>
      </c>
      <c r="F33" s="124">
        <v>6.0</v>
      </c>
      <c r="G33" s="123">
        <v>2.0</v>
      </c>
      <c r="H33" s="124">
        <v>4.0</v>
      </c>
      <c r="I33" s="123">
        <v>3.0</v>
      </c>
      <c r="J33" s="124">
        <v>6.0</v>
      </c>
      <c r="K33" s="123">
        <v>3.0</v>
      </c>
      <c r="L33" s="124">
        <v>6.0</v>
      </c>
      <c r="M33" s="123">
        <v>3.0</v>
      </c>
      <c r="N33" s="124">
        <v>6.0</v>
      </c>
      <c r="O33" s="123">
        <v>2.0</v>
      </c>
      <c r="P33" s="124">
        <v>4.0</v>
      </c>
      <c r="Q33" s="123">
        <v>3.0</v>
      </c>
      <c r="R33" s="124">
        <v>6.0</v>
      </c>
      <c r="S33" s="123">
        <v>3.0</v>
      </c>
      <c r="T33" s="124">
        <v>6.0</v>
      </c>
      <c r="U33" s="123">
        <v>2.0</v>
      </c>
      <c r="V33" s="124">
        <v>4.0</v>
      </c>
      <c r="W33" s="123">
        <v>2.0</v>
      </c>
      <c r="X33" s="124">
        <v>4.0</v>
      </c>
      <c r="Y33" s="123">
        <v>2.0</v>
      </c>
      <c r="Z33" s="124">
        <v>4.0</v>
      </c>
      <c r="AA33" s="123">
        <v>3.0</v>
      </c>
      <c r="AB33" s="124">
        <v>6.0</v>
      </c>
      <c r="AC33" s="123">
        <v>2.0</v>
      </c>
      <c r="AD33" s="124">
        <v>4.0</v>
      </c>
      <c r="AE33" s="127">
        <v>50.0</v>
      </c>
      <c r="AF33" s="127">
        <f t="shared" si="1"/>
        <v>50</v>
      </c>
      <c r="AG33" s="107">
        <f t="shared" si="2"/>
        <v>0</v>
      </c>
    </row>
    <row r="34">
      <c r="A34" s="87"/>
      <c r="B34" s="190" t="s">
        <v>32</v>
      </c>
      <c r="C34" s="191">
        <v>1.0</v>
      </c>
      <c r="D34" s="192">
        <v>2.0</v>
      </c>
      <c r="E34" s="191">
        <v>2.0</v>
      </c>
      <c r="F34" s="192">
        <v>4.0</v>
      </c>
      <c r="G34" s="191">
        <v>1.0</v>
      </c>
      <c r="H34" s="192">
        <v>2.0</v>
      </c>
      <c r="I34" s="191">
        <v>2.0</v>
      </c>
      <c r="J34" s="192">
        <v>4.0</v>
      </c>
      <c r="K34" s="191">
        <v>2.0</v>
      </c>
      <c r="L34" s="192">
        <v>4.0</v>
      </c>
      <c r="M34" s="191">
        <v>2.0</v>
      </c>
      <c r="N34" s="192">
        <v>4.0</v>
      </c>
      <c r="O34" s="191">
        <v>1.0</v>
      </c>
      <c r="P34" s="192">
        <v>2.0</v>
      </c>
      <c r="Q34" s="191">
        <v>2.0</v>
      </c>
      <c r="R34" s="192">
        <v>4.0</v>
      </c>
      <c r="S34" s="191">
        <v>2.0</v>
      </c>
      <c r="T34" s="192">
        <v>4.0</v>
      </c>
      <c r="U34" s="191">
        <v>1.0</v>
      </c>
      <c r="V34" s="192">
        <v>2.0</v>
      </c>
      <c r="W34" s="191">
        <v>1.0</v>
      </c>
      <c r="X34" s="192">
        <v>2.0</v>
      </c>
      <c r="Y34" s="191">
        <v>1.0</v>
      </c>
      <c r="Z34" s="192">
        <v>2.0</v>
      </c>
      <c r="AA34" s="191">
        <v>2.0</v>
      </c>
      <c r="AB34" s="192">
        <v>4.0</v>
      </c>
      <c r="AC34" s="191">
        <v>1.0</v>
      </c>
      <c r="AD34" s="192">
        <v>2.0</v>
      </c>
      <c r="AE34" s="193">
        <v>25.0</v>
      </c>
      <c r="AF34" s="193">
        <f t="shared" si="1"/>
        <v>28</v>
      </c>
      <c r="AG34" s="195">
        <f t="shared" si="2"/>
        <v>0.12</v>
      </c>
    </row>
    <row r="35">
      <c r="A35" s="189" t="s">
        <v>69</v>
      </c>
      <c r="B35" s="120" t="s">
        <v>39</v>
      </c>
      <c r="C35" s="121"/>
      <c r="D35" s="122"/>
      <c r="E35" s="121"/>
      <c r="F35" s="122"/>
      <c r="G35" s="121"/>
      <c r="H35" s="122"/>
      <c r="I35" s="121"/>
      <c r="J35" s="122"/>
      <c r="K35" s="121"/>
      <c r="L35" s="122"/>
      <c r="M35" s="121"/>
      <c r="N35" s="122"/>
      <c r="O35" s="121"/>
      <c r="P35" s="122"/>
      <c r="Q35" s="123">
        <v>1.0</v>
      </c>
      <c r="R35" s="124">
        <v>3.0</v>
      </c>
      <c r="S35" s="121"/>
      <c r="T35" s="122"/>
      <c r="U35" s="121"/>
      <c r="V35" s="122"/>
      <c r="W35" s="121"/>
      <c r="X35" s="122"/>
      <c r="Y35" s="121"/>
      <c r="Z35" s="122"/>
      <c r="AA35" s="123">
        <v>1.0</v>
      </c>
      <c r="AB35" s="124">
        <v>3.0</v>
      </c>
      <c r="AC35" s="123">
        <v>1.0</v>
      </c>
      <c r="AD35" s="124">
        <v>2.0</v>
      </c>
      <c r="AE35" s="127">
        <v>10.0</v>
      </c>
      <c r="AF35" s="127">
        <f t="shared" si="1"/>
        <v>10</v>
      </c>
      <c r="AG35" s="107">
        <f t="shared" si="2"/>
        <v>0</v>
      </c>
    </row>
    <row r="36">
      <c r="A36" s="90"/>
      <c r="B36" s="190" t="s">
        <v>26</v>
      </c>
      <c r="C36" s="209"/>
      <c r="D36" s="210"/>
      <c r="E36" s="209"/>
      <c r="F36" s="210"/>
      <c r="G36" s="191">
        <v>1.0</v>
      </c>
      <c r="H36" s="192">
        <v>2.0</v>
      </c>
      <c r="I36" s="209"/>
      <c r="J36" s="210"/>
      <c r="K36" s="191">
        <v>1.0</v>
      </c>
      <c r="L36" s="192">
        <v>3.0</v>
      </c>
      <c r="M36" s="191">
        <v>1.0</v>
      </c>
      <c r="N36" s="192">
        <v>3.0</v>
      </c>
      <c r="O36" s="209"/>
      <c r="P36" s="210"/>
      <c r="Q36" s="191">
        <v>1.0</v>
      </c>
      <c r="R36" s="192">
        <v>3.0</v>
      </c>
      <c r="S36" s="209"/>
      <c r="T36" s="210"/>
      <c r="U36" s="209"/>
      <c r="V36" s="210"/>
      <c r="W36" s="209"/>
      <c r="X36" s="210"/>
      <c r="Y36" s="209"/>
      <c r="Z36" s="210"/>
      <c r="AA36" s="191">
        <v>1.0</v>
      </c>
      <c r="AB36" s="192">
        <v>3.0</v>
      </c>
      <c r="AC36" s="191">
        <v>1.0</v>
      </c>
      <c r="AD36" s="192">
        <v>2.0</v>
      </c>
      <c r="AE36" s="193">
        <v>14.0</v>
      </c>
      <c r="AF36" s="193">
        <f t="shared" si="1"/>
        <v>14</v>
      </c>
      <c r="AG36" s="195">
        <f t="shared" si="2"/>
        <v>0</v>
      </c>
    </row>
    <row r="37">
      <c r="A37" s="198" t="s">
        <v>70</v>
      </c>
      <c r="B37" s="120" t="s">
        <v>19</v>
      </c>
      <c r="C37" s="123">
        <v>3.0</v>
      </c>
      <c r="D37" s="124">
        <v>5.0</v>
      </c>
      <c r="E37" s="123">
        <v>5.0</v>
      </c>
      <c r="F37" s="124">
        <v>10.0</v>
      </c>
      <c r="G37" s="123">
        <v>3.0</v>
      </c>
      <c r="H37" s="124">
        <v>5.0</v>
      </c>
      <c r="I37" s="123">
        <v>5.0</v>
      </c>
      <c r="J37" s="124">
        <v>10.0</v>
      </c>
      <c r="K37" s="123">
        <v>5.0</v>
      </c>
      <c r="L37" s="124">
        <v>10.0</v>
      </c>
      <c r="M37" s="123">
        <v>5.0</v>
      </c>
      <c r="N37" s="124">
        <v>10.0</v>
      </c>
      <c r="O37" s="123">
        <v>3.0</v>
      </c>
      <c r="P37" s="124">
        <v>5.0</v>
      </c>
      <c r="Q37" s="123">
        <v>5.0</v>
      </c>
      <c r="R37" s="124">
        <v>10.0</v>
      </c>
      <c r="S37" s="123">
        <v>5.0</v>
      </c>
      <c r="T37" s="124">
        <v>10.0</v>
      </c>
      <c r="U37" s="123">
        <v>3.0</v>
      </c>
      <c r="V37" s="124">
        <v>5.0</v>
      </c>
      <c r="W37" s="123">
        <v>3.0</v>
      </c>
      <c r="X37" s="124">
        <v>5.0</v>
      </c>
      <c r="Y37" s="123">
        <v>3.0</v>
      </c>
      <c r="Z37" s="124">
        <v>5.0</v>
      </c>
      <c r="AA37" s="123">
        <v>5.0</v>
      </c>
      <c r="AB37" s="124">
        <v>10.0</v>
      </c>
      <c r="AC37" s="123">
        <v>3.0</v>
      </c>
      <c r="AD37" s="124">
        <v>5.0</v>
      </c>
      <c r="AE37" s="127">
        <v>70.0</v>
      </c>
      <c r="AF37" s="127">
        <f t="shared" si="1"/>
        <v>70</v>
      </c>
      <c r="AG37" s="107">
        <f t="shared" si="2"/>
        <v>0</v>
      </c>
    </row>
    <row r="38">
      <c r="A38" s="87"/>
      <c r="B38" s="190" t="s">
        <v>20</v>
      </c>
      <c r="C38" s="191">
        <v>1.0</v>
      </c>
      <c r="D38" s="192">
        <v>3.0</v>
      </c>
      <c r="E38" s="191">
        <v>2.0</v>
      </c>
      <c r="F38" s="192">
        <v>5.0</v>
      </c>
      <c r="G38" s="191">
        <v>1.0</v>
      </c>
      <c r="H38" s="192">
        <v>3.0</v>
      </c>
      <c r="I38" s="191">
        <v>2.0</v>
      </c>
      <c r="J38" s="192">
        <v>5.0</v>
      </c>
      <c r="K38" s="191">
        <v>2.0</v>
      </c>
      <c r="L38" s="192">
        <v>5.0</v>
      </c>
      <c r="M38" s="191">
        <v>2.0</v>
      </c>
      <c r="N38" s="192">
        <v>5.0</v>
      </c>
      <c r="O38" s="191">
        <v>1.0</v>
      </c>
      <c r="P38" s="192">
        <v>3.0</v>
      </c>
      <c r="Q38" s="191">
        <v>2.0</v>
      </c>
      <c r="R38" s="192">
        <v>5.0</v>
      </c>
      <c r="S38" s="191">
        <v>2.0</v>
      </c>
      <c r="T38" s="192">
        <v>5.0</v>
      </c>
      <c r="U38" s="191">
        <v>1.0</v>
      </c>
      <c r="V38" s="192">
        <v>3.0</v>
      </c>
      <c r="W38" s="191">
        <v>1.0</v>
      </c>
      <c r="X38" s="192">
        <v>3.0</v>
      </c>
      <c r="Y38" s="191">
        <v>1.0</v>
      </c>
      <c r="Z38" s="192">
        <v>3.0</v>
      </c>
      <c r="AA38" s="191">
        <v>2.0</v>
      </c>
      <c r="AB38" s="192">
        <v>5.0</v>
      </c>
      <c r="AC38" s="191">
        <v>1.0</v>
      </c>
      <c r="AD38" s="192">
        <v>3.0</v>
      </c>
      <c r="AE38" s="193">
        <v>39.0</v>
      </c>
      <c r="AF38" s="193">
        <f t="shared" si="1"/>
        <v>39</v>
      </c>
      <c r="AG38" s="195">
        <f t="shared" si="2"/>
        <v>0</v>
      </c>
    </row>
    <row r="39">
      <c r="A39" s="189" t="s">
        <v>71</v>
      </c>
      <c r="B39" s="102" t="s">
        <v>46</v>
      </c>
      <c r="C39" s="103"/>
      <c r="D39" s="104"/>
      <c r="E39" s="103"/>
      <c r="F39" s="104"/>
      <c r="G39" s="115">
        <v>1.0</v>
      </c>
      <c r="H39" s="116">
        <v>1.0</v>
      </c>
      <c r="I39" s="103"/>
      <c r="J39" s="104"/>
      <c r="K39" s="115">
        <v>2.0</v>
      </c>
      <c r="L39" s="116">
        <v>2.0</v>
      </c>
      <c r="M39" s="115">
        <v>2.0</v>
      </c>
      <c r="N39" s="116">
        <v>2.0</v>
      </c>
      <c r="O39" s="115">
        <v>1.0</v>
      </c>
      <c r="P39" s="116">
        <v>2.0</v>
      </c>
      <c r="Q39" s="115">
        <v>2.0</v>
      </c>
      <c r="R39" s="116">
        <v>3.0</v>
      </c>
      <c r="S39" s="115">
        <v>2.0</v>
      </c>
      <c r="T39" s="116">
        <v>3.0</v>
      </c>
      <c r="U39" s="115">
        <v>1.0</v>
      </c>
      <c r="V39" s="116">
        <v>2.0</v>
      </c>
      <c r="W39" s="115">
        <v>1.0</v>
      </c>
      <c r="X39" s="116">
        <v>2.0</v>
      </c>
      <c r="Y39" s="115">
        <v>1.0</v>
      </c>
      <c r="Z39" s="116">
        <v>2.0</v>
      </c>
      <c r="AA39" s="115">
        <v>2.0</v>
      </c>
      <c r="AB39" s="116">
        <v>3.0</v>
      </c>
      <c r="AC39" s="115">
        <v>1.0</v>
      </c>
      <c r="AD39" s="116">
        <v>2.0</v>
      </c>
      <c r="AE39" s="10">
        <v>23.0</v>
      </c>
      <c r="AF39" s="10">
        <f t="shared" si="1"/>
        <v>23</v>
      </c>
      <c r="AG39" s="107">
        <f t="shared" si="2"/>
        <v>0</v>
      </c>
    </row>
    <row r="40">
      <c r="A40" s="87"/>
      <c r="B40" s="190" t="s">
        <v>47</v>
      </c>
      <c r="C40" s="209"/>
      <c r="D40" s="210"/>
      <c r="E40" s="209"/>
      <c r="F40" s="210"/>
      <c r="G40" s="191">
        <v>2.0</v>
      </c>
      <c r="H40" s="192">
        <v>5.0</v>
      </c>
      <c r="I40" s="209"/>
      <c r="J40" s="210"/>
      <c r="K40" s="191">
        <v>5.0</v>
      </c>
      <c r="L40" s="192">
        <v>10.0</v>
      </c>
      <c r="M40" s="191">
        <v>5.0</v>
      </c>
      <c r="N40" s="192">
        <v>10.0</v>
      </c>
      <c r="O40" s="191">
        <v>2.0</v>
      </c>
      <c r="P40" s="192">
        <v>5.0</v>
      </c>
      <c r="Q40" s="191">
        <v>5.0</v>
      </c>
      <c r="R40" s="192">
        <v>10.0</v>
      </c>
      <c r="S40" s="191">
        <v>5.0</v>
      </c>
      <c r="T40" s="192">
        <v>10.0</v>
      </c>
      <c r="U40" s="191">
        <v>2.0</v>
      </c>
      <c r="V40" s="192">
        <v>5.0</v>
      </c>
      <c r="W40" s="191">
        <v>2.0</v>
      </c>
      <c r="X40" s="192">
        <v>5.0</v>
      </c>
      <c r="Y40" s="191">
        <v>2.0</v>
      </c>
      <c r="Z40" s="192">
        <v>5.0</v>
      </c>
      <c r="AA40" s="191">
        <v>5.0</v>
      </c>
      <c r="AB40" s="192">
        <v>10.0</v>
      </c>
      <c r="AC40" s="191">
        <v>2.0</v>
      </c>
      <c r="AD40" s="192">
        <v>5.0</v>
      </c>
      <c r="AE40" s="193">
        <v>70.0</v>
      </c>
      <c r="AF40" s="193">
        <f t="shared" si="1"/>
        <v>70</v>
      </c>
      <c r="AG40" s="195">
        <f t="shared" si="2"/>
        <v>0</v>
      </c>
    </row>
    <row r="41">
      <c r="A41" s="189" t="s">
        <v>72</v>
      </c>
      <c r="B41" s="199" t="s">
        <v>73</v>
      </c>
      <c r="C41" s="211"/>
      <c r="D41" s="212"/>
      <c r="E41" s="211"/>
      <c r="F41" s="212"/>
      <c r="G41" s="202"/>
      <c r="H41" s="203"/>
      <c r="I41" s="211"/>
      <c r="J41" s="212"/>
      <c r="K41" s="202"/>
      <c r="L41" s="203"/>
      <c r="M41" s="202"/>
      <c r="N41" s="203"/>
      <c r="O41" s="202">
        <v>10.0</v>
      </c>
      <c r="P41" s="203">
        <v>20.0</v>
      </c>
      <c r="Q41" s="202">
        <v>20.0</v>
      </c>
      <c r="R41" s="203">
        <v>40.0</v>
      </c>
      <c r="S41" s="202">
        <v>20.0</v>
      </c>
      <c r="T41" s="203">
        <v>40.0</v>
      </c>
      <c r="U41" s="202"/>
      <c r="V41" s="203"/>
      <c r="W41" s="202">
        <v>10.0</v>
      </c>
      <c r="X41" s="203">
        <v>20.0</v>
      </c>
      <c r="Y41" s="202">
        <v>10.0</v>
      </c>
      <c r="Z41" s="203">
        <v>20.0</v>
      </c>
      <c r="AA41" s="202">
        <v>20.0</v>
      </c>
      <c r="AB41" s="203">
        <v>40.0</v>
      </c>
      <c r="AC41" s="202">
        <v>10.0</v>
      </c>
      <c r="AD41" s="203">
        <v>20.0</v>
      </c>
      <c r="AE41" s="214" t="s">
        <v>92</v>
      </c>
      <c r="AF41" s="204">
        <f t="shared" si="1"/>
        <v>220</v>
      </c>
      <c r="AG41" s="213" t="s">
        <v>92</v>
      </c>
    </row>
    <row r="42">
      <c r="D42" s="93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>
      <c r="A43" s="97" t="s">
        <v>96</v>
      </c>
    </row>
  </sheetData>
  <mergeCells count="26">
    <mergeCell ref="AA1:AB1"/>
    <mergeCell ref="AC1:AD1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3:B44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43"/>
  </hyperlinks>
  <drawing r:id="rId2"/>
  <tableParts count="2"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9.88"/>
    <col customWidth="1" min="2" max="2" width="23.88"/>
    <col customWidth="1" min="3" max="30" width="6.0"/>
    <col customWidth="1" min="31" max="31" width="13.13"/>
  </cols>
  <sheetData>
    <row r="1" ht="40.5" customHeight="1">
      <c r="A1" s="32" t="s">
        <v>97</v>
      </c>
      <c r="B1" s="32" t="s">
        <v>54</v>
      </c>
      <c r="C1" s="33" t="s">
        <v>1</v>
      </c>
      <c r="D1" s="34"/>
      <c r="E1" s="35" t="s">
        <v>2</v>
      </c>
      <c r="F1" s="36"/>
      <c r="G1" s="33" t="s">
        <v>3</v>
      </c>
      <c r="H1" s="34"/>
      <c r="I1" s="35" t="s">
        <v>4</v>
      </c>
      <c r="J1" s="36"/>
      <c r="K1" s="33" t="s">
        <v>5</v>
      </c>
      <c r="L1" s="34"/>
      <c r="M1" s="35" t="s">
        <v>6</v>
      </c>
      <c r="N1" s="36"/>
      <c r="O1" s="33" t="s">
        <v>7</v>
      </c>
      <c r="P1" s="34"/>
      <c r="Q1" s="35" t="s">
        <v>8</v>
      </c>
      <c r="R1" s="36"/>
      <c r="S1" s="33" t="s">
        <v>9</v>
      </c>
      <c r="T1" s="34"/>
      <c r="U1" s="35" t="s">
        <v>10</v>
      </c>
      <c r="V1" s="36"/>
      <c r="W1" s="33" t="s">
        <v>11</v>
      </c>
      <c r="X1" s="34"/>
      <c r="Y1" s="35" t="s">
        <v>12</v>
      </c>
      <c r="Z1" s="36"/>
      <c r="AA1" s="33" t="s">
        <v>13</v>
      </c>
      <c r="AB1" s="34"/>
      <c r="AC1" s="35" t="s">
        <v>14</v>
      </c>
      <c r="AD1" s="34"/>
      <c r="AE1" s="32" t="s">
        <v>55</v>
      </c>
    </row>
    <row r="2" ht="20.25" customHeight="1">
      <c r="A2" s="38"/>
      <c r="B2" s="38"/>
      <c r="C2" s="39" t="s">
        <v>56</v>
      </c>
      <c r="D2" s="40" t="s">
        <v>57</v>
      </c>
      <c r="E2" s="41" t="s">
        <v>56</v>
      </c>
      <c r="F2" s="41" t="s">
        <v>57</v>
      </c>
      <c r="G2" s="39" t="s">
        <v>56</v>
      </c>
      <c r="H2" s="40" t="s">
        <v>57</v>
      </c>
      <c r="I2" s="41" t="s">
        <v>56</v>
      </c>
      <c r="J2" s="41" t="s">
        <v>57</v>
      </c>
      <c r="K2" s="39" t="s">
        <v>56</v>
      </c>
      <c r="L2" s="40" t="s">
        <v>57</v>
      </c>
      <c r="M2" s="39" t="s">
        <v>56</v>
      </c>
      <c r="N2" s="41" t="s">
        <v>57</v>
      </c>
      <c r="O2" s="39" t="s">
        <v>56</v>
      </c>
      <c r="P2" s="40" t="s">
        <v>57</v>
      </c>
      <c r="Q2" s="41" t="s">
        <v>56</v>
      </c>
      <c r="R2" s="41" t="s">
        <v>57</v>
      </c>
      <c r="S2" s="39" t="s">
        <v>56</v>
      </c>
      <c r="T2" s="40" t="s">
        <v>57</v>
      </c>
      <c r="U2" s="41" t="s">
        <v>56</v>
      </c>
      <c r="V2" s="41" t="s">
        <v>57</v>
      </c>
      <c r="W2" s="39" t="s">
        <v>56</v>
      </c>
      <c r="X2" s="40" t="s">
        <v>57</v>
      </c>
      <c r="Y2" s="41" t="s">
        <v>56</v>
      </c>
      <c r="Z2" s="41" t="s">
        <v>57</v>
      </c>
      <c r="AA2" s="39" t="s">
        <v>56</v>
      </c>
      <c r="AB2" s="40" t="s">
        <v>57</v>
      </c>
      <c r="AC2" s="41" t="s">
        <v>56</v>
      </c>
      <c r="AD2" s="40" t="s">
        <v>57</v>
      </c>
      <c r="AE2" s="38"/>
    </row>
    <row r="3">
      <c r="A3" s="101" t="s">
        <v>61</v>
      </c>
      <c r="B3" s="102" t="s">
        <v>42</v>
      </c>
      <c r="C3" s="215"/>
      <c r="D3" s="216"/>
      <c r="E3" s="215"/>
      <c r="F3" s="216"/>
      <c r="G3" s="215"/>
      <c r="H3" s="216"/>
      <c r="I3" s="215"/>
      <c r="J3" s="216"/>
      <c r="K3" s="215"/>
      <c r="L3" s="216"/>
      <c r="M3" s="215"/>
      <c r="N3" s="216"/>
      <c r="O3" s="215"/>
      <c r="P3" s="216"/>
      <c r="Q3" s="215"/>
      <c r="R3" s="216"/>
      <c r="S3" s="215"/>
      <c r="T3" s="216"/>
      <c r="U3" s="215"/>
      <c r="V3" s="216"/>
      <c r="W3" s="215"/>
      <c r="X3" s="216"/>
      <c r="Y3" s="215"/>
      <c r="Z3" s="216"/>
      <c r="AA3" s="215">
        <v>1.0</v>
      </c>
      <c r="AB3" s="216">
        <v>1.0</v>
      </c>
      <c r="AC3" s="215"/>
      <c r="AD3" s="216"/>
      <c r="AE3" s="10">
        <f t="shared" ref="AE3:AE40" si="1">max((D3+H3),H3*2,F3,J3,L3,N3)+P3+R3+T3+V3+X3+Z3+AB3+AD3*2</f>
        <v>1</v>
      </c>
    </row>
    <row r="4">
      <c r="A4" s="49"/>
      <c r="B4" s="108" t="s">
        <v>49</v>
      </c>
      <c r="C4" s="217"/>
      <c r="D4" s="218"/>
      <c r="E4" s="217"/>
      <c r="F4" s="218"/>
      <c r="G4" s="217"/>
      <c r="H4" s="218"/>
      <c r="I4" s="217"/>
      <c r="J4" s="218"/>
      <c r="K4" s="217"/>
      <c r="L4" s="218"/>
      <c r="M4" s="217"/>
      <c r="N4" s="219"/>
      <c r="O4" s="220">
        <v>1.0</v>
      </c>
      <c r="P4" s="218">
        <v>2.0</v>
      </c>
      <c r="Q4" s="217">
        <v>1.0</v>
      </c>
      <c r="R4" s="218">
        <v>2.0</v>
      </c>
      <c r="S4" s="217">
        <v>1.0</v>
      </c>
      <c r="T4" s="218">
        <v>2.0</v>
      </c>
      <c r="U4" s="217">
        <v>1.0</v>
      </c>
      <c r="V4" s="218">
        <v>2.0</v>
      </c>
      <c r="W4" s="217">
        <v>1.0</v>
      </c>
      <c r="X4" s="218">
        <v>2.0</v>
      </c>
      <c r="Y4" s="217"/>
      <c r="Z4" s="218"/>
      <c r="AA4" s="217"/>
      <c r="AB4" s="218"/>
      <c r="AC4" s="217"/>
      <c r="AD4" s="218"/>
      <c r="AE4" s="113">
        <f t="shared" si="1"/>
        <v>10</v>
      </c>
    </row>
    <row r="5">
      <c r="A5" s="55"/>
      <c r="B5" s="102" t="s">
        <v>16</v>
      </c>
      <c r="C5" s="215"/>
      <c r="D5" s="216"/>
      <c r="E5" s="215"/>
      <c r="F5" s="216"/>
      <c r="G5" s="215"/>
      <c r="H5" s="216"/>
      <c r="I5" s="215"/>
      <c r="J5" s="216"/>
      <c r="K5" s="215"/>
      <c r="L5" s="216"/>
      <c r="M5" s="215"/>
      <c r="N5" s="216"/>
      <c r="O5" s="215">
        <v>1.0</v>
      </c>
      <c r="P5" s="216">
        <v>2.0</v>
      </c>
      <c r="Q5" s="215">
        <v>1.0</v>
      </c>
      <c r="R5" s="216">
        <v>2.0</v>
      </c>
      <c r="S5" s="215">
        <v>1.0</v>
      </c>
      <c r="T5" s="216">
        <v>2.0</v>
      </c>
      <c r="U5" s="215">
        <v>1.0</v>
      </c>
      <c r="V5" s="216">
        <v>2.0</v>
      </c>
      <c r="W5" s="215">
        <v>1.0</v>
      </c>
      <c r="X5" s="216">
        <v>2.0</v>
      </c>
      <c r="Y5" s="215"/>
      <c r="Z5" s="216"/>
      <c r="AA5" s="215"/>
      <c r="AB5" s="216"/>
      <c r="AC5" s="215"/>
      <c r="AD5" s="216"/>
      <c r="AE5" s="10">
        <f t="shared" si="1"/>
        <v>10</v>
      </c>
    </row>
    <row r="6">
      <c r="A6" s="49"/>
      <c r="B6" s="108" t="s">
        <v>62</v>
      </c>
      <c r="C6" s="217"/>
      <c r="D6" s="218"/>
      <c r="E6" s="217"/>
      <c r="F6" s="218"/>
      <c r="G6" s="217"/>
      <c r="H6" s="218"/>
      <c r="I6" s="217"/>
      <c r="J6" s="218"/>
      <c r="K6" s="217"/>
      <c r="L6" s="218"/>
      <c r="M6" s="217"/>
      <c r="N6" s="218"/>
      <c r="O6" s="217">
        <v>1.0</v>
      </c>
      <c r="P6" s="218">
        <v>2.0</v>
      </c>
      <c r="Q6" s="217">
        <v>1.0</v>
      </c>
      <c r="R6" s="218">
        <v>2.0</v>
      </c>
      <c r="S6" s="217">
        <v>1.0</v>
      </c>
      <c r="T6" s="218">
        <v>2.0</v>
      </c>
      <c r="U6" s="217">
        <v>1.0</v>
      </c>
      <c r="V6" s="218">
        <v>2.0</v>
      </c>
      <c r="W6" s="217">
        <v>1.0</v>
      </c>
      <c r="X6" s="218">
        <v>2.0</v>
      </c>
      <c r="Y6" s="217"/>
      <c r="Z6" s="218"/>
      <c r="AA6" s="217"/>
      <c r="AB6" s="218"/>
      <c r="AC6" s="217"/>
      <c r="AD6" s="218"/>
      <c r="AE6" s="113">
        <f t="shared" si="1"/>
        <v>10</v>
      </c>
    </row>
    <row r="7">
      <c r="A7" s="55"/>
      <c r="B7" s="102" t="s">
        <v>50</v>
      </c>
      <c r="C7" s="215"/>
      <c r="D7" s="216"/>
      <c r="E7" s="215"/>
      <c r="F7" s="216"/>
      <c r="G7" s="215"/>
      <c r="H7" s="216"/>
      <c r="I7" s="215"/>
      <c r="J7" s="216"/>
      <c r="K7" s="215"/>
      <c r="L7" s="216"/>
      <c r="M7" s="215"/>
      <c r="N7" s="216"/>
      <c r="O7" s="215">
        <v>1.0</v>
      </c>
      <c r="P7" s="216">
        <v>2.0</v>
      </c>
      <c r="Q7" s="215">
        <v>1.0</v>
      </c>
      <c r="R7" s="216">
        <v>2.0</v>
      </c>
      <c r="S7" s="215">
        <v>1.0</v>
      </c>
      <c r="T7" s="216">
        <v>2.0</v>
      </c>
      <c r="U7" s="215">
        <v>1.0</v>
      </c>
      <c r="V7" s="216">
        <v>2.0</v>
      </c>
      <c r="W7" s="215">
        <v>1.0</v>
      </c>
      <c r="X7" s="216">
        <v>2.0</v>
      </c>
      <c r="Y7" s="215"/>
      <c r="Z7" s="216"/>
      <c r="AA7" s="215"/>
      <c r="AB7" s="216"/>
      <c r="AC7" s="215"/>
      <c r="AD7" s="216"/>
      <c r="AE7" s="10">
        <f t="shared" si="1"/>
        <v>10</v>
      </c>
    </row>
    <row r="8">
      <c r="A8" s="49"/>
      <c r="B8" s="108" t="s">
        <v>21</v>
      </c>
      <c r="C8" s="217"/>
      <c r="D8" s="218"/>
      <c r="E8" s="217"/>
      <c r="F8" s="218"/>
      <c r="G8" s="217"/>
      <c r="H8" s="218"/>
      <c r="I8" s="217"/>
      <c r="J8" s="218"/>
      <c r="K8" s="217"/>
      <c r="L8" s="218"/>
      <c r="M8" s="217"/>
      <c r="N8" s="218"/>
      <c r="O8" s="217">
        <v>1.0</v>
      </c>
      <c r="P8" s="218">
        <v>2.0</v>
      </c>
      <c r="Q8" s="217">
        <v>1.0</v>
      </c>
      <c r="R8" s="218">
        <v>2.0</v>
      </c>
      <c r="S8" s="217">
        <v>1.0</v>
      </c>
      <c r="T8" s="218">
        <v>2.0</v>
      </c>
      <c r="U8" s="217">
        <v>1.0</v>
      </c>
      <c r="V8" s="218">
        <v>2.0</v>
      </c>
      <c r="W8" s="217">
        <v>1.0</v>
      </c>
      <c r="X8" s="218">
        <v>2.0</v>
      </c>
      <c r="Y8" s="217"/>
      <c r="Z8" s="218"/>
      <c r="AA8" s="217"/>
      <c r="AB8" s="218"/>
      <c r="AC8" s="217"/>
      <c r="AD8" s="218"/>
      <c r="AE8" s="113">
        <f t="shared" si="1"/>
        <v>10</v>
      </c>
    </row>
    <row r="9">
      <c r="A9" s="55"/>
      <c r="B9" s="102" t="s">
        <v>63</v>
      </c>
      <c r="C9" s="215"/>
      <c r="D9" s="216"/>
      <c r="E9" s="215"/>
      <c r="F9" s="216"/>
      <c r="G9" s="215"/>
      <c r="H9" s="216"/>
      <c r="I9" s="215"/>
      <c r="J9" s="216"/>
      <c r="K9" s="215"/>
      <c r="L9" s="216"/>
      <c r="M9" s="215"/>
      <c r="N9" s="216"/>
      <c r="O9" s="215">
        <v>1.0</v>
      </c>
      <c r="P9" s="216">
        <v>2.0</v>
      </c>
      <c r="Q9" s="215">
        <v>1.0</v>
      </c>
      <c r="R9" s="216">
        <v>2.0</v>
      </c>
      <c r="S9" s="215">
        <v>1.0</v>
      </c>
      <c r="T9" s="216">
        <v>2.0</v>
      </c>
      <c r="U9" s="215">
        <v>1.0</v>
      </c>
      <c r="V9" s="216">
        <v>2.0</v>
      </c>
      <c r="W9" s="215">
        <v>1.0</v>
      </c>
      <c r="X9" s="216">
        <v>2.0</v>
      </c>
      <c r="Y9" s="215"/>
      <c r="Z9" s="216"/>
      <c r="AA9" s="215"/>
      <c r="AB9" s="216"/>
      <c r="AC9" s="215"/>
      <c r="AD9" s="216"/>
      <c r="AE9" s="10">
        <f t="shared" si="1"/>
        <v>10</v>
      </c>
    </row>
    <row r="10">
      <c r="A10" s="49"/>
      <c r="B10" s="108" t="s">
        <v>45</v>
      </c>
      <c r="C10" s="217"/>
      <c r="D10" s="218"/>
      <c r="E10" s="217"/>
      <c r="F10" s="218"/>
      <c r="G10" s="217"/>
      <c r="H10" s="218"/>
      <c r="I10" s="217"/>
      <c r="J10" s="218"/>
      <c r="K10" s="217"/>
      <c r="L10" s="218"/>
      <c r="M10" s="217"/>
      <c r="N10" s="218"/>
      <c r="O10" s="217">
        <v>1.0</v>
      </c>
      <c r="P10" s="218">
        <v>2.0</v>
      </c>
      <c r="Q10" s="217">
        <v>1.0</v>
      </c>
      <c r="R10" s="218">
        <v>2.0</v>
      </c>
      <c r="S10" s="217">
        <v>1.0</v>
      </c>
      <c r="T10" s="218">
        <v>2.0</v>
      </c>
      <c r="U10" s="217">
        <v>1.0</v>
      </c>
      <c r="V10" s="218">
        <v>2.0</v>
      </c>
      <c r="W10" s="217">
        <v>1.0</v>
      </c>
      <c r="X10" s="218">
        <v>2.0</v>
      </c>
      <c r="Y10" s="217"/>
      <c r="Z10" s="218"/>
      <c r="AA10" s="217"/>
      <c r="AB10" s="218"/>
      <c r="AC10" s="217"/>
      <c r="AD10" s="218"/>
      <c r="AE10" s="113">
        <f t="shared" si="1"/>
        <v>10</v>
      </c>
    </row>
    <row r="11">
      <c r="A11" s="119" t="s">
        <v>64</v>
      </c>
      <c r="B11" s="120" t="s">
        <v>17</v>
      </c>
      <c r="C11" s="221"/>
      <c r="D11" s="222"/>
      <c r="E11" s="221"/>
      <c r="F11" s="222"/>
      <c r="G11" s="221">
        <v>1.5</v>
      </c>
      <c r="H11" s="222">
        <v>3.0</v>
      </c>
      <c r="I11" s="221">
        <v>3.0</v>
      </c>
      <c r="J11" s="222">
        <v>6.0</v>
      </c>
      <c r="K11" s="221">
        <v>3.0</v>
      </c>
      <c r="L11" s="222">
        <v>6.0</v>
      </c>
      <c r="M11" s="221"/>
      <c r="N11" s="222"/>
      <c r="O11" s="221">
        <v>1.0</v>
      </c>
      <c r="P11" s="222">
        <v>2.0</v>
      </c>
      <c r="Q11" s="221"/>
      <c r="R11" s="222"/>
      <c r="S11" s="221"/>
      <c r="T11" s="222"/>
      <c r="U11" s="221">
        <v>1.0</v>
      </c>
      <c r="V11" s="222">
        <v>2.0</v>
      </c>
      <c r="W11" s="221"/>
      <c r="X11" s="222"/>
      <c r="Y11" s="221">
        <v>1.5</v>
      </c>
      <c r="Z11" s="222">
        <v>2.5</v>
      </c>
      <c r="AA11" s="221">
        <v>1.5</v>
      </c>
      <c r="AB11" s="222">
        <v>2.5</v>
      </c>
      <c r="AC11" s="221">
        <v>0.5</v>
      </c>
      <c r="AD11" s="222">
        <v>1.5</v>
      </c>
      <c r="AE11" s="127">
        <f t="shared" si="1"/>
        <v>18</v>
      </c>
    </row>
    <row r="12">
      <c r="A12" s="60"/>
      <c r="B12" s="128" t="s">
        <v>35</v>
      </c>
      <c r="C12" s="223"/>
      <c r="D12" s="224"/>
      <c r="E12" s="223"/>
      <c r="F12" s="224"/>
      <c r="G12" s="223"/>
      <c r="H12" s="224"/>
      <c r="I12" s="223"/>
      <c r="J12" s="224"/>
      <c r="K12" s="223"/>
      <c r="L12" s="224"/>
      <c r="M12" s="223"/>
      <c r="N12" s="224"/>
      <c r="O12" s="223"/>
      <c r="P12" s="224"/>
      <c r="Q12" s="223"/>
      <c r="R12" s="224"/>
      <c r="S12" s="223"/>
      <c r="T12" s="224"/>
      <c r="U12" s="223">
        <v>1.0</v>
      </c>
      <c r="V12" s="224">
        <v>2.0</v>
      </c>
      <c r="W12" s="223"/>
      <c r="X12" s="224"/>
      <c r="Y12" s="223">
        <v>1.0</v>
      </c>
      <c r="Z12" s="224">
        <v>2.0</v>
      </c>
      <c r="AA12" s="223">
        <v>1.0</v>
      </c>
      <c r="AB12" s="224">
        <v>3.0</v>
      </c>
      <c r="AC12" s="223">
        <v>1.0</v>
      </c>
      <c r="AD12" s="224">
        <v>2.0</v>
      </c>
      <c r="AE12" s="135">
        <f t="shared" si="1"/>
        <v>11</v>
      </c>
    </row>
    <row r="13">
      <c r="A13" s="55"/>
      <c r="B13" s="102" t="s">
        <v>38</v>
      </c>
      <c r="C13" s="215"/>
      <c r="D13" s="216"/>
      <c r="E13" s="215"/>
      <c r="F13" s="216"/>
      <c r="G13" s="215"/>
      <c r="H13" s="216"/>
      <c r="I13" s="215"/>
      <c r="J13" s="216"/>
      <c r="K13" s="215"/>
      <c r="L13" s="216"/>
      <c r="M13" s="215"/>
      <c r="N13" s="216"/>
      <c r="O13" s="215"/>
      <c r="P13" s="216"/>
      <c r="Q13" s="215"/>
      <c r="R13" s="216"/>
      <c r="S13" s="215"/>
      <c r="T13" s="216"/>
      <c r="U13" s="215">
        <v>1.0</v>
      </c>
      <c r="V13" s="216">
        <v>2.0</v>
      </c>
      <c r="W13" s="215"/>
      <c r="X13" s="216"/>
      <c r="Y13" s="215">
        <v>1.0</v>
      </c>
      <c r="Z13" s="216">
        <v>2.0</v>
      </c>
      <c r="AA13" s="215">
        <v>1.0</v>
      </c>
      <c r="AB13" s="216">
        <v>3.0</v>
      </c>
      <c r="AC13" s="215">
        <v>1.0</v>
      </c>
      <c r="AD13" s="216">
        <v>2.0</v>
      </c>
      <c r="AE13" s="10">
        <f t="shared" si="1"/>
        <v>11</v>
      </c>
    </row>
    <row r="14">
      <c r="A14" s="60"/>
      <c r="B14" s="128" t="s">
        <v>36</v>
      </c>
      <c r="C14" s="223"/>
      <c r="D14" s="224"/>
      <c r="E14" s="223"/>
      <c r="F14" s="224"/>
      <c r="G14" s="223">
        <v>1.0</v>
      </c>
      <c r="H14" s="224">
        <v>3.0</v>
      </c>
      <c r="I14" s="223">
        <v>2.0</v>
      </c>
      <c r="J14" s="224">
        <v>6.0</v>
      </c>
      <c r="K14" s="223">
        <v>2.0</v>
      </c>
      <c r="L14" s="224">
        <v>6.0</v>
      </c>
      <c r="M14" s="223"/>
      <c r="N14" s="224"/>
      <c r="O14" s="223">
        <v>1.0</v>
      </c>
      <c r="P14" s="224">
        <v>3.0</v>
      </c>
      <c r="Q14" s="223">
        <v>2.0</v>
      </c>
      <c r="R14" s="224">
        <v>5.0</v>
      </c>
      <c r="S14" s="223">
        <v>2.0</v>
      </c>
      <c r="T14" s="224">
        <v>5.0</v>
      </c>
      <c r="U14" s="223">
        <v>1.0</v>
      </c>
      <c r="V14" s="224">
        <v>3.0</v>
      </c>
      <c r="W14" s="223">
        <v>1.0</v>
      </c>
      <c r="X14" s="224">
        <v>3.0</v>
      </c>
      <c r="Y14" s="223">
        <v>1.0</v>
      </c>
      <c r="Z14" s="224">
        <v>3.0</v>
      </c>
      <c r="AA14" s="223">
        <v>2.0</v>
      </c>
      <c r="AB14" s="224">
        <v>5.0</v>
      </c>
      <c r="AC14" s="223">
        <v>1.0</v>
      </c>
      <c r="AD14" s="224">
        <v>3.0</v>
      </c>
      <c r="AE14" s="135">
        <f t="shared" si="1"/>
        <v>39</v>
      </c>
    </row>
    <row r="15">
      <c r="A15" s="55"/>
      <c r="B15" s="102" t="s">
        <v>41</v>
      </c>
      <c r="C15" s="215"/>
      <c r="D15" s="216"/>
      <c r="E15" s="215"/>
      <c r="F15" s="216"/>
      <c r="G15" s="215">
        <v>1.0</v>
      </c>
      <c r="H15" s="216">
        <v>2.0</v>
      </c>
      <c r="I15" s="215">
        <v>1.0</v>
      </c>
      <c r="J15" s="216">
        <v>3.0</v>
      </c>
      <c r="K15" s="215">
        <v>1.0</v>
      </c>
      <c r="L15" s="216">
        <v>3.0</v>
      </c>
      <c r="M15" s="215"/>
      <c r="N15" s="216"/>
      <c r="O15" s="215"/>
      <c r="P15" s="216"/>
      <c r="Q15" s="215"/>
      <c r="R15" s="216"/>
      <c r="S15" s="215"/>
      <c r="T15" s="216"/>
      <c r="U15" s="215"/>
      <c r="V15" s="216"/>
      <c r="W15" s="215"/>
      <c r="X15" s="216"/>
      <c r="Y15" s="215"/>
      <c r="Z15" s="216"/>
      <c r="AA15" s="215"/>
      <c r="AB15" s="216"/>
      <c r="AC15" s="215"/>
      <c r="AD15" s="216"/>
      <c r="AE15" s="10">
        <f t="shared" si="1"/>
        <v>4</v>
      </c>
    </row>
    <row r="16">
      <c r="A16" s="60"/>
      <c r="B16" s="137" t="s">
        <v>40</v>
      </c>
      <c r="C16" s="225"/>
      <c r="D16" s="226"/>
      <c r="E16" s="225"/>
      <c r="F16" s="226"/>
      <c r="G16" s="225">
        <v>1.0</v>
      </c>
      <c r="H16" s="226">
        <v>3.0</v>
      </c>
      <c r="I16" s="225">
        <v>1.0</v>
      </c>
      <c r="J16" s="226">
        <v>6.0</v>
      </c>
      <c r="K16" s="225">
        <v>1.0</v>
      </c>
      <c r="L16" s="226">
        <v>6.0</v>
      </c>
      <c r="M16" s="225"/>
      <c r="N16" s="226"/>
      <c r="O16" s="225">
        <v>1.0</v>
      </c>
      <c r="P16" s="226">
        <v>3.0</v>
      </c>
      <c r="Q16" s="225">
        <v>1.0</v>
      </c>
      <c r="R16" s="226">
        <v>5.0</v>
      </c>
      <c r="S16" s="225">
        <v>1.0</v>
      </c>
      <c r="T16" s="226">
        <v>5.0</v>
      </c>
      <c r="U16" s="225">
        <v>1.0</v>
      </c>
      <c r="V16" s="226">
        <v>3.0</v>
      </c>
      <c r="W16" s="225">
        <v>1.0</v>
      </c>
      <c r="X16" s="226">
        <v>3.0</v>
      </c>
      <c r="Y16" s="225">
        <v>1.0</v>
      </c>
      <c r="Z16" s="226">
        <v>3.0</v>
      </c>
      <c r="AA16" s="225">
        <v>1.0</v>
      </c>
      <c r="AB16" s="226">
        <v>5.0</v>
      </c>
      <c r="AC16" s="225">
        <v>1.0</v>
      </c>
      <c r="AD16" s="226">
        <v>3.0</v>
      </c>
      <c r="AE16" s="144">
        <f t="shared" si="1"/>
        <v>39</v>
      </c>
    </row>
    <row r="17">
      <c r="A17" s="145" t="s">
        <v>65</v>
      </c>
      <c r="B17" s="120" t="s">
        <v>29</v>
      </c>
      <c r="C17" s="221"/>
      <c r="D17" s="222"/>
      <c r="E17" s="221"/>
      <c r="F17" s="222"/>
      <c r="G17" s="221">
        <v>1.5</v>
      </c>
      <c r="H17" s="222">
        <v>3.0</v>
      </c>
      <c r="I17" s="221"/>
      <c r="J17" s="222"/>
      <c r="K17" s="221">
        <v>3.0</v>
      </c>
      <c r="L17" s="222">
        <v>6.0</v>
      </c>
      <c r="M17" s="221">
        <v>3.0</v>
      </c>
      <c r="N17" s="222">
        <v>6.0</v>
      </c>
      <c r="O17" s="221">
        <v>1.0</v>
      </c>
      <c r="P17" s="222">
        <v>2.0</v>
      </c>
      <c r="Q17" s="221"/>
      <c r="R17" s="222"/>
      <c r="S17" s="221"/>
      <c r="T17" s="222"/>
      <c r="U17" s="221">
        <v>1.0</v>
      </c>
      <c r="V17" s="222">
        <v>2.0</v>
      </c>
      <c r="W17" s="221"/>
      <c r="X17" s="222"/>
      <c r="Y17" s="221">
        <v>1.5</v>
      </c>
      <c r="Z17" s="222">
        <v>2.5</v>
      </c>
      <c r="AA17" s="221">
        <v>1.5</v>
      </c>
      <c r="AB17" s="222">
        <v>2.5</v>
      </c>
      <c r="AC17" s="221">
        <v>0.5</v>
      </c>
      <c r="AD17" s="222">
        <v>1.5</v>
      </c>
      <c r="AE17" s="127">
        <f t="shared" si="1"/>
        <v>18</v>
      </c>
    </row>
    <row r="18">
      <c r="A18" s="70"/>
      <c r="B18" s="146" t="s">
        <v>22</v>
      </c>
      <c r="C18" s="227"/>
      <c r="D18" s="228"/>
      <c r="E18" s="227"/>
      <c r="F18" s="228"/>
      <c r="G18" s="227"/>
      <c r="H18" s="228"/>
      <c r="I18" s="227"/>
      <c r="J18" s="228"/>
      <c r="K18" s="227"/>
      <c r="L18" s="228"/>
      <c r="M18" s="227"/>
      <c r="N18" s="228"/>
      <c r="O18" s="227">
        <v>1.0</v>
      </c>
      <c r="P18" s="228">
        <v>2.0</v>
      </c>
      <c r="Q18" s="227"/>
      <c r="R18" s="228"/>
      <c r="S18" s="227"/>
      <c r="T18" s="228"/>
      <c r="U18" s="227"/>
      <c r="V18" s="228"/>
      <c r="W18" s="227"/>
      <c r="X18" s="228"/>
      <c r="Y18" s="227">
        <v>1.0</v>
      </c>
      <c r="Z18" s="228">
        <v>2.0</v>
      </c>
      <c r="AA18" s="227">
        <v>1.0</v>
      </c>
      <c r="AB18" s="228">
        <v>3.0</v>
      </c>
      <c r="AC18" s="227">
        <v>1.0</v>
      </c>
      <c r="AD18" s="228">
        <v>2.0</v>
      </c>
      <c r="AE18" s="153">
        <f t="shared" si="1"/>
        <v>11</v>
      </c>
    </row>
    <row r="19">
      <c r="A19" s="55"/>
      <c r="B19" s="102" t="s">
        <v>25</v>
      </c>
      <c r="C19" s="215"/>
      <c r="D19" s="216"/>
      <c r="E19" s="215"/>
      <c r="F19" s="216"/>
      <c r="G19" s="215"/>
      <c r="H19" s="216"/>
      <c r="I19" s="215"/>
      <c r="J19" s="216"/>
      <c r="K19" s="215"/>
      <c r="L19" s="216"/>
      <c r="M19" s="215"/>
      <c r="N19" s="216"/>
      <c r="O19" s="215">
        <v>1.0</v>
      </c>
      <c r="P19" s="216">
        <v>2.0</v>
      </c>
      <c r="Q19" s="215"/>
      <c r="R19" s="216"/>
      <c r="S19" s="215"/>
      <c r="T19" s="216"/>
      <c r="U19" s="215"/>
      <c r="V19" s="216"/>
      <c r="W19" s="215"/>
      <c r="X19" s="216"/>
      <c r="Y19" s="215">
        <v>1.0</v>
      </c>
      <c r="Z19" s="216">
        <v>2.0</v>
      </c>
      <c r="AA19" s="215">
        <v>1.0</v>
      </c>
      <c r="AB19" s="216">
        <v>3.0</v>
      </c>
      <c r="AC19" s="215">
        <v>1.0</v>
      </c>
      <c r="AD19" s="216">
        <v>2.0</v>
      </c>
      <c r="AE19" s="10">
        <f t="shared" si="1"/>
        <v>11</v>
      </c>
    </row>
    <row r="20">
      <c r="A20" s="70"/>
      <c r="B20" s="146" t="s">
        <v>23</v>
      </c>
      <c r="C20" s="227"/>
      <c r="D20" s="228"/>
      <c r="E20" s="227"/>
      <c r="F20" s="228"/>
      <c r="G20" s="227">
        <v>1.0</v>
      </c>
      <c r="H20" s="228">
        <v>3.0</v>
      </c>
      <c r="I20" s="227"/>
      <c r="J20" s="228"/>
      <c r="K20" s="227">
        <v>2.0</v>
      </c>
      <c r="L20" s="228">
        <v>6.0</v>
      </c>
      <c r="M20" s="227">
        <v>2.0</v>
      </c>
      <c r="N20" s="228">
        <v>6.0</v>
      </c>
      <c r="O20" s="227">
        <v>1.0</v>
      </c>
      <c r="P20" s="228">
        <v>3.0</v>
      </c>
      <c r="Q20" s="227">
        <v>2.0</v>
      </c>
      <c r="R20" s="228">
        <v>5.0</v>
      </c>
      <c r="S20" s="227">
        <v>2.0</v>
      </c>
      <c r="T20" s="228">
        <v>5.0</v>
      </c>
      <c r="U20" s="227">
        <v>1.0</v>
      </c>
      <c r="V20" s="228">
        <v>3.0</v>
      </c>
      <c r="W20" s="227">
        <v>1.0</v>
      </c>
      <c r="X20" s="228">
        <v>3.0</v>
      </c>
      <c r="Y20" s="227">
        <v>1.0</v>
      </c>
      <c r="Z20" s="228">
        <v>3.0</v>
      </c>
      <c r="AA20" s="227">
        <v>2.0</v>
      </c>
      <c r="AB20" s="228">
        <v>5.0</v>
      </c>
      <c r="AC20" s="227">
        <v>1.0</v>
      </c>
      <c r="AD20" s="228">
        <v>3.0</v>
      </c>
      <c r="AE20" s="153">
        <f t="shared" si="1"/>
        <v>39</v>
      </c>
    </row>
    <row r="21">
      <c r="A21" s="55"/>
      <c r="B21" s="155" t="s">
        <v>28</v>
      </c>
      <c r="C21" s="229"/>
      <c r="D21" s="230"/>
      <c r="E21" s="229"/>
      <c r="F21" s="230"/>
      <c r="G21" s="229">
        <v>1.0</v>
      </c>
      <c r="H21" s="230">
        <v>3.0</v>
      </c>
      <c r="I21" s="229"/>
      <c r="J21" s="230"/>
      <c r="K21" s="229">
        <v>1.0</v>
      </c>
      <c r="L21" s="230">
        <v>6.0</v>
      </c>
      <c r="M21" s="229">
        <v>1.0</v>
      </c>
      <c r="N21" s="230">
        <v>6.0</v>
      </c>
      <c r="O21" s="229">
        <v>1.0</v>
      </c>
      <c r="P21" s="230">
        <v>3.0</v>
      </c>
      <c r="Q21" s="229">
        <v>1.0</v>
      </c>
      <c r="R21" s="230">
        <v>5.0</v>
      </c>
      <c r="S21" s="229">
        <v>1.0</v>
      </c>
      <c r="T21" s="230">
        <v>5.0</v>
      </c>
      <c r="U21" s="229">
        <v>1.0</v>
      </c>
      <c r="V21" s="230">
        <v>3.0</v>
      </c>
      <c r="W21" s="229">
        <v>1.0</v>
      </c>
      <c r="X21" s="230">
        <v>3.0</v>
      </c>
      <c r="Y21" s="229">
        <v>1.0</v>
      </c>
      <c r="Z21" s="230">
        <v>3.0</v>
      </c>
      <c r="AA21" s="229">
        <v>1.0</v>
      </c>
      <c r="AB21" s="230">
        <v>5.0</v>
      </c>
      <c r="AC21" s="229">
        <v>1.0</v>
      </c>
      <c r="AD21" s="230">
        <v>3.0</v>
      </c>
      <c r="AE21" s="162">
        <f t="shared" si="1"/>
        <v>39</v>
      </c>
    </row>
    <row r="22">
      <c r="A22" s="163" t="s">
        <v>66</v>
      </c>
      <c r="B22" s="120" t="s">
        <v>18</v>
      </c>
      <c r="C22" s="221">
        <v>10.0</v>
      </c>
      <c r="D22" s="222">
        <v>15.0</v>
      </c>
      <c r="E22" s="221">
        <v>20.0</v>
      </c>
      <c r="F22" s="222">
        <v>30.0</v>
      </c>
      <c r="G22" s="221"/>
      <c r="H22" s="222"/>
      <c r="I22" s="221"/>
      <c r="J22" s="222"/>
      <c r="K22" s="221"/>
      <c r="L22" s="222"/>
      <c r="M22" s="221"/>
      <c r="N22" s="222"/>
      <c r="O22" s="221">
        <v>2.0</v>
      </c>
      <c r="P22" s="222">
        <v>5.0</v>
      </c>
      <c r="Q22" s="221">
        <v>5.0</v>
      </c>
      <c r="R22" s="222">
        <v>10.0</v>
      </c>
      <c r="S22" s="221">
        <v>5.0</v>
      </c>
      <c r="T22" s="222">
        <v>10.0</v>
      </c>
      <c r="U22" s="221">
        <v>2.0</v>
      </c>
      <c r="V22" s="222">
        <v>5.0</v>
      </c>
      <c r="W22" s="221">
        <v>2.0</v>
      </c>
      <c r="X22" s="222">
        <v>5.0</v>
      </c>
      <c r="Y22" s="221">
        <v>2.0</v>
      </c>
      <c r="Z22" s="222">
        <v>5.0</v>
      </c>
      <c r="AA22" s="221">
        <v>5.0</v>
      </c>
      <c r="AB22" s="222">
        <v>10.0</v>
      </c>
      <c r="AC22" s="221">
        <v>2.0</v>
      </c>
      <c r="AD22" s="222">
        <v>5.0</v>
      </c>
      <c r="AE22" s="127">
        <f t="shared" si="1"/>
        <v>90</v>
      </c>
    </row>
    <row r="23">
      <c r="A23" s="78"/>
      <c r="B23" s="164" t="s">
        <v>30</v>
      </c>
      <c r="C23" s="231">
        <v>10.0</v>
      </c>
      <c r="D23" s="232">
        <v>15.0</v>
      </c>
      <c r="E23" s="231">
        <v>20.0</v>
      </c>
      <c r="F23" s="232">
        <v>30.0</v>
      </c>
      <c r="G23" s="231"/>
      <c r="H23" s="232"/>
      <c r="I23" s="231"/>
      <c r="J23" s="232"/>
      <c r="K23" s="231"/>
      <c r="L23" s="232"/>
      <c r="M23" s="231"/>
      <c r="N23" s="232"/>
      <c r="O23" s="231">
        <v>1.0</v>
      </c>
      <c r="P23" s="232">
        <v>5.0</v>
      </c>
      <c r="Q23" s="231">
        <v>5.0</v>
      </c>
      <c r="R23" s="232">
        <v>10.0</v>
      </c>
      <c r="S23" s="231">
        <v>5.0</v>
      </c>
      <c r="T23" s="232">
        <v>10.0</v>
      </c>
      <c r="U23" s="231">
        <v>1.0</v>
      </c>
      <c r="V23" s="232">
        <v>5.0</v>
      </c>
      <c r="W23" s="231">
        <v>1.0</v>
      </c>
      <c r="X23" s="232">
        <v>5.0</v>
      </c>
      <c r="Y23" s="231">
        <v>1.0</v>
      </c>
      <c r="Z23" s="232">
        <v>5.0</v>
      </c>
      <c r="AA23" s="231">
        <v>5.0</v>
      </c>
      <c r="AB23" s="232">
        <v>10.0</v>
      </c>
      <c r="AC23" s="231">
        <v>1.0</v>
      </c>
      <c r="AD23" s="232">
        <v>5.0</v>
      </c>
      <c r="AE23" s="171">
        <f t="shared" si="1"/>
        <v>90</v>
      </c>
    </row>
    <row r="24">
      <c r="A24" s="55"/>
      <c r="B24" s="102" t="s">
        <v>37</v>
      </c>
      <c r="C24" s="215">
        <v>1.0</v>
      </c>
      <c r="D24" s="216">
        <v>3.0</v>
      </c>
      <c r="E24" s="215">
        <v>2.5</v>
      </c>
      <c r="F24" s="216">
        <v>5.0</v>
      </c>
      <c r="G24" s="215"/>
      <c r="H24" s="216"/>
      <c r="I24" s="215"/>
      <c r="J24" s="216"/>
      <c r="K24" s="215"/>
      <c r="L24" s="216"/>
      <c r="M24" s="215"/>
      <c r="N24" s="216"/>
      <c r="O24" s="215">
        <v>0.1</v>
      </c>
      <c r="P24" s="216">
        <v>1.0</v>
      </c>
      <c r="Q24" s="215">
        <v>0.5</v>
      </c>
      <c r="R24" s="216">
        <v>1.5</v>
      </c>
      <c r="S24" s="215">
        <v>0.5</v>
      </c>
      <c r="T24" s="216">
        <v>1.5</v>
      </c>
      <c r="U24" s="215">
        <v>0.1</v>
      </c>
      <c r="V24" s="216">
        <v>1.0</v>
      </c>
      <c r="W24" s="215">
        <v>0.1</v>
      </c>
      <c r="X24" s="216">
        <v>1.0</v>
      </c>
      <c r="Y24" s="215">
        <v>0.1</v>
      </c>
      <c r="Z24" s="216">
        <v>1.0</v>
      </c>
      <c r="AA24" s="215">
        <v>0.5</v>
      </c>
      <c r="AB24" s="216">
        <v>1.5</v>
      </c>
      <c r="AC24" s="215">
        <v>0.1</v>
      </c>
      <c r="AD24" s="216">
        <v>1.0</v>
      </c>
      <c r="AE24" s="10">
        <f t="shared" si="1"/>
        <v>15.5</v>
      </c>
    </row>
    <row r="25">
      <c r="A25" s="78"/>
      <c r="B25" s="164" t="s">
        <v>24</v>
      </c>
      <c r="C25" s="231">
        <v>1.0</v>
      </c>
      <c r="D25" s="232">
        <v>3.0</v>
      </c>
      <c r="E25" s="231">
        <v>2.5</v>
      </c>
      <c r="F25" s="232">
        <v>5.0</v>
      </c>
      <c r="G25" s="231"/>
      <c r="H25" s="232"/>
      <c r="I25" s="231"/>
      <c r="J25" s="232"/>
      <c r="K25" s="231"/>
      <c r="L25" s="232"/>
      <c r="M25" s="231"/>
      <c r="N25" s="232"/>
      <c r="O25" s="231">
        <v>0.1</v>
      </c>
      <c r="P25" s="232">
        <v>1.0</v>
      </c>
      <c r="Q25" s="231">
        <v>0.5</v>
      </c>
      <c r="R25" s="232">
        <v>1.5</v>
      </c>
      <c r="S25" s="231">
        <v>0.5</v>
      </c>
      <c r="T25" s="232">
        <v>1.5</v>
      </c>
      <c r="U25" s="231">
        <v>0.1</v>
      </c>
      <c r="V25" s="232">
        <v>1.0</v>
      </c>
      <c r="W25" s="231">
        <v>0.1</v>
      </c>
      <c r="X25" s="232">
        <v>1.0</v>
      </c>
      <c r="Y25" s="231">
        <v>0.1</v>
      </c>
      <c r="Z25" s="232">
        <v>1.0</v>
      </c>
      <c r="AA25" s="231">
        <v>0.5</v>
      </c>
      <c r="AB25" s="232">
        <v>1.5</v>
      </c>
      <c r="AC25" s="231">
        <v>0.1</v>
      </c>
      <c r="AD25" s="232">
        <v>1.0</v>
      </c>
      <c r="AE25" s="171">
        <f t="shared" si="1"/>
        <v>15.5</v>
      </c>
    </row>
    <row r="26">
      <c r="A26" s="81"/>
      <c r="B26" s="155" t="s">
        <v>43</v>
      </c>
      <c r="C26" s="229">
        <v>1.0</v>
      </c>
      <c r="D26" s="230">
        <v>3.0</v>
      </c>
      <c r="E26" s="229">
        <v>2.5</v>
      </c>
      <c r="F26" s="230">
        <v>5.0</v>
      </c>
      <c r="G26" s="229"/>
      <c r="H26" s="230"/>
      <c r="I26" s="229"/>
      <c r="J26" s="230"/>
      <c r="K26" s="229"/>
      <c r="L26" s="230"/>
      <c r="M26" s="229"/>
      <c r="N26" s="230"/>
      <c r="O26" s="229">
        <v>0.1</v>
      </c>
      <c r="P26" s="230">
        <v>1.0</v>
      </c>
      <c r="Q26" s="229">
        <v>0.5</v>
      </c>
      <c r="R26" s="230">
        <v>1.5</v>
      </c>
      <c r="S26" s="229">
        <v>0.5</v>
      </c>
      <c r="T26" s="230">
        <v>1.5</v>
      </c>
      <c r="U26" s="229">
        <v>0.1</v>
      </c>
      <c r="V26" s="230">
        <v>1.0</v>
      </c>
      <c r="W26" s="229">
        <v>0.1</v>
      </c>
      <c r="X26" s="230">
        <v>1.0</v>
      </c>
      <c r="Y26" s="229">
        <v>0.1</v>
      </c>
      <c r="Z26" s="230">
        <v>1.0</v>
      </c>
      <c r="AA26" s="229">
        <v>0.5</v>
      </c>
      <c r="AB26" s="230">
        <v>1.5</v>
      </c>
      <c r="AC26" s="229">
        <v>0.1</v>
      </c>
      <c r="AD26" s="230">
        <v>1.0</v>
      </c>
      <c r="AE26" s="162">
        <f t="shared" si="1"/>
        <v>15.5</v>
      </c>
    </row>
    <row r="27">
      <c r="A27" s="173" t="s">
        <v>67</v>
      </c>
      <c r="B27" s="120" t="s">
        <v>15</v>
      </c>
      <c r="C27" s="221"/>
      <c r="D27" s="222"/>
      <c r="E27" s="221"/>
      <c r="F27" s="222"/>
      <c r="G27" s="221"/>
      <c r="H27" s="222"/>
      <c r="I27" s="221"/>
      <c r="J27" s="222"/>
      <c r="K27" s="221"/>
      <c r="L27" s="222"/>
      <c r="M27" s="221"/>
      <c r="N27" s="222"/>
      <c r="O27" s="221">
        <v>0.5</v>
      </c>
      <c r="P27" s="222">
        <v>1.0</v>
      </c>
      <c r="Q27" s="221">
        <v>1.0</v>
      </c>
      <c r="R27" s="222">
        <v>2.0</v>
      </c>
      <c r="S27" s="221">
        <v>1.0</v>
      </c>
      <c r="T27" s="222">
        <v>2.0</v>
      </c>
      <c r="U27" s="221">
        <v>0.5</v>
      </c>
      <c r="V27" s="222">
        <v>1.0</v>
      </c>
      <c r="W27" s="221"/>
      <c r="X27" s="222"/>
      <c r="Y27" s="221">
        <v>1.0</v>
      </c>
      <c r="Z27" s="222">
        <v>2.0</v>
      </c>
      <c r="AA27" s="221">
        <v>1.0</v>
      </c>
      <c r="AB27" s="222">
        <v>2.0</v>
      </c>
      <c r="AC27" s="221">
        <v>0.5</v>
      </c>
      <c r="AD27" s="222">
        <v>1.0</v>
      </c>
      <c r="AE27" s="127">
        <f t="shared" si="1"/>
        <v>12</v>
      </c>
    </row>
    <row r="28">
      <c r="A28" s="85"/>
      <c r="B28" s="174" t="s">
        <v>33</v>
      </c>
      <c r="C28" s="233"/>
      <c r="D28" s="234"/>
      <c r="E28" s="233"/>
      <c r="F28" s="234"/>
      <c r="G28" s="233"/>
      <c r="H28" s="234"/>
      <c r="I28" s="233"/>
      <c r="J28" s="234"/>
      <c r="K28" s="233"/>
      <c r="L28" s="234"/>
      <c r="M28" s="233"/>
      <c r="N28" s="234"/>
      <c r="O28" s="233"/>
      <c r="P28" s="234"/>
      <c r="Q28" s="233"/>
      <c r="R28" s="234"/>
      <c r="S28" s="233">
        <v>3.0</v>
      </c>
      <c r="T28" s="234">
        <v>5.0</v>
      </c>
      <c r="U28" s="233"/>
      <c r="V28" s="234"/>
      <c r="W28" s="233">
        <v>3.0</v>
      </c>
      <c r="X28" s="234">
        <v>5.0</v>
      </c>
      <c r="Y28" s="233">
        <v>2.0</v>
      </c>
      <c r="Z28" s="234">
        <v>3.0</v>
      </c>
      <c r="AA28" s="233">
        <v>2.0</v>
      </c>
      <c r="AB28" s="234">
        <v>3.0</v>
      </c>
      <c r="AC28" s="233">
        <v>2.0</v>
      </c>
      <c r="AD28" s="234">
        <v>3.0</v>
      </c>
      <c r="AE28" s="181">
        <f t="shared" si="1"/>
        <v>22</v>
      </c>
    </row>
    <row r="29">
      <c r="A29" s="55"/>
      <c r="B29" s="102" t="s">
        <v>34</v>
      </c>
      <c r="C29" s="215"/>
      <c r="D29" s="216"/>
      <c r="E29" s="215"/>
      <c r="F29" s="216"/>
      <c r="G29" s="215"/>
      <c r="H29" s="216"/>
      <c r="I29" s="215"/>
      <c r="J29" s="216"/>
      <c r="K29" s="215"/>
      <c r="L29" s="216"/>
      <c r="M29" s="215"/>
      <c r="N29" s="216"/>
      <c r="O29" s="215"/>
      <c r="P29" s="216"/>
      <c r="Q29" s="215"/>
      <c r="R29" s="216"/>
      <c r="S29" s="215">
        <v>0.5</v>
      </c>
      <c r="T29" s="216">
        <v>1.5</v>
      </c>
      <c r="U29" s="215"/>
      <c r="V29" s="216"/>
      <c r="W29" s="215">
        <v>0.5</v>
      </c>
      <c r="X29" s="216">
        <v>1.5</v>
      </c>
      <c r="Y29" s="215">
        <v>0.1</v>
      </c>
      <c r="Z29" s="216">
        <v>1.0</v>
      </c>
      <c r="AA29" s="215">
        <v>0.5</v>
      </c>
      <c r="AB29" s="216">
        <v>1.0</v>
      </c>
      <c r="AC29" s="215">
        <v>0.1</v>
      </c>
      <c r="AD29" s="216">
        <v>1.0</v>
      </c>
      <c r="AE29" s="10">
        <f t="shared" si="1"/>
        <v>7</v>
      </c>
    </row>
    <row r="30">
      <c r="A30" s="85"/>
      <c r="B30" s="174" t="s">
        <v>44</v>
      </c>
      <c r="C30" s="233">
        <v>5.0</v>
      </c>
      <c r="D30" s="234">
        <v>7.5</v>
      </c>
      <c r="E30" s="233">
        <v>10.0</v>
      </c>
      <c r="F30" s="234">
        <v>15.0</v>
      </c>
      <c r="G30" s="233">
        <v>5.0</v>
      </c>
      <c r="H30" s="234">
        <v>7.5</v>
      </c>
      <c r="I30" s="233">
        <v>10.0</v>
      </c>
      <c r="J30" s="234">
        <v>15.0</v>
      </c>
      <c r="K30" s="233">
        <v>10.0</v>
      </c>
      <c r="L30" s="234">
        <v>15.0</v>
      </c>
      <c r="M30" s="233">
        <v>10.0</v>
      </c>
      <c r="N30" s="234">
        <v>15.0</v>
      </c>
      <c r="O30" s="233">
        <v>10.0</v>
      </c>
      <c r="P30" s="234">
        <v>15.0</v>
      </c>
      <c r="Q30" s="233">
        <v>10.0</v>
      </c>
      <c r="R30" s="234">
        <v>15.0</v>
      </c>
      <c r="S30" s="233">
        <v>5.0</v>
      </c>
      <c r="T30" s="234">
        <v>7.5</v>
      </c>
      <c r="U30" s="233">
        <v>5.0</v>
      </c>
      <c r="V30" s="234">
        <v>7.5</v>
      </c>
      <c r="W30" s="233">
        <v>5.0</v>
      </c>
      <c r="X30" s="234">
        <v>7.5</v>
      </c>
      <c r="Y30" s="233">
        <v>5.0</v>
      </c>
      <c r="Z30" s="234">
        <v>7.5</v>
      </c>
      <c r="AA30" s="233">
        <v>5.0</v>
      </c>
      <c r="AB30" s="234">
        <v>7.5</v>
      </c>
      <c r="AC30" s="233">
        <v>5.0</v>
      </c>
      <c r="AD30" s="234">
        <v>7.5</v>
      </c>
      <c r="AE30" s="181">
        <f t="shared" si="1"/>
        <v>97.5</v>
      </c>
    </row>
    <row r="31">
      <c r="A31" s="55"/>
      <c r="B31" s="102" t="s">
        <v>27</v>
      </c>
      <c r="C31" s="215">
        <v>5.0</v>
      </c>
      <c r="D31" s="216">
        <v>7.5</v>
      </c>
      <c r="E31" s="215">
        <v>10.0</v>
      </c>
      <c r="F31" s="216">
        <v>15.0</v>
      </c>
      <c r="G31" s="215">
        <v>5.0</v>
      </c>
      <c r="H31" s="216">
        <v>7.5</v>
      </c>
      <c r="I31" s="215">
        <v>10.0</v>
      </c>
      <c r="J31" s="216">
        <v>15.0</v>
      </c>
      <c r="K31" s="215">
        <v>10.0</v>
      </c>
      <c r="L31" s="216">
        <v>15.0</v>
      </c>
      <c r="M31" s="215">
        <v>10.0</v>
      </c>
      <c r="N31" s="216">
        <v>15.0</v>
      </c>
      <c r="O31" s="215">
        <v>10.0</v>
      </c>
      <c r="P31" s="216">
        <v>15.0</v>
      </c>
      <c r="Q31" s="215">
        <v>10.0</v>
      </c>
      <c r="R31" s="216">
        <v>15.0</v>
      </c>
      <c r="S31" s="215">
        <v>5.0</v>
      </c>
      <c r="T31" s="216">
        <v>7.5</v>
      </c>
      <c r="U31" s="215">
        <v>5.0</v>
      </c>
      <c r="V31" s="216">
        <v>7.5</v>
      </c>
      <c r="W31" s="215">
        <v>5.0</v>
      </c>
      <c r="X31" s="216">
        <v>7.5</v>
      </c>
      <c r="Y31" s="215">
        <v>5.0</v>
      </c>
      <c r="Z31" s="216">
        <v>7.5</v>
      </c>
      <c r="AA31" s="215">
        <v>5.0</v>
      </c>
      <c r="AB31" s="216">
        <v>7.5</v>
      </c>
      <c r="AC31" s="215">
        <v>5.0</v>
      </c>
      <c r="AD31" s="216">
        <v>7.5</v>
      </c>
      <c r="AE31" s="10">
        <f t="shared" si="1"/>
        <v>97.5</v>
      </c>
    </row>
    <row r="32">
      <c r="A32" s="86"/>
      <c r="B32" s="183" t="s">
        <v>48</v>
      </c>
      <c r="C32" s="235"/>
      <c r="D32" s="236"/>
      <c r="E32" s="235"/>
      <c r="F32" s="236"/>
      <c r="G32" s="235"/>
      <c r="H32" s="236"/>
      <c r="I32" s="235"/>
      <c r="J32" s="236"/>
      <c r="K32" s="235"/>
      <c r="L32" s="236"/>
      <c r="M32" s="235"/>
      <c r="N32" s="236"/>
      <c r="O32" s="235">
        <v>0.5</v>
      </c>
      <c r="P32" s="236">
        <v>1.0</v>
      </c>
      <c r="Q32" s="235">
        <v>1.0</v>
      </c>
      <c r="R32" s="236">
        <v>2.0</v>
      </c>
      <c r="S32" s="235">
        <v>1.0</v>
      </c>
      <c r="T32" s="236">
        <v>2.0</v>
      </c>
      <c r="U32" s="235">
        <v>0.5</v>
      </c>
      <c r="V32" s="236">
        <v>1.0</v>
      </c>
      <c r="W32" s="235"/>
      <c r="X32" s="236"/>
      <c r="Y32" s="235">
        <v>1.0</v>
      </c>
      <c r="Z32" s="236">
        <v>2.0</v>
      </c>
      <c r="AA32" s="235">
        <v>1.0</v>
      </c>
      <c r="AB32" s="236">
        <v>2.0</v>
      </c>
      <c r="AC32" s="235">
        <v>0.5</v>
      </c>
      <c r="AD32" s="236">
        <v>1.0</v>
      </c>
      <c r="AE32" s="188">
        <f t="shared" si="1"/>
        <v>12</v>
      </c>
    </row>
    <row r="33">
      <c r="A33" s="189" t="s">
        <v>68</v>
      </c>
      <c r="B33" s="120" t="s">
        <v>31</v>
      </c>
      <c r="C33" s="221">
        <v>2.0</v>
      </c>
      <c r="D33" s="222">
        <v>4.0</v>
      </c>
      <c r="E33" s="221">
        <v>3.0</v>
      </c>
      <c r="F33" s="222">
        <v>6.0</v>
      </c>
      <c r="G33" s="221">
        <v>2.0</v>
      </c>
      <c r="H33" s="222">
        <v>4.0</v>
      </c>
      <c r="I33" s="221">
        <v>3.0</v>
      </c>
      <c r="J33" s="222">
        <v>6.0</v>
      </c>
      <c r="K33" s="221">
        <v>3.0</v>
      </c>
      <c r="L33" s="222">
        <v>6.0</v>
      </c>
      <c r="M33" s="221">
        <v>3.0</v>
      </c>
      <c r="N33" s="222">
        <v>6.0</v>
      </c>
      <c r="O33" s="221">
        <v>2.0</v>
      </c>
      <c r="P33" s="222">
        <v>4.0</v>
      </c>
      <c r="Q33" s="221">
        <v>3.0</v>
      </c>
      <c r="R33" s="222">
        <v>6.0</v>
      </c>
      <c r="S33" s="221">
        <v>3.0</v>
      </c>
      <c r="T33" s="222">
        <v>6.0</v>
      </c>
      <c r="U33" s="221">
        <v>2.0</v>
      </c>
      <c r="V33" s="222">
        <v>4.0</v>
      </c>
      <c r="W33" s="221">
        <v>2.0</v>
      </c>
      <c r="X33" s="222">
        <v>4.0</v>
      </c>
      <c r="Y33" s="221">
        <v>2.0</v>
      </c>
      <c r="Z33" s="222">
        <v>4.0</v>
      </c>
      <c r="AA33" s="221">
        <v>3.0</v>
      </c>
      <c r="AB33" s="222">
        <v>6.0</v>
      </c>
      <c r="AC33" s="221">
        <v>2.0</v>
      </c>
      <c r="AD33" s="222">
        <v>4.0</v>
      </c>
      <c r="AE33" s="127">
        <f t="shared" si="1"/>
        <v>50</v>
      </c>
    </row>
    <row r="34">
      <c r="A34" s="87"/>
      <c r="B34" s="190" t="s">
        <v>32</v>
      </c>
      <c r="C34" s="237">
        <v>1.0</v>
      </c>
      <c r="D34" s="238">
        <v>2.0</v>
      </c>
      <c r="E34" s="237">
        <v>1.5</v>
      </c>
      <c r="F34" s="238">
        <v>3.0</v>
      </c>
      <c r="G34" s="237">
        <v>1.0</v>
      </c>
      <c r="H34" s="238">
        <v>2.0</v>
      </c>
      <c r="I34" s="237">
        <v>1.5</v>
      </c>
      <c r="J34" s="238">
        <v>3.0</v>
      </c>
      <c r="K34" s="237">
        <v>1.5</v>
      </c>
      <c r="L34" s="238">
        <v>3.0</v>
      </c>
      <c r="M34" s="237">
        <v>1.5</v>
      </c>
      <c r="N34" s="238">
        <v>3.0</v>
      </c>
      <c r="O34" s="237">
        <v>1.0</v>
      </c>
      <c r="P34" s="238">
        <v>2.0</v>
      </c>
      <c r="Q34" s="237">
        <v>1.5</v>
      </c>
      <c r="R34" s="238">
        <v>3.0</v>
      </c>
      <c r="S34" s="237">
        <v>1.5</v>
      </c>
      <c r="T34" s="238">
        <v>3.0</v>
      </c>
      <c r="U34" s="237">
        <v>1.0</v>
      </c>
      <c r="V34" s="238">
        <v>2.0</v>
      </c>
      <c r="W34" s="237">
        <v>1.0</v>
      </c>
      <c r="X34" s="238">
        <v>2.0</v>
      </c>
      <c r="Y34" s="237">
        <v>1.0</v>
      </c>
      <c r="Z34" s="238">
        <v>2.0</v>
      </c>
      <c r="AA34" s="237">
        <v>1.5</v>
      </c>
      <c r="AB34" s="238">
        <v>3.0</v>
      </c>
      <c r="AC34" s="237">
        <v>1.0</v>
      </c>
      <c r="AD34" s="238">
        <v>2.0</v>
      </c>
      <c r="AE34" s="193">
        <f t="shared" si="1"/>
        <v>25</v>
      </c>
    </row>
    <row r="35">
      <c r="A35" s="189" t="s">
        <v>69</v>
      </c>
      <c r="B35" s="120" t="s">
        <v>39</v>
      </c>
      <c r="C35" s="221"/>
      <c r="D35" s="222"/>
      <c r="E35" s="221"/>
      <c r="F35" s="222"/>
      <c r="G35" s="221"/>
      <c r="H35" s="222"/>
      <c r="I35" s="221"/>
      <c r="J35" s="222"/>
      <c r="K35" s="221"/>
      <c r="L35" s="222"/>
      <c r="M35" s="221"/>
      <c r="N35" s="222"/>
      <c r="O35" s="221"/>
      <c r="P35" s="222"/>
      <c r="Q35" s="221">
        <v>1.0</v>
      </c>
      <c r="R35" s="222">
        <v>3.0</v>
      </c>
      <c r="S35" s="221"/>
      <c r="T35" s="222"/>
      <c r="U35" s="221"/>
      <c r="V35" s="222"/>
      <c r="W35" s="221"/>
      <c r="X35" s="222"/>
      <c r="Y35" s="221"/>
      <c r="Z35" s="222"/>
      <c r="AA35" s="221">
        <v>1.0</v>
      </c>
      <c r="AB35" s="222">
        <v>3.0</v>
      </c>
      <c r="AC35" s="221">
        <v>1.0</v>
      </c>
      <c r="AD35" s="222">
        <v>2.0</v>
      </c>
      <c r="AE35" s="127">
        <f t="shared" si="1"/>
        <v>10</v>
      </c>
    </row>
    <row r="36">
      <c r="A36" s="90"/>
      <c r="B36" s="190" t="s">
        <v>26</v>
      </c>
      <c r="C36" s="237"/>
      <c r="D36" s="238"/>
      <c r="E36" s="237"/>
      <c r="F36" s="238"/>
      <c r="G36" s="237">
        <v>1.0</v>
      </c>
      <c r="H36" s="238">
        <v>2.0</v>
      </c>
      <c r="I36" s="237"/>
      <c r="J36" s="238"/>
      <c r="K36" s="237">
        <v>1.0</v>
      </c>
      <c r="L36" s="238">
        <v>3.0</v>
      </c>
      <c r="M36" s="237">
        <v>1.0</v>
      </c>
      <c r="N36" s="238">
        <v>3.0</v>
      </c>
      <c r="O36" s="237"/>
      <c r="P36" s="238"/>
      <c r="Q36" s="237">
        <v>1.0</v>
      </c>
      <c r="R36" s="238">
        <v>3.0</v>
      </c>
      <c r="S36" s="237"/>
      <c r="T36" s="238"/>
      <c r="U36" s="237"/>
      <c r="V36" s="238"/>
      <c r="W36" s="237"/>
      <c r="X36" s="238"/>
      <c r="Y36" s="237"/>
      <c r="Z36" s="238"/>
      <c r="AA36" s="237">
        <v>1.0</v>
      </c>
      <c r="AB36" s="238">
        <v>3.0</v>
      </c>
      <c r="AC36" s="237">
        <v>1.0</v>
      </c>
      <c r="AD36" s="238">
        <v>2.0</v>
      </c>
      <c r="AE36" s="193">
        <f t="shared" si="1"/>
        <v>14</v>
      </c>
    </row>
    <row r="37">
      <c r="A37" s="198" t="s">
        <v>70</v>
      </c>
      <c r="B37" s="120" t="s">
        <v>19</v>
      </c>
      <c r="C37" s="221">
        <v>3.0</v>
      </c>
      <c r="D37" s="222">
        <v>5.0</v>
      </c>
      <c r="E37" s="221">
        <v>5.0</v>
      </c>
      <c r="F37" s="222">
        <v>10.0</v>
      </c>
      <c r="G37" s="221">
        <v>3.0</v>
      </c>
      <c r="H37" s="222">
        <v>5.0</v>
      </c>
      <c r="I37" s="221">
        <v>5.0</v>
      </c>
      <c r="J37" s="222">
        <v>10.0</v>
      </c>
      <c r="K37" s="221">
        <v>5.0</v>
      </c>
      <c r="L37" s="222">
        <v>10.0</v>
      </c>
      <c r="M37" s="221">
        <v>5.0</v>
      </c>
      <c r="N37" s="222">
        <v>10.0</v>
      </c>
      <c r="O37" s="221">
        <v>3.0</v>
      </c>
      <c r="P37" s="222">
        <v>5.0</v>
      </c>
      <c r="Q37" s="221">
        <v>5.0</v>
      </c>
      <c r="R37" s="222">
        <v>10.0</v>
      </c>
      <c r="S37" s="221">
        <v>5.0</v>
      </c>
      <c r="T37" s="222">
        <v>10.0</v>
      </c>
      <c r="U37" s="221">
        <v>3.0</v>
      </c>
      <c r="V37" s="222">
        <v>5.0</v>
      </c>
      <c r="W37" s="221">
        <v>3.0</v>
      </c>
      <c r="X37" s="222">
        <v>5.0</v>
      </c>
      <c r="Y37" s="221">
        <v>3.0</v>
      </c>
      <c r="Z37" s="222">
        <v>5.0</v>
      </c>
      <c r="AA37" s="221">
        <v>5.0</v>
      </c>
      <c r="AB37" s="222">
        <v>10.0</v>
      </c>
      <c r="AC37" s="221">
        <v>3.0</v>
      </c>
      <c r="AD37" s="222">
        <v>5.0</v>
      </c>
      <c r="AE37" s="127">
        <f t="shared" si="1"/>
        <v>70</v>
      </c>
    </row>
    <row r="38">
      <c r="A38" s="87"/>
      <c r="B38" s="190" t="s">
        <v>20</v>
      </c>
      <c r="C38" s="237">
        <v>1.0</v>
      </c>
      <c r="D38" s="238">
        <v>3.0</v>
      </c>
      <c r="E38" s="237">
        <v>2.0</v>
      </c>
      <c r="F38" s="238">
        <v>5.0</v>
      </c>
      <c r="G38" s="237">
        <v>1.0</v>
      </c>
      <c r="H38" s="238">
        <v>3.0</v>
      </c>
      <c r="I38" s="237">
        <v>2.0</v>
      </c>
      <c r="J38" s="238">
        <v>5.0</v>
      </c>
      <c r="K38" s="237">
        <v>2.0</v>
      </c>
      <c r="L38" s="238">
        <v>5.0</v>
      </c>
      <c r="M38" s="237">
        <v>2.0</v>
      </c>
      <c r="N38" s="238">
        <v>5.0</v>
      </c>
      <c r="O38" s="237">
        <v>1.0</v>
      </c>
      <c r="P38" s="238">
        <v>3.0</v>
      </c>
      <c r="Q38" s="237">
        <v>2.0</v>
      </c>
      <c r="R38" s="238">
        <v>5.0</v>
      </c>
      <c r="S38" s="237">
        <v>2.0</v>
      </c>
      <c r="T38" s="238">
        <v>5.0</v>
      </c>
      <c r="U38" s="237">
        <v>1.0</v>
      </c>
      <c r="V38" s="238">
        <v>3.0</v>
      </c>
      <c r="W38" s="237">
        <v>1.0</v>
      </c>
      <c r="X38" s="238">
        <v>3.0</v>
      </c>
      <c r="Y38" s="237">
        <v>1.0</v>
      </c>
      <c r="Z38" s="238">
        <v>3.0</v>
      </c>
      <c r="AA38" s="237">
        <v>2.0</v>
      </c>
      <c r="AB38" s="238">
        <v>5.0</v>
      </c>
      <c r="AC38" s="237">
        <v>1.0</v>
      </c>
      <c r="AD38" s="238">
        <v>3.0</v>
      </c>
      <c r="AE38" s="193">
        <f t="shared" si="1"/>
        <v>39</v>
      </c>
    </row>
    <row r="39">
      <c r="A39" s="189" t="s">
        <v>71</v>
      </c>
      <c r="B39" s="102" t="s">
        <v>46</v>
      </c>
      <c r="C39" s="239"/>
      <c r="D39" s="240"/>
      <c r="E39" s="239"/>
      <c r="F39" s="240"/>
      <c r="G39" s="215">
        <v>1.0</v>
      </c>
      <c r="H39" s="216">
        <v>1.0</v>
      </c>
      <c r="I39" s="239"/>
      <c r="J39" s="240"/>
      <c r="K39" s="215">
        <v>2.0</v>
      </c>
      <c r="L39" s="216">
        <v>2.0</v>
      </c>
      <c r="M39" s="215">
        <v>2.0</v>
      </c>
      <c r="N39" s="216">
        <v>2.0</v>
      </c>
      <c r="O39" s="215">
        <v>1.0</v>
      </c>
      <c r="P39" s="216">
        <v>2.0</v>
      </c>
      <c r="Q39" s="215">
        <v>2.0</v>
      </c>
      <c r="R39" s="216">
        <v>3.0</v>
      </c>
      <c r="S39" s="215">
        <v>2.0</v>
      </c>
      <c r="T39" s="216">
        <v>3.0</v>
      </c>
      <c r="U39" s="215">
        <v>1.0</v>
      </c>
      <c r="V39" s="216">
        <v>2.0</v>
      </c>
      <c r="W39" s="215">
        <v>1.0</v>
      </c>
      <c r="X39" s="216">
        <v>2.0</v>
      </c>
      <c r="Y39" s="215">
        <v>1.0</v>
      </c>
      <c r="Z39" s="216">
        <v>2.0</v>
      </c>
      <c r="AA39" s="215">
        <v>2.0</v>
      </c>
      <c r="AB39" s="216">
        <v>3.0</v>
      </c>
      <c r="AC39" s="215">
        <v>1.0</v>
      </c>
      <c r="AD39" s="216">
        <v>2.0</v>
      </c>
      <c r="AE39" s="10">
        <f t="shared" si="1"/>
        <v>23</v>
      </c>
    </row>
    <row r="40">
      <c r="A40" s="87"/>
      <c r="B40" s="190" t="s">
        <v>47</v>
      </c>
      <c r="C40" s="241"/>
      <c r="D40" s="242"/>
      <c r="E40" s="241"/>
      <c r="F40" s="242"/>
      <c r="G40" s="237">
        <v>2.0</v>
      </c>
      <c r="H40" s="238">
        <v>5.0</v>
      </c>
      <c r="I40" s="241"/>
      <c r="J40" s="242"/>
      <c r="K40" s="237">
        <v>5.0</v>
      </c>
      <c r="L40" s="238">
        <v>10.0</v>
      </c>
      <c r="M40" s="237">
        <v>5.0</v>
      </c>
      <c r="N40" s="238">
        <v>10.0</v>
      </c>
      <c r="O40" s="237">
        <v>2.0</v>
      </c>
      <c r="P40" s="238">
        <v>5.0</v>
      </c>
      <c r="Q40" s="237">
        <v>5.0</v>
      </c>
      <c r="R40" s="238">
        <v>10.0</v>
      </c>
      <c r="S40" s="237">
        <v>5.0</v>
      </c>
      <c r="T40" s="238">
        <v>10.0</v>
      </c>
      <c r="U40" s="237">
        <v>2.0</v>
      </c>
      <c r="V40" s="238">
        <v>5.0</v>
      </c>
      <c r="W40" s="237">
        <v>2.0</v>
      </c>
      <c r="X40" s="238">
        <v>5.0</v>
      </c>
      <c r="Y40" s="237">
        <v>2.0</v>
      </c>
      <c r="Z40" s="238">
        <v>5.0</v>
      </c>
      <c r="AA40" s="237">
        <v>5.0</v>
      </c>
      <c r="AB40" s="238">
        <v>10.0</v>
      </c>
      <c r="AC40" s="237">
        <v>2.0</v>
      </c>
      <c r="AD40" s="238">
        <v>5.0</v>
      </c>
      <c r="AE40" s="193">
        <f t="shared" si="1"/>
        <v>70</v>
      </c>
    </row>
    <row r="41">
      <c r="A41" s="243"/>
      <c r="B41" s="24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>
      <c r="A42" s="97" t="s">
        <v>98</v>
      </c>
      <c r="D42" s="243"/>
      <c r="E42" s="243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>
      <c r="D43" s="93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</sheetData>
  <mergeCells count="27">
    <mergeCell ref="AA1:AB1"/>
    <mergeCell ref="AC1:AD1"/>
    <mergeCell ref="AE1:AE2"/>
    <mergeCell ref="M1:N1"/>
    <mergeCell ref="O1:P1"/>
    <mergeCell ref="Q1:R1"/>
    <mergeCell ref="S1:T1"/>
    <mergeCell ref="U1:V1"/>
    <mergeCell ref="W1:X1"/>
    <mergeCell ref="Y1:Z1"/>
    <mergeCell ref="A1:A2"/>
    <mergeCell ref="B1:B2"/>
    <mergeCell ref="C1:D1"/>
    <mergeCell ref="E1:F1"/>
    <mergeCell ref="G1:H1"/>
    <mergeCell ref="I1:J1"/>
    <mergeCell ref="K1:L1"/>
    <mergeCell ref="A37:A38"/>
    <mergeCell ref="A39:A40"/>
    <mergeCell ref="A42:B43"/>
    <mergeCell ref="A3:A10"/>
    <mergeCell ref="A11:A16"/>
    <mergeCell ref="A17:A21"/>
    <mergeCell ref="A22:A26"/>
    <mergeCell ref="A27:A32"/>
    <mergeCell ref="A33:A34"/>
    <mergeCell ref="A35:A36"/>
  </mergeCells>
  <hyperlinks>
    <hyperlink r:id="rId1" ref="A42"/>
  </hyperlinks>
  <drawing r:id="rId2"/>
</worksheet>
</file>