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AlgorithmName="SHA-512" workbookHashValue="7MXRHbS5nQytCafyzc+8MoP5nJERj7tWVags7l5iijVgWPTMNRXEw3eHOy+Qd4u0cFet7W4rvaDloYZV7uLRSg==" workbookSaltValue="7tKLOdSHVkU+33jMcgm4Jw==" workbookSpinCount="100000" lockStructure="1"/>
  <bookViews>
    <workbookView windowWidth="28800" windowHeight="12375" activeTab="1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工程量汇总表!$A$3:$C$36</definedName>
    <definedName name="_xlnm.Print_Titles" localSheetId="0">工程量计算底稿!$1:$3</definedName>
    <definedName name="_xlnm.Print_Titles" localSheetId="1">工程量汇总表!$1:$3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<sst xmlns="http://schemas.openxmlformats.org/spreadsheetml/2006/main" count="66" uniqueCount="55">
  <si>
    <t>工程量计算底稿</t>
  </si>
  <si>
    <t>项目名称</t>
  </si>
  <si>
    <t>***楼给排水工程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</si>
  <si>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</si>
  <si>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</si>
  <si>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</si>
  <si>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</si>
  <si>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</si>
  <si>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</si>
  <si>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</si>
  <si>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</si>
  <si>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</si>
  <si>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 明</t>
  </si>
  <si>
    <t>卫生洁具</t>
  </si>
  <si>
    <t>1层</t>
  </si>
  <si>
    <t>坐便器</t>
  </si>
  <si>
    <t>2+3+6</t>
  </si>
  <si>
    <t>小便器</t>
  </si>
  <si>
    <t>10+5</t>
  </si>
  <si>
    <t>地漏</t>
  </si>
  <si>
    <t>清扫口</t>
  </si>
  <si>
    <t>4+5+6</t>
  </si>
  <si>
    <t>洗脸盆</t>
  </si>
  <si>
    <t>4+5+6+2</t>
  </si>
  <si>
    <t>2-10层</t>
  </si>
  <si>
    <t>25+3</t>
  </si>
  <si>
    <t>淋浴器</t>
  </si>
  <si>
    <t>12+5</t>
  </si>
  <si>
    <t>21+3</t>
  </si>
  <si>
    <t>14+6</t>
  </si>
  <si>
    <t>23+6</t>
  </si>
  <si>
    <t>17+6</t>
  </si>
  <si>
    <t>给水管道</t>
  </si>
  <si>
    <t>PPR100</t>
  </si>
  <si>
    <t>5.6+6.5+8.9+5.7</t>
  </si>
  <si>
    <t>PPR80</t>
  </si>
  <si>
    <t>4.2+6.5+2.3+8.9</t>
  </si>
  <si>
    <t>PPR50</t>
  </si>
  <si>
    <t>3.6+45+2.6+5.8</t>
  </si>
  <si>
    <t>7+4.5+8.9</t>
  </si>
  <si>
    <t>8+8.9+5.7</t>
  </si>
  <si>
    <t>PPR40</t>
  </si>
  <si>
    <t>4+5+6+9</t>
  </si>
  <si>
    <t>PPR32</t>
  </si>
  <si>
    <t>1.2+5.6</t>
  </si>
  <si>
    <t>PPR25</t>
  </si>
  <si>
    <t>5.6+6.3</t>
  </si>
  <si>
    <t>排水管道</t>
  </si>
  <si>
    <t>UPVC100</t>
  </si>
  <si>
    <t>UPVC80</t>
  </si>
  <si>
    <t>45+89</t>
  </si>
  <si>
    <t>UPVC50</t>
  </si>
  <si>
    <t>23+65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</si>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</sst>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2"/>
      <color rgb="FFC00000"/>
      <name val="宋体"/>
      <charset val="134"/>
      <scheme val="minor"/>
    </font>
    <font>
      <b/>
      <sz val="10"/>
      <color theme="4" tint="-0.5"/>
      <name val="宋体"/>
      <charset val="134"/>
      <scheme val="minor"/>
    </font>
    <font>
      <b/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</xf>
    <xf numFmtId="0" fontId="8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hidden="1"/>
    </xf>
    <xf numFmtId="0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" xfId="0" applyNumberFormat="1" applyFont="1" applyFill="1" applyBorder="1" applyAlignment="1" applyProtection="1">
      <alignment vertical="center" wrapText="1"/>
      <protection hidden="1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1" xfId="0" applyNumberFormat="1" applyFont="1" applyFill="1" applyBorder="1" applyAlignment="1" applyProtection="1">
      <alignment vertical="center" wrapText="1"/>
      <protection locked="0"/>
    </xf>
    <xf numFmtId="0" fontId="12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" xfId="0" applyNumberFormat="1" applyFont="1" applyFill="1" applyBorder="1" applyAlignment="1" applyProtection="1">
      <alignment vertical="center" wrapText="1"/>
      <protection locked="0"/>
    </xf>
    <xf numFmtId="0" fontId="12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3" fillId="3" borderId="1" xfId="0" applyNumberFormat="1" applyFont="1" applyFill="1" applyBorder="1" applyAlignment="1" applyProtection="1">
      <alignment vertical="center" wrapText="1"/>
      <protection hidden="1"/>
    </xf>
    <xf numFmtId="0" fontId="12" fillId="3" borderId="1" xfId="0" applyNumberFormat="1" applyFont="1" applyFill="1" applyBorder="1" applyAlignment="1" applyProtection="1">
      <alignment vertical="center" wrapText="1"/>
      <protection hidden="1"/>
    </xf>
    <xf numFmtId="0" fontId="12" fillId="3" borderId="1" xfId="0" applyNumberFormat="1" applyFont="1" applyFill="1" applyBorder="1" applyAlignment="1" applyProtection="1">
      <alignment vertical="center" wrapTex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solid">
          <bgColor theme="2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62C2AA67-A16C-472A-A698-26CC61126BE4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30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 array="1">IF(ISBLANK(B4),INDIRECT("C"&amp;ROW()-1),B4)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IF(ISBLANK(F4),EVALUATE(E4),EVALUATE(E4)*F4)</calculatedColumnFormula>
    </tableColumn>
    <tableColumn id="8" name="计/否" dataDxfId="7"/>
    <tableColumn id="9" name="合 计" dataDxfId="8">
      <calculatedColumnFormula>IF(ISBLANK(H4),IFERROR(G4,"")," ")</calculatedColumnFormula>
    </tableColumn>
    <tableColumn id="10" name="说 明" dataDxfId="9"/>
  </tableColumns>
  <tableStyleInfo name="表样式 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0"/>
  <sheetViews>
    <sheetView zoomScaleSheetLayoutView="115" workbookViewId="0">
      <pane ySplit="3" topLeftCell="A4" activePane="bottomLeft" state="frozen"/>
      <selection/>
      <selection pane="bottomLeft" activeCell="E31" sqref="E31"/>
    </sheetView>
  </sheetViews>
  <sheetFormatPr defaultColWidth="9" defaultRowHeight="18" customHeight="1"/>
  <cols>
    <col min="1" max="1" width="6.625" style="12" customWidth="1"/>
    <col min="2" max="2" width="16.25" style="13" customWidth="1"/>
    <col min="3" max="3" width="9.25" style="13" hidden="1" customWidth="1"/>
    <col min="4" max="4" width="30.675" style="13" customWidth="1"/>
    <col min="5" max="5" width="39" style="14" customWidth="1"/>
    <col min="6" max="6" width="5.125" style="15" customWidth="1"/>
    <col min="7" max="7" width="10.375" style="13" hidden="1" customWidth="1"/>
    <col min="8" max="8" width="5.75" style="15" customWidth="1"/>
    <col min="9" max="9" width="10.375" style="16" customWidth="1"/>
    <col min="10" max="10" width="18.2916666666667" style="13" customWidth="1"/>
    <col min="11" max="16384" width="9" style="13"/>
  </cols>
  <sheetData>
    <row r="1" s="9" customFormat="1" ht="34" customHeight="1" spans="1:1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="9" customFormat="1" ht="21" customHeight="1" spans="1:10">
      <c r="A2" s="18" t="s">
        <v>1</v>
      </c>
      <c r="B2" s="18"/>
      <c r="C2" s="19"/>
      <c r="D2" s="20" t="s">
        <v>2</v>
      </c>
      <c r="E2" s="20"/>
      <c r="F2" s="21"/>
      <c r="G2" s="21"/>
      <c r="H2" s="22"/>
      <c r="I2" s="21"/>
      <c r="J2" s="21"/>
    </row>
    <row r="3" s="10" customFormat="1" ht="18.75" customHeight="1" spans="1:10">
      <c r="A3" s="23" t="s">
        <v>3</v>
      </c>
      <c r="B3" s="23" t="s">
        <v>4</v>
      </c>
      <c r="C3" s="23" t="s">
        <v>5</v>
      </c>
      <c r="D3" s="24" t="s">
        <v>6</v>
      </c>
      <c r="E3" s="24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24" t="s">
        <v>12</v>
      </c>
    </row>
    <row r="4" s="11" customFormat="1" customHeight="1" spans="1:10">
      <c r="A4" s="25">
        <f>ROW()-3</f>
        <v>1</v>
      </c>
      <c r="B4" s="26" t="s">
        <v>13</v>
      </c>
      <c r="C4" s="27" t="str" cm="1">
        <f ca="1" t="array" ref="C4">IF(ISBLANK(B4),INDIRECT("C"&amp;ROW()-1),B4)</f>
        <v>卫生洁具</v>
      </c>
      <c r="D4" s="28"/>
      <c r="E4" s="28" t="s">
        <v>14</v>
      </c>
      <c r="F4" s="29"/>
      <c r="G4" s="27" t="e">
        <f ca="1">IF(ISBLANK(F4),EVALUATE(E4),EVALUATE(E4)*F4)</f>
        <v>#VALUE!</v>
      </c>
      <c r="H4" s="29"/>
      <c r="I4" s="44" t="str">
        <f ca="1">IF(ISBLANK(H4),IFERROR(G4,"")," ")</f>
        <v/>
      </c>
      <c r="J4" s="26"/>
    </row>
    <row r="5" s="11" customFormat="1" ht="16" customHeight="1" spans="1:10">
      <c r="A5" s="25">
        <f>ROW()-3</f>
        <v>2</v>
      </c>
      <c r="B5" s="30"/>
      <c r="C5" s="27" t="str" cm="1">
        <f ca="1" t="array" ref="C5">IF(ISBLANK(B5),INDIRECT("C"&amp;ROW()-1),B5)</f>
        <v>卫生洁具</v>
      </c>
      <c r="D5" s="28" t="s">
        <v>15</v>
      </c>
      <c r="E5" s="28" t="s">
        <v>16</v>
      </c>
      <c r="F5" s="29"/>
      <c r="G5" s="27">
        <f ca="1">IF(ISBLANK(F5),EVALUATE(E5),EVALUATE(E5)*F5)</f>
        <v>11</v>
      </c>
      <c r="H5" s="29"/>
      <c r="I5" s="44">
        <f ca="1">IF(ISBLANK(H5),IFERROR(G5,"")," ")</f>
        <v>11</v>
      </c>
      <c r="J5" s="26"/>
    </row>
    <row r="6" s="11" customFormat="1" ht="16" customHeight="1" spans="1:10">
      <c r="A6" s="25">
        <f>ROW()-3</f>
        <v>3</v>
      </c>
      <c r="B6" s="30"/>
      <c r="C6" s="27" t="str" cm="1">
        <f ca="1" t="array" ref="C6">IF(ISBLANK(B6),INDIRECT("C"&amp;ROW()-1),B6)</f>
        <v>卫生洁具</v>
      </c>
      <c r="D6" s="28" t="s">
        <v>17</v>
      </c>
      <c r="E6" s="28" t="s">
        <v>18</v>
      </c>
      <c r="F6" s="29"/>
      <c r="G6" s="27">
        <f ca="1">IF(ISBLANK(F6),EVALUATE(E6),EVALUATE(E6)*F6)</f>
        <v>15</v>
      </c>
      <c r="H6" s="29"/>
      <c r="I6" s="44">
        <f ca="1">IF(ISBLANK(H6),IFERROR(G6,"")," ")</f>
        <v>15</v>
      </c>
      <c r="J6" s="26"/>
    </row>
    <row r="7" s="11" customFormat="1" ht="16" customHeight="1" spans="1:10">
      <c r="A7" s="25">
        <f>ROW()-3</f>
        <v>4</v>
      </c>
      <c r="B7" s="30"/>
      <c r="C7" s="27" t="str" cm="1">
        <f ca="1" t="array" ref="C7">IF(ISBLANK(B7),INDIRECT("C"&amp;ROW()-1),B7)</f>
        <v>卫生洁具</v>
      </c>
      <c r="D7" s="28" t="s">
        <v>19</v>
      </c>
      <c r="E7" s="28">
        <v>3</v>
      </c>
      <c r="F7" s="29"/>
      <c r="G7" s="27">
        <f ca="1">IF(ISBLANK(F7),EVALUATE(E7),EVALUATE(E7)*F7)</f>
        <v>3</v>
      </c>
      <c r="H7" s="29"/>
      <c r="I7" s="44">
        <f ca="1">IF(ISBLANK(H7),IFERROR(G7,"")," ")</f>
        <v>3</v>
      </c>
      <c r="J7" s="26"/>
    </row>
    <row r="8" s="11" customFormat="1" ht="16" customHeight="1" spans="1:10">
      <c r="A8" s="25">
        <f>ROW()-3</f>
        <v>5</v>
      </c>
      <c r="B8" s="26"/>
      <c r="C8" s="27" t="str" cm="1">
        <f ca="1" t="array" ref="C8">IF(ISBLANK(B8),INDIRECT("C"&amp;ROW()-1),B8)</f>
        <v>卫生洁具</v>
      </c>
      <c r="D8" s="28" t="s">
        <v>20</v>
      </c>
      <c r="E8" s="28" t="s">
        <v>21</v>
      </c>
      <c r="F8" s="29"/>
      <c r="G8" s="27">
        <f ca="1">IF(ISBLANK(F8),EVALUATE(E8),EVALUATE(E8)*F8)</f>
        <v>15</v>
      </c>
      <c r="H8" s="29"/>
      <c r="I8" s="44">
        <f ca="1">IF(ISBLANK(H8),IFERROR(G8,"")," ")</f>
        <v>15</v>
      </c>
      <c r="J8" s="26"/>
    </row>
    <row r="9" s="11" customFormat="1" ht="16" customHeight="1" spans="1:10">
      <c r="A9" s="25">
        <f>ROW()-3</f>
        <v>6</v>
      </c>
      <c r="B9" s="26"/>
      <c r="C9" s="27" t="str">
        <f ca="1">IF(ISBLANK(B9),INDIRECT("C"&amp;ROW()-1),B9)</f>
        <v>卫生洁具</v>
      </c>
      <c r="D9" s="28" t="s">
        <v>22</v>
      </c>
      <c r="E9" s="28" t="s">
        <v>23</v>
      </c>
      <c r="F9" s="29"/>
      <c r="G9" s="27">
        <f ca="1">IF(ISBLANK(F9),EVALUATE(E9),EVALUATE(E9)*F9)</f>
        <v>17</v>
      </c>
      <c r="H9" s="29"/>
      <c r="I9" s="44">
        <f ca="1">IF(ISBLANK(H9),IFERROR(G9,"")," ")</f>
        <v>17</v>
      </c>
      <c r="J9" s="26"/>
    </row>
    <row r="10" s="11" customFormat="1" ht="16" customHeight="1" spans="1:10">
      <c r="A10" s="25">
        <f>ROW()-3</f>
        <v>7</v>
      </c>
      <c r="B10" s="26"/>
      <c r="C10" s="27" t="str">
        <f ca="1">IF(ISBLANK(B10),INDIRECT("C"&amp;ROW()-1),B10)</f>
        <v>卫生洁具</v>
      </c>
      <c r="D10" s="28"/>
      <c r="E10" s="28" t="s">
        <v>24</v>
      </c>
      <c r="F10" s="29"/>
      <c r="G10" s="27" t="e">
        <f ca="1">IF(ISBLANK(F10),EVALUATE(E10),EVALUATE(E10)*F10)</f>
        <v>#VALUE!</v>
      </c>
      <c r="H10" s="29"/>
      <c r="I10" s="44" t="str">
        <f ca="1">IF(ISBLANK(H10),IFERROR(G10,"")," ")</f>
        <v/>
      </c>
      <c r="J10" s="26"/>
    </row>
    <row r="11" s="11" customFormat="1" ht="16" customHeight="1" spans="1:10">
      <c r="A11" s="25">
        <f>ROW()-3</f>
        <v>8</v>
      </c>
      <c r="B11" s="26"/>
      <c r="C11" s="27" t="str">
        <f ca="1">IF(ISBLANK(B11),INDIRECT("C"&amp;ROW()-1),B11)</f>
        <v>卫生洁具</v>
      </c>
      <c r="D11" s="28" t="s">
        <v>15</v>
      </c>
      <c r="E11" s="28" t="s">
        <v>25</v>
      </c>
      <c r="F11" s="29">
        <v>9</v>
      </c>
      <c r="G11" s="27">
        <f ca="1">IF(ISBLANK(F11),EVALUATE(E11),EVALUATE(E11)*F11)</f>
        <v>252</v>
      </c>
      <c r="H11" s="29"/>
      <c r="I11" s="44">
        <f ca="1">IF(ISBLANK(H11),IFERROR(G11,"")," ")</f>
        <v>252</v>
      </c>
      <c r="J11" s="26"/>
    </row>
    <row r="12" s="11" customFormat="1" ht="16" customHeight="1" spans="1:10">
      <c r="A12" s="25">
        <f>ROW()-3</f>
        <v>9</v>
      </c>
      <c r="B12" s="26"/>
      <c r="C12" s="27" t="str">
        <f ca="1">IF(ISBLANK(B12),INDIRECT("C"&amp;ROW()-1),B12)</f>
        <v>卫生洁具</v>
      </c>
      <c r="D12" s="28" t="s">
        <v>26</v>
      </c>
      <c r="E12" s="28" t="s">
        <v>27</v>
      </c>
      <c r="F12" s="29">
        <v>9</v>
      </c>
      <c r="G12" s="27">
        <f ca="1">IF(ISBLANK(F12),EVALUATE(E12),EVALUATE(E12)*F12)</f>
        <v>153</v>
      </c>
      <c r="H12" s="29"/>
      <c r="I12" s="44">
        <f ca="1">IF(ISBLANK(H12),IFERROR(G12,"")," ")</f>
        <v>153</v>
      </c>
      <c r="J12" s="26"/>
    </row>
    <row r="13" customHeight="1" spans="1:10">
      <c r="A13" s="31">
        <f>ROW()-3</f>
        <v>10</v>
      </c>
      <c r="B13" s="26"/>
      <c r="C13" s="32" t="str">
        <f ca="1">IF(ISBLANK(B13),INDIRECT("C"&amp;ROW()-1),B13)</f>
        <v>卫生洁具</v>
      </c>
      <c r="D13" s="28" t="s">
        <v>17</v>
      </c>
      <c r="E13" s="28" t="s">
        <v>28</v>
      </c>
      <c r="F13" s="29">
        <v>9</v>
      </c>
      <c r="G13" s="32">
        <f ca="1">IF(ISBLANK(F13),EVALUATE(E13),EVALUATE(E13)*F13)</f>
        <v>216</v>
      </c>
      <c r="H13" s="33"/>
      <c r="I13" s="44">
        <f ca="1">IF(ISBLANK(H13),IFERROR(G13,"")," ")</f>
        <v>216</v>
      </c>
      <c r="J13" s="35"/>
    </row>
    <row r="14" customHeight="1" spans="1:10">
      <c r="A14" s="31">
        <f>ROW()-3</f>
        <v>11</v>
      </c>
      <c r="B14" s="26"/>
      <c r="C14" s="32" t="str">
        <f ca="1">IF(ISBLANK(B14),INDIRECT("C"&amp;ROW()-1),B14)</f>
        <v>卫生洁具</v>
      </c>
      <c r="D14" s="28" t="s">
        <v>19</v>
      </c>
      <c r="E14" s="28" t="s">
        <v>29</v>
      </c>
      <c r="F14" s="29">
        <v>9</v>
      </c>
      <c r="G14" s="32">
        <f ca="1">IF(ISBLANK(F14),EVALUATE(E14),EVALUATE(E14)*F14)</f>
        <v>180</v>
      </c>
      <c r="H14" s="34"/>
      <c r="I14" s="44">
        <f ca="1">IF(ISBLANK(H14),IFERROR(G14,"")," ")</f>
        <v>180</v>
      </c>
      <c r="J14" s="35"/>
    </row>
    <row r="15" customHeight="1" spans="1:10">
      <c r="A15" s="31">
        <f>ROW()-3</f>
        <v>12</v>
      </c>
      <c r="B15" s="26"/>
      <c r="C15" s="32" t="str">
        <f ca="1">IF(ISBLANK(B15),INDIRECT("C"&amp;ROW()-1),B15)</f>
        <v>卫生洁具</v>
      </c>
      <c r="D15" s="28" t="s">
        <v>20</v>
      </c>
      <c r="E15" s="28" t="s">
        <v>30</v>
      </c>
      <c r="F15" s="29">
        <v>9</v>
      </c>
      <c r="G15" s="32">
        <f ca="1">IF(ISBLANK(F15),EVALUATE(E15),EVALUATE(E15)*F15)</f>
        <v>261</v>
      </c>
      <c r="H15" s="34"/>
      <c r="I15" s="44">
        <f ca="1">IF(ISBLANK(H15),IFERROR(G15,"")," ")</f>
        <v>261</v>
      </c>
      <c r="J15" s="35"/>
    </row>
    <row r="16" customHeight="1" spans="1:10">
      <c r="A16" s="31">
        <f>ROW()-3</f>
        <v>13</v>
      </c>
      <c r="B16" s="26"/>
      <c r="C16" s="32" t="str">
        <f ca="1">IF(ISBLANK(B16),INDIRECT("C"&amp;ROW()-1),B16)</f>
        <v>卫生洁具</v>
      </c>
      <c r="D16" s="28" t="s">
        <v>22</v>
      </c>
      <c r="E16" s="28" t="s">
        <v>31</v>
      </c>
      <c r="F16" s="29">
        <v>9</v>
      </c>
      <c r="G16" s="32">
        <f ca="1">IF(ISBLANK(F16),EVALUATE(E16),EVALUATE(E16)*F16)</f>
        <v>207</v>
      </c>
      <c r="H16" s="34"/>
      <c r="I16" s="45">
        <f ca="1">IF(ISBLANK(H16),IFERROR(G16,"")," ")</f>
        <v>207</v>
      </c>
      <c r="J16" s="35"/>
    </row>
    <row r="17" customHeight="1" spans="1:10">
      <c r="A17" s="31">
        <f>ROW()-3</f>
        <v>14</v>
      </c>
      <c r="B17" s="26" t="s">
        <v>32</v>
      </c>
      <c r="C17" s="32" t="str">
        <f ca="1">IF(ISBLANK(B17),INDIRECT("C"&amp;ROW()-1),B17)</f>
        <v>给水管道</v>
      </c>
      <c r="D17" s="28"/>
      <c r="E17" s="28" t="s">
        <v>14</v>
      </c>
      <c r="F17" s="29"/>
      <c r="G17" s="32" t="e">
        <f ca="1">IF(ISBLANK(F17),EVALUATE(E17),EVALUATE(E17)*F17)</f>
        <v>#VALUE!</v>
      </c>
      <c r="H17" s="34"/>
      <c r="I17" s="45" t="str">
        <f ca="1">IF(ISBLANK(H17),IFERROR(G17,"")," ")</f>
        <v/>
      </c>
      <c r="J17" s="35"/>
    </row>
    <row r="18" customHeight="1" spans="1:10">
      <c r="A18" s="31">
        <f>ROW()-3</f>
        <v>15</v>
      </c>
      <c r="B18" s="35"/>
      <c r="C18" s="32" t="str">
        <f ca="1">IF(ISBLANK(B18),INDIRECT("C"&amp;ROW()-1),B18)</f>
        <v>给水管道</v>
      </c>
      <c r="D18" s="28" t="s">
        <v>33</v>
      </c>
      <c r="E18" s="28" t="s">
        <v>34</v>
      </c>
      <c r="F18" s="29"/>
      <c r="G18" s="32">
        <f ca="1">IF(ISBLANK(F18),EVALUATE(E18),EVALUATE(E18)*F18)</f>
        <v>26.7</v>
      </c>
      <c r="H18" s="34"/>
      <c r="I18" s="45">
        <f ca="1">IF(ISBLANK(H18),IFERROR(G18,"")," ")</f>
        <v>26.7</v>
      </c>
      <c r="J18" s="35"/>
    </row>
    <row r="19" customHeight="1" spans="1:10">
      <c r="A19" s="31">
        <f>ROW()-3</f>
        <v>16</v>
      </c>
      <c r="B19" s="35"/>
      <c r="C19" s="32" t="str">
        <f ca="1">IF(ISBLANK(B19),INDIRECT("C"&amp;ROW()-1),B19)</f>
        <v>给水管道</v>
      </c>
      <c r="D19" s="28" t="s">
        <v>35</v>
      </c>
      <c r="E19" s="28" t="s">
        <v>36</v>
      </c>
      <c r="F19" s="29"/>
      <c r="G19" s="32">
        <f ca="1">IF(ISBLANK(F19),EVALUATE(E19),EVALUATE(E19)*F19)</f>
        <v>21.9</v>
      </c>
      <c r="H19" s="34"/>
      <c r="I19" s="45">
        <f ca="1">IF(ISBLANK(H19),IFERROR(G19,"")," ")</f>
        <v>21.9</v>
      </c>
      <c r="J19" s="35"/>
    </row>
    <row r="20" customHeight="1" spans="1:10">
      <c r="A20" s="31">
        <f>ROW()-3</f>
        <v>17</v>
      </c>
      <c r="B20" s="35"/>
      <c r="C20" s="32" t="str">
        <f ca="1">IF(ISBLANK(B20),INDIRECT("C"&amp;ROW()-1),B20)</f>
        <v>给水管道</v>
      </c>
      <c r="D20" s="28" t="s">
        <v>37</v>
      </c>
      <c r="E20" s="28" t="s">
        <v>38</v>
      </c>
      <c r="F20" s="29"/>
      <c r="G20" s="32">
        <f ca="1">IF(ISBLANK(F20),EVALUATE(E20),EVALUATE(E20)*F20)</f>
        <v>57</v>
      </c>
      <c r="H20" s="34"/>
      <c r="I20" s="45">
        <f ca="1">IF(ISBLANK(H20),IFERROR(G20,"")," ")</f>
        <v>57</v>
      </c>
      <c r="J20" s="35"/>
    </row>
    <row r="21" customHeight="1" spans="1:10">
      <c r="A21" s="31">
        <f>ROW()-3</f>
        <v>18</v>
      </c>
      <c r="B21" s="35"/>
      <c r="C21" s="32" t="str">
        <f ca="1">IF(ISBLANK(B21),INDIRECT("C"&amp;ROW()-1),B21)</f>
        <v>给水管道</v>
      </c>
      <c r="D21" s="28"/>
      <c r="E21" s="28" t="s">
        <v>24</v>
      </c>
      <c r="F21" s="29"/>
      <c r="G21" s="32" t="e">
        <f ca="1">IF(ISBLANK(F21),EVALUATE(E21),EVALUATE(E21)*F21)</f>
        <v>#VALUE!</v>
      </c>
      <c r="H21" s="34"/>
      <c r="I21" s="45" t="str">
        <f ca="1">IF(ISBLANK(H21),IFERROR(G21,"")," ")</f>
        <v/>
      </c>
      <c r="J21" s="35"/>
    </row>
    <row r="22" customHeight="1" spans="1:10">
      <c r="A22" s="31">
        <f>ROW()-3</f>
        <v>19</v>
      </c>
      <c r="B22" s="35"/>
      <c r="C22" s="32" t="str">
        <f ca="1">IF(ISBLANK(B22),INDIRECT("C"&amp;ROW()-1),B22)</f>
        <v>给水管道</v>
      </c>
      <c r="D22" s="28" t="s">
        <v>33</v>
      </c>
      <c r="E22" s="28" t="s">
        <v>39</v>
      </c>
      <c r="F22" s="29">
        <v>9</v>
      </c>
      <c r="G22" s="32">
        <f ca="1">IF(ISBLANK(F22),EVALUATE(E22),EVALUATE(E22)*F22)</f>
        <v>183.6</v>
      </c>
      <c r="H22" s="34"/>
      <c r="I22" s="45">
        <f ca="1">IF(ISBLANK(H22),IFERROR(G22,"")," ")</f>
        <v>183.6</v>
      </c>
      <c r="J22" s="35"/>
    </row>
    <row r="23" customHeight="1" spans="1:10">
      <c r="A23" s="31">
        <f>ROW()-3</f>
        <v>20</v>
      </c>
      <c r="B23" s="35"/>
      <c r="C23" s="32" t="str">
        <f ca="1">IF(ISBLANK(B23),INDIRECT("C"&amp;ROW()-1),B23)</f>
        <v>给水管道</v>
      </c>
      <c r="D23" s="28" t="s">
        <v>35</v>
      </c>
      <c r="E23" s="28" t="s">
        <v>40</v>
      </c>
      <c r="F23" s="29">
        <v>9</v>
      </c>
      <c r="G23" s="32">
        <f ca="1">IF(ISBLANK(F23),EVALUATE(E23),EVALUATE(E23)*F23)</f>
        <v>203.4</v>
      </c>
      <c r="H23" s="34"/>
      <c r="I23" s="45">
        <f ca="1">IF(ISBLANK(H23),IFERROR(G23,"")," ")</f>
        <v>203.4</v>
      </c>
      <c r="J23" s="35"/>
    </row>
    <row r="24" customHeight="1" spans="1:10">
      <c r="A24" s="31">
        <f>ROW()-3</f>
        <v>21</v>
      </c>
      <c r="B24" s="35"/>
      <c r="C24" s="36" t="str">
        <f ca="1">IF(ISBLANK(B24),INDIRECT("C"&amp;ROW()-1),B24)</f>
        <v>给水管道</v>
      </c>
      <c r="D24" s="35" t="s">
        <v>41</v>
      </c>
      <c r="E24" s="37" t="s">
        <v>42</v>
      </c>
      <c r="F24" s="33">
        <v>9</v>
      </c>
      <c r="G24" s="36">
        <f ca="1">IF(ISBLANK(F24),EVALUATE(E24),EVALUATE(E24)*F24)</f>
        <v>216</v>
      </c>
      <c r="H24" s="34"/>
      <c r="I24" s="45">
        <f ca="1">IF(ISBLANK(H24),IFERROR(G24,"")," ")</f>
        <v>216</v>
      </c>
      <c r="J24" s="35"/>
    </row>
    <row r="25" customHeight="1" spans="1:10">
      <c r="A25" s="31">
        <f>ROW()-3</f>
        <v>22</v>
      </c>
      <c r="B25" s="35"/>
      <c r="C25" s="36" t="str">
        <f ca="1">IF(ISBLANK(B25),INDIRECT("C"&amp;ROW()-1),B25)</f>
        <v>给水管道</v>
      </c>
      <c r="D25" s="35" t="s">
        <v>43</v>
      </c>
      <c r="E25" s="37" t="s">
        <v>44</v>
      </c>
      <c r="F25" s="33">
        <v>9</v>
      </c>
      <c r="G25" s="36">
        <f ca="1">IF(ISBLANK(F25),EVALUATE(E25),EVALUATE(E25)*F25)</f>
        <v>61.2</v>
      </c>
      <c r="H25" s="34"/>
      <c r="I25" s="45">
        <f ca="1">IF(ISBLANK(H25),IFERROR(G25,"")," ")</f>
        <v>61.2</v>
      </c>
      <c r="J25" s="35"/>
    </row>
    <row r="26" customHeight="1" spans="1:10">
      <c r="A26" s="31">
        <f>ROW()-3</f>
        <v>23</v>
      </c>
      <c r="B26" s="35"/>
      <c r="C26" s="36" t="str">
        <f ca="1">IF(ISBLANK(B26),INDIRECT("C"&amp;ROW()-1),B26)</f>
        <v>给水管道</v>
      </c>
      <c r="D26" s="35" t="s">
        <v>45</v>
      </c>
      <c r="E26" s="37" t="s">
        <v>46</v>
      </c>
      <c r="F26" s="33">
        <v>9</v>
      </c>
      <c r="G26" s="36">
        <f ca="1">IF(ISBLANK(F26),EVALUATE(E26),EVALUATE(E26)*F26)</f>
        <v>107.1</v>
      </c>
      <c r="H26" s="34"/>
      <c r="I26" s="45">
        <f ca="1">IF(ISBLANK(H26),IFERROR(G26,"")," ")</f>
        <v>107.1</v>
      </c>
      <c r="J26" s="35"/>
    </row>
    <row r="27" customHeight="1" spans="1:10">
      <c r="A27" s="31">
        <f>ROW()-3</f>
        <v>24</v>
      </c>
      <c r="B27" s="35" t="s">
        <v>47</v>
      </c>
      <c r="C27" s="36" t="str">
        <f ca="1">IF(ISBLANK(B27),INDIRECT("C"&amp;ROW()-1),B27)</f>
        <v>排水管道</v>
      </c>
      <c r="D27" s="35"/>
      <c r="E27" s="37"/>
      <c r="F27" s="33"/>
      <c r="G27" s="36" t="e">
        <f ca="1">IF(ISBLANK(F27),EVALUATE(E27),EVALUATE(E27)*F27)</f>
        <v>#VALUE!</v>
      </c>
      <c r="H27" s="34"/>
      <c r="I27" s="45" t="str">
        <f ca="1">IF(ISBLANK(H27),IFERROR(G27,"")," ")</f>
        <v/>
      </c>
      <c r="J27" s="35"/>
    </row>
    <row r="28" customHeight="1" spans="1:10">
      <c r="A28" s="31">
        <f>ROW()-3</f>
        <v>25</v>
      </c>
      <c r="B28" s="35"/>
      <c r="C28" s="36" t="str">
        <f ca="1">IF(ISBLANK(B28),INDIRECT("C"&amp;ROW()-1),B28)</f>
        <v>排水管道</v>
      </c>
      <c r="D28" s="35" t="s">
        <v>48</v>
      </c>
      <c r="E28" s="37">
        <v>56</v>
      </c>
      <c r="F28" s="33"/>
      <c r="G28" s="36">
        <f ca="1">IF(ISBLANK(F28),EVALUATE(E28),EVALUATE(E28)*F28)</f>
        <v>56</v>
      </c>
      <c r="H28" s="34"/>
      <c r="I28" s="45">
        <f ca="1">IF(ISBLANK(H28),IFERROR(G28,"")," ")</f>
        <v>56</v>
      </c>
      <c r="J28" s="35"/>
    </row>
    <row r="29" customHeight="1" spans="1:10">
      <c r="A29" s="31">
        <f>ROW()-3</f>
        <v>26</v>
      </c>
      <c r="B29" s="35"/>
      <c r="C29" s="36" t="str">
        <f ca="1">IF(ISBLANK(B29),INDIRECT("C"&amp;ROW()-1),B29)</f>
        <v>排水管道</v>
      </c>
      <c r="D29" s="35" t="s">
        <v>49</v>
      </c>
      <c r="E29" s="37" t="s">
        <v>50</v>
      </c>
      <c r="F29" s="33"/>
      <c r="G29" s="36">
        <f ca="1">IF(ISBLANK(F29),EVALUATE(E29),EVALUATE(E29)*F29)</f>
        <v>134</v>
      </c>
      <c r="H29" s="34"/>
      <c r="I29" s="45">
        <f ca="1">IF(ISBLANK(H29),IFERROR(G29,"")," ")</f>
        <v>134</v>
      </c>
      <c r="J29" s="35"/>
    </row>
    <row r="30" customHeight="1" spans="1:10">
      <c r="A30" s="38">
        <f>ROW()-3</f>
        <v>27</v>
      </c>
      <c r="B30" s="39"/>
      <c r="C30" s="40" t="str">
        <f ca="1">IF(ISBLANK(B30),INDIRECT("C"&amp;ROW()-1),B30)</f>
        <v>排水管道</v>
      </c>
      <c r="D30" s="39" t="s">
        <v>51</v>
      </c>
      <c r="E30" s="41" t="s">
        <v>52</v>
      </c>
      <c r="F30" s="42"/>
      <c r="G30" s="40">
        <f ca="1">IF(ISBLANK(F30),EVALUATE(E30),EVALUATE(E30)*F30)</f>
        <v>88</v>
      </c>
      <c r="H30" s="43"/>
      <c r="I30" s="46">
        <f ca="1">IF(ISBLANK(H30),IFERROR(G30,"")," ")</f>
        <v>88</v>
      </c>
      <c r="J30" s="39"/>
    </row>
  </sheetData>
  <sheetProtection algorithmName="SHA-512" hashValue="b8RrwQ8RFP+L2nlFE3z4p/SRht1f54Cu7iqPmMbF7DQyoZAWJFA721qfrZ45RgZGTDyRfcke33QAnJQYkeKauw==" saltValue="Ct/0J66qJDYTLoqupGChPA==" spinCount="100000" sheet="1" formatCells="0" formatRows="0" insertRows="0" deleteRows="0" sort="0" autoFilter="0" pivotTables="0" objects="1"/>
  <protectedRanges>
    <protectedRange sqref="B4:B1964 D4:D1964 E4:E1964 F4:F1964 H4:H1964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34">
      <formula>COUNTA($B3:$J30)&gt;0</formula>
    </cfRule>
  </conditionalFormatting>
  <conditionalFormatting sqref="B3:J3">
    <cfRule type="expression" dxfId="10" priority="65">
      <formula>COUNTA($B3:$J30)&gt;0</formula>
    </cfRule>
  </conditionalFormatting>
  <conditionalFormatting sqref="C8">
    <cfRule type="expression" dxfId="10" priority="151">
      <formula>COUNTA($B8:$J9)&gt;0</formula>
    </cfRule>
  </conditionalFormatting>
  <conditionalFormatting sqref="I13">
    <cfRule type="expression" dxfId="10" priority="203">
      <formula>COUNTA($B13:$J13)&gt;0</formula>
    </cfRule>
  </conditionalFormatting>
  <conditionalFormatting sqref="C9:C12">
    <cfRule type="expression" dxfId="10" priority="201">
      <formula>COUNTA($B9:$J13)&gt;0</formula>
    </cfRule>
  </conditionalFormatting>
  <conditionalFormatting sqref="I14:I15">
    <cfRule type="expression" dxfId="10" priority="162">
      <formula>COUNTA($B14:$J16)&gt;0</formula>
    </cfRule>
  </conditionalFormatting>
  <conditionalFormatting sqref="B4:B1048576 A1:J1">
    <cfRule type="notContainsBlanks" dxfId="11" priority="22">
      <formula>LEN(TRIM(A1))&gt;0</formula>
    </cfRule>
  </conditionalFormatting>
  <conditionalFormatting sqref="B4:J7">
    <cfRule type="expression" dxfId="10" priority="158">
      <formula>COUNTA($B4:$J30)&gt;0</formula>
    </cfRule>
  </conditionalFormatting>
  <conditionalFormatting sqref="B8 D8:F8 H8 J8">
    <cfRule type="expression" dxfId="10" priority="152">
      <formula>COUNTA($B8:$J9)&gt;0</formula>
    </cfRule>
  </conditionalFormatting>
  <conditionalFormatting sqref="G8 I8">
    <cfRule type="expression" dxfId="10" priority="153">
      <formula>COUNTA($B8:$J9)&gt;0</formula>
    </cfRule>
  </conditionalFormatting>
  <conditionalFormatting sqref="B9:B12 D9:F12 H9:H12 J9:J12">
    <cfRule type="expression" dxfId="10" priority="160">
      <formula>COUNTA($B9:$J9)&gt;0</formula>
    </cfRule>
  </conditionalFormatting>
  <conditionalFormatting sqref="G9:G12 I9:I12">
    <cfRule type="expression" dxfId="10" priority="202">
      <formula>COUNTA($B9:$J9)&gt;0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&amp;R&amp;9第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7"/>
  <sheetViews>
    <sheetView tabSelected="1" workbookViewId="0">
      <pane ySplit="3" topLeftCell="A4" activePane="bottomLeft" state="frozen"/>
      <selection/>
      <selection pane="bottomLeft" activeCell="B14" sqref="B14"/>
    </sheetView>
  </sheetViews>
  <sheetFormatPr defaultColWidth="9" defaultRowHeight="22" customHeight="1" outlineLevelCol="2"/>
  <cols>
    <col min="1" max="1" width="26.125" style="4" customWidth="1"/>
    <col min="2" max="2" width="50.625" style="4" customWidth="1"/>
    <col min="3" max="3" width="10.125" style="4" customWidth="1"/>
    <col min="4" max="16384" width="9" style="4"/>
  </cols>
  <sheetData>
    <row r="1" s="1" customFormat="1" ht="36" customHeight="1" spans="1:3">
      <c r="A1" s="5" t="s">
        <v>53</v>
      </c>
      <c r="B1" s="5"/>
      <c r="C1" s="5"/>
    </row>
    <row r="2" s="2" customFormat="1" ht="21" customHeight="1" spans="1:3">
      <c r="A2" s="6" t="str">
        <f>工程量计算底稿!A2</f>
        <v>项目名称</v>
      </c>
      <c r="B2" s="6" t="str">
        <f>工程量计算底稿!D2</f>
        <v>***楼给排水工程</v>
      </c>
      <c r="C2" s="6"/>
    </row>
    <row r="3" s="3" customFormat="1" ht="20" customHeight="1" spans="1:3">
      <c r="A3" s="7" t="s">
        <v>54</v>
      </c>
      <c r="B3" s="7" t="s">
        <v>6</v>
      </c>
      <c r="C3" s="7" t="s">
        <v>11</v>
      </c>
    </row>
    <row r="4" ht="23" customHeight="1" spans="1:3">
      <c r="A4" s="8" t="str" cm="1">
        <f ca="1" t="array" ref="A4:C22">_xlfn.GROUPBY(工程量计算底稿!C4:D1964,工程量计算底稿!I4:I1964,_xleta.sum,1,0)</f>
        <v>给水管道</v>
      </c>
      <c r="B4" s="8" t="str">
        <v>PPR100</v>
      </c>
      <c r="C4" s="8">
        <v>210.3</v>
      </c>
    </row>
    <row r="5" ht="21" customHeight="1" spans="1:3">
      <c r="A5" s="8" t="str">
        <v>给水管道</v>
      </c>
      <c r="B5" s="8" t="str">
        <v>PPR25</v>
      </c>
      <c r="C5" s="8">
        <v>107.1</v>
      </c>
    </row>
    <row r="6" ht="21" customHeight="1" spans="1:3">
      <c r="A6" s="8" t="str">
        <v>给水管道</v>
      </c>
      <c r="B6" s="8" t="str">
        <v>PPR32</v>
      </c>
      <c r="C6" s="8">
        <v>61.2</v>
      </c>
    </row>
    <row r="7" ht="21" customHeight="1" spans="1:3">
      <c r="A7" s="8" t="str">
        <v>给水管道</v>
      </c>
      <c r="B7" s="8" t="str">
        <v>PPR40</v>
      </c>
      <c r="C7" s="8">
        <v>216</v>
      </c>
    </row>
    <row r="8" ht="21" customHeight="1" spans="1:3">
      <c r="A8" s="8" t="str">
        <v>给水管道</v>
      </c>
      <c r="B8" s="8" t="str">
        <v>PPR50</v>
      </c>
      <c r="C8" s="8">
        <v>57</v>
      </c>
    </row>
    <row r="9" ht="21" customHeight="1" spans="1:3">
      <c r="A9" s="8" t="str">
        <v>给水管道</v>
      </c>
      <c r="B9" s="8" t="str">
        <v>PPR80</v>
      </c>
      <c r="C9" s="8">
        <v>225.3</v>
      </c>
    </row>
    <row r="10" ht="21" customHeight="1" spans="1:3">
      <c r="A10" s="8" t="str">
        <v>给水管道</v>
      </c>
      <c r="B10" s="8">
        <v>0</v>
      </c>
      <c r="C10" s="8">
        <v>0</v>
      </c>
    </row>
    <row r="11" ht="21" customHeight="1" spans="1:3">
      <c r="A11" s="8" t="str">
        <v>排水管道</v>
      </c>
      <c r="B11" s="8" t="str">
        <v>UPVC100</v>
      </c>
      <c r="C11" s="8">
        <v>56</v>
      </c>
    </row>
    <row r="12" ht="21" customHeight="1" spans="1:3">
      <c r="A12" s="8" t="str">
        <v>排水管道</v>
      </c>
      <c r="B12" s="8" t="str">
        <v>UPVC50</v>
      </c>
      <c r="C12" s="8">
        <v>88</v>
      </c>
    </row>
    <row r="13" ht="21" customHeight="1" spans="1:3">
      <c r="A13" s="8" t="str">
        <v>排水管道</v>
      </c>
      <c r="B13" s="8" t="str">
        <v>UPVC80</v>
      </c>
      <c r="C13" s="8">
        <v>134</v>
      </c>
    </row>
    <row r="14" ht="21" customHeight="1" spans="1:3">
      <c r="A14" s="8" t="str">
        <v>排水管道</v>
      </c>
      <c r="B14" s="8">
        <v>0</v>
      </c>
      <c r="C14" s="8">
        <v>0</v>
      </c>
    </row>
    <row r="15" ht="21" customHeight="1" spans="1:3">
      <c r="A15" s="8" t="str">
        <v>卫生洁具</v>
      </c>
      <c r="B15" s="8" t="str">
        <v>地漏</v>
      </c>
      <c r="C15" s="8">
        <v>183</v>
      </c>
    </row>
    <row r="16" ht="18" customHeight="1" spans="1:3">
      <c r="A16" s="8" t="str">
        <v>卫生洁具</v>
      </c>
      <c r="B16" s="8" t="str">
        <v>淋浴器</v>
      </c>
      <c r="C16" s="8">
        <v>153</v>
      </c>
    </row>
    <row r="17" ht="18" customHeight="1" spans="1:3">
      <c r="A17" s="8" t="str">
        <v>卫生洁具</v>
      </c>
      <c r="B17" s="8" t="str">
        <v>清扫口</v>
      </c>
      <c r="C17" s="8">
        <v>276</v>
      </c>
    </row>
    <row r="18" ht="18" customHeight="1" spans="1:3">
      <c r="A18" s="8" t="str">
        <v>卫生洁具</v>
      </c>
      <c r="B18" s="8" t="str">
        <v>洗脸盆</v>
      </c>
      <c r="C18" s="8">
        <v>224</v>
      </c>
    </row>
    <row r="19" ht="18" customHeight="1" spans="1:3">
      <c r="A19" s="4" t="str">
        <v>卫生洁具</v>
      </c>
      <c r="B19" s="4" t="str">
        <v>小便器</v>
      </c>
      <c r="C19" s="4">
        <v>231</v>
      </c>
    </row>
    <row r="20" ht="18" customHeight="1" spans="1:3">
      <c r="A20" s="4" t="str">
        <v>卫生洁具</v>
      </c>
      <c r="B20" s="4" t="str">
        <v>坐便器</v>
      </c>
      <c r="C20" s="4">
        <v>263</v>
      </c>
    </row>
    <row r="21" ht="18" customHeight="1" spans="1:3">
      <c r="A21" s="4" t="str">
        <v>卫生洁具</v>
      </c>
      <c r="B21" s="4">
        <v>0</v>
      </c>
      <c r="C21" s="4">
        <v>0</v>
      </c>
    </row>
    <row r="22" ht="18" customHeight="1" spans="1:3">
      <c r="A22" s="4">
        <v>0</v>
      </c>
      <c r="B22" s="4">
        <v>0</v>
      </c>
      <c r="C22" s="4">
        <v>0</v>
      </c>
    </row>
    <row r="23" ht="13.5"/>
    <row r="24" ht="18" customHeight="1"/>
    <row r="25" ht="13.5"/>
    <row r="26" ht="21" customHeight="1"/>
    <row r="27" ht="13.5"/>
    <row r="28" ht="13.5"/>
    <row r="29" ht="20" customHeight="1"/>
    <row r="30" ht="13.5"/>
    <row r="31" ht="13.5"/>
    <row r="32" ht="13.5"/>
    <row r="33" ht="13.5"/>
    <row r="34" ht="13.5"/>
    <row r="35" ht="13.5"/>
    <row r="36" ht="13.5"/>
    <row r="37" ht="13.5"/>
  </sheetData>
  <sheetProtection algorithmName="SHA-512" hashValue="eVWJTuUvZ3f//nxxt78nrh+9LY+UfRwMuGTzt0xQrVennun1h8E8ZqCsjNT33L2p0iKCjSWVYM1HlfUka5xG0Q==" saltValue="OuHsAPMuQ7xW4WBjqV2kYQ==" spinCount="100000" sheet="1" formatRows="0" sort="0" autoFilter="0" objects="1"/>
  <autoFilter xmlns:etc="http://www.wps.cn/officeDocument/2017/etCustomData" ref="A3:C36" etc:filterBottomFollowUsedRange="0">
    <extLst/>
  </autoFilter>
  <mergeCells count="2">
    <mergeCell ref="A1:C1"/>
    <mergeCell ref="B2:C2"/>
  </mergeCells>
  <conditionalFormatting sqref="$A3:$XFD1048576">
    <cfRule type="notContainsBlanks" dxfId="10" priority="1">
      <formula>LEN(TRIM(A3))&gt;0</formula>
    </cfRule>
  </conditionalFormatting>
  <pageMargins left="0.751388888888889" right="0.751388888888889" top="0.472222222222222" bottom="1" header="0.314583333333333" footer="0.5"/>
  <pageSetup paperSize="9" orientation="portrait" horizontalDpi="600"/>
  <headerFooter>
    <oddFooter>&amp;R&amp;9第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2025-08-26T00:35:17Z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2052-12.8.2.18913</vt:lpwstr>
  </property>
</Properties>
</file>