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ustomStorage/customStorage.xml" ContentType="application/vnd.wps-officedocument.customStorage+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bookViews>
    <workbookView windowHeight="16170" tabRatio="683"/>
  </bookViews>
  <sheets>
    <sheet name="总表" sheetId="1" r:id="rId1"/>
    <sheet name="统计分析" sheetId="7" r:id="rId2"/>
    <sheet name="引用情况统计" sheetId="11" r:id="rId3"/>
    <sheet name="比对用-压裂液标准" sheetId="9" r:id="rId4"/>
  </sheets>
  <externalReferences>
    <externalReference r:id="rId5"/>
    <externalReference r:id="rId6"/>
  </externalReferences>
  <definedNames>
    <definedName name="_xlnm._FilterDatabase" localSheetId="0" hidden="1">总表!$A$1:$AT$648</definedName>
    <definedName name="_xlnm._FilterDatabase" localSheetId="1" hidden="1">统计分析!$A$3:$X$36</definedName>
    <definedName name="_xlnm._FilterDatabase" localSheetId="2" hidden="1">引用情况统计!$A$1:$R$655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<sst xmlns="http://schemas.openxmlformats.org/spreadsheetml/2006/main" count="21507" uniqueCount="5385">
  <si>
    <t>标准号</t>
  </si>
  <si>
    <t>序号</t>
  </si>
  <si>
    <t>标准名称</t>
  </si>
  <si>
    <t>状态</t>
  </si>
  <si>
    <t>归口专业</t>
  </si>
  <si>
    <t>二级门类</t>
  </si>
  <si>
    <t>适用界限</t>
  </si>
  <si>
    <t>专业</t>
  </si>
  <si>
    <t>标准性质</t>
  </si>
  <si>
    <t>标准类别</t>
  </si>
  <si>
    <t>归口单位</t>
  </si>
  <si>
    <t>英文名称</t>
  </si>
  <si>
    <t>引用文件</t>
  </si>
  <si>
    <t>被哪个标准代替</t>
  </si>
  <si>
    <t>代替标准</t>
  </si>
  <si>
    <t>采标程度</t>
  </si>
  <si>
    <t>采标号</t>
  </si>
  <si>
    <t>CCS分类号</t>
  </si>
  <si>
    <t>ICS分类号</t>
  </si>
  <si>
    <t>专业领域（名称引导元素）</t>
  </si>
  <si>
    <t>标准化对象（名称主体元素）</t>
  </si>
  <si>
    <t>对象的某个方面（名称补充元素）</t>
  </si>
  <si>
    <t>总页数</t>
  </si>
  <si>
    <t>起草单位</t>
  </si>
  <si>
    <t>第一起草单位</t>
  </si>
  <si>
    <t>起草人</t>
  </si>
  <si>
    <t>发布日期</t>
  </si>
  <si>
    <t>实施日期</t>
  </si>
  <si>
    <t>适用范围</t>
  </si>
  <si>
    <t>备注</t>
  </si>
  <si>
    <t>国内/国外</t>
  </si>
  <si>
    <t>层次类别</t>
  </si>
  <si>
    <t>标准组织分类编号</t>
  </si>
  <si>
    <t>标准代号</t>
  </si>
  <si>
    <t>标准序列号</t>
  </si>
  <si>
    <t>标准年代号</t>
  </si>
  <si>
    <r>
      <rPr>
        <b/>
        <sz val="10"/>
        <color rgb="FF0070C0"/>
        <rFont val="宋体"/>
        <charset val="134"/>
      </rPr>
      <t>标准代号</t>
    </r>
    <r>
      <rPr>
        <b/>
        <sz val="10"/>
        <color rgb="FF0070C0"/>
        <rFont val="Times New Roman"/>
        <charset val="134"/>
      </rPr>
      <t>(</t>
    </r>
    <r>
      <rPr>
        <b/>
        <sz val="10"/>
        <color rgb="FF0070C0"/>
        <rFont val="宋体"/>
        <charset val="134"/>
      </rPr>
      <t>归类</t>
    </r>
    <r>
      <rPr>
        <b/>
        <sz val="10"/>
        <color rgb="FF0070C0"/>
        <rFont val="Times New Roman"/>
        <charset val="134"/>
      </rPr>
      <t>)</t>
    </r>
  </si>
  <si>
    <r>
      <rPr>
        <b/>
        <sz val="10"/>
        <color rgb="FF0070C0"/>
        <rFont val="宋体"/>
        <charset val="134"/>
      </rPr>
      <t>标准序列号</t>
    </r>
    <r>
      <rPr>
        <b/>
        <sz val="10"/>
        <color rgb="FF0070C0"/>
        <rFont val="Times New Roman"/>
        <charset val="134"/>
      </rPr>
      <t>1</t>
    </r>
  </si>
  <si>
    <r>
      <rPr>
        <b/>
        <sz val="10"/>
        <color rgb="FF0070C0"/>
        <rFont val="宋体"/>
        <charset val="134"/>
      </rPr>
      <t>标准序列号</t>
    </r>
    <r>
      <rPr>
        <b/>
        <sz val="10"/>
        <color rgb="FF0070C0"/>
        <rFont val="Times New Roman"/>
        <charset val="134"/>
      </rPr>
      <t>2</t>
    </r>
  </si>
  <si>
    <t>来源：体系标准</t>
  </si>
  <si>
    <t>来源：引用文件</t>
  </si>
  <si>
    <t>被核心标准引用次数</t>
  </si>
  <si>
    <t>标准文本不对</t>
  </si>
  <si>
    <t>5727的引用文件</t>
  </si>
  <si>
    <t>GB/T 150.1-2011</t>
  </si>
  <si>
    <t>压力容器　第1部分：通用要求</t>
  </si>
  <si>
    <t>现行</t>
  </si>
  <si>
    <t>锅炉压力容器</t>
  </si>
  <si>
    <t>T</t>
  </si>
  <si>
    <t>产品</t>
  </si>
  <si>
    <t>全国锅炉压力容器标准化技术委员会</t>
  </si>
  <si>
    <t>Pressure vessels - Part 1: General requirements</t>
  </si>
  <si>
    <t>GB 150.2、GB 150.3-2011、GB 150.4、GB 151、GB 567(所有部分)、GB/T 12241、GB 12337、GB/T 26929、JB/T 4710、JB/T 4731、JB 4732-1995、JB/T 4734、JB/T 4745、JB/T 4755、JB/T 4756、NB/T 47002(所有部分)、NB/T 47011、TSG R0004</t>
  </si>
  <si>
    <t>J74</t>
  </si>
  <si>
    <t>23.020.30</t>
  </si>
  <si>
    <t>36</t>
  </si>
  <si>
    <t>中国特种设备检测研究院、国家质检总局特种设备安全监察局、浙江大学、合肥通用机械研究院、中国石化工程建设公司、华东理工大学、甘肃蓝科石化高新装备股份有限公司</t>
  </si>
  <si>
    <t>中国特种设备检测研究院</t>
  </si>
  <si>
    <t>寿比南、陈刚、郑津洋、陈学东、杨国义、谢铁军等</t>
  </si>
  <si>
    <t>引用标准为GB/T 150</t>
  </si>
  <si>
    <t>国内</t>
  </si>
  <si>
    <t>国家标准</t>
  </si>
  <si>
    <t>010101</t>
  </si>
  <si>
    <t>GB/T</t>
  </si>
  <si>
    <t>GB</t>
  </si>
  <si>
    <t>是</t>
  </si>
  <si>
    <t>GB/T 150.2-2011</t>
  </si>
  <si>
    <t>压力容器　第2部分：材料</t>
  </si>
  <si>
    <t>Pressure vessels - Part 2: Materials</t>
  </si>
  <si>
    <t>GB 150.1-2011、GB 150.3-2011、GB/T 228、GB/T 229、GB/T 699、GB 713、GB/T 1220、GB/T 1221、GB/T 3077、GB 3531、GB/T 4226、GB/T 4334、GB 5310、GB 6479-2000、GB/T 6803、GB/T 7735、GB/T 8163、GB 9948、GB/T 12771、GB 13296、GB/T 14976、GB 19189、GB/T 20878、GB/T 21832、GB/T 21833、GB 24511、GB/T 24593、NB/T 47002.1、NB/T 47002.2、NB/T 47002.3、NB/T 47002.4、NB/T 47008、NB/T 47009、NB/T 47010、JB/T 4730.3、JB/T 4756、TSG R0004、ISO 9328-2:2004</t>
  </si>
  <si>
    <t>56</t>
  </si>
  <si>
    <t>合肥通用机械研究院、中国通用机械工程总公司、中国特种设备检测研究院、合肥市质量技术监督局、中国石化工程建设公司、国家质检总局特种设备安全监察局、江苏省特种设备安全监督检验研究院</t>
  </si>
  <si>
    <t>合肥通用机械研究院</t>
  </si>
  <si>
    <t>秦晓钟、章小浒、张勇、杨国义、顾先山、段瑞等</t>
  </si>
  <si>
    <t>GB/T 150.3-2011</t>
  </si>
  <si>
    <t>压力容器　第3部分：设计</t>
  </si>
  <si>
    <t>Pressure vessels - Part 3: Design</t>
  </si>
  <si>
    <t>GB 150.1-2011、GB 150.2、GB 150.4、GB/T 985.1、GB/T 985.2、JB/T 4700、JB/T 4701、JB/T 4702、JB/T 4703、JB/T 4704、JB/T 4705、JB/T 4706、JB/T 4707、JB/T 4736</t>
  </si>
  <si>
    <t>228</t>
  </si>
  <si>
    <t>中国特种设备检测研究院、中国石化工程建设公司、清华大学、浙江大学、浙江工业大学、中国石化集团上海工程有限公司、中国石油寰球工程公司</t>
  </si>
  <si>
    <t>寿比南、杨国义、李世玉、薛明德、徐锋、郑津洋等</t>
  </si>
  <si>
    <t>GB/T 150.4-2011</t>
  </si>
  <si>
    <t>压力容器　第4部分：制造、检验和验收</t>
  </si>
  <si>
    <t>Pressure vessels - Part 4: Fabrication,inspection and testing,and acceptance</t>
  </si>
  <si>
    <t>GB 150.1-2011、GB 150.2-2011、GB 150.3-2001、GB/T 196、GB/T 197、GB/T 228、GB/T 229、GB/T 232、GB/T 1804、GB/T 25198、GB/T 21433、JB/T 4700、JB/T 4701、JB/T 4702、JB/T 4703、JB/T 4704、JB/T 4705、JB/T 4706、JB/T 4707、NB/T 47014(JB/T 4708)、NB/T 47015(JB/T 4709)、JB/T 4711、JB/T 4730.1、JB/T 4730.2、JB/T 4730.3、JB/T 4730.4、JB/T 4730.5、JB/T 4730.6、JB/T 4736、NB/T 47016(JB/T 4744)、NB/T 47018.1(JB/T 4747.1)、NB/T 47018.2(JB/T 4747.2)、NB/T 47018.3(JB/T 4747.3)、NB/T 47018.4(JB/T 4747.4)、NB/T 47018.5(JB/T 4747.5)、TSG R0004</t>
  </si>
  <si>
    <t>GB 150-1998</t>
  </si>
  <si>
    <t>32</t>
  </si>
  <si>
    <t>合肥通用机械研究院、中国特种设备检测研究院、中国石化工程建设公司、兰州石油化工机器厂、中石化南京化学工业公司化工机械厂</t>
  </si>
  <si>
    <t>崔军、陈学东、寿比南、杨国义、陈永东、李世玉</t>
  </si>
  <si>
    <t>GB 190-2009</t>
  </si>
  <si>
    <t>危险货物包装标志</t>
  </si>
  <si>
    <t>危险化学</t>
  </si>
  <si>
    <t>危险化学品管理</t>
  </si>
  <si>
    <t>Q</t>
  </si>
  <si>
    <t>安全</t>
  </si>
  <si>
    <t>全国危险化学品管理标准化技术委员会(SAC/TC 251)</t>
  </si>
  <si>
    <t>Packing symbol of dangerous goods</t>
  </si>
  <si>
    <t>GB/T 191、GB 6944、GB 11806-2004、GB 12268</t>
  </si>
  <si>
    <t>GB 190-1990</t>
  </si>
  <si>
    <t>修改采用</t>
  </si>
  <si>
    <t>UN</t>
  </si>
  <si>
    <t>A80</t>
  </si>
  <si>
    <t>13.100</t>
  </si>
  <si>
    <t>20</t>
  </si>
  <si>
    <t>铁道部标准计量研究所</t>
  </si>
  <si>
    <t>张锦、赵靖宇、赵华、兰淑梅、苏学锋</t>
  </si>
  <si>
    <t>GB/T 191-2008</t>
  </si>
  <si>
    <t>包装储运图示标志</t>
  </si>
  <si>
    <t>包装</t>
  </si>
  <si>
    <t>基础</t>
  </si>
  <si>
    <t>全国包装标准化技术委员会</t>
  </si>
  <si>
    <t>Packaging - Pictorial marking for handling of goods</t>
  </si>
  <si>
    <t>无</t>
  </si>
  <si>
    <t>GB/T 191-2000</t>
  </si>
  <si>
    <t>ISO 780:1997</t>
  </si>
  <si>
    <t>55.020</t>
  </si>
  <si>
    <t>12</t>
  </si>
  <si>
    <t>铁道部标准计量研究所、北京出入境检验检疫协会</t>
  </si>
  <si>
    <t>张锦、徐思桥、赵靖宇、白志钢</t>
  </si>
  <si>
    <t>GB/T 196-2003</t>
  </si>
  <si>
    <t>普通螺纹　基本尺寸</t>
  </si>
  <si>
    <t>螺纹</t>
  </si>
  <si>
    <t>全国螺纹标准化技术委员会</t>
  </si>
  <si>
    <t>General purpose metric screw threads--Basic dimensions</t>
  </si>
  <si>
    <t>GB/T 192-2003、GB/T 193-2003、GB/T 14791</t>
  </si>
  <si>
    <t>GB/T 196-1981</t>
  </si>
  <si>
    <t>ISO 724:1993</t>
  </si>
  <si>
    <t>J04</t>
  </si>
  <si>
    <t>21.040.10</t>
  </si>
  <si>
    <t>16</t>
  </si>
  <si>
    <t>机械科学研究院</t>
  </si>
  <si>
    <t>李晓滨</t>
  </si>
  <si>
    <t>GB/T 222-2006</t>
  </si>
  <si>
    <t>钢的成品化学成分允许偏差</t>
  </si>
  <si>
    <t>钢</t>
  </si>
  <si>
    <t>全国钢标准化技术委员会</t>
  </si>
  <si>
    <t>Permissible tolerances for chemical composition of steel products</t>
  </si>
  <si>
    <t>H40</t>
  </si>
  <si>
    <t>77.080.20</t>
  </si>
  <si>
    <t>冶金工业信息标准研究院</t>
  </si>
  <si>
    <t>伍千思、栾燕、刘宝石、戴强</t>
  </si>
  <si>
    <t>GB/T 228.1-2021</t>
  </si>
  <si>
    <t>金属材料 拉伸试验 第1部分:室温试验方法</t>
  </si>
  <si>
    <t>金属材料</t>
  </si>
  <si>
    <t>方法</t>
  </si>
  <si>
    <t>Metallic materials—Tensile testing—Part 1: Method of test at room temperature</t>
  </si>
  <si>
    <t>GB/T 2975、GB/T 8170、GB/T 10623、GB/T 12160、GB/T 16825.1、GB/T 22066、JJG 139、JJG 475、JJG 762、JJG 1063</t>
  </si>
  <si>
    <t>GB/T 228.1-2010</t>
  </si>
  <si>
    <t>ISO 6892-1:2019</t>
  </si>
  <si>
    <t>H22</t>
  </si>
  <si>
    <t>77.040.10</t>
  </si>
  <si>
    <t>钢铁研究总院、冶金工业信息标准研究院、深圳万测试验设备有限公司、江阴兴澄特种钢铁有限公司、中机试验装备股份有限公司、山西太钢不锈钢股份有限公司、南京钢铁股份有限公司、帕博检测技术服务有限公司、上海申力试验机有限公司、力试（上海）科学仪器有限公司、日钢营口中板有限公司、本钢板材股份有限公司、浙江省特种设备科学研究院、中钢集团郑州金属制品研究院股份有限公司、首钢集团有限公司、宝山钢铁股份有限公司、宣化钢铁集团有限责任公司、西王金属科技有限公司、浙江金洲管道科技股份有限公司、国家钢铁及制品质量监督检验中心、齐齐哈尔华工机床股份有限公司、山东鑫大地控股集团有限公司、上海材料研究所、长沙戴卡科技有限公司、山东骏程金属科技有限公司、厦门市特种设备检验检测院、北京泰格瑞祥科技有限公司、建龙西林钢铁有限公司、承德建龙特殊钢有限公司、国合通用测试评价认证股份公司、西南铝业（集团）有限责任公司、鞍钢股份有限公司、钢研纳克检测技术股份有限公司</t>
  </si>
  <si>
    <t>钢铁研究总院</t>
  </si>
  <si>
    <t>高怡斐、董莉、刘涛、黄星、罗元东、龙建、王丽英、张华伟、徐亮、杨浩源、王斌、仲阳阳、达春娟、程东岳、何岩、邱宇、徐惟诚、王宏斌、毛帅帅、陈凯、黄飞、侯慧宁、王洪亮、付崇建、巴发海、刘军、孙谱、徐火力、董强、王永滨、张亚军、李璞、袁圣、吕丹、方健、李荣锋、吴益文、殷建军、刘斯家、白云、章森豹、贾元伟、梁才萌、李剑峰、田玉伟、张钫、师莉、贾建平、陈文斌、孙大勇、王滨、张红菊、李东宇、李洪光、邹志坚、谷峰、杨友、任永秀、张清水、李小君</t>
  </si>
  <si>
    <t>本文件规定了金属材料拉伸试验的定义、符号和说明、原理、试样及其尺寸测量、试验设备、试验要求、性能测定、测定结果数值修纟本文件适用于金属材料申性能j注：附录c给出了计3注日期的引用文勺修改单）适用于018, ISO 377：IDT)GBA校准(GB/T\82!GB/T2~ \单轴试验机用计算机数据采集系统的评定JJG139 万能试验机检定规程JJG 475电机检定规程JJG 762引伸JJG 1063电液伺服：</t>
  </si>
  <si>
    <t>GB/T 229-2020</t>
  </si>
  <si>
    <t>金属材料 夏比摆锤冲击试验方法</t>
  </si>
  <si>
    <t>Metallic materials—Charpy pendulum impact test method</t>
  </si>
  <si>
    <t>GB/T 2975、GB/T 3808、GB/T 8170、JJG 145</t>
  </si>
  <si>
    <t>GB/T 229-2007</t>
  </si>
  <si>
    <t>ISO 148-1:2016</t>
  </si>
  <si>
    <t>28</t>
  </si>
  <si>
    <t>钢铁研究总院、冶金工业信息标准研究院、山西太钢不锈钢股份有限公司、上海申力试验机有限公司、深圳万测试验设备有限公司、南京钢铁股份有限公司、国家钢铁及制品质量监督检验中心、帕博检测技术服务有限公司、力试（上海）科学仪器有限公司、齐齐哈尔华工机床股份有限公司、五矿营口中板有限责任公司、首钢集团有限公司、钢研纳克成都检测认证有限公司、大连希望理化测试技术有限公司、上海材料研究所</t>
  </si>
  <si>
    <t>刘涛、高怡斐、董莉、王丽英、黄星、李剑峰、张华伟、张晓丽、徐亮、王斌、王洪亮、仲阳阳、邱宇、殷建军、贾元伟、周立富、王滨、梁才萌、张清水、侯慧宁</t>
  </si>
  <si>
    <t xml:space="preserve">GB/T 229-2020 </t>
  </si>
  <si>
    <t>GB/T2975、GB/T3808、GB/T8170、JJG145</t>
  </si>
  <si>
    <t>钢铁研究总院、冶金工业信息标准研究院、山西太钢不锈钢股份有限公司、上海申力试验机有限公司、深圳万测试验设备有限公司、南京钢铁股份有限公司、国家钢铁及制品质量监督检验中心、帕博检测技术服务有限公司、力试(上海)科学仪器有限公司、齐齐哈尔华工机床股份有限公司</t>
  </si>
  <si>
    <t>本标准规定了金属材料在冲击试验中测定冲击试样（V型、U型缺口和无缺口试样）吸收能量的夏比摆锤冲击试验方法。本标准适用于室温、高温或低温条件下夏比摆锤冲击试验，但不包括仪器化冲击试验方法，这部分内容参见GB/T 19748 。</t>
  </si>
  <si>
    <t>GB/T 230.1-2018</t>
  </si>
  <si>
    <t>金属材料　洛氏硬度试验　第1部分：试验方法</t>
  </si>
  <si>
    <t>Metallic materials—Rockwell hardness test—Part 1：Test method</t>
  </si>
  <si>
    <t>GB/T 230.2、GB/T 230.3、JJG 112、JJF 1059.1</t>
  </si>
  <si>
    <t>GB/T 230.1-2009</t>
  </si>
  <si>
    <t>ISO 6508-1:2016</t>
  </si>
  <si>
    <t>钢铁研究总院、冶金工业信息标准研究院、国家钢铁及制品质量监督检验中心、上海尚材试验机有限公司、沈阳天星试验仪器有限公司、上海出入境检验检疫局工业品与原材料检测技术中心、宝山钢铁股份有限公司、国家有色金属质量监督检验中心、首钢集团有限公司</t>
  </si>
  <si>
    <t>杜小强、高怡斐、董莉、袁月兰、钱宝根、张凤林、吴益文、方健、李璞、张娟、王萍</t>
  </si>
  <si>
    <t>GB/T 230.2-2022</t>
  </si>
  <si>
    <t>金属材料 洛氏硬度试验 第2部分:硬度计及压头的检验与校准</t>
  </si>
  <si>
    <t>试验机</t>
  </si>
  <si>
    <t>全国试验机标准化技术委员会(SAC/TC 122)</t>
  </si>
  <si>
    <t>Metallic materials—Rockwell hardness test—Part 2:Verification and calibration of testing machines and indenters</t>
  </si>
  <si>
    <t>GB/T 230.2-2012</t>
  </si>
  <si>
    <t>MOD</t>
  </si>
  <si>
    <t>ISO 6508-2:2015</t>
  </si>
  <si>
    <t>N71</t>
  </si>
  <si>
    <t>19.060;77.040.10</t>
  </si>
  <si>
    <t>沈阳天星试验仪器股份有限公司、中机试验装备股份有限公司、广州大学、莱州华银试验仪器有限公司、山东山材试验仪器有限公司、上海奥龙星迪检测设备有限公司、上海尚材试验机有限公司、北京时代之峰科技有限公司</t>
  </si>
  <si>
    <t>沈阳天星试验仪器股份有限公司</t>
  </si>
  <si>
    <t>2002/1/1 0:00:00</t>
  </si>
  <si>
    <t>2023/2/1 0:00:00</t>
  </si>
  <si>
    <t>GB/T 230.3-2022</t>
  </si>
  <si>
    <t>金属材料 洛氏硬度试验 第3部分:标准硬度块的标定</t>
  </si>
  <si>
    <t>Metallic materials—Rockwell hardness test—Part 3:Calibration of reference blocks</t>
  </si>
  <si>
    <t>GB/T 230.1-2018、GB/T 230.2-2022、JJG 144</t>
  </si>
  <si>
    <t>GB/T 230.3-2012</t>
  </si>
  <si>
    <t>ISO 6508-3:2015</t>
  </si>
  <si>
    <t>中机试验装备股份有限公司、泉州市丰泽东海仪器硬度块厂、广州大学、沈阳天星试验仪器股份有限公司、莱州华银试验仪器有限公司、中国计量科学研究院</t>
  </si>
  <si>
    <t>中机试验装备股份有限公司</t>
  </si>
  <si>
    <t>GB/T 231.1-2018</t>
  </si>
  <si>
    <t>金属材料　布氏硬度试验　第1部分：试验方法</t>
  </si>
  <si>
    <t>Metallic materials—Brinell hardness test—Part 1: Test method</t>
  </si>
  <si>
    <t>GB/T 231.2-2012、GB/T 231.3、GB/T 231.4、GB/T 9097、JJG 150</t>
  </si>
  <si>
    <t>GB/T 231.1-2009</t>
  </si>
  <si>
    <t>ISO 6506-1:2014</t>
  </si>
  <si>
    <t>钢铁研究总院、冶金工业信息标准研究院、沈阳天星试验仪器有限公司、国家钢铁及制品质量监督检验中心、首钢集团有限公司、上海尚材试验机有限公司、宝山钢铁股份有限公司、国家有色金属质量监督检验中心</t>
  </si>
  <si>
    <t>高怡斐、董莉、张凤林、卢丹、蔡宁、钱宝根、方健、张红菊、殷建军、李荣锋、黄飞</t>
  </si>
  <si>
    <t xml:space="preserve">GB/T 231.1-2018 </t>
  </si>
  <si>
    <t>金属材料　布氏硬度试验　第2部分：试验方法</t>
  </si>
  <si>
    <t>Metallic materials—Brinell hardness test—Part 1:Test method</t>
  </si>
  <si>
    <t>GB/T231.2-2012、GB/T231.3、GB/T231.4、GB/T9097、JJG150</t>
  </si>
  <si>
    <t>ISO 6506-1:2014 MOD</t>
  </si>
  <si>
    <t>本部分规定了金属材料布氏硬度试验的原理、符号及说明、试验设备、试样、试验程序、结果的不确定度和试验报告。本部分适用于固定式布氏硬度计和便携式布氏硬度计。特殊材料或产品的布氏硬度试验，可参考GB/T 9097和本部分。</t>
  </si>
  <si>
    <t>GB/T 231.2-2022</t>
  </si>
  <si>
    <t>金属材料 布氏硬度试验 第2部分:硬度计的检验与校准</t>
  </si>
  <si>
    <t>Metallic materials—Brinell hardness test—Part 2:Verification and calibration of testing machines</t>
  </si>
  <si>
    <t>GB/T 231.1、GB/T 231.3、GB/T 4340.1、GB/T 13634、GB/T 36416.1</t>
  </si>
  <si>
    <t>GB/T 231.2-2012</t>
  </si>
  <si>
    <t>ISO 6506-2:2017</t>
  </si>
  <si>
    <t>24</t>
  </si>
  <si>
    <t>昆山市创新科技检测仪器有限公司、沈阳天星试验仪器股份有限公司、中机试验装备股份有限公司、北京市计量检测科学研究院、中信戴卡股份有限公司、山东山材试验仪器有限公司、莱州华银试验仪器有限公司、上海尚材试验机有限公司、上海奥龙星迪检测设备有限公司</t>
  </si>
  <si>
    <t>昆山市创新科技检测仪器有限公司</t>
  </si>
  <si>
    <t>GB/T 231.3-2022</t>
  </si>
  <si>
    <t>金属材料 布氏硬度试验 第3部分:标准硬度块的标定</t>
  </si>
  <si>
    <t>Metallic materials—Brinell hardness test—Part 3:Calibration of reference blocks</t>
  </si>
  <si>
    <t>GB/T 231.1、GB/T 231.2-2022、JJG 144</t>
  </si>
  <si>
    <t>GB/T 231.3-2012</t>
  </si>
  <si>
    <t>ISO 6506-3:2014</t>
  </si>
  <si>
    <t>泉州市丰泽东海仪器硬度块厂、中国航空工业集团公司北京长城计量测试技术研究所、中机试验装备股份有限公司、济南鑫光试验机制造有限公司、莱州华银试验仪器有限公司、沈阳天星试验仪器股份有限公司、北京市计量检测科学研究院、中国航发贵州黎阳航空动力有限公司</t>
  </si>
  <si>
    <t>泉州市丰泽东海仪器硬度块厂</t>
  </si>
  <si>
    <t>GB/T 231.4-2009</t>
  </si>
  <si>
    <t>金属材料 布氏硬度试验 第4部分:硬度值表</t>
  </si>
  <si>
    <t>Metallic materials—Brinell hardness test—Part 4:Tables of hardness values</t>
  </si>
  <si>
    <t>IDT</t>
  </si>
  <si>
    <t>ISO 6506-4:2005</t>
  </si>
  <si>
    <t>钢铁研究总院、冶金工业信息标准研究院</t>
  </si>
  <si>
    <t>2009/6/25 0:00:00</t>
  </si>
  <si>
    <t>2010/4/1 0:00:00</t>
  </si>
  <si>
    <t>GB 253-1989</t>
  </si>
  <si>
    <t>煤油</t>
  </si>
  <si>
    <t>被代替</t>
  </si>
  <si>
    <t>化工</t>
  </si>
  <si>
    <t>石油化工科学研究院</t>
  </si>
  <si>
    <t>Kerosine</t>
  </si>
  <si>
    <t>GB 259、GB 260、GB 261、GB 265、GB 380、GB 382、GB 383、GB 511、GB 1792、GB 1884、GB 2430、GB 3555、GB 4756、GB 5096、GB 6536、GB 6986、GB 11130、ZB E 30005、ZB E 31007</t>
  </si>
  <si>
    <t>GB 253-2008</t>
  </si>
  <si>
    <t>GB 253-1981</t>
  </si>
  <si>
    <t>NEQ</t>
  </si>
  <si>
    <t>ASTM D3699-83</t>
  </si>
  <si>
    <t>E31</t>
  </si>
  <si>
    <t>75.160.20</t>
  </si>
  <si>
    <t>8</t>
  </si>
  <si>
    <t>茂名石油工业公司炼油厂</t>
  </si>
  <si>
    <t>1964/4/4 0:00:00</t>
  </si>
  <si>
    <t>1990/4/1 0:00:00</t>
  </si>
  <si>
    <t>GB/T 261-2021</t>
  </si>
  <si>
    <t>闪点的测定  宾斯基-马丁闭口杯法</t>
  </si>
  <si>
    <t>石油产品和润滑剂</t>
  </si>
  <si>
    <t>暂堵及其他材料</t>
  </si>
  <si>
    <t>全国石油产品和润滑剂标准化技术委员会</t>
  </si>
  <si>
    <t>Determination of flash point—Pensky-Martens closed cup method</t>
  </si>
  <si>
    <t>GB/T 3186、GB/T 4756、GB/T 20777、GB/T 27867</t>
  </si>
  <si>
    <t>GB/T 261-2008</t>
  </si>
  <si>
    <t>ISO 2719:2016</t>
  </si>
  <si>
    <t>E30</t>
  </si>
  <si>
    <t>75.080</t>
  </si>
  <si>
    <t>中国石油化工股份有限公司石油化工科学研究院、中国石油天然气股份有限公司石油化工研究院</t>
  </si>
  <si>
    <t>中国石油化工股份有限公司石油化工科学研究院</t>
  </si>
  <si>
    <t>郭涛、梁迎春、蔺玉贵、徐华玲、赵杰、常春艳、陶志平、郑煜、孙欣婵</t>
  </si>
  <si>
    <t>GB/T 265-1988</t>
  </si>
  <si>
    <t>石油产品运动粘度测定法和动力粘度计算法</t>
  </si>
  <si>
    <t>石油产品</t>
  </si>
  <si>
    <t>Petroleum products--Determination of kinematic viscosity and calculation of dynamic viscosity</t>
  </si>
  <si>
    <t>GB 265-1983</t>
  </si>
  <si>
    <t>高桥石化公司炼油厂</t>
  </si>
  <si>
    <t xml:space="preserve">无 </t>
  </si>
  <si>
    <t>GB/T 308.1-2013</t>
  </si>
  <si>
    <t>滚动轴承 球 第1部分:钢球</t>
  </si>
  <si>
    <t>滚动轴承</t>
  </si>
  <si>
    <t>全国滚动轴承标准化技术委员会</t>
  </si>
  <si>
    <t>Rolling bearings - Balls - Part 1: Steel balls</t>
  </si>
  <si>
    <t>GB/T 3086-2008、GB/T 4199-2003、GB/T 6930-2002、GB/T 7234-2004、GB/T 7235-2004、GB/T 7811-2007、GB/T 8597-2013、GB/T 18254-2002、GB/T 18579-2001、GB/T 24606-2009、GB/T 24608-2009、JB/T 1255、JB/T 1460-2011、JB/T 2850-2007、JB/T 6641-2007、JB/T 7051-2006、JB/T 7361-2007、JB/T 10861-2008、YB 688-1976</t>
  </si>
  <si>
    <t>GB/T 308-2002</t>
  </si>
  <si>
    <t>非等效采用</t>
  </si>
  <si>
    <t>ISO 3290-1:2008</t>
  </si>
  <si>
    <t>J11</t>
  </si>
  <si>
    <t>21.100.20</t>
  </si>
  <si>
    <t>洛阳轴承研究所有限公司、洛阳轴研科技股份有限公司、山东东阿钢球集团有限公司、江苏力星通用钢球股份有限公司</t>
  </si>
  <si>
    <t>洛阳轴承研究所有限公司</t>
  </si>
  <si>
    <t>马素青、张永乾、杨勇、沙小建、马林</t>
  </si>
  <si>
    <t>GB/T 308.2-2010</t>
  </si>
  <si>
    <t>滚动轴承 球 第2部分：陶瓷球</t>
  </si>
  <si>
    <t>Rolling bearings - Balls - Part 2: Ceramic balls</t>
  </si>
  <si>
    <t>GB/T 4199-2003、GB/T 6930-2002、GB/T 7811-2007、GB/T 10610-2009、GB/T 24632.1、ISO 26602:2009</t>
  </si>
  <si>
    <t>等同采用</t>
  </si>
  <si>
    <t>ISO 3290-2:2008</t>
  </si>
  <si>
    <t>洛阳轴承研究所、江苏力星钢球有限公司、洛阳轴研科技股份有限公司等</t>
  </si>
  <si>
    <t>洛阳轴承研究所</t>
  </si>
  <si>
    <t>马素青、张永乾、沙小建、马林</t>
  </si>
  <si>
    <t>GB/T 320-2006</t>
  </si>
  <si>
    <t>工业用合成盐酸</t>
  </si>
  <si>
    <t>化学</t>
  </si>
  <si>
    <t>全国化学标准化技术委员会</t>
  </si>
  <si>
    <t>Synthetic hydrochloric acid for industrial use</t>
  </si>
  <si>
    <t>GB 190、GB/T 191、GB/T 601、GB/T 602、GB/T 603、GB/T 1250、GB/T 6678、GB/T 6680、GB/T 6682</t>
  </si>
  <si>
    <t>GB 320-1993</t>
  </si>
  <si>
    <t>G11</t>
  </si>
  <si>
    <t>71.060.30</t>
  </si>
  <si>
    <t>锦西化工研究院、青岛海晶化工集团有限公司</t>
  </si>
  <si>
    <t>锦西化工研究院</t>
  </si>
  <si>
    <t>1964/6/25 0:00:00</t>
  </si>
  <si>
    <t>2006/12/1 0:00:00</t>
  </si>
  <si>
    <t>GB/T 474-2008</t>
  </si>
  <si>
    <t>煤样的制备方法</t>
  </si>
  <si>
    <t>煤炭</t>
  </si>
  <si>
    <t>全国煤炭标准化技术委员会</t>
  </si>
  <si>
    <t>Method for preparation of coal sample</t>
  </si>
  <si>
    <t>GB/T 211、GB/T 217、GB 475、GB/T 19494.3</t>
  </si>
  <si>
    <t>GB 474-1996</t>
  </si>
  <si>
    <t>ISO 18283:2006(E)</t>
  </si>
  <si>
    <t>D21</t>
  </si>
  <si>
    <t>73.040</t>
  </si>
  <si>
    <t>煤炭科学研究总院煤炭分析实验室（国家煤炭质量监督检验中心）</t>
  </si>
  <si>
    <t>韩立亭、皮中原、段云龙</t>
  </si>
  <si>
    <t>GB/T 482-2008</t>
  </si>
  <si>
    <t>煤层煤样采取方法</t>
  </si>
  <si>
    <t>Sampling of coal seams</t>
  </si>
  <si>
    <t>GB/T 212、GB/T 217、GB 474、《煤矿安全规程》国家煤矿安全监察局2006年版</t>
  </si>
  <si>
    <t>GB 482-1995</t>
  </si>
  <si>
    <t>煤炭科学研究总院煤炭分析实验室、鸡西矿业（集团）公司、鹤壁煤业（集团）公司和淮北矿业（集团）公司</t>
  </si>
  <si>
    <t>煤炭科学研究总院煤炭分析实验室</t>
  </si>
  <si>
    <t>孙刚、李英华、吴宽鸿、宫兴禄、田欣华、潘民光</t>
  </si>
  <si>
    <t>GB/T 491-2008</t>
  </si>
  <si>
    <t>钙基润滑脂</t>
  </si>
  <si>
    <t>Calcium lubricating grease</t>
  </si>
  <si>
    <t>GB/T 269、GB/T 512、GB/T 4929、GB/T 7326、SH/T 0109、SH 0164、SH/T 0229、SH/T 0324、SH/T 0327</t>
  </si>
  <si>
    <t>GB 491-1987</t>
  </si>
  <si>
    <t>JIS K2220:2003</t>
  </si>
  <si>
    <t>E36</t>
  </si>
  <si>
    <t>75.100</t>
  </si>
  <si>
    <t>刘中其</t>
  </si>
  <si>
    <t>GB/T 510-1983</t>
  </si>
  <si>
    <t>石油产品凝点测定法</t>
  </si>
  <si>
    <t>Petroleum products--Determination of solidificationpoint</t>
  </si>
  <si>
    <t>GB/T 510-2018</t>
  </si>
  <si>
    <t>GB 510-1977</t>
  </si>
  <si>
    <t>北京石油化工科学研究院</t>
  </si>
  <si>
    <t>Determination of solidification point for petroleum products</t>
  </si>
  <si>
    <t>GB/T 514-2005、GB/T 4756、GB/T 6683</t>
  </si>
  <si>
    <t>中国石油化工股份有限公司石油化工科学研究院、大连石油仪器有限公司、中国石油化工股份有限公司抚顺石油化工研究院</t>
  </si>
  <si>
    <t>郭涛、陈洁、杨婷婷、王恩杰、修平康、赵彬</t>
  </si>
  <si>
    <t>GB/T 528-2009</t>
  </si>
  <si>
    <t>硫化橡胶或热塑性橡胶  拉伸应力应变性能的测定</t>
  </si>
  <si>
    <t>橡胶与橡胶制品</t>
  </si>
  <si>
    <t>全国橡胶与橡胶制品标准化技术委员会</t>
  </si>
  <si>
    <t>Rubber，vulcanized or thermoplastic - Determination of tensile stress-strain properties</t>
  </si>
  <si>
    <t>GB/T 2941、ISO 5893</t>
  </si>
  <si>
    <t>GB/T 528-1998</t>
  </si>
  <si>
    <t>ISO 37:2005</t>
  </si>
  <si>
    <t>G40</t>
  </si>
  <si>
    <t>83.060</t>
  </si>
  <si>
    <t>中橡集团沈阳橡胶研究设计院、北京橡胶工业研究设计院、承德精密试验机有限公司</t>
  </si>
  <si>
    <t>中橡集团沈阳橡胶研究设计院</t>
  </si>
  <si>
    <t>费康红、吉连忠、谢君芳等</t>
  </si>
  <si>
    <t xml:space="preserve">GB/T 529-2008 </t>
  </si>
  <si>
    <t>硫化橡胶或热塑性橡胶撕裂强度的测定（裤形、直角形和新月形试样）</t>
  </si>
  <si>
    <t>Rubber vulcanized or thermoplastic - Determination of tear strength（Trouser，angle and crescent test pieces）</t>
  </si>
  <si>
    <t>GB/T2941、GB/T14838、ISO5893</t>
  </si>
  <si>
    <t>GB/T 529-1999</t>
  </si>
  <si>
    <t>MOD ISO 34-1:1994</t>
  </si>
  <si>
    <t>桦林佳通轮胎有限公司</t>
  </si>
  <si>
    <t>韩雷、耿福民</t>
  </si>
  <si>
    <t>本标准代替GB/T529-1999《硫化橡胶或热塑性橡胶撕裂强度的测定（裤形、直角形和新月形试样）》。本标准规定了测定硫化橡胶或热塑性橡胶撕裂强度的三种方法，即：方法A：使用裤形试样；方法B：使用直角形试样，割口或不割口；方法C：使用有割口的新月形试样。撕裂强度值与试样形状、拉伸速度、试验温度和硫化橡胶的压延效应有关。</t>
  </si>
  <si>
    <t>GB/T 531.1-2008</t>
  </si>
  <si>
    <t>硫化橡胶或热塑性橡胶　压入硬度试验方法　第1部分：邵氏硬度计法(邵尔硬度)</t>
  </si>
  <si>
    <t>Rubber, vulcanized or thermoplastic - Determination of indentation hardness - Part 1：Duromerer method （Shore hardness）</t>
  </si>
  <si>
    <t>GB/T 2941</t>
  </si>
  <si>
    <t>ISO 7619-1:2004</t>
  </si>
  <si>
    <t>广东省计量科学研究院、上海六菱仪器厂</t>
  </si>
  <si>
    <t>广东省计量科学研究院</t>
  </si>
  <si>
    <t>陈明华、高富荣等</t>
  </si>
  <si>
    <t>GB/T 531.2-2009</t>
  </si>
  <si>
    <t>硫化橡胶或热塑性橡胶　压入硬度试验方法　第2部分：便携式橡胶国际硬度计法</t>
  </si>
  <si>
    <t>Rubber, vulcanized or thermoplastic - Determination of indentation hardness - Part 2: IRHD pocket meter method</t>
  </si>
  <si>
    <t>GB/T 2941、GB/T 6031</t>
  </si>
  <si>
    <t>ISO 7619-2:2004</t>
  </si>
  <si>
    <t>陈明华、高富荣、汤昌社</t>
  </si>
  <si>
    <t>GB/T 567.1-2012</t>
  </si>
  <si>
    <t>爆破片安全装置　第1部分：基本要求</t>
  </si>
  <si>
    <t>Bursting disc safety devices—Part 1:Basic requirement</t>
  </si>
  <si>
    <t>GB 567.2、GB 567.3、GB 567.4</t>
  </si>
  <si>
    <t>GB 567-1999</t>
  </si>
  <si>
    <t>13.240</t>
  </si>
  <si>
    <t>大连理工安全装备有限公司、上海市气体工业协会、中国特种设备检测研究院、国家质检总局特种设备安全监察局、上海华谊集团工程装备有限公司、上海华理安全装备有限公司、沈阳特种设备检测研究院、沈阳航天新光安全系统有限公司、成都成航工业安全系统有限责任公司、上海市特种设备监督检验技术研究院</t>
  </si>
  <si>
    <t>大连理工安全装备有限公司</t>
  </si>
  <si>
    <t>2012/5/11 0:00:00</t>
  </si>
  <si>
    <t>2013/3/1 0:00:00</t>
  </si>
  <si>
    <t>GB/T 601-2002</t>
  </si>
  <si>
    <t>化学试剂  标准滴定溶液的制备</t>
  </si>
  <si>
    <t>Chemical reagent--Preparations of standard volumetric solutions</t>
  </si>
  <si>
    <t>GB/T 603-2002、GB/T 606-1988、GB/T 6682-1992、GB/T 9725-1988</t>
  </si>
  <si>
    <t>GB/T 601-2016</t>
  </si>
  <si>
    <t>GB/T 601-1988</t>
  </si>
  <si>
    <t>G60</t>
  </si>
  <si>
    <t>71.040.40</t>
  </si>
  <si>
    <t>北京化学试剂研究所</t>
  </si>
  <si>
    <t>化学试剂　标准滴定溶液的制备</t>
  </si>
  <si>
    <t>Chemical reagent—Preparations of reference titration solutions</t>
  </si>
  <si>
    <t>GB/T 603、GB/T 606、GB/T 6379.6-2009、GB/T 6682、GB/T 9725-2007、JJG 130、JJG 196-2006、JJG 1036</t>
  </si>
  <si>
    <t>71.040.40;71.040.30</t>
  </si>
  <si>
    <t>48</t>
  </si>
  <si>
    <t>远东正大检验集团有限公司、西陇化工股份有限公司、北京化学试剂研究所、广东光华科技股份有限公司、泰州市产品质量监督检验所、国家化学试剂质量监督检验中心、上海化学试剂研究所</t>
  </si>
  <si>
    <t>远东正大检验集团有限公司</t>
  </si>
  <si>
    <t>郝玉林、佘辣娇、韩宝英、王玉华、张志斌、陈妍、黄银波、隋琦颖、稽云、邵丽君、张淑芬、卢玉婷、蔡秋家、袁丽娜、张东飞、雷金山、王君杰</t>
  </si>
  <si>
    <t>GB/T 602-2002</t>
  </si>
  <si>
    <t>化学试剂杂质测定用标准溶液的制备</t>
  </si>
  <si>
    <t>Chemical reagent--Preparations of standard solutions for impurity</t>
  </si>
  <si>
    <t>GB/T 602-1988</t>
  </si>
  <si>
    <t>非等效</t>
  </si>
  <si>
    <t>ISO 6353-1:1982</t>
  </si>
  <si>
    <t>2002/10/15 0:00:00</t>
  </si>
  <si>
    <t>2003/4/1 0:00:00</t>
  </si>
  <si>
    <t>GB/T 603-2002</t>
  </si>
  <si>
    <t>化学试剂  试验方法中所用制剂及制品的制备</t>
  </si>
  <si>
    <t>Chemical reagent--Preparations of reagent solutions for use in test methods</t>
  </si>
  <si>
    <t>GB/T 601-2002、GB/T 602-2002、GB/T 6682-1992、GB/T 9733-1988</t>
  </si>
  <si>
    <t>GB/T 603-2023</t>
  </si>
  <si>
    <t>GB/T 603-1988</t>
  </si>
  <si>
    <t>化学试剂试验方法中所用制剂及制品的制备</t>
  </si>
  <si>
    <t>Chemical reagent—Preparations of reagent solutions for use in test methods</t>
  </si>
  <si>
    <t>GB/T 601、GB/T 602、GB/T 6682、GB/T 9733</t>
  </si>
  <si>
    <t>71.040.40,71.040.30</t>
  </si>
  <si>
    <t>广东光华科技股份有限公司、北京化学试剂研究所有限责任公司、泰州市食品检验院、中国恩菲工程技术有限公司、浙江新海天生物科技有限公司、宁波科瑞特动物药业有限公司、浙江海联新材料科技有限公司</t>
  </si>
  <si>
    <t>广东光华科技股份有限公司</t>
  </si>
  <si>
    <t>周一朗、张志斌、王身连、林楚卿、王玉华、赵季飞、韩宝英、周玉斌、林畅柔、廖华娜、黄银波、乔勇升、张玉杰、梁伟英、郭瑞忠、陆 梁、胡 慧</t>
  </si>
  <si>
    <t>GB/T 605-2006</t>
  </si>
  <si>
    <t>化学试剂 色度测定通用方法</t>
  </si>
  <si>
    <t>Chemical reagent—General method for the measurement of colour</t>
  </si>
  <si>
    <t>GB/T 601、GB/T 603、GB/T 6682、GB/T 9721</t>
  </si>
  <si>
    <t>GB/T 605-1988</t>
  </si>
  <si>
    <t>71.040.30</t>
  </si>
  <si>
    <t>国药集团化学试剂有限公司</t>
  </si>
  <si>
    <t>1965/1/20 0:00:00</t>
  </si>
  <si>
    <t>2007/6/1 0:00:00</t>
  </si>
  <si>
    <t>GB/T 610.1-1988</t>
  </si>
  <si>
    <t>化学试剂 砷测定通用方法(砷斑法)</t>
  </si>
  <si>
    <t>废止</t>
  </si>
  <si>
    <t>Chemical reagent-General method for the determination of arsenic</t>
  </si>
  <si>
    <t>GB/T610-2008</t>
  </si>
  <si>
    <t>GB610-77</t>
  </si>
  <si>
    <t>北京化学试剂总厂</t>
  </si>
  <si>
    <t>本标准规定了将AS(V)、As(Ⅲ)还原为砷化氢，与化汞作用生成汞碑化物,目视比色测定的通用方法。本标准适用于化学试剂中微量砷的测定。</t>
  </si>
  <si>
    <t>废止公告号：中华人民共和国国家标准批准发布公告2008年第8号（总第121号）</t>
  </si>
  <si>
    <t>GB/T 655-2011</t>
  </si>
  <si>
    <t>化学试剂  过硫酸铵</t>
  </si>
  <si>
    <t>Chemical reagent - Ammonium persulfate</t>
  </si>
  <si>
    <t>GB/T 601、GB/T 602、GB/T 603、GB/T 6682、GB/T 9729、GB/T 9735、GB/T 9738、GB/T 9739、GB/T 9741-2008、GB 15258、GB 15346、HG/T 3484、HG/T 3921</t>
  </si>
  <si>
    <t>GB/T 655-1994</t>
  </si>
  <si>
    <t>G62</t>
  </si>
  <si>
    <t>上海化学试剂研究所</t>
  </si>
  <si>
    <t>隋琦颖、盛晓华</t>
  </si>
  <si>
    <t>GB/T 670-2007</t>
  </si>
  <si>
    <t>化学试剂 硝酸银</t>
  </si>
  <si>
    <t>Chemical reagent - Silver nitrate</t>
  </si>
  <si>
    <t>GB/T 601、GB/T 602、GB/T 603、GB/T 6682、GB/T 9723-2007、GB/T 9724、GB 15258、GB 15346、HG/T 3484、HG/T 3921</t>
  </si>
  <si>
    <t>GB/T 670-1986</t>
  </si>
  <si>
    <t>ISO 6353-2:1983</t>
  </si>
  <si>
    <t>上海试四赫维化工有限公司、上海申博化工有限公司</t>
  </si>
  <si>
    <t>上海试四赫维化工有限公司</t>
  </si>
  <si>
    <t>贾玲</t>
  </si>
  <si>
    <t>GB/T 699-2015</t>
  </si>
  <si>
    <t>优质碳素结构钢</t>
  </si>
  <si>
    <t>Quality carbon structure steels</t>
  </si>
  <si>
    <t>GB/T 222、GB/T 223.5、GB/T 223.11、GB/T 223.19、GB/T 223.23、GB/T 223.59、GB/T 223.63、GB/T 223.79、GB/T 223.81、GB/T 223.85、GB/T 223.86、GB/T 224、GB/T 225、GB/T 226、GB/T 228.1、GB/T 229、GB/T 231.1、GB/T 702、GB/T 908、GB/T 1979、GB/T 2101、GB/T 2975、GB/T 4162、GB/T 4336、GB/T 6394、GB/T 6402、GB/T 7736、GB/T 8170-2008、GB/T 10561、GB/T 11261、GB/T 13298、GB/T 13299、GB/T 15711、GB/T 17505、GB/T 20066、GB/T 20123、GB/T 20124、GB/T 20125、GB/T 21834、GB/T 28300、YB/T 4306、YB/T 5293</t>
  </si>
  <si>
    <t>GB/T 699-1999</t>
  </si>
  <si>
    <t>77.140.45</t>
  </si>
  <si>
    <t>冶金工业信息标准研究院、石家庄钢铁有限责任公司、福建省三钢（集团）有限责任公司、天津钢铁集团有限公司、大冶特殊钢股份有限公司、首钢总公司、青岛钢铁有限公司</t>
  </si>
  <si>
    <t>栾燕、戴强、孟瑞瑛、刘建丰、刘桂华、孙志诚、宫翠、胡海平、刘军会、颜丞铭、邓志勇</t>
  </si>
  <si>
    <t>GB/T 700-2006</t>
  </si>
  <si>
    <t>碳素结构钢</t>
  </si>
  <si>
    <t>Carbon structural steels</t>
  </si>
  <si>
    <t>GB/T 222-2006、GB/T 223.3、GB/T 223.10、GB/T 223.11、GB/T 223.18、GB/T 223.19、GB/T 223.24、GB/T 223.32、GB/T 223.37、GB/T 223.58、GB/T 223.59、GB/T 223.60、GB/T 223.63、GB/T 223.64、GB/T 223.68、GB/T 223.71、GB/T 223.72、GB/T 228、GB/T 229、GB/T 232、GB/T 247、GB/T 2101、GB/T 2975、GB/T 4336、GB/T 20066</t>
  </si>
  <si>
    <t>GB/T 700-1988</t>
  </si>
  <si>
    <t>ISO 630:1995</t>
  </si>
  <si>
    <t>冶金工业信息标准研究院、首钢总公司、邯郸钢铁集团有限责任公司、本溪钢铁（集团）有限责任公司</t>
  </si>
  <si>
    <t>唐一凡、栾燕、王丽萍、孙萍、张险峰、戴强</t>
  </si>
  <si>
    <t>GB/T 1222-2016</t>
  </si>
  <si>
    <t>弹簧钢</t>
  </si>
  <si>
    <t>Spring steels</t>
  </si>
  <si>
    <t>GB/T 222、GB/T 223.5、GB/T 223.11、GB/T 223.13、GB/T 223.19、GB/T 223.23、GB/T 223.26、GB/T 223.43、GB/T 223.59、GB/T 223.60、GB/T 223.64、GB/T 223.72、GB/T 223.75、GB/T 223.76、GB/T 223.86、GB/T 224-2008、GB/T 225、GB/T 226、GB/T 228.1、GB/T 231.1、GB/T 702、GB/T 905、GB/T 908、GB/T 1814、GB/T 1979、GB/T 2101、GB/T 2975、GB/T 3078、GB/T 3207、GB/T 4162、GB/T 4336、GB/T 5216-2014、GB/T 6394、GB/T 7736、GB/T 8170-2008、GB/T 10561-2005、GB/T 11261、GB/T 13298、GB/T 13299、GB/T 13302、GB/T 14981、GB/T 17505、GB/T 20066、GB/T 20123、YB/T 4413</t>
  </si>
  <si>
    <t>GB/T 1222-2007</t>
  </si>
  <si>
    <t>77.040.99</t>
  </si>
  <si>
    <t>江阴兴澄特种钢铁有限公司、冶金工业信息标准研究院、方大特钢科技股份有限公司、河南省生产力促进中心、江苏永钢集团有限公司、北京交通大学、西宁特殊钢股份有限公司、大冶特殊钢股份有限公司</t>
  </si>
  <si>
    <t>江阴兴澄特种钢铁有限公司</t>
  </si>
  <si>
    <t>吴明、姚铁华、周君义、栾燕、戴强、陈明、常林朝、惠卫军、韩建中、陈列、杜显峰</t>
  </si>
  <si>
    <t>GB/T 1250-1989</t>
  </si>
  <si>
    <t>极限数值的表示方法和判定方法</t>
  </si>
  <si>
    <t>信息分类编码</t>
  </si>
  <si>
    <t>中国标准化与信息分类编码研究所</t>
  </si>
  <si>
    <t>Rules for expression and judgement of limiting values</t>
  </si>
  <si>
    <t>GB 8170</t>
  </si>
  <si>
    <t>GB/T 8170-2008</t>
  </si>
  <si>
    <t>A00</t>
  </si>
  <si>
    <t>07.020</t>
  </si>
  <si>
    <t>中国科学院系统科学研究所</t>
  </si>
  <si>
    <t>1989/3/22 0:00:00</t>
  </si>
  <si>
    <t>1989/10/1 0:00:00</t>
  </si>
  <si>
    <t>GB/T 1348-2019</t>
  </si>
  <si>
    <t>球墨铸铁件</t>
  </si>
  <si>
    <t>铸造</t>
  </si>
  <si>
    <t>全国铸造标准化技术委员会</t>
  </si>
  <si>
    <t>Spheroidal graphite iron castings</t>
  </si>
  <si>
    <t>GB/T 223.3、GB/T 223.4、GB/T 223.60、GB/T 223.72、GB/T 223.83、GB/T 223.86、GB/T 228.1、GB/T 229、GB/T 231.1、GB/T 231.2、GB/T 231.3、GB/T 5611、GB/T 5612、GB/T 5677、GB/T 6060.1、GB/T 6414、GB/T 9441、GB/T 9443、GB/T 9444、GB/T 11351、GB/T 24234、GB/T 34904</t>
  </si>
  <si>
    <t>GB/T 1348-2009</t>
  </si>
  <si>
    <t>ISO 1083:2018</t>
  </si>
  <si>
    <t>J31</t>
  </si>
  <si>
    <t>77.140.80</t>
  </si>
  <si>
    <t>沈阳铸造研究所有限公司、广东中天创展球铁有限公司、合肥江淮铸造有限责任公司、安徽神剑科技股份有限公司、天润曲轴股份有限公司、中车集团戚墅堰机车车辆工艺研究所有限公司、宁夏共享集团股份有限公司、莱州新忠耀机械有限公司、烟台市产品质量监督检验所、江苏吉鑫风能科技股份有限公司、山东隆基机械有限公司、潍坊市长胜管业有限公司、长葛市富兴汽配有限公司、江西樟树市福铃内燃机配件有限公司、禹州市恒利来合金有限责任公司、苏州东亚机械铸造有限公司、山东汇金股份有限公司、安徽省机械科学研究所有限责任公司、河海大学、上海宏钢电站设备铸锻有限公司、上海大众汽车有限公司、宁夏维尔铸造有限责任公司</t>
  </si>
  <si>
    <t>沈阳铸造研究所有限公司</t>
  </si>
  <si>
    <t>张寅、陈永成、宋量、丛建臣、赵永福、王泽华、叶天汉、裴兵、薛蕊莉、俞旭如、钱坤才、吴宝成、蒋田芳、吴铁明、阮建刚、原晓雷、杨金铭、张士鹏、赵学龙、杨红生、陈涛、柯志敏、冯梅珍、李洪、张守全、崔兰芳、王美喜、周洪涛、王迎战、钱东方、冷爱平、柳红蕾、刘洋、孙琳琳、张杰、王小宁</t>
  </si>
  <si>
    <t>GB 1589-2016</t>
  </si>
  <si>
    <t>汽车、挂车及汽车列车外廓尺寸、 轴荷及质量限值</t>
  </si>
  <si>
    <t>道路车辆综合</t>
  </si>
  <si>
    <t>汽车</t>
  </si>
  <si>
    <t>全国汽车标准化技术委员会(SAC/TC 114)</t>
  </si>
  <si>
    <t>Limits of dimensions, axle load and masses for motor vehicles,trailers and combination vehicles</t>
  </si>
  <si>
    <t>GB/T 3730.1、GB/T 3730.2、GB/T 3730.3、GB/T 17350</t>
  </si>
  <si>
    <t>GB 1589-2004</t>
  </si>
  <si>
    <t>T04</t>
  </si>
  <si>
    <t>43.020</t>
  </si>
  <si>
    <t>中国汽车技术研究中心、交通运输部公路科学研究院、公安部交通管理科学研究所、中国第一汽车集团公司、东风汽车公司、、上海汽车集团股份有限公司、中国重型汽车集团有限公司、北汽福田汽车股份有限公司、、安徽江淮汽车股份有限公司、郑州宇通客车股份有限公司、中集车辆（集团）有限公司、天津劳尔工业有限公司</t>
  </si>
  <si>
    <t>中国汽车技术研究中心</t>
  </si>
  <si>
    <t>无.基于管理、科研和企业共同共识结果。</t>
  </si>
  <si>
    <t>GB/T 1690-2010</t>
  </si>
  <si>
    <t>硫化橡胶或热塑性橡胶 耐液体试验方法</t>
  </si>
  <si>
    <t>Rubber,vulcanized or thermoplastic - Determination of the effect of liquids</t>
  </si>
  <si>
    <t>GB/T 262、GB/T 265、GB/T 267、GB/T 388、GB/T 528、GB/T 1884、GB/T 2941、GB/T 3535、GB/T 3536、GB/T 6031、GB/T 11547、ISO 3104、ISO 5661</t>
  </si>
  <si>
    <t>GB/T 1690-2006</t>
  </si>
  <si>
    <t>ISO 1817:2005</t>
  </si>
  <si>
    <t>中橡集团沈阳橡胶研究设计院、北京橡胶研究设计院、西北橡胶塑料研究设计院</t>
  </si>
  <si>
    <t>费康红、赵博丹、谢君芳、朱伟</t>
  </si>
  <si>
    <t>GB/T 1884-2000</t>
  </si>
  <si>
    <t>原油和液体石油产品密度实验室测定法(密度计法)</t>
  </si>
  <si>
    <t>压裂液材料及评价</t>
  </si>
  <si>
    <t xml:space="preserve"> </t>
  </si>
  <si>
    <t>Crude petroleum and liquid petroleum products--Laboratory determination of density--Hydrometer method</t>
  </si>
  <si>
    <t>GB/T 1885、GB/T 4756、SH/T 0316</t>
  </si>
  <si>
    <t>GB/T 1884-1992</t>
  </si>
  <si>
    <t>等效采用</t>
  </si>
  <si>
    <t>ISO 3675:1998</t>
  </si>
  <si>
    <t>中国石油化工集团公司石油化工科学研究院</t>
  </si>
  <si>
    <t>管焕铮、薄艳红</t>
  </si>
  <si>
    <t>本标准规定了使用玻璃石油密度计(以下简称密度计)在实验室测定通常为液体的原油石油产品以及石油产品和非石油产品混合物的 20C密度的方法。这些液体的雷德蒸气压(RVP)小于 100 kPa。本标准适用于测定易流动透明液体的密度，也可使用合适的恒温浴,在高于室温的情况下测定粘稠液体:还能用于不透明液体,读取液体上弯月面与密度计相切处读数，并用表 1加以修正。由于密度计的准确读数是在规定的温度下标定的，在其他温度下的刻度读数仅是密度计的读数(称视密度),而不是在该温度下的密度。</t>
  </si>
  <si>
    <t>GB/T 1885-1998</t>
  </si>
  <si>
    <t>石油计量表</t>
  </si>
  <si>
    <t>Petroleum measurement tables</t>
  </si>
  <si>
    <t>GB/T 1884、ISO 91-1、ISO 1768</t>
  </si>
  <si>
    <t>GB 1885-1983</t>
  </si>
  <si>
    <t>EQV</t>
  </si>
  <si>
    <t>ISO 91-2:1991</t>
  </si>
  <si>
    <t>E08</t>
  </si>
  <si>
    <t>17.020</t>
  </si>
  <si>
    <t>中国石油化工总公司石油化工科学研究院</t>
  </si>
  <si>
    <t>1980/4/7 0:00:00</t>
  </si>
  <si>
    <t>1998/3/1 0:00:00</t>
  </si>
  <si>
    <t>GB/T 2091-2008</t>
  </si>
  <si>
    <t>工业磷酸</t>
  </si>
  <si>
    <t>Phosphoric acid for industry use</t>
  </si>
  <si>
    <t>GB 190-1990、GB/T 605、GB/T 610.1-1988、GB/T 1250、GB/T 3049-2006、GB/T 6678、GB/T 6682-1992、HG/T 3696.1、HG/T 3696.2、HG/T 3696.3</t>
  </si>
  <si>
    <t>GB/T 2091-2003</t>
  </si>
  <si>
    <t>JIS K 1449:1978(1988年确认)</t>
  </si>
  <si>
    <t>湖北兴发化工集团股份有限公司、天津化工研究设计院</t>
  </si>
  <si>
    <t>湖北兴发化工集团股份有限公司</t>
  </si>
  <si>
    <t>1980/12/31 0:00:00</t>
  </si>
  <si>
    <t>2008/9/1 0:00:00</t>
  </si>
  <si>
    <t>GB 2626-2019</t>
  </si>
  <si>
    <t>呼吸防护 自吸过滤式防颗粒物呼吸器</t>
  </si>
  <si>
    <t>应急管理</t>
  </si>
  <si>
    <t>中华人民共和国应急管理部</t>
  </si>
  <si>
    <t>Respiratory protection—Non-powered air-purifying particle respirator</t>
  </si>
  <si>
    <t>GB 2890-2009、GB/T 5703、GB/T 10586、GB/T 10589、GB/T 11158、GB/T 18664-2002、GB/T 23465-2009</t>
  </si>
  <si>
    <t>GB 2626-2006</t>
  </si>
  <si>
    <t>C73</t>
  </si>
  <si>
    <t>13.340.30</t>
  </si>
  <si>
    <t>44</t>
  </si>
  <si>
    <t>中钢集团武汉安全环保研究院有限公司、军事科学院防化研究院、3M中国有限公司</t>
  </si>
  <si>
    <t>中钢集团武汉安全环保研究院有限公司</t>
  </si>
  <si>
    <t>1981/4/24 0:00:00</t>
  </si>
  <si>
    <t>2020/7/1 0:00:00</t>
  </si>
  <si>
    <t>GB 2702-1990</t>
  </si>
  <si>
    <t>爆炸品保险箱</t>
  </si>
  <si>
    <t>Safety boxes for explosives</t>
  </si>
  <si>
    <t>GB 3538、GB 4857.3、GB 4857.5、GB 4857.16、GB 7633</t>
  </si>
  <si>
    <t>GB 2702-1981</t>
  </si>
  <si>
    <t>A82</t>
  </si>
  <si>
    <t>13.300</t>
  </si>
  <si>
    <t>1981/7/27 0:00:00</t>
  </si>
  <si>
    <t>1991/10/1 0:00:00</t>
  </si>
  <si>
    <t>GB/T 2828.1-2012</t>
  </si>
  <si>
    <t>计数抽样检验程序　第1部分：按接收质量限(AQL)检索的逐批检验抽样计划</t>
  </si>
  <si>
    <t>统计方法应用</t>
  </si>
  <si>
    <t>统计</t>
  </si>
  <si>
    <t>全国统计方法应用标准化技术委员会</t>
  </si>
  <si>
    <t>Sampling procedures for inspection by attributes - Part 1: Sampling schemes indexed by acceptance quality limit (AQL) for lot-by-lot inspection</t>
  </si>
  <si>
    <t>GB/T 2828.2-2008、GB/T 2828.3-2008、GB/T 3358.1-2009、GB/T 3358.2-2009</t>
  </si>
  <si>
    <t>GB/T 2828.1-2003</t>
  </si>
  <si>
    <t>ISO 2859-1:1999</t>
  </si>
  <si>
    <t>A41</t>
  </si>
  <si>
    <t>03.120.30</t>
  </si>
  <si>
    <t>88</t>
  </si>
  <si>
    <t>中国标准化研究院、中国人民解放军军械工程学院、中国科学院数学与系统科学研究院、厦门市华检测技术有限公司。</t>
  </si>
  <si>
    <t>中国标准化研究院</t>
  </si>
  <si>
    <t>于振凡、张玉柱、丁文兴、肖惠、张帆、冯士雍等。</t>
  </si>
  <si>
    <t>GB 2890-2022</t>
  </si>
  <si>
    <t>呼吸防护 自吸过滤式防毒面具</t>
  </si>
  <si>
    <t>全国个体防护装备标准化技术委员会</t>
  </si>
  <si>
    <t>Respiratory protection—Non-powered air-purifying gas mask</t>
  </si>
  <si>
    <t>GB/T 2428-1998、GB 2626-2019、GB/T 5703-2010、GB/T 10586-2006、GB/T 10589-2008、GB/T 11158-2008、GB/T 12903-2008、GB/T 23465-2009、GB 30864-2014、GB/T 32166.2-2015</t>
  </si>
  <si>
    <t>GB 2890-2009</t>
  </si>
  <si>
    <t>1981/12/9 0:00:00</t>
  </si>
  <si>
    <t>2024/1/1 0:00:00</t>
  </si>
  <si>
    <t>GB 2894-2008</t>
  </si>
  <si>
    <t>安全标志及其使用导则</t>
  </si>
  <si>
    <t>安全生产</t>
  </si>
  <si>
    <t>全国安全生产标准化技术委员会</t>
  </si>
  <si>
    <t>Safety signs and guideline for the use</t>
  </si>
  <si>
    <t>GB 2893、GB/T 10001(所有部分)、GB 10436、GB 10437、GB 12268-2005、GB/T 15566(所有部分)</t>
  </si>
  <si>
    <t>GB 18217-2000，GB 2894-1996，GB 16179-1996</t>
  </si>
  <si>
    <t>C65</t>
  </si>
  <si>
    <t>13.020</t>
  </si>
  <si>
    <t>北京市劳动保护科学研究所、北京光电技术研究所</t>
  </si>
  <si>
    <t>北京市劳动保护科学研究所</t>
  </si>
  <si>
    <t>汪彤、代宝乾、王培怡、吴爱平等</t>
  </si>
  <si>
    <t>GB/T 2941-2006</t>
  </si>
  <si>
    <t xml:space="preserve">橡胶物理试验方法试样制备和调节通用程序 </t>
  </si>
  <si>
    <t>Rubber - General procedures for preparing and conditioning test pieces for physical test methods</t>
  </si>
  <si>
    <t>GB/T 2941-1991，GB/T 9868-1988，GB/T 9865.1-1996，GB/T 5723-1993</t>
  </si>
  <si>
    <t>ISO 23529:2004</t>
  </si>
  <si>
    <t>北京橡胶工业研究设计院</t>
  </si>
  <si>
    <t>伍江涛、冯春阳、马维德、刘玉环</t>
  </si>
  <si>
    <t>GB/T 2975-2018</t>
  </si>
  <si>
    <t>钢及钢产品 力学性能试验取样位置及试样制备</t>
  </si>
  <si>
    <t>Steel and steel products—Location and preparation of samples and test pieces for mechanical testing</t>
  </si>
  <si>
    <t>GB/T 15574、GB/T 20832</t>
  </si>
  <si>
    <t>GB/T 2975-1998</t>
  </si>
  <si>
    <t>ISO 377:2017</t>
  </si>
  <si>
    <t>H20</t>
  </si>
  <si>
    <t>冶金工业信息标准研究院、钢铁研究院总院、齐齐哈尔华工机床股份有限公司、首钢集团有限公司、江苏永钢集团有限公司、江苏武进不锈股份有限公司。</t>
  </si>
  <si>
    <t>董莉、高怡斐、周立富、王萍、郭愚、宋建新、周志超、李奇、王洪亮、张维旭。</t>
  </si>
  <si>
    <t>GB/T 3049-2006</t>
  </si>
  <si>
    <t>工业用化工产品　铁含量测定的通用方法　1,10-菲啰啉分光光度法</t>
  </si>
  <si>
    <t>Chemical products for industrial use - General method for determination of iron content - 1,10-Phenanthroline spectrophotometric method</t>
  </si>
  <si>
    <t>GB/T 3049-1986</t>
  </si>
  <si>
    <t>ISO 6685:1982</t>
  </si>
  <si>
    <t>G10</t>
  </si>
  <si>
    <t>天津化工研究设计院、上海出入境检验检疫局、天津出入境检验检疫局</t>
  </si>
  <si>
    <t>天津化工研究设计院</t>
  </si>
  <si>
    <t>刘绍聪、赵祖亮、刘幽弱、孙书军、陆思伟</t>
  </si>
  <si>
    <t>GB/T 3077-2015</t>
  </si>
  <si>
    <t>合金结构钢</t>
  </si>
  <si>
    <t>Alloy structure steels</t>
  </si>
  <si>
    <t>GB/T 222、GB/T 223.4、GB/T 223.5、GB/T 223.9、GB/T 223.11、GB/T 223.13、GB/T 223.16、GB/T 223.18、GB/T 223.23、GB/T 223.26、GB/T 223.43、GB/T 223.49、GB/T 223.59、GB/T 223.60、GB/T 223.67、GB/T 223.69、GB/T 223.75、GB/T 224、GB/T 225、GB/T 226、GB/T 228.1、GB/T 229、GB/T 231.1、GB/T 702、GB/T 908、GB/T 1979、GB/T 2101、GB/T 2975、GB/T 4162、GB/T 4336、GB/T 6394、GB/T 6402、GB/T 7736、GB/T 8170-2008、GB/T 10561、GB/T 11261、GB/T 13298、GB/T 13299、GB/T 15711、GB/T 17505、GB/T 20066、GB/T 20123、GB/T 20124、GB/T 21834、GB/T 28300、YB/T 4306、YB/T 5293</t>
  </si>
  <si>
    <t>GB/T 3077-1999</t>
  </si>
  <si>
    <t>77.140.60</t>
  </si>
  <si>
    <t>大冶特殊钢股份有限公司、冶金工业信息标准研究院、宝钢特钢有限公司、石家庄钢铁有限责任公司、福建省三钢（集团）有限责任公司、苏州苏信特钢有限公司、湖北三环锻造有限公司、北京交通大学</t>
  </si>
  <si>
    <t>大冶特殊钢股份有限公司</t>
  </si>
  <si>
    <t>黄成钢、李博鹏、栾燕、戴强、张淑平、孟瑞瑛、刘建丰、别利芳、惠卫军、柳萍、石记斌、孙志诚、代合平、丁辉</t>
  </si>
  <si>
    <t>GB 3095-2012</t>
  </si>
  <si>
    <t>环境空气质量标准</t>
  </si>
  <si>
    <t>环境保护</t>
  </si>
  <si>
    <t>环保</t>
  </si>
  <si>
    <t>生态环境部</t>
  </si>
  <si>
    <t>Ambient air quality standard</t>
  </si>
  <si>
    <t>GB 9137-1988，GB 3095-1996</t>
  </si>
  <si>
    <t>Z50</t>
  </si>
  <si>
    <t>13.040.20</t>
  </si>
  <si>
    <t>中国环境科学研究院、中国环境监测总站</t>
  </si>
  <si>
    <t>中国环境科学研究院</t>
  </si>
  <si>
    <t>本标准规定了环境空气功能区分类、标准分级、污染物项目、平均时间及浓度限值、监测方法、数据统计的有效性规定及实施与监督等内容。 本标准适用于环境空气质量评价与管理。</t>
  </si>
  <si>
    <t>GB 3096-2008</t>
  </si>
  <si>
    <t>声环境质量标准</t>
  </si>
  <si>
    <t>Environmental quality standards for noise</t>
  </si>
  <si>
    <t>GB/T 14623-1993，GB 3096-1993</t>
  </si>
  <si>
    <t>Z52</t>
  </si>
  <si>
    <t>13.140</t>
  </si>
  <si>
    <t>中国环境科学研究院、北京市环境保护监测中心、广州市环境监测中心站</t>
  </si>
  <si>
    <t>GB/T 3098.6-2014</t>
  </si>
  <si>
    <t>紧固件机械性能　不锈钢螺栓、螺钉和螺柱</t>
  </si>
  <si>
    <t>紧固件</t>
  </si>
  <si>
    <t>全国紧固件标准化技术委员会</t>
  </si>
  <si>
    <t>Mechanical properties of fasteners―Stainless steel Bolts,screws and studs</t>
  </si>
  <si>
    <t>GB/T 90.3、GB/T 192、GB/T 193、GB/T 228.1、GB/T 230.1、GB/T 231.1、GB/T 3098.1、GB/T 4334、GB/T 4340.1、GB/T 5267.4、GB/T 9144</t>
  </si>
  <si>
    <t>GB/T 3098.6-2023</t>
  </si>
  <si>
    <t>GB/T 3098.6-2000</t>
  </si>
  <si>
    <t>ISO 3506-1:2009</t>
  </si>
  <si>
    <t>J13</t>
  </si>
  <si>
    <t>21.060.10</t>
  </si>
  <si>
    <t>中机生产力促进中心、舟山市正源标准件有限公司、宁波中联紧固件制造有限公司、浙江高强度紧固件有限公司、绍兴山耐高压紧固件有限公司</t>
  </si>
  <si>
    <t>中机生产力促进中心</t>
  </si>
  <si>
    <t>GB/T 3181-2008</t>
  </si>
  <si>
    <t>漆膜颜色标准</t>
  </si>
  <si>
    <t>涂料和颜料</t>
  </si>
  <si>
    <t>全国涂料和颜料标准化技术委员会</t>
  </si>
  <si>
    <t>Colour standard for paint film</t>
  </si>
  <si>
    <t>GB/T 3979、GB/T 5698、GB/T 6749、GB/T 9271、GB/T 9761、GB/T 13452.2、GB/T 15608、GSB 05-1426</t>
  </si>
  <si>
    <t>GB/T 3181-1995</t>
  </si>
  <si>
    <t>G50</t>
  </si>
  <si>
    <t>87.010</t>
  </si>
  <si>
    <t>中海油常州涂料化工研究院</t>
  </si>
  <si>
    <t>郑国娟</t>
  </si>
  <si>
    <t>GB/T 3186-2006</t>
  </si>
  <si>
    <t>色漆、清漆和色漆与清漆用原材料 取样</t>
  </si>
  <si>
    <t>Paints, varnishes and raw materials for paints and varnishes—Sampling</t>
  </si>
  <si>
    <t>GB/T 3723-1999、GB/T 4650-1998</t>
  </si>
  <si>
    <t>GB 3186-1982，GB 9285-1988</t>
  </si>
  <si>
    <t>ISO 15528:2000</t>
  </si>
  <si>
    <t>G51</t>
  </si>
  <si>
    <t>中国化工建设总公司常州涂料化工研究院</t>
  </si>
  <si>
    <t>1982/9/1 0:00:00</t>
  </si>
  <si>
    <t>2007/2/1 0:00:00</t>
  </si>
  <si>
    <t>GB/T 3452.1-2005</t>
  </si>
  <si>
    <t>液压气动用O形橡胶密封圈　第1部分：尺寸系列及公差</t>
  </si>
  <si>
    <t>液压气动</t>
  </si>
  <si>
    <t>全国液压气动标准化技术委员会(SAC/TC 3)</t>
  </si>
  <si>
    <t>Fluid power systems-O-rings-Part 1:Inside diameters,cross-sections,tolerances and size identification code</t>
  </si>
  <si>
    <t>GB/T 3452.2、GB/T 17446</t>
  </si>
  <si>
    <t>GB 3452.1-1992</t>
  </si>
  <si>
    <t>ISO 3601-1:2002</t>
  </si>
  <si>
    <t>G43</t>
  </si>
  <si>
    <t>83.140.50</t>
  </si>
  <si>
    <t>中国农业机械化科学研究院液压技术研究所</t>
  </si>
  <si>
    <t>李耀文、李鲲、宋一平</t>
  </si>
  <si>
    <t>GB/T 3452的本部分规定了用于液压气动的O型橡胶密封圈（下称O型圈）的内径、截面直径、公差和尺寸标识代号，适用于一般用途（G系列）和航空及类似的应用（A系列）。 如有适当的加工方法，本部分规定的尺寸和公差适合于任何一种合成橡胶材料。</t>
  </si>
  <si>
    <t>GB/T 3452.2-2007</t>
  </si>
  <si>
    <t>液压气动用O形橡胶密封圈 第2部分：外观质量检验规范</t>
  </si>
  <si>
    <t>Fluid power systems—O-rings—Part 2:Quality acceptance criteria</t>
  </si>
  <si>
    <t>GB/T 3452.1、GB/T 17446、ISO 16031-1、ISO 16031-2</t>
  </si>
  <si>
    <t>GB/T 3452.2-1987</t>
  </si>
  <si>
    <t>ISO 3601-3:2005</t>
  </si>
  <si>
    <t>J20;G43</t>
  </si>
  <si>
    <t>23.100.60;83.140.50</t>
  </si>
  <si>
    <t>西北橡胶塑料研究设计院</t>
  </si>
  <si>
    <t>1987/3/7 0:00:00</t>
  </si>
  <si>
    <t>2008/2/1 0:00:00</t>
  </si>
  <si>
    <t>GB/T 3452.3-2005</t>
  </si>
  <si>
    <t>液压气动用O形橡胶密封圈　沟槽尺寸</t>
  </si>
  <si>
    <t>Housing dimensions for O-ring elastomer seals in hydraulic and pneumatic applications</t>
  </si>
  <si>
    <t>GB/T 3452.1-2005、GB/T 17446</t>
  </si>
  <si>
    <t>GB/T 3452.3-1988</t>
  </si>
  <si>
    <t>3601-2:1999</t>
  </si>
  <si>
    <t>23.040.80</t>
  </si>
  <si>
    <t>GB/T 3512-2014</t>
  </si>
  <si>
    <t>硫化橡胶或热塑性橡胶  热空气加速老化和耐热试验</t>
  </si>
  <si>
    <t>Rubber, vulcanized or thermoplastic―Accelerated ageing and heat resistance tests</t>
  </si>
  <si>
    <t>GB/T 25269-2010、ISO 37、ISO 48、ISO 23529</t>
  </si>
  <si>
    <t>GB/T 3512-2001</t>
  </si>
  <si>
    <t>ISO 188:2011</t>
  </si>
  <si>
    <t>广州合成材料研究院有限公司、国家橡胶及乳胶制品质量监督检验中心、风神轮胎股份有限公司、固铂成山（山东）轮胎有限公司、青岛伊科思新材料股份有限公司、山东八一轮胎制造有限公司、江苏明珠试验机械有限公司、北京橡胶工业研究设计院、贵州轮胎股份有限公司</t>
  </si>
  <si>
    <t>广州合成材料研究院有限公司</t>
  </si>
  <si>
    <t>谢宇芳、易军、刀建华、郑向前、任绍文、王剑锋等</t>
  </si>
  <si>
    <t>GB/T 3723-1999</t>
  </si>
  <si>
    <t>工业用化学产品采样安全通则</t>
  </si>
  <si>
    <t>Sampling of chemical products for industrial use—Safety in sampling</t>
  </si>
  <si>
    <t>GB 3723-1983</t>
  </si>
  <si>
    <t>ISO 3165:1976</t>
  </si>
  <si>
    <t>G04</t>
  </si>
  <si>
    <t>化工部标准化研究所</t>
  </si>
  <si>
    <t>1983/6/15 0:00:00</t>
  </si>
  <si>
    <t>1999/12/1 0:00:00</t>
  </si>
  <si>
    <t>GB/T 3766-2015</t>
  </si>
  <si>
    <t>液压传动系统及其元件的通用规则和安全要求</t>
  </si>
  <si>
    <t>Hydraulic fluid power—General rules and safety requirements for systems and their components</t>
  </si>
  <si>
    <t>GB/T 786.1、GB/T 2878.1、GB/T 2878.2、GB/T 14039、GB/T 14048.14、GB/T 15706-2012、GB 16754、GB/T 17446、GB/T 17489、GB/T 19671、GB/T 25133、ISO 1219-2、ISO 6149-3、ISO 6162-1、ISO 6162-2、ISO 6164、ISO 10763、ISO 16874、ISO 17165-1</t>
  </si>
  <si>
    <t>GB/T 3766-2001</t>
  </si>
  <si>
    <t>ISO 4413:2010</t>
  </si>
  <si>
    <t>J20</t>
  </si>
  <si>
    <t>23.100.01</t>
  </si>
  <si>
    <t>40</t>
  </si>
  <si>
    <t>北京机械工业自动化研究所、海门市油威力液压工业有限责任公司、合肥长源液压股份有限公司、北京华德液压工业集团有限责任公司、广州机械科学研究院有限公司液压所、中航力源液压股份有限公司、宁波广天赛克思液压有限公司、扬州市江都永坚有限公司、中国船舶重工集团第七零七研究所九江分部、四川长江液压件有限责任公司、沈阳东北电力调节技术有限公司、山东中川液压有限公司、太重榆液系统分公司、博世力士乐(常州)有限公司。</t>
  </si>
  <si>
    <t>北京机械工业自动化研究所</t>
  </si>
  <si>
    <t>刘新德、林广、徐其俊、赵静波、林本宏、张琛、梁勇、郭莲、朱爱华、王德华、郑学明、郇庆祥、崔永红、周卫东。</t>
  </si>
  <si>
    <t>GB/T 3797-2016</t>
  </si>
  <si>
    <t>电气控制设备</t>
  </si>
  <si>
    <t>低压成套开关设备和控制设备</t>
  </si>
  <si>
    <t>全国低压成套开关设备和控制设备标准化技术委员会</t>
  </si>
  <si>
    <t>Electrical control assemblies</t>
  </si>
  <si>
    <t>GB/T 156-2007、GB/T 762-2002、GB/T 2423.4-2008、GB/T 2423.10-2008、GB/T 3047.1-1995、GB/T 3859.1-2013、GB/T 4025-2010、GB/T 4026-2010、GB/T 4205-2010、GB 4208-2008、GB/T 4588.1-1996、GB/T 4588.2-1996、GB 7251.1-2013、GB/T 11021、GB/T 13384-2008、GB/T 20138-2006</t>
  </si>
  <si>
    <t>GB/T 3797-2005</t>
  </si>
  <si>
    <t>K62</t>
  </si>
  <si>
    <t>29.240.30</t>
  </si>
  <si>
    <t>天津电气科学研究院有限公司、天津天传电控配电有限公司、国家电控配电设备质量监督检验中心、上海电气输配电集团有限公司、山东鲁亿通智能电气股份有限公司、成都科星电力电器有限公司、义乌市八方电力设备制造有限公司、浙江群力电气有限公司。</t>
  </si>
  <si>
    <t>天津电气科学研究院有限公司</t>
  </si>
  <si>
    <t>刘洁、王阳、王春武、缪勇、徐克峰、欧阳彤、余耕民、胡翔、段毅、胡文英、罗巨龙。</t>
  </si>
  <si>
    <t>GB/T 3864-2008</t>
  </si>
  <si>
    <t>工业氮</t>
  </si>
  <si>
    <t>气体</t>
  </si>
  <si>
    <t>全国气体标准化技术委员会</t>
  </si>
  <si>
    <t>Industrial  Nitrogen</t>
  </si>
  <si>
    <t>GB 190、GB/T 3723、GB 5099、GB/T 6285、GB 7144、GB 14194、GB 15258、GB 16483、GB 16912、GB 17264、JB/T 5905、JB/T 6897、JB/T 6898、气瓶安全监察规程、
压力容器安全监察规程、压力管道安全管理与监察规定</t>
  </si>
  <si>
    <t>GB/T 3864-1996</t>
  </si>
  <si>
    <t>G86</t>
  </si>
  <si>
    <t>71.100.20</t>
  </si>
  <si>
    <t>西南化工研究设计院、武汉钢铁集团氧气公司</t>
  </si>
  <si>
    <t>西南化工研究设计院</t>
  </si>
  <si>
    <t>何道善、刘昕、蔡世雄、陈雅丽</t>
  </si>
  <si>
    <t>GB/T 4157-2017</t>
  </si>
  <si>
    <t>金属在硫化氢环境中抗硫化物应力开裂和应力腐蚀开裂的实验室试验方法</t>
  </si>
  <si>
    <t>Laboratory testing of metals for resistance to sulfide stress cracking and stress corrosion cracking in H2S environment</t>
  </si>
  <si>
    <t>GB/T 228.1、GB/T 228.2、GB/T 230.1、GB/T 1031、GB/T 4340.1、GB/T 6682-2008、GB/T 10123、GB/T 11060.1、GB/T 15970.5、GB/T 16825.1、SY 6137</t>
  </si>
  <si>
    <t>GB/T 4157-2006</t>
  </si>
  <si>
    <t>H25</t>
  </si>
  <si>
    <t>77.060</t>
  </si>
  <si>
    <t>52</t>
  </si>
  <si>
    <t>中国石油集团工程设计有限责任公司西南分公司、中国石油天然气集团公司管材研究所、冶金工业信息标准研究院</t>
  </si>
  <si>
    <t>中国石油集团工程设计有限责任公司西南分公司</t>
  </si>
  <si>
    <t>李天雷、李科、姜放、张雷、施岱艳、侯捷、曹晓燕、冯超、张仁勇、尹成先、李林辉、吴知谦、韩燕、李倩</t>
  </si>
  <si>
    <t>GB/T 4162-2008</t>
  </si>
  <si>
    <t>锻轧钢棒超声检测方法</t>
  </si>
  <si>
    <t>Forged and rolled steel bars - Method for ultrasonic testing</t>
  </si>
  <si>
    <t>GB/T 9445、GB/T 12604.1、GB/T 18694、GB/T 18852、JB/T 10061</t>
  </si>
  <si>
    <t>GB/T 4162-2022</t>
  </si>
  <si>
    <t>GB/T 4162-1991</t>
  </si>
  <si>
    <t>ASTM E2375:2004</t>
  </si>
  <si>
    <t>H26</t>
  </si>
  <si>
    <t>77.040.20</t>
  </si>
  <si>
    <t>宝山钢铁股份有限公司特殊钢分公司、冶金工业信息标准研究院</t>
  </si>
  <si>
    <t>宝山钢铁股份有限公司特殊钢分公司</t>
  </si>
  <si>
    <t>倪秀美、王勇灵、姜毅敏、赵春、</t>
  </si>
  <si>
    <t>GB/T 4340.1-2009</t>
  </si>
  <si>
    <t>金属材料　维氏硬度试验　第4部分：试验方法</t>
  </si>
  <si>
    <t>Metallic materials - Vickers hardness test - Part 1: Test method</t>
  </si>
  <si>
    <t>GB/T 4340.2、GB/T 4340.3、GB/T 4340.4、JJF 1059</t>
  </si>
  <si>
    <t>GB/T 4340.1-1999</t>
  </si>
  <si>
    <t>ISO 6507-1:2005</t>
  </si>
  <si>
    <t>钢铁研究总院、首钢总公司技术研究院、冶金工业信息标准研究院、上海材料所</t>
  </si>
  <si>
    <t>李颖、石金钢、高怡斐、刘卫平、董莉、王滨</t>
  </si>
  <si>
    <t>GB/T 4340.2-2012</t>
  </si>
  <si>
    <t>金属材料.维氏硬度试验.第2部分：硬度计的检验与校准</t>
  </si>
  <si>
    <t>Metallic materials—Vickers hardness test—Part 2:Verification and calibration of testing machines</t>
  </si>
  <si>
    <t>GB/T 4340.1、GB/T 4340.3、GB/T 7997、GB/T 13634</t>
  </si>
  <si>
    <t>GB/T 4340.2-1999</t>
  </si>
  <si>
    <t>ISO 6507-2:2005</t>
  </si>
  <si>
    <t>昆山市创新科技检测仪器有限公司、长春机械科学研究院有限公司、莱州华银试验仪器有限公司、上海泰明光学仪器有限公司、上海市计量测试技术研究院、上海尚材试验机有限公司</t>
  </si>
  <si>
    <t>1984/4/9 0:00:00</t>
  </si>
  <si>
    <t>2013/6/1 0:00:00</t>
  </si>
  <si>
    <t>GB/T 4340.3-2012</t>
  </si>
  <si>
    <t>金属材料 维氏硬度试验 第3部分：标准硬度块的标定</t>
  </si>
  <si>
    <t>Metallic materials—Vickers hardness test—Part 3:Calibration of reference blocks</t>
  </si>
  <si>
    <t>GB/T 3505-2009、GB/T 4340.1、GB/T 4340.2-2012、GB/T 13634</t>
  </si>
  <si>
    <t>GB/T 4340.3-1999</t>
  </si>
  <si>
    <t>ISO 6507-3:2005</t>
  </si>
  <si>
    <t>泉州市丰泽东海仪器硬度块厂、长春机械科学研究院有限公司、上海市计量测试技术研究院、莱州华银试验仪器有限公司、深圳市华测检测技术股份有限公司</t>
  </si>
  <si>
    <t>GB/T 4340.4-2022</t>
  </si>
  <si>
    <t>金属材料 维氏硬度试验 第4部分:硬度值表</t>
  </si>
  <si>
    <t>Metallic materials—Vickers hardness test—Part 4:Tables of hardness values</t>
  </si>
  <si>
    <t>ISO 6507-1</t>
  </si>
  <si>
    <t>GB/T 4340.4-2009</t>
  </si>
  <si>
    <t>ISO 6507-4:2018</t>
  </si>
  <si>
    <t>144</t>
  </si>
  <si>
    <t>钢铁研究总院、福建省锅炉压力容器检验研究院、冶金工业信息标准研究院、首钢集团有限公司、泉州市丰泽东海仪器硬度块厂、北京时代之峰科技有限公司、钢研纳克检测技术股份有限公司</t>
  </si>
  <si>
    <t>2022/10/1 0:00:00</t>
  </si>
  <si>
    <t>GB/T 4457.4-2002</t>
  </si>
  <si>
    <t>机械制图 图样画法 图线</t>
  </si>
  <si>
    <t>机械制图</t>
  </si>
  <si>
    <t>全国技术产品文件标准化技术委员会（CSBTS/TC 146）</t>
  </si>
  <si>
    <t>Mechanical drawings—General principles of presentation-Lines</t>
  </si>
  <si>
    <t>GB/T 10609.4、GB/T 17450</t>
  </si>
  <si>
    <t>GB 4457.4-1984</t>
  </si>
  <si>
    <t>ISO 128-24:1999</t>
  </si>
  <si>
    <t>01.100.20</t>
  </si>
  <si>
    <t>机械科学研究院、常州技术师范学院、北京理工大学、天津市检测技术研究所</t>
  </si>
  <si>
    <t>1984/7/11 0:00:00</t>
  </si>
  <si>
    <t>GB/T 4472-1984</t>
  </si>
  <si>
    <t>化工产品密度、相对密度的测定</t>
  </si>
  <si>
    <t>General rule for determination of density and relative density for chemical products</t>
  </si>
  <si>
    <t>GB/T 4472-2011</t>
  </si>
  <si>
    <t>化工产品</t>
  </si>
  <si>
    <t>Detemination of density and relative density for chemical products</t>
  </si>
  <si>
    <t>GB/T 6682</t>
  </si>
  <si>
    <t>71.040.50</t>
  </si>
  <si>
    <t>中国化工经济技术发展中心、湖北省化工研究院、中化化工标准化研究所</t>
  </si>
  <si>
    <t>中国化工经济技术发展中心</t>
  </si>
  <si>
    <t>魏静、方路、魏乃新、钟之万</t>
  </si>
  <si>
    <t>GB 4706.23-2007</t>
  </si>
  <si>
    <t>家用和类似用途电器的安全  第2部分：室内加热器的特殊要求</t>
  </si>
  <si>
    <t>电加热器</t>
  </si>
  <si>
    <t>全国家用电器标准化技术委员会</t>
  </si>
  <si>
    <t>Household and similar electrical appliances-Safety - Part 2:  Particular requirements for room heaters</t>
  </si>
  <si>
    <t>GB 4706.1-2005、GB 4706.60、ISO 2758、ISO 3864</t>
  </si>
  <si>
    <t>GB 4706.23-2003</t>
  </si>
  <si>
    <t>IEC 60335-2-30:2004(Ed4.1)</t>
  </si>
  <si>
    <t>K09</t>
  </si>
  <si>
    <t>97.100.10</t>
  </si>
  <si>
    <t>广州电器科学研究院、杭州奥普电器有限公司、深圳联创实业有限公司等</t>
  </si>
  <si>
    <t>广州电器科学研究院</t>
  </si>
  <si>
    <t>徐艳容、左明芳、李瑞山等</t>
  </si>
  <si>
    <t>GB/T 4756-2015</t>
  </si>
  <si>
    <t>石油液体手工取样法</t>
  </si>
  <si>
    <t>Method for manual sampling of petroleum liquids</t>
  </si>
  <si>
    <t>GB/T 2828.1-2012、GB/T 8929、GB/T 11146、GB/T 27867、ISO 1998(所有部分)</t>
  </si>
  <si>
    <t>GB/T 4756-1998</t>
  </si>
  <si>
    <t>ISO 3170:2004</t>
  </si>
  <si>
    <t>60</t>
  </si>
  <si>
    <t>1984/11/15 0:00:00</t>
  </si>
  <si>
    <t>2016/6/1 0:00:00</t>
  </si>
  <si>
    <t>GB 4785-2019</t>
  </si>
  <si>
    <t>汽车及挂车外部照明和光信号装置的安装规定</t>
  </si>
  <si>
    <t>照明、信号和警告设备</t>
  </si>
  <si>
    <t>工业和信息化部</t>
  </si>
  <si>
    <t>Prescription for installation of the external lighting and light-signalling devices for motor vehicles and their trailers</t>
  </si>
  <si>
    <t>GB/T 3977、GB 4094、GB 4599、GB 4660、GB 5920、GB 11554、GB 11564、GB 12676、GB 15235、GB 15766.1、GB 17509、GB 18099、GB 18408、GB 18409、GB 21259、GB/T 21260、GB 21670、GB 23254、GB 23255、GB 25990、GB 25991、GB/T 30036-2013、GB/T 30511、ECE R37</t>
  </si>
  <si>
    <t>GB 4785-2007</t>
  </si>
  <si>
    <t>T38</t>
  </si>
  <si>
    <t>43.040.20</t>
  </si>
  <si>
    <t>84</t>
  </si>
  <si>
    <t>上海机动车检测认证技术研究中心有限公司、中国汽车技术研究中心有限公司、长春汽车检测中心、襄阳达安汽车检测中心、上海小糸车灯有限公司、海拉(上海)管理有限公司、上汽大众汽车有限公司、泛亚汽车技术中心有限公司</t>
  </si>
  <si>
    <t>上海机动车检测认证技术研究中心有限公司</t>
  </si>
  <si>
    <t>卜伟理、赵斌、何云堂、姜兆庆、武华堂、王颖欣、杨之文、郑志军、吴文芳、张舒</t>
  </si>
  <si>
    <t>GB/T 5005-2010</t>
  </si>
  <si>
    <t>钻井液材料规范</t>
  </si>
  <si>
    <t>油田化学剂及材料</t>
  </si>
  <si>
    <t>全国石油天然气标准化技术委员会</t>
  </si>
  <si>
    <t>Specifications of drilling fluid materials</t>
  </si>
  <si>
    <t>GB/T 16783.1-2006、ASTM D 1141-1998(2003)、ASTM E 11、ASTM E 161、ASTM E 177、ASTM E 691</t>
  </si>
  <si>
    <t>GB/T 5005-2001</t>
  </si>
  <si>
    <t>ISO 13500:2008</t>
  </si>
  <si>
    <t>E13</t>
  </si>
  <si>
    <t>75.020</t>
  </si>
  <si>
    <t>石油工业标准化研究所、大港油田集团油田化学有限公司</t>
  </si>
  <si>
    <t>石油工业标准化研究所</t>
  </si>
  <si>
    <t>1985/3/15 0:00:00</t>
  </si>
  <si>
    <t>2010/12/1 0:00:00</t>
  </si>
  <si>
    <t>GB/T 5305-2008</t>
  </si>
  <si>
    <t>手工具包装、标志、运输与贮存</t>
  </si>
  <si>
    <t>五金制品</t>
  </si>
  <si>
    <t>全国五金制品标准化技术委员会</t>
  </si>
  <si>
    <t>Packaging, marking, transportation and storage of hand tools</t>
  </si>
  <si>
    <t>GB/T 153、GB/T 191、GB/T 2934、GB/T 4857.3、GB/T 4857.5、GB/T 4879、GB/T 4995、GB/T 5048、GB/T 6543、GB/T 6544、YB/T 5002</t>
  </si>
  <si>
    <t>GB/T 5305-1985</t>
  </si>
  <si>
    <t>J47</t>
  </si>
  <si>
    <t>25.140.30</t>
  </si>
  <si>
    <t>宁波长城精工实业有限公司、杭州钱江五金工具有限责任公司、上海市工具工业研究所等</t>
  </si>
  <si>
    <t>宁波长城精工实业有限公司</t>
  </si>
  <si>
    <t>吴祖训、陈立海、陈国苗等</t>
  </si>
  <si>
    <t>GB/T 5330-2003</t>
  </si>
  <si>
    <t>工业用金属丝编织方孔筛网</t>
  </si>
  <si>
    <t>颗粒表征与分检及筛网</t>
  </si>
  <si>
    <t>全国颗粒表征与分检及筛网标准化技术委员会</t>
  </si>
  <si>
    <t>Industrial woven metal wire cloth (square opening series)</t>
  </si>
  <si>
    <t>GB/T 699、GB/T 4239、GB/T 5231、GB/T 10611</t>
  </si>
  <si>
    <t>GB/T 5330-1985</t>
  </si>
  <si>
    <t>A28</t>
  </si>
  <si>
    <t>73.120</t>
  </si>
  <si>
    <t>GB/T 5549-2010</t>
  </si>
  <si>
    <t>表面活性剂　用拉起液膜法测定表面张力</t>
  </si>
  <si>
    <t>Surface active agents - Determination of surface tension by drawing up liquid films</t>
  </si>
  <si>
    <t>GB/T 5549-1990</t>
  </si>
  <si>
    <t>ISO 304:1985</t>
  </si>
  <si>
    <t>G72</t>
  </si>
  <si>
    <t>71.100.40</t>
  </si>
  <si>
    <t>上海染料研究所有限公司、辽宁奥克化学股份有限公司</t>
  </si>
  <si>
    <t>上海染料研究所有限公司</t>
  </si>
  <si>
    <t>庄永斌、刘兆滨、黄伟卿、刘卫琴</t>
  </si>
  <si>
    <t>GB/T 5559-2010</t>
  </si>
  <si>
    <t>环氧乙烷型及环氧乙烷-环氧丙烷嵌段聚合型非离子表面活性剂　浊点的测定</t>
  </si>
  <si>
    <t>Non-ionic surface active agents obtained from ethylene oxide and ethylene oxide/propylene oxide block copolymers - Determination of  cloud point</t>
  </si>
  <si>
    <t>GB/T 6367、GB/T 6372-2006、ISO 1773:1976</t>
  </si>
  <si>
    <t>GB/T 5559-1993</t>
  </si>
  <si>
    <t>ISO 1065:1991</t>
  </si>
  <si>
    <t>浙江皇马科技股份有限公司、上海染料研究所有限公司</t>
  </si>
  <si>
    <t>浙江皇马科技股份有限公司</t>
  </si>
  <si>
    <t>李琴、钱建芳、黄伟卿</t>
  </si>
  <si>
    <t>GB/T 5576-1997</t>
  </si>
  <si>
    <t>橡胶与胶乳 命名法</t>
  </si>
  <si>
    <t>Rubbers and latices—Nomenclature</t>
  </si>
  <si>
    <t>GB 5576-1985</t>
  </si>
  <si>
    <t>ISO 1629:1995</t>
  </si>
  <si>
    <t>G34</t>
  </si>
  <si>
    <t>83.040.10</t>
  </si>
  <si>
    <t>兰州化学工业公司化工研究院</t>
  </si>
  <si>
    <t>1985/10/26 0:00:00</t>
  </si>
  <si>
    <t>1998/4/1 0:00:00</t>
  </si>
  <si>
    <t>GB/T 5677-2018</t>
  </si>
  <si>
    <t>铸件　射线照相检测</t>
  </si>
  <si>
    <t>Castings—Radiographic testing</t>
  </si>
  <si>
    <t>GB/T 9445、GB/T 11533、GB/T 12604.2、GB 18871、GB/T 19348.1、GB/T 19348.2、GB/T 19802、GB/T 23901.1、GB/T 23901.2、GB/T 23910、GBZ 98、GBZ 117、GBZ 132</t>
  </si>
  <si>
    <t>GB/T 5677-2007</t>
  </si>
  <si>
    <t>ISO 4993:2015</t>
  </si>
  <si>
    <t>沈阳铸造研究所有限公司、安徽应流集团霍山铸造有限公司、芜湖永裕汽车工业股份有限公司、上海航天精密机械研究所、中铁宝桥集团有限公司、中信戴卡股份有限公司、天瑞集团铸造有限公司、青岛三合山精密铸造有限公司</t>
  </si>
  <si>
    <t>李兴捷、张震、王朝辉、刘佳河、郑志勋、李来平、王汉超、陈辉、叶世中、董彦录、阿拉腾、刘军、张海勋、李明波、穆建平</t>
  </si>
  <si>
    <t>GB/T 5721-1993</t>
  </si>
  <si>
    <t>橡胶密封制品标志、包装、运输、贮存的一般规定</t>
  </si>
  <si>
    <t>其他</t>
  </si>
  <si>
    <t>General rules of identification，packaging，transportation and storage for rubber sealing products</t>
  </si>
  <si>
    <t>GB 5721-1985，GB 5722-1985</t>
  </si>
  <si>
    <t>21.140</t>
  </si>
  <si>
    <t>化工部西北橡胶工业制品所</t>
  </si>
  <si>
    <t>GB/T 5777-2019</t>
  </si>
  <si>
    <t>无缝和焊接(埋弧焊除外)钢管纵向和/或横向缺欠的全圆周自动超声检测</t>
  </si>
  <si>
    <t>Automated full peripheral ultrasonic testing of seamless and welded (except submerged arc-welded) steel tubes for the detection of longitudinal and/or transverse imperfections</t>
  </si>
  <si>
    <t>GB/T 9445、GB/T 12604.1、ISO 11484</t>
  </si>
  <si>
    <t>GB/T 5777-2008</t>
  </si>
  <si>
    <t>ISO 10893-10:2011</t>
  </si>
  <si>
    <t>衡阳华菱钢管有限公司、湖北新冶钢有限公司、冶金工业信息标准研究院。</t>
  </si>
  <si>
    <t>衡阳华菱钢管有限公司</t>
  </si>
  <si>
    <t>邓世荣、田研、杜道京、董莉、赵斌、胡才望</t>
  </si>
  <si>
    <t>GB/T 5796.2-2005</t>
  </si>
  <si>
    <t>梯形螺纹　第2部分：直径与螺距系列</t>
  </si>
  <si>
    <t>Trapezoidal screw threads-Part 2:General plan</t>
  </si>
  <si>
    <t>GB/T 5796.1-2005、GB/T 14791</t>
  </si>
  <si>
    <t>GB/T 5796.2-2022</t>
  </si>
  <si>
    <t>GB/T 5796.2-1986</t>
  </si>
  <si>
    <t>ISO 2902:1977</t>
  </si>
  <si>
    <t>GB/T 6003.1-1997</t>
  </si>
  <si>
    <t>试验筛  技术要求和检验  第1部分：金属丝编织网试验筛</t>
  </si>
  <si>
    <t>Test sieves of metal wire cloth</t>
  </si>
  <si>
    <t>GB/T 6005-1997、GB 5329-85</t>
  </si>
  <si>
    <t>GB/T 6003.1-2012</t>
  </si>
  <si>
    <t>ISO 3310-1:1990</t>
  </si>
  <si>
    <t>19.120</t>
  </si>
  <si>
    <t>机械工业部机械科学研究院</t>
  </si>
  <si>
    <t>试验筛　技术要求和检验　第1部分：金属丝编织网试验筛</t>
  </si>
  <si>
    <t>Test sieves - Technical requirements and testing - Part 1: Test sieves of metal wire cloth</t>
  </si>
  <si>
    <t>GB/T 5329、GB/T 6005-2008、ISO 2591-1:1988</t>
  </si>
  <si>
    <t>GB/T 6003.1-2022</t>
  </si>
  <si>
    <t>ISO 3310-1:2000</t>
  </si>
  <si>
    <t>中机生产力促进中心、新乡市巴山精密滤材有限公司、河南新乡新航丝网滤器有限公司</t>
  </si>
  <si>
    <t>余方、刘鹤青、宋如轩、陈衍油</t>
  </si>
  <si>
    <t>Test sieves—Technical requirements and testing—Part 1:Test sieves of metal wire cloth</t>
  </si>
  <si>
    <t>ISO 3310-1:2016</t>
  </si>
  <si>
    <t>新乡巴山航空材料有限公司、中机生产力促进中心、安徽鼎恒实业集团有限公司、弗尔德（上海）仪器设备有限公司、浙江莱恩过滤系统有限公司、新乡新航丝网滤器有限公司、中国计量大学</t>
  </si>
  <si>
    <t>新乡巴山航空材料有限公司</t>
  </si>
  <si>
    <t>白潜洋、侯长革、毕然、董亮、邓青林、宋国健、贾利军、张宇、程敬卿、朱培武</t>
  </si>
  <si>
    <t>GB/T 6031-2017</t>
  </si>
  <si>
    <t>硫化橡胶或热塑性橡胶 硬度的测定(10IRHD~100IRHD)</t>
  </si>
  <si>
    <t>Rubber, vulcanized or thermoplastic—Determination of hardness (hardness between 10 IRHD and 100 IRHD)</t>
  </si>
  <si>
    <t>ISO 18898、ISO 23529</t>
  </si>
  <si>
    <t>GB/T 6031-1998</t>
  </si>
  <si>
    <t>ISO 48:2010</t>
  </si>
  <si>
    <t>广东省计量科学研究院、杭州朝阳橡胶有限公司、风神轮胎股份有限公司、中国石化集团资产经营管理有限公司巴陵石化分公司、怡维怡橡胶研究院有限公司、赛轮金宇集团股份有限公司、北京橡胶工业研究设计院、德商博锐仪器（上海）有限公司、扬州市明珠试验机械厂、江苏新真威试验机械有限公司、泰州市罡杨橡塑有限公司</t>
  </si>
  <si>
    <t>陈明华、吴向垒、卢青、吕春军、任绍文、麻天成、段青兵、张家颂、刘爱芹、赵雅丽、杨文真、程洪方、谢君芳、李静、谭智学、朱牧之、沈克会、阚智谦、孙志清</t>
  </si>
  <si>
    <t>GB/T 6060.2-2006</t>
  </si>
  <si>
    <t>表面粗糙度比较样块 磨、车、镗、铣、插及刨加工表面</t>
  </si>
  <si>
    <t>量具量仪</t>
  </si>
  <si>
    <t>全国量具量仪标准化技术委员会</t>
  </si>
  <si>
    <t>Roughness comparison specimens - Ground, turned, bored, milled, shaped and planed</t>
  </si>
  <si>
    <t>GB/T 1031-1995、GB/T 17163-1997、GB/T 6062-2002</t>
  </si>
  <si>
    <t>GB/T 6060.2-1985</t>
  </si>
  <si>
    <t>ISO 2632-1:1985</t>
  </si>
  <si>
    <t>J42</t>
  </si>
  <si>
    <t>17.040.30</t>
  </si>
  <si>
    <t>机械科学研究院、成都工具研究所、哈尔滨量具刃具厂、哈尔滨理工大学</t>
  </si>
  <si>
    <t>王欣玲、邓宁、高善铭、陈捷</t>
  </si>
  <si>
    <t>GB/T 6324.1-2004</t>
  </si>
  <si>
    <t>有机化工产品试验方法  第1部分:液体有机化工产品水混溶性试验</t>
  </si>
  <si>
    <t>Test method of organic chemical products--Part 1:Water miscibility test of liquid organic chemical products</t>
  </si>
  <si>
    <t>GB/T 6325-1994、GB/T 6682</t>
  </si>
  <si>
    <t>GB/T 6324.1-1986</t>
  </si>
  <si>
    <t>ASTM D 1722:1998</t>
  </si>
  <si>
    <t>G15</t>
  </si>
  <si>
    <t>71.080.01</t>
  </si>
  <si>
    <t>中国石油化工股份有限公司北京化工研究院</t>
  </si>
  <si>
    <t>GB/T 6368-2008</t>
  </si>
  <si>
    <t>表面活性剂.水溶液pH值的测定.电位法</t>
  </si>
  <si>
    <t>Surface active agents—Determination of pH of aqueous solution—Potentiometric method</t>
  </si>
  <si>
    <t>GB/T 603-2002、GB/T 6682-1992</t>
  </si>
  <si>
    <t>GB/T 6368-1993</t>
  </si>
  <si>
    <t>ISO 4316:1977</t>
  </si>
  <si>
    <t>上海染料研究所有限公司、浙江皇马化工集团</t>
  </si>
  <si>
    <t>1986/5/8 0:00:00</t>
  </si>
  <si>
    <t>2008/10/1 0:00:00</t>
  </si>
  <si>
    <t>GB/T 6394-2017</t>
  </si>
  <si>
    <t>金属平均晶粒度测定方法</t>
  </si>
  <si>
    <t>Determination of estimating the average grain size of metal</t>
  </si>
  <si>
    <t>GB/T 4335、GB/T 13298、GB/T 24177、GB/T 30067、YB/T 4290</t>
  </si>
  <si>
    <t>GB/T 6394-2002</t>
  </si>
  <si>
    <t>H24</t>
  </si>
  <si>
    <t>抚顺特殊钢股份有限公司、冶金工业信息标准研究院、苏州昆仑重型装备制造有限公司、首钢总公司</t>
  </si>
  <si>
    <t>抚顺特殊钢股份有限公司</t>
  </si>
  <si>
    <t>程丽杰、栾燕、谷强、鞠新华、余超</t>
  </si>
  <si>
    <t>GB/T 6400-2007</t>
  </si>
  <si>
    <t>金属材料　线材和铆钉剪切试验方法</t>
  </si>
  <si>
    <t>Metallic materials—Shear test method for wires and rivets</t>
  </si>
  <si>
    <t>GB/T 4338、GB/T 8170、GB/T 16825.1</t>
  </si>
  <si>
    <t>GB/T 6400-1986</t>
  </si>
  <si>
    <t>北京航空材料研究院、北京有色金属研究总院、冶金工业信息标准研究院、上海电磁设备有限公司</t>
  </si>
  <si>
    <t>北京航空材料研究院</t>
  </si>
  <si>
    <t>1986/5/17 0:00:00</t>
  </si>
  <si>
    <t>GB/T 6402-2008</t>
  </si>
  <si>
    <t>钢锻件超声检测方法</t>
  </si>
  <si>
    <t>Steel forgings - Method for ultrasonic testing</t>
  </si>
  <si>
    <t>GB/T 9445、GB 11343、GB/T 12604.1、GB/T 18694、GB/T 19799.1、JB/T 4009、JB/T 9214、JB/T 10061</t>
  </si>
  <si>
    <t>GB/T 6402-1991</t>
  </si>
  <si>
    <t>EN 10228-3:1998、EN 10228-4:1999</t>
  </si>
  <si>
    <t>倪秀美、王勇灵、周卫东、赵春</t>
  </si>
  <si>
    <t>GB 6537-2018</t>
  </si>
  <si>
    <t>3号喷气燃料</t>
  </si>
  <si>
    <t>燃料油(</t>
  </si>
  <si>
    <t>燃料油</t>
  </si>
  <si>
    <t>国家能源局</t>
  </si>
  <si>
    <t>No.3 jet fuel</t>
  </si>
  <si>
    <t>GB 190、GB/T 261、GB/T 265、GB/T 380、GB/T 382、GB/T 384、GB/T 509、GB/T 1792、GB/T 1793、GB/T 1884、GB/T 1885、GB/T 2429、GB/T 2430、GB/T 3555、GB/T 4756、GB/T 5096、GB/T 5208、GB/T 6536、GB/T 6539、GB/T 8019、GB/T 9169、GB/T 11132、GB/T 11133、GB/T 11140、GB/T 12574、GB 13690、GB/T 17040、GB/T 21789、GB/T 21929、GB 30000.7-2013、GB/T 30515、SH/T 0023、SH/T 0093、SH 0164、NB/SH/T 0174、SH/T 0181、SH/T 0182、SH/T 0253、SH/T 0558、SH/T 0604、SH/T 0606、SH/T 0616、SH/T 0656、SH/T 0657、SH/T 0687、SH/T 0689、SH/T 0770、NB/SH/T 0842、NB/SH/T 0892、ASTM D3338、ASTM D7359、IP 585、IP 590</t>
  </si>
  <si>
    <t>GB 6537-2006</t>
  </si>
  <si>
    <t>中国石油化工股份有限公司石油化工科学研究院、空军油料研究所、中国航空油料有限责任公司</t>
  </si>
  <si>
    <t>陶志平、龚冬梅、张翠君、都长飞、李明、柳华</t>
  </si>
  <si>
    <t>GB/T 6541-1986</t>
  </si>
  <si>
    <t>石油产品油对水界面张力测定法 (圆环法)</t>
  </si>
  <si>
    <t>Petroleum products--Mineral oils--Determination of interfacial tension of oil against water--Ring method</t>
  </si>
  <si>
    <t>ISO 6295:1983</t>
  </si>
  <si>
    <t>上海炼油厂</t>
  </si>
  <si>
    <t>陈学贤</t>
  </si>
  <si>
    <t>GB/T 6678-2003</t>
  </si>
  <si>
    <t>化工产品采样总则</t>
  </si>
  <si>
    <t>General principles for sampling chemical products</t>
  </si>
  <si>
    <t>GB/T 3723、GB/T 4650、GB/T 6679、GB/T 6680、GB/T 6681</t>
  </si>
  <si>
    <t>GB/T 6678-1986</t>
  </si>
  <si>
    <t>71.100.01</t>
  </si>
  <si>
    <t>常州出入境检验检疫局</t>
  </si>
  <si>
    <t>陈莉平、梅建、周玮、王晓兵、周飞舟、王华、汪蓉</t>
  </si>
  <si>
    <t>GB/T 6679-2003</t>
  </si>
  <si>
    <t>固体化工产品采样通则</t>
  </si>
  <si>
    <t>General rules for sampling solid chemical products</t>
  </si>
  <si>
    <t>GB/T 3723、GB/T 6678-2003</t>
  </si>
  <si>
    <t>GB/T 6679-1986</t>
  </si>
  <si>
    <t>中化化工标准化研究所</t>
  </si>
  <si>
    <t>周琦、周飞舟、王晓兵、王华、梅建、汪蓉、张君玺</t>
  </si>
  <si>
    <t>GB/T 6680-2003</t>
  </si>
  <si>
    <t>液体化工产品采样通则</t>
  </si>
  <si>
    <t>General rules for sampling liquid chemical products</t>
  </si>
  <si>
    <t>GB/T 6678-2003、GB/T 6679-2003、GB/T 6681-2003、GB/T 3723-1999</t>
  </si>
  <si>
    <t>GB/T 6680-1986</t>
  </si>
  <si>
    <t>王晓兵、王华、周玮、顾海东、梅建、周飞舟、陈莉平</t>
  </si>
  <si>
    <t>GB/T 6682-2008</t>
  </si>
  <si>
    <t>分析实验室用水规格和试验方法</t>
  </si>
  <si>
    <t>分析实验室用</t>
  </si>
  <si>
    <t>Water for analytical laboratory use - Specification and test methods</t>
  </si>
  <si>
    <t>GB/T 601、GB/T 602、GB/T 603、GB/T 9721、GB/T 9724、GB/T 9740</t>
  </si>
  <si>
    <t>GB/T 6682-1992</t>
  </si>
  <si>
    <t>ISO 3696:1987</t>
  </si>
  <si>
    <t>陈浩云、陈红</t>
  </si>
  <si>
    <t>GB 6722-2014</t>
  </si>
  <si>
    <t>爆破安全规程</t>
  </si>
  <si>
    <t>Safety regulations for blasting</t>
  </si>
  <si>
    <t>GB 18098、GB 50089、GA 837、GA 838、GA/T 848、GA 990、GA 991</t>
  </si>
  <si>
    <t>GB 6722-2003</t>
  </si>
  <si>
    <t>C66</t>
  </si>
  <si>
    <t>中国工程爆破协会、广东宏大爆破股份有限公司、浙江省高能爆破工程有限公司、北京矿冶研究总院、中国铁道科学研究院、长江水利委员会长江科学院、武汉爆破公司</t>
  </si>
  <si>
    <t>中国工程爆破协会</t>
  </si>
  <si>
    <t>汪旭光、郑炳旭、张正忠、谢先启、管志强、张英才等</t>
  </si>
  <si>
    <t>GB/T 6920-1986</t>
  </si>
  <si>
    <t>水质  pH值的测定  玻璃电极法</t>
  </si>
  <si>
    <t>Water quality--Determination of pH value--Glass electrode method</t>
  </si>
  <si>
    <t>13.060</t>
  </si>
  <si>
    <t>北京市环境保护监测中心</t>
  </si>
  <si>
    <t>董淑英</t>
  </si>
  <si>
    <t>强改推标准</t>
  </si>
  <si>
    <t>GB 7251.1-2005</t>
  </si>
  <si>
    <t>低压成套开关设备和控制设备 第1部分：型式试验和部分型式试验 成套设备</t>
  </si>
  <si>
    <t>Low-voltage switchgear and controlgear assemblies Part 1:Type-tested and partially type-tested assemblies</t>
  </si>
  <si>
    <t>GB/T 2900.8-1995、GB/T 2900.18-1992、GB/T 2900.57-2002、GB/T 4026-1992、GB 5013.3-1997、GB 5013.4-1997、GB 5023.3-1997、GB/T 5023.4-1997、GB 7947-1997、GB/T 13539.1-2002、GB/T 14048.3-2002、GB 16895.3-2004、GB/T 16935.1-1997、GB/T 17626.2-1998、GB/T 17626.3-1998、GB/T 17626.4-1998、GB/T 17626.5-1999、IEC 60038:1983、IEC 60050(826):1982、IEC 60060、IEC 60071-1:1976、IEC 60073:1996、IEC 60099-1:1991、IEC 60112:1979、IEC 60146-2:1974、IEC 60158-2:1982、IEC 60364-3:1993、IEC 60364-4-41:1992、IEC 60364-4-443:1995、IEC 60364-4-46</t>
  </si>
  <si>
    <t>GB/T 7251.1-2013</t>
  </si>
  <si>
    <t>IEC 60439-1:1999</t>
  </si>
  <si>
    <t>K31</t>
  </si>
  <si>
    <t>29.120.60</t>
  </si>
  <si>
    <t>76</t>
  </si>
  <si>
    <t>天津电气传动设计研究所</t>
  </si>
  <si>
    <t>项雅丽、王春娟、罗重、欧惠安、周继德、朱大可、李文艳、黄林、高斌、仲继江</t>
  </si>
  <si>
    <t>废止公告号：中华人民共和国国家标准批准发布公告2013年第27号</t>
  </si>
  <si>
    <t>GB 7251.2-2006</t>
  </si>
  <si>
    <t>低压成套开关设备和控制设备 第2部分：对母线干线系统（母线槽）的特殊要求</t>
  </si>
  <si>
    <t>Low-voltage switchgear and controlgear assemblies - Part 2: Particular requirements for busbar trunking systems(busways)</t>
  </si>
  <si>
    <t>GB/T 5169.10-1997、GB/T 5169.11-1997、GB/T 5169.12-1999、GB/T 5169.13-1999、GB 7251.1-2005、GB 13539.1、GB 13539.2、GB 13539.3、GB/T 13961-2003、GB 14048.2-2001、GB/T 18380.3-2001、IEC 60269-4、IEC 60269-5、IEC 60909:1988、ISO 834-1:1999</t>
  </si>
  <si>
    <t>GB/T 7251.6-2015</t>
  </si>
  <si>
    <t>GB 7251.2-1997</t>
  </si>
  <si>
    <t>IEC 60439-2:2000</t>
  </si>
  <si>
    <t>天津电气传动设计研究所、广州白云电器设备有限公司、施耐德（广州）母线有限公司、北京建筑五金科研实验厂</t>
  </si>
  <si>
    <t>欧惠安、罗重、杨占元、蔡维等</t>
  </si>
  <si>
    <t>GB 7251.3-1997</t>
  </si>
  <si>
    <t>低压成套开关设备和控制设备 第3部分:对非专业人员可进入场地的低压成套开关设备和控制设备-配电板的特殊要求</t>
  </si>
  <si>
    <t>Low-voltage switchgear and controlgear assemblies--Part 3:Particular requirements for low-voltage switchgear and controlgear assemblies intended to be installed in places where unskilled persons have access for their use--Distribution boards</t>
  </si>
  <si>
    <t>GB/T 7251.3-2006</t>
  </si>
  <si>
    <t>IEC 60439-3:1990</t>
  </si>
  <si>
    <t>机械工业部天津电气传动设计研究所</t>
  </si>
  <si>
    <t>董葆生、王春娟、罗重、周仁发、陈刚</t>
  </si>
  <si>
    <t>GB/T 7251.3-2017</t>
  </si>
  <si>
    <t>低压成套开关设备和控制设备　第3部分：由一般人员操作的配电板(DBO)</t>
  </si>
  <si>
    <t>Low-voltage switchgear and controlgear assemblies—Part 3: Distribution boards intended to be operated by ordinary persons（DBO）</t>
  </si>
  <si>
    <t>GB/T 2423.17-2008、GB/T 2423.2-2008、GB/T 2423.4-2008、GB/T 4025-2010、GB/T 4205-2010、GB 4208-2008、GB/T 5013.3-2008、GB/T 5169.10-2006、GB/T 5169.11-2006、GB/T 5169.5-2008、GB/T 9341-2008、GB/T 16895.10-2010、GB 16895.21-2011、GB/T 16935.1-2008、GB/T 17626.11-2008、GB/T 17626.13-2006、GB/T 17626.4-2008、GB/T 17626.5-2008、GB/T 20138-2006、GB/T 24276-2009、IEC 60085:2007、IEC 60216(所有部分)、IEC 60227-3:1993、IEC 60245-4:1994、IEC 60364、IEC 60364-5-52:2009、IEC 60364-5-53:2001、IEC 60364-5-54:2011、IEC 60439(所有部分)、IEC 60445:2010、IEC 60865-1:1993、IEC 60947-1:2007、IEC 61000-4-2:2008、IEC 61000-4-3:2006、IEC 61000-4-6:2008、IEC 61000-4-8:2009、IEC 61000-6-4:2006、IEC 61082-1、IEC 61180(所有部分)、IEC 61201:2007、IEC 61439(所有部分)、IEC 62208、IEC 81346-1、IEC 81346-2、IEC/CISPR 11:2009、IEC/CISPR 22、ISO 179 (所有部分)、ISO 2409:2007、ISO 4628-3:2003、ISO 4892-2:2006、GB/T 7251.1-2013、IEC 60068-2-75、IEC 60269-3、IEC 60898-1：2010、IEC 61008（所有部分）、IEC 61009（所有部分）、IEC 62423:2009</t>
  </si>
  <si>
    <t>IEC 61439-3:2012</t>
  </si>
  <si>
    <t>29.130.20</t>
  </si>
  <si>
    <t>天津电气科学研究院有限公司、天津天传电控配电有限公司、国家电控配电设备质量监督检验中心（天津天传电控设备检测有限公司）、镇江市产品质量监督检验中心、福建森达电气股份有限公司、远东电器集团有限公司、浙江方圆电气设备检测有限公司、杭州九川电气有限公司、山东鲁亿通智能电气股份有限公司、成都市产品质量监督检验院、波瑞电气有限公司、湖南电器科学研究院、浙宝电气（杭州）集团有限公司、宁波奇奥电气科技集团有限公司、深圳市光辉电器实业有限公司、宁夏力成电气集团有限公司</t>
  </si>
  <si>
    <t>刘洁、王阳、卢林、崔维峰、陈泽银、李仕荣、黄芳、刘晓林、徐克峰、冯彪、朱文堂、陈可夫、林必宝、冯群侠、蔡宗光、牛广军</t>
  </si>
  <si>
    <t>GB/T 7251.8-2005</t>
  </si>
  <si>
    <t>低压成套开关设备和控制设备　智能型成套设备通用技术要求</t>
  </si>
  <si>
    <t>Low-Voltage Switchgear and Controlgear assemblies General Technology Requirement for Intelligent Assemblies</t>
  </si>
  <si>
    <t>GB 7251.1-2005、GB/T 17626.2-1998、GB/T 17626.4-1998、GB/T 17626.5-1998、GB/T 18858.1-2002、GB/T 18858.3-2002、IEC 61158:2003</t>
  </si>
  <si>
    <t>GB/T 7251.8-2020</t>
  </si>
  <si>
    <t>29.120.20</t>
  </si>
  <si>
    <t>天津电气传动设计研究所苏能配电自动化有限公司、上海电器科学研究所、杭州之江开关有限公司、广州白云电器设备有限公司、广东奇正电气有限公司上海电器成套厂、京第二开关厂、浙江临海市电实业有限公司电力设备厂、上海飞洲电气股份有限公司、长沙丰日电气集团有限公司、华北电力学院开关厂、江西江特电气集团有限公司</t>
  </si>
  <si>
    <t>天津电气传动设计研究所苏能配电自动化有限公司</t>
  </si>
  <si>
    <t>张卫东、王春娟、吴世红、程玉标、季慧玉、仲秀萍、贾景龙、李铨和、周淳、尤月岭、罗正阳、柳关胜、常建超、高知音、卢顺民</t>
  </si>
  <si>
    <t>本标准规定了低压成套开关设备和控制设备中智能型成套设备的术语和定义、使用条件、要求、试验方法。本标准适用于额定电压交流不超过 1000 V频率不超过 1000 H直流不超过1500 V 的智能型成套设备。</t>
  </si>
  <si>
    <t xml:space="preserve">低压成套开关设备和控制设备 第8部分:智能型成套设备通用技术要求
</t>
  </si>
  <si>
    <t>Low-voltage switchgear and controlgear assemblies—Part 8: General technical requirements for intelligent assembly</t>
  </si>
  <si>
    <t>GB/T 7251.1-2013、GB/T 17626.2-2018、GB/T 17626.4-2018、GB/T 17626.5-2019、GB/T 18858.3-2012、GB/T 19582.2-2008、GB/T 25919.1、GB/T 25919.2、GB/T 35673-2017、IEC 61158(所有部分)、IEC 61784(所有部分)、IEC 62591、IEC 62601、IEC 62734、IEC 62948、IEEE 802.3、IEEE 802.11、IEEE 802.15、IEEE 1588</t>
  </si>
  <si>
    <t>天津电气科学研究院有限公司、索凌电气有限公司、罗克韦尔自动化（中国）有限公司、天津天传电控设备检测有限公司、海格电气（惠州）有限公司、湖南电器科学研究院有限公司、万可电子（天津）有限公司、深圳市泰昂能源科技股份有限公司、江苏银佳企业集团有限公司、深圳供电局有限公司、浙宝电气（杭州）集团有限公司、施耐德电气（中国）有限公司上海分公司、浙江省台州成套机电设备有限公司、杭州电力设备制造有限公司余杭群力成套电气制造分公司、上海电器科学研究所（集团）有限公司、宁波耀华电气科技有限责任公司、杭州之江开关股份有限公司、库柏（宁波）电气有限公司、浙江正泰智能电气有限公司、江苏斯菲尔电气股份有限公司、宁波奥克斯高科技有限公司、河北卓越电气有限责任公司、河北申科电力股份有限公司、大全集团有限公司、上海柘中电气有限公司、山东鲁亿通智能电气股份有限公司、广州白云电器设备股份有限公司、大连华锐重工集团股份有限公司电控装备厂、香江科技股份有限公司、鼎圣集团有限公司、盛道（中国）电气有限公司、上海友邦电气（集团）股份有限公司、友邦电气（平湖）股份有限公司、上海宝临电气集团有限公司、深圳市光辉电器实业有限公司、中天电气技术有限公司、温州德源电气有限公司、南京大全电气有限公司、红光电气集团有限公司、河北沃邦电力科技有限公司、汇网电气有限公司、盛隆电气集团有限公司、广东中鹏电气有限公司、江苏华彤电气股份有限公司、哈尔滨朗昇电气股份有限公司、江苏亿能电气有限公司、浙江三辰电器股份有限公司、江苏海纬集团有限公司、中检质技检验检测科学研究院有限公司、上海华建开关有限公司、万控智造股份有限公司、上海广电电气（集团）股份有限公司、马克威尔（广州）电气有限公司、华昊检测技术有限公司、山东厚俞实业有限公司、天津天传电控配电有限公司</t>
  </si>
  <si>
    <t>刘洁、王阳、薛冰、宋伟宏、王鹏、杜佳琳、陈可夫、汪芳、罗平东、沈雷、胡冉、邱方驰、姜晓东、陈巍、王晓杰、高俊青、李新强、刘坚钢、庄耀定、胡标、张文宇、陈东华、王火勇、许广路、王嘉韬、陈金业、戴罡、祝延辉、徐克峰、李元鹏、张杰、章雪峰、张梓康、柯伟平、王国良、王帅、马志强、贺未、黄皓宇、吴细雷、杨如由、林中华、马洪亮、肖凤兰、谢正新、吴卫华、赵义平、张洪哲、王宽、郭巍、张跃进、楼英超、王叔平、张振宗、俞杰、王杰、荚少英、胡晨光、韩东明</t>
  </si>
  <si>
    <t>GB 7258-2017</t>
  </si>
  <si>
    <t>机动车运行安全技术条件</t>
  </si>
  <si>
    <t>管理</t>
  </si>
  <si>
    <t>中华人民共和国公安部</t>
  </si>
  <si>
    <t>Technical specifications for safety of power-driven vehicles operating on roads</t>
  </si>
  <si>
    <t>GB 811、GB 1589、GB/T 2408-2008、GB/T 3181、GB 4094、GB/T 4094.2、GB 4599、GB 4785、GB 5948、GB 7956.1、GB 8108、GB/T 8196、GB 8410、GB 9656、GB 10396、GB 11567、GB/T 12428、GB 12676、GB 13057、GB 13365、GB 13392、GB 13954、GB/T 14172、GB 15084、GB 15365、GB 16735、GB 17352、GB 17578、GB/T 17676、GB 18100.1、GB 18100.2、GB 18100.3、GB/T 18411、GB 18447.1、GB 18564.1、GB 18564.2、GB/T 18697、GB/T 19056、GB 19151、GB 19152、GB 20074、GB 20075、GB 20300、GB 21259、GB 21668、GB 23254、GB 24315、GB 24406、GB 24407、GB/T 24545、GB/T 25978、GB 25990、GB 25991、GB 26511、GB/T 26774、GB/T 30036、GB 30678、GB/T 31883、GB 34655、GA 524、GA 525、GA 923、GA 1264、GB/T 38892、GB 39732</t>
  </si>
  <si>
    <t>GB 7258-2012</t>
  </si>
  <si>
    <t>T09</t>
  </si>
  <si>
    <t>64</t>
  </si>
  <si>
    <t>公安部交通管理科学研究所、交通运输部公路科学研究院、中国汽车技术研究中心、公安部道路交通安全研究中心、成都市公安局交通管理局车辆管理所、中国公路学会客车分会、天津摩托车技术中心、上海外高桥出入境检验检疫局</t>
  </si>
  <si>
    <t>公安部交通管理科学研究所</t>
  </si>
  <si>
    <t>应朝阳、周炜、王学平、孙巍、何勇、孙枝鹏、裴志浩、罗跃、潘汉中、张国胜、朱彤、刘欣、黄卫东、舒强、吴云强、仝晓平、刘地、穆文浩、董金松、何云堂、王艺帆、龚标、李毅、贾国强</t>
  </si>
  <si>
    <t>GB/T 7476-1987</t>
  </si>
  <si>
    <t>水质  钙的测定  EDTA滴定法</t>
  </si>
  <si>
    <t>Water quality--Determination of calcium--EDTA titrimetric method</t>
  </si>
  <si>
    <t>等效</t>
  </si>
  <si>
    <t>ISO 6058:1984</t>
  </si>
  <si>
    <t>Z16</t>
  </si>
  <si>
    <t>中国预防医科院</t>
  </si>
  <si>
    <t>1987/3/14 0:00:00</t>
  </si>
  <si>
    <t>1987/8/1 0:00:00</t>
  </si>
  <si>
    <t>GB/T 7744-2008</t>
  </si>
  <si>
    <t>工业氢氟酸</t>
  </si>
  <si>
    <t>Hydrofluoric acid for industrial use</t>
  </si>
  <si>
    <t>GB 190-1990、GB/T 191-2008、GB/T 1250、GB/T 6678、GB/T 6682-2008、GB 15258-1999、GB 16483-2000、HG/T 3696.1、HG/T 3696.2、HG/T 3696.3</t>
  </si>
  <si>
    <t>GB 7744-1998</t>
  </si>
  <si>
    <t>JIS K1405:1995</t>
  </si>
  <si>
    <t>多氟多化工股份有限公司、浙江莹光化工有限公司、浙江三美化工股份有限公司、福建省邵武永飞化工有限公司、天津化工研究设计院</t>
  </si>
  <si>
    <t>多氟多化工股份有限公司</t>
  </si>
  <si>
    <t>1987/5/8 0:00:00</t>
  </si>
  <si>
    <t>2009/9/1 0:00:00</t>
  </si>
  <si>
    <t>GB/T 7759.1-2015</t>
  </si>
  <si>
    <t>硫化橡胶或热塑性橡胶压缩永久变形的测定第1部分：在常温及高温条件下</t>
  </si>
  <si>
    <t>Rubber,vulcanized or thermoplastic—Determination of compression set—Part 1: At ambient or elevated temperatures</t>
  </si>
  <si>
    <t>GB/T 2941-2006、GB/T 3512-2014、ISO 4287、ISO/TR 9272</t>
  </si>
  <si>
    <t>GB/T 7759-1996</t>
  </si>
  <si>
    <t>ISO 815-1:2008</t>
  </si>
  <si>
    <t>上海橡胶制品研究所、中国航空工业集团公司北京航空材料研究院、常州朗博汽车零部件有限公司等</t>
  </si>
  <si>
    <t>上海橡胶制品研究所</t>
  </si>
  <si>
    <t>卞正军、杨晨耘、章菊华、朱华、张美玲等</t>
  </si>
  <si>
    <t>GB/T 7932-2017</t>
  </si>
  <si>
    <t>气动　对系统及其元件的一般规则和安全要求</t>
  </si>
  <si>
    <t>Pneumatic fluid power-General rules and safety requirements for systems and their components</t>
  </si>
  <si>
    <t>GB/T 15706-2012、ISO 1219-1、ISO 1219-2、ISO 5598、ISO 11727、ISO 13850、ISO 13851、ISO 14118、IEC 60529</t>
  </si>
  <si>
    <t>GB/T 7932-2003</t>
  </si>
  <si>
    <t>ISO 4414:2010</t>
  </si>
  <si>
    <t>无锡气动技术研究所有限公司、宁波星箭航天机械有限公司、浙江亿日气动科技有限公司、宁波佳尔灵气动机械有限公司、奉化市星宇电子有限公司、国家气动产品质量监督检验中心、宁波利达气动成套有限公司、威海博胜气动液压有限公司、宁波亚德客自动化工业有限公司、烟台未来自动装备有限责任公司、宁波索诺工业自控设备有限公司、温州阿尔贝斯气动有限公司</t>
  </si>
  <si>
    <t>无锡气动技术研究所有限公司</t>
  </si>
  <si>
    <t>张连仁、王春丽、高泽普、李建国、王文魁、耿曼丽、单军波、曹建波、章苗英、路波、徐伟、夏家永、张志清、方清华、陈早阳、郭学敬、曹常贞、毛信强、张优波、胡文静、邹新强</t>
  </si>
  <si>
    <t>GB/T 7935-2005</t>
  </si>
  <si>
    <t>液压元件　通用技术条件</t>
  </si>
  <si>
    <t>Hydraulic fluid power-General requirements for hydraulic components</t>
  </si>
  <si>
    <t>GB/T 2346、GB/T 2347、GB/T 2348、GB/T 2349、GB/T 2350、GB/T 2353、GB/T 2514、GB/T 2877、GB/T 2878、GB/T 8098、GB/T 8100、GB/T 8101、GB/T 14036、GB/T 17446</t>
  </si>
  <si>
    <t>GB/T 7935-1987</t>
  </si>
  <si>
    <t>23.100.30</t>
  </si>
  <si>
    <t>彭平、赵曼琳、刘新德</t>
  </si>
  <si>
    <t>本标准规定了液压元件的通用技术条件。本标准适用于以液压油液或性能相当的其他液压液为工作介质的一般工业用途的液压元件。注:液压辅件可参照本标准。</t>
  </si>
  <si>
    <t>GB/T 8162-2018</t>
  </si>
  <si>
    <t>结构用无缝钢管</t>
  </si>
  <si>
    <t>Seamless steel tubes for structural purposes</t>
  </si>
  <si>
    <t>GB/T 222、GB/T 223.5、GB/T 223.9、GB/T 223.11、GB/T 223.12、GB/T 223.14、GB/T 223.19、GB/T 223.23、GB/T 223.26、GB/T 223.37、GB/T 223.40、GB/T 223.59、GB/T 223.60、GB/T 223.62、GB/T 223.63、GB/T 223.68、GB/T 223.78、GB/T 223.84、GB/T 223.86、GB/T 228.1、GB/T 229、GB/T 231.1、GB/T 244、GB/T 246、GB/T 699、GB/T 2102、GB/T 2975、GB/T 3077、GB/T 4336、GB/T 5777-2008、GB/T 7735-2016、GB/T 12606-2016、GB/T 17395、GB/T 20066、GB/T 20123、GB/T 20124、GB/T 20125、YB/T 4149、YB/T 5221、YB/T 5222</t>
  </si>
  <si>
    <t>GB/T 8162-2008</t>
  </si>
  <si>
    <t>H48</t>
  </si>
  <si>
    <t>77.140.75</t>
  </si>
  <si>
    <t>鞍钢股份有限公司、衡阳华菱钢管有限公司、浙江格洛斯无缝钢管有限公司、浙江金洲管道科技股份有限公司、浙江伦宝金属管业有限公司、景县质量技术监督检验所（国家塔桅产品质量监督检验中心）、冶金工业信息标准研究院</t>
  </si>
  <si>
    <t>鞍钢股份有限公司</t>
  </si>
  <si>
    <t>翟利平、朴志民、赵斌、杨玉先、沈淦荣、郑忠财、刘强、董莉、李应雄、肖松良、王荣忠、胡斌、李奇</t>
  </si>
  <si>
    <t>GB 8978-1996</t>
  </si>
  <si>
    <t>污水综合排放标准</t>
  </si>
  <si>
    <t>Integrated wastewater discharge standard</t>
  </si>
  <si>
    <t>GB 3545-1983，GB 8978-1988，GB 3553-1983，GB 4281-1984，GB 3546-1983，GB 5469-1985，GB 3550-1983，GB 3549-1983</t>
  </si>
  <si>
    <t>Z60</t>
  </si>
  <si>
    <t>13.030.20</t>
  </si>
  <si>
    <t>北京市环境保护科学研究院</t>
  </si>
  <si>
    <t>GB/T 9253.2-2017</t>
  </si>
  <si>
    <t>石油天然气工业 套管、油管和管线管螺纹的加工、测量和检验</t>
  </si>
  <si>
    <t>石油管材</t>
  </si>
  <si>
    <t>Petroleum and natural gas industries—Threading,gauging and thread inspection of casing,tubing,and line pipe threads</t>
  </si>
  <si>
    <t>GB/T 9711、GB/T 14791、GB/T 17745、GB/T 18052、GB/T 19830、GB/T 23512、API RP 5A3、API RP 5B1、API RP 5C1、API Spec 5CT、API Spec 5L、ASME B 1.3M</t>
  </si>
  <si>
    <t>GB/T 9253-2022</t>
  </si>
  <si>
    <t>GB/T 9253.2-1999</t>
  </si>
  <si>
    <t>E92</t>
  </si>
  <si>
    <t>75.180.10</t>
  </si>
  <si>
    <t>中国石油集团石油管工程技术研究院</t>
  </si>
  <si>
    <t>杨力能、方伟、丰振军、卫尊义</t>
  </si>
  <si>
    <t>GB/T 9439-2010</t>
  </si>
  <si>
    <t>灰铸铁件</t>
  </si>
  <si>
    <t>Grey iron castings</t>
  </si>
  <si>
    <t>GB/T 223.3、GB/T 223.4、GB/T 223.60、GB/T 228、GB/T 231.1、GB/T 231.2、GB/T 231.3、GB/T 4336、GB/T 5611、GB/T 5612、GB/T 5677、GB/T 6060.1、GB/T 6414、GB/T 7216、GB/T 7233.1、GB/T 9444、GB/T 11351</t>
  </si>
  <si>
    <t>GB/T 9439-1988</t>
  </si>
  <si>
    <t>ISO 185:2005</t>
  </si>
  <si>
    <t>77.080.10;77.140.80</t>
  </si>
  <si>
    <t>沈阳铸造研究所、安徽省机械科学研究所、合肥江淮铸造有限责任公司、宁波日月集团有限公司公司等</t>
  </si>
  <si>
    <t>沈阳铸造研究所</t>
  </si>
  <si>
    <t>张寅、洪晓先、王成刚、黄光伟、宁贤发、康仁等</t>
  </si>
  <si>
    <t>GB/T 9445-2015</t>
  </si>
  <si>
    <t>无损检测　人员资格鉴定与认证</t>
  </si>
  <si>
    <t>无损检测</t>
  </si>
  <si>
    <t>全国无损检测标准化技术委员会(SAC/TC 56)</t>
  </si>
  <si>
    <t>Non-destructive testing—Qualification and certification of NDT personnel</t>
  </si>
  <si>
    <t>ISO/IEC 17024</t>
  </si>
  <si>
    <t>GB/T 9445-2008</t>
  </si>
  <si>
    <t>ISO 9712:2012</t>
  </si>
  <si>
    <t>03.100.30;19.100</t>
  </si>
  <si>
    <t>上海材料研究所、中国机械工程学会无损检测分会、上海诚友实业集团有限公司、苏州新美达探伤器材有限公司、上海竹阳自动化设备有限公司、上海新美达探伤器材有限公司、上海威诚邦达检测技术有限公司</t>
  </si>
  <si>
    <t>上海材料研究所</t>
  </si>
  <si>
    <t>季敬元、王莹赟、丁杰、金宇飞、赵成、张颖、朱浩</t>
  </si>
  <si>
    <t>GB/T 9721-2006</t>
  </si>
  <si>
    <t>化学试剂 分子吸收分光光度法通则(紫外和可见光部分)</t>
  </si>
  <si>
    <t>Chemical reagent—General rules for the molecular absorption spectrophotometry (ultraviolet and visible)</t>
  </si>
  <si>
    <t>GB/T 6682-1992、GB/T 14666、JJG 178-1996、JJG 682-1990、JJG  689-1990</t>
  </si>
  <si>
    <t>GB/T 9721-1988</t>
  </si>
  <si>
    <t>1988/9/5 0:00:00</t>
  </si>
  <si>
    <t>2007/4/1 0:00:00</t>
  </si>
  <si>
    <t>GB/T 9724-1988</t>
  </si>
  <si>
    <t>化学试剂pH值测定通则</t>
  </si>
  <si>
    <t>Chemical reagent--General rules for the determination of pH</t>
  </si>
  <si>
    <t>ISO 6353-1:1982GM31.3</t>
  </si>
  <si>
    <t>北京化学试剂所</t>
  </si>
  <si>
    <t>GB/T 9724-2007</t>
  </si>
  <si>
    <t>化学试剂  pH值测定通则</t>
  </si>
  <si>
    <t>Chemical reagent - General rule for the determination of pH</t>
  </si>
  <si>
    <t>GB/T 601、GB/T 603、GB/T 6682、JJG 119-2005</t>
  </si>
  <si>
    <t>GB/T 9740-2008</t>
  </si>
  <si>
    <t>化学试剂 蒸发残渣测定通用方法</t>
  </si>
  <si>
    <t>Chemical reagent—General method for the determination of dry residue after evaporation</t>
  </si>
  <si>
    <t>GB/T 9740-1988</t>
  </si>
  <si>
    <t>广州化学试剂厂</t>
  </si>
  <si>
    <t>2008/11/1 0:00:00</t>
  </si>
  <si>
    <t>GB/T 10247-2008</t>
  </si>
  <si>
    <t>粘度测量方法</t>
  </si>
  <si>
    <t>工业过程测量控制和自动化</t>
  </si>
  <si>
    <t>全国工业过程测量控制和自动化标准化技术委员会</t>
  </si>
  <si>
    <t>Methods of viscosity measurement</t>
  </si>
  <si>
    <t>GB/T 10247-1988</t>
  </si>
  <si>
    <t>N51</t>
  </si>
  <si>
    <t>77.040.30</t>
  </si>
  <si>
    <t>成都仪器厂、中国石油大学（北京）</t>
  </si>
  <si>
    <t>成都仪器厂</t>
  </si>
  <si>
    <t>余永惠、张传思等</t>
  </si>
  <si>
    <t>GB/T 11259-2015</t>
  </si>
  <si>
    <t>无损检测 超声检测用钢参考试块的制作和控制方法</t>
  </si>
  <si>
    <t>Non-destructive testing—Practice for fabrication and control of steel reference blocks used in ultrasonic testing</t>
  </si>
  <si>
    <t>GB/T 12604.1、GB/T 20737</t>
  </si>
  <si>
    <t>GB/T 11259-2008</t>
  </si>
  <si>
    <t>19.100</t>
  </si>
  <si>
    <t>南京迪威尔高端制造股份有限公司、山东瑞祥模具有限公司(山东济宁模具厂)、上海泰司检测科技有限公司、上海材料研究所、广东省特种设备检测研究院</t>
  </si>
  <si>
    <t>南京迪威尔高端制造股份有限公司</t>
  </si>
  <si>
    <t>1989/3/31 0:00:00</t>
  </si>
  <si>
    <t>GB/T 11352-2009</t>
  </si>
  <si>
    <t>一般工程用铸造碳钢件</t>
  </si>
  <si>
    <t>Carbon steel castings for general engineering purpose</t>
  </si>
  <si>
    <t>GB/T 222、GB/T 223.3、GB/T 223.4、GB/T 223.60、GB/T 228、GB/T 229、GB/T 231.1、GB/T 231.2、GB/T 231.3、GB/T 4336、GB/T 5613、GB/T 5677、GB/T 6414、GB/T 7233、GB/T 8170、GB/T 9443、GB/T 9444、GB/T 11351、GB/T 15056、GB/T 16923、GB/T 16924</t>
  </si>
  <si>
    <t>GB/T 11352-1989</t>
  </si>
  <si>
    <t>ISO 3755:1991、ISO 4990:2003</t>
  </si>
  <si>
    <t>广东省韶铸集团有限公司、上海重型机器厂有限公司、沈阳铸造研究所</t>
  </si>
  <si>
    <t>广东省韶铸集团有限公司</t>
  </si>
  <si>
    <t>刘启平、俞正江、于波等</t>
  </si>
  <si>
    <t>GB 11567.1-2001</t>
  </si>
  <si>
    <t>汽车和挂车侧面防护要求</t>
  </si>
  <si>
    <t>车身及车身附件</t>
  </si>
  <si>
    <t>Motor vehicles and trailers--Lateral protectionrequirements</t>
  </si>
  <si>
    <t>GB 11567-2017</t>
  </si>
  <si>
    <t>GB 11567-1994部分</t>
  </si>
  <si>
    <t>ECE R73(1988)</t>
  </si>
  <si>
    <t>43.040.60</t>
  </si>
  <si>
    <t>废止公告号：中华人民共和国国家标准批准发布公告2017年第23号</t>
  </si>
  <si>
    <t>GB 11567.2-2001</t>
  </si>
  <si>
    <t>汽车和挂车后下部防护要求</t>
  </si>
  <si>
    <t>Motor vehicles and trailers--Rear underrun protection requirements</t>
  </si>
  <si>
    <t>ECE R58(1983)</t>
  </si>
  <si>
    <t>T26</t>
  </si>
  <si>
    <t>GB/T 11651-2008</t>
  </si>
  <si>
    <t>个体防护装备选用规范</t>
  </si>
  <si>
    <t>个体防护装备</t>
  </si>
  <si>
    <t>Code of practice for selection of personal protective equipments</t>
  </si>
  <si>
    <t>GB/T 12903-2008</t>
  </si>
  <si>
    <t>GB 39800.1-2020</t>
  </si>
  <si>
    <t>GB/T 11651-1989</t>
  </si>
  <si>
    <t>13.340.01</t>
  </si>
  <si>
    <t>1989/10/12 0:00:00</t>
  </si>
  <si>
    <t>2009/10/1 0:00:00</t>
  </si>
  <si>
    <t>GB/T 11901-1989</t>
  </si>
  <si>
    <t>水质  悬浮物的测定  重量法</t>
  </si>
  <si>
    <t>Water quality--Determination of suspended substance--Gravimetric method</t>
  </si>
  <si>
    <t>4</t>
  </si>
  <si>
    <t>烟台市环境监测中心</t>
  </si>
  <si>
    <t>GB 12463-2009</t>
  </si>
  <si>
    <t>危险货物运输包装通用技术条件</t>
  </si>
  <si>
    <t>General specifications for transport packages of dangerous goods</t>
  </si>
  <si>
    <t>GB 190、GB/T 191、GB/T 4857.2、GB/T 4857.3、GB/T 4857.5、GB/T 9174、GB/T 13040</t>
  </si>
  <si>
    <t>GB 12463-1990</t>
  </si>
  <si>
    <t>铁道部标准计量研究所、深圳市栢兴实业有限公司</t>
  </si>
  <si>
    <t>1990/9/7 0:00:00</t>
  </si>
  <si>
    <t>2010/5/1 0:00:00</t>
  </si>
  <si>
    <t>GB/T 12467.1-2009</t>
  </si>
  <si>
    <t>金属材料熔焊质量要求  第1部分：质量要求相应等级的选择准则</t>
  </si>
  <si>
    <t>焊接</t>
  </si>
  <si>
    <t>全国焊接标准化技术委员会</t>
  </si>
  <si>
    <t>Quality reqirements for fusion welding of metallic materials - Part 1: Criteria for the selection of the appropriate level of quality requirements</t>
  </si>
  <si>
    <t>GB/T 19000</t>
  </si>
  <si>
    <t>GB/T 12467.1-1998</t>
  </si>
  <si>
    <t>ISO 3834-1:2005</t>
  </si>
  <si>
    <t>J33</t>
  </si>
  <si>
    <t>25.160.01</t>
  </si>
  <si>
    <t>哈尔滨焊接研究所、机械工业哈尔滨焊接技术培训中心</t>
  </si>
  <si>
    <t>哈尔滨焊接研究所</t>
  </si>
  <si>
    <t>朴东光、解应龙、王林、陈宇、苏金花</t>
  </si>
  <si>
    <t>GB/T 12467.2-2009</t>
  </si>
  <si>
    <t>金属材料熔焊质量要求　第2部分：完整质量要求</t>
  </si>
  <si>
    <t>Quality reqirements for fusion welding of metallic materials - Part 2: Comprehensive quality requirements</t>
  </si>
  <si>
    <t>GB/T 12467.1、GB/T 12467.5-2009</t>
  </si>
  <si>
    <t>GB/T 12467.2-1998</t>
  </si>
  <si>
    <t>ISO 3834-2:2005</t>
  </si>
  <si>
    <t>机械工业哈尔滨焊接技术培训中心、哈尔滨焊接研究所</t>
  </si>
  <si>
    <t>机械工业哈尔滨焊接技术培训中心</t>
  </si>
  <si>
    <t>解应龙、朴东光、邓义刚、王林、陈宇</t>
  </si>
  <si>
    <t>GB/T 12467.5-2009</t>
  </si>
  <si>
    <t>金属材料熔焊质量要求  第5部分：满足质量要求应依据的标准文件</t>
  </si>
  <si>
    <t>Quality requirements for fusion welding of metallic materials - Part 5: Standard documents need to conform to claim conformity to the quality requirements</t>
  </si>
  <si>
    <t>GB/T 9445、GB/T 15169、GB/T 18591、GB/T 19419、GB/T 19805、GB/T 19866、GB/T 19867.1、GB/T 19867.2、GB/T 19867.3、GB/T 19867.4、GB/T 19868.1、GB/T 19868.2、GB/T 19868.3、GB/T 19868.4、GB/T 19869.1、ISO 9606-2、ISO 9606-3、ISO 9606-4、ISO 9606-5、ISO 14555、ISO 15614-2、ISO 15614-3、ISO 15614-4、ISO 15614-5、ISO 15614-6、ISO 15614-7、ISO 15614-8、ISO 15614-10、ISO 15614-11、ISO 15618-1、ISO 15618-2、ISO 17635、ISO 17636、ISO 17637、ISO 17638、ISO 17639、ISO 17640、ISO 17662、ISO/TR 17663、ISO/TR 17671-2、ISO/TR 17844</t>
  </si>
  <si>
    <t>ISO 3834-5:2005</t>
  </si>
  <si>
    <t>GB 12523-2011</t>
  </si>
  <si>
    <t>建筑施工场界环境噪声排放标准</t>
  </si>
  <si>
    <t>Emisson standard of environment noise for boundary of construction site</t>
  </si>
  <si>
    <t>GB 12523-1990，GB/T 12524-1990</t>
  </si>
  <si>
    <t>中国环境检测总站、天津市环境检测中心、北京市劳动保护科学研究所、环境保护部环境标准研究所</t>
  </si>
  <si>
    <t>中国环境检测总站</t>
  </si>
  <si>
    <t>GB/T 13173.6-1991</t>
  </si>
  <si>
    <t>洗涤剂发泡力的测定 Ress-Miles法</t>
  </si>
  <si>
    <t>轻工业部日用化学工业科学研究所</t>
  </si>
  <si>
    <t>Determination of foaming power for synthetic detergents—Ross-Miles method</t>
  </si>
  <si>
    <t>GB/T 13173-2008</t>
  </si>
  <si>
    <t>ASTM D1173-53(1980)</t>
  </si>
  <si>
    <t>Y43</t>
  </si>
  <si>
    <t>1991/9/10 0:00:00</t>
  </si>
  <si>
    <t>1992/8/1 0:00:00</t>
  </si>
  <si>
    <t>GB/T 13306-2011</t>
  </si>
  <si>
    <t>标牌</t>
  </si>
  <si>
    <t>机械</t>
  </si>
  <si>
    <t>中国机械工业联合会</t>
  </si>
  <si>
    <t>Plates</t>
  </si>
  <si>
    <t>GB/T 191、GB/T 730、GB/T 827、GB/T 1720、GB/T 1804、GB/T 2423.3、GB/T 2423.16、GB/T 2423.17、GB/T 2828.1、GB 3100、GB/T 4957、GB/T 8013.1-2007、GB/T 8427、GB/T 12967.1、GB/T 12967.2、JB/T 4159、FZ/T 01096</t>
  </si>
  <si>
    <t>GB/T 13306-1991</t>
  </si>
  <si>
    <t>J29</t>
  </si>
  <si>
    <t>21.010</t>
  </si>
  <si>
    <t>中机生产力促进中心、合肥安联贸易有限公司</t>
  </si>
  <si>
    <t>李维荣、冯峰、唐东、窦智</t>
  </si>
  <si>
    <t>GB/T 13384-2008</t>
  </si>
  <si>
    <t>机电产品包装通用技术条件</t>
  </si>
  <si>
    <t>General specifications for packing of mechanical and electrical product</t>
  </si>
  <si>
    <t>GB/T 191、GB/T 4768、GB/T 4857(所有部分)、GB/T 4879、GB/T 4892、GB/T 4897(所有部分)、GB/T 5048、GB/T 5398、GB/T 6543、GB/T 6544、GB/T 6980、GB/T 7284、GB/T 7350、GB/T 8166、GB/T 9846(所有部分)、GB/T 10819、GB/T 12464、GB/T 12626(所有部分)、GB/T 13041、GB/T 13123、GB/T 13144、GB/T 16470、GB/T 18924、GB/T 18925、GB/T 18926</t>
  </si>
  <si>
    <t>GB/T 15464-1995，GB/T 13384-1992</t>
  </si>
  <si>
    <t>深圳市美盈森环保科技股份有限公司、机械科学研究总院、中机生产力促进中心</t>
  </si>
  <si>
    <t>深圳市美盈森环保科技股份有限公司</t>
  </si>
  <si>
    <t>黄雪、蔡少龄、刘萍、张晓建、任广</t>
  </si>
  <si>
    <t>GB 13690-2009</t>
  </si>
  <si>
    <t>化学品分类和危险性公示  通则</t>
  </si>
  <si>
    <t>危险品防护</t>
  </si>
  <si>
    <t>全国危险化学品管理标准化技术委员会（SAC/TC 251）</t>
  </si>
  <si>
    <t>General rule for classification and hazard communication of chemicals</t>
  </si>
  <si>
    <t>GB/T 16483、GB 20576、GB 20577、GB 20578、GB 20579、GB 20580、GB 20581、GB 20582、GB 20583、GB 20584、GB 20585、GB 20586、GB 20587、GB 20588、GB 20589、GB 20590、GB 20591、GB 20592、GB 20593、GB 20594、GB 20595、GB 20596、GB 20597、GB 20598、GB 20599、GB 20601、GB 20602、GB/T 22272、GB/T 22273、GB/T 22274、GB/T 22275、GB/T 22276、GB/T 22277、GB/T 22278、ISO 11683:1997、国际化学品安全方案/环境卫生标准第225号文件“评估接触化学品引起的生殖健康风险所用的原则”</t>
  </si>
  <si>
    <t>GB 13690-1992</t>
  </si>
  <si>
    <t>ST/SG/AC.10/30/Rev.2 GHS</t>
  </si>
  <si>
    <t>中化化工标准化研究所、山东出入境检验检疫局、上海化工研究院、江苏出入境检验检疫局、湖北出入境检验检疫局</t>
  </si>
  <si>
    <t>张少岩、崔海容、杨一、王晓兵、梅建等</t>
  </si>
  <si>
    <t>GB 15258-2009</t>
  </si>
  <si>
    <t>化学品安全标签编写规定</t>
  </si>
  <si>
    <t>General rules for preparation of precautionary label for chemicals</t>
  </si>
  <si>
    <t>GB 12268、GB 20576、GB 20577、GB 20578、GB 20579、GB 20580、GB 20581、GB 20582、GB 20583、GB 20584、GB 20585、GB 20586、GB 20587、GB 20588、GB 20589、GB 20590、GB 20591、GB 20592、GB 20593、GB 20594、GB 20595、GB 20596、GB 20597、GB 20598、GB 20599、GB 20601、GB 20602、联合国《关于危险货物运输的建议书　规章范本》</t>
  </si>
  <si>
    <t>GB 15258-1999</t>
  </si>
  <si>
    <t>联合国《全球化学品统一分类和标签制度》(GHS,第二修订版)</t>
  </si>
  <si>
    <t>国家安全生产监督管理总局化学品登记中心</t>
  </si>
  <si>
    <t>1994/10/19 0:00:00</t>
  </si>
  <si>
    <t>GB 15308-2006</t>
  </si>
  <si>
    <t>泡沫灭火剂</t>
  </si>
  <si>
    <t>消防</t>
  </si>
  <si>
    <t>全国消防标准化技术委员会消防员防护装备分技术委员会</t>
  </si>
  <si>
    <t>Foam extinguishing agent</t>
  </si>
  <si>
    <t>GB 4351-1997、GB/T 6003.1-1997、GB/T 6026、GB/T 6682-1992、GB 15368-1994、SH 0004</t>
  </si>
  <si>
    <t>GB 15308-1994，GB 17427-1998，GB 13463-1992</t>
  </si>
  <si>
    <t>ISO 7203-1:1995(E);ISO 7203-2:1995(E);ISO 7203-3:1999(E)</t>
  </si>
  <si>
    <t>C84</t>
  </si>
  <si>
    <t>13.220.10</t>
  </si>
  <si>
    <t>公安部天津消防研究所、美国安素公司、宁波能林消防器材有限公司、扬州江亚消防药剂有限公司</t>
  </si>
  <si>
    <t>公安部天津消防研究所</t>
  </si>
  <si>
    <t>1994/12/20 0:00:00</t>
  </si>
  <si>
    <t>2007/7/1 0:00:00</t>
  </si>
  <si>
    <t>GB 15603-2022</t>
  </si>
  <si>
    <t>常⽤化学危险品贮存通则</t>
  </si>
  <si>
    <t>General rules for the hazardous chemicals warehouse storage</t>
  </si>
  <si>
    <t>GB 2894、GB 18265、GB 30077、GB/T 34525、GB 39800.1、GB 39800.2、GB 50016、AQ 3047</t>
  </si>
  <si>
    <t>GB 15603-1995</t>
  </si>
  <si>
    <t>A 87</t>
  </si>
  <si>
    <t>13.200</t>
  </si>
  <si>
    <t>中国仓储与配送协会、中国安全生产科学研究院、应急管理部化学品登记中心、中国石油和化学工业联合会、中外运化工国际物流有限公司、密尔克卫化工供应链服务股份有限公司、上海北芳储运集团有限公司、东莞市百安石化仓储有限公司、东莞市金鑫实业有限公司、杭州瑞旭科技集团有限公司、正本能源储运有限公司</t>
  </si>
  <si>
    <t>中国仓储与配送协会</t>
  </si>
  <si>
    <t>柴保身、孙杰、陈思凝、罗艾民、李运才、张金梅、陈金合、庞广廉、阎靓玉、朱良伟、高原、钟原、韦峰、陈银河、石旭、谢维增、董兆昆、浦林祥、龚慧珍、陈碧励、李伟东、张霄鹏、林隆海、王成程、张志勇、李东红、贾祥臣、林震宇</t>
  </si>
  <si>
    <t>GB 15741-1995</t>
  </si>
  <si>
    <t>汽车和挂车号牌板(架)及其位置</t>
  </si>
  <si>
    <t>传动装置、悬挂装置</t>
  </si>
  <si>
    <t>The license plates (crackets) and its position on motor vehicles and trailer</t>
  </si>
  <si>
    <t>GA 36、GB/T 15089</t>
  </si>
  <si>
    <t>EEC 70/222</t>
  </si>
  <si>
    <t>T20</t>
  </si>
  <si>
    <t>43.040.50</t>
  </si>
  <si>
    <t>GB/T 16483-2008</t>
  </si>
  <si>
    <t>化学品安全技术说明书.内容和项目顺序</t>
  </si>
  <si>
    <t>Safety data sheet for chemical products—Content and order of sections</t>
  </si>
  <si>
    <t>GB/T 17519.1-1998，GB 16483-2000</t>
  </si>
  <si>
    <t>国家安全生产监督管理总局化学品登记中心、中化化工标准化研究所、上海化工研究院、中国化工经济技术发展中心、中国石油化工股份有限公司青岛安全工程研究院</t>
  </si>
  <si>
    <t>1996/7/18 0:00:00</t>
  </si>
  <si>
    <t>2009/2/1 0:00:00</t>
  </si>
  <si>
    <t>GB/T 16783.1-2014</t>
  </si>
  <si>
    <t>石油天然气工业 钻井液现场测试 第1部分:水基钻井液</t>
  </si>
  <si>
    <t>Petroleum and natural gas industries—Field testing of drilling fluids—Part 1: Water-based fluids</t>
  </si>
  <si>
    <t>GB/T 16783.1-2006</t>
  </si>
  <si>
    <t>ISO 10414-1:2008</t>
  </si>
  <si>
    <t>80</t>
  </si>
  <si>
    <t>中国石油化工集团公司胜利石油管理局钻井工艺研究院</t>
  </si>
  <si>
    <t>2006/12/15 0:00:00</t>
  </si>
  <si>
    <t>2015/6/1 0:00:00</t>
  </si>
  <si>
    <t>GB/T 17107-1997</t>
  </si>
  <si>
    <t>锻件用结构钢牌号和力学性能</t>
  </si>
  <si>
    <t>Structural steel grades and mechanical property for forgings</t>
  </si>
  <si>
    <t>GB 223、GB 228-87、GB/T 229-94、GB 231-84、GB 6397-86</t>
  </si>
  <si>
    <t>77.140</t>
  </si>
  <si>
    <t>北满特殊钢股份有限公司</t>
  </si>
  <si>
    <t>GB/T 17350-2009</t>
  </si>
  <si>
    <t>专用汽车和专用挂车术语、代号和编制方法</t>
  </si>
  <si>
    <t>全国汽车标准化技术委员会</t>
  </si>
  <si>
    <t>Terms marks and designation for special purpose vehicles and special trailers</t>
  </si>
  <si>
    <t>GB 12268、GB/T 3730.1、GB/T 8423、GA/T 114</t>
  </si>
  <si>
    <t>GB/T 17350-1998</t>
  </si>
  <si>
    <t>43.160</t>
  </si>
  <si>
    <t>汉阳专用汽车研究所、中国汽车技术研究中心、中国质量认证中心</t>
  </si>
  <si>
    <t>汉阳专用汽车研究所</t>
  </si>
  <si>
    <t>吴跃玲、胡钢、张龙等</t>
  </si>
  <si>
    <t>GB/T 17514-2017</t>
  </si>
  <si>
    <t>水处理剂　阴离子和非离子型聚丙烯酰胺</t>
  </si>
  <si>
    <t>Water treatment chemicals—Anionic and non-ionic polyacrylamides</t>
  </si>
  <si>
    <t>GB/T 191、GB/T 601、GB/T 603、GB/T 6003.1、GB/T 6678、GB/T 6680-2003、GB/T 6682、GB/T 8170、生活饮用水化学处理剂卫生安全评价规范(卫法监发[2001]161号)</t>
  </si>
  <si>
    <t>GB/T 17514-2008</t>
  </si>
  <si>
    <t>G77</t>
  </si>
  <si>
    <t>71.100.80</t>
  </si>
  <si>
    <t>中海油天津化工研究设计院有限公司、北京恒聚化工集团有限责任公司、江苏富淼科技股份有限公司、爱森（中国）絮凝剂有限公司、安徽天润化学工业股份有限公司、山东宝莫生物化工股份有限公司、浙江大川新材料股份有限公司、重庆大学、重庆蓝洁广顺净水材料有限公司、嘉善海峡净水灵化工有限公司、厦门市蓝恒环保有限公司、广东欣望科技有限公司、凯米拉（上海）管理有限公司</t>
  </si>
  <si>
    <t>中海油天津化工研究设计院有限公司</t>
  </si>
  <si>
    <t>朱传俊、郭文礼、王勤、凌静、刘彭城、胡奎玲、俞益平、郑怀礼、邹宏、沈烈翔、王志巍、王龙庆、刘毅</t>
  </si>
  <si>
    <t>GB/T 17600.1-1998</t>
  </si>
  <si>
    <t>钢的伸长率换算 第1部分;碳素钢和低合金钢</t>
  </si>
  <si>
    <t>Steel—Conversion of elongation values—Part 1:Carbon and low alloy steels</t>
  </si>
  <si>
    <t>GB/T 228-1987、GB/T 8170-1987</t>
  </si>
  <si>
    <t>ISO 2566-1:1984</t>
  </si>
  <si>
    <t>昆明钢铁总公司、冶金部信息标准研究院</t>
  </si>
  <si>
    <t>昆明钢铁总公司</t>
  </si>
  <si>
    <t>1998/12/7 0:00:00</t>
  </si>
  <si>
    <t>1999/7/1 0:00:00</t>
  </si>
  <si>
    <t>GB/T 18182-2012</t>
  </si>
  <si>
    <t>金属压力容器声发射检测及结果评价方法</t>
  </si>
  <si>
    <t>Acoustic emission examination and evaluation of metallic pressure vessels</t>
  </si>
  <si>
    <t>GB/T 9445、GB/T 12604.4、GB/T 19624、GB/T 19800、GB/T 19801、GB/T 20737、JB/T 4730.2、JB/T 4730.3、JB/T 4730.4、JB/T 4730.5</t>
  </si>
  <si>
    <t>GB/T 18182-2000</t>
  </si>
  <si>
    <t>中国特种设备检测研究院、大庆石油学院、南京市锅炉压力容器检验研究院、合肥通用机械研究院、北京声华兴业科技有限公司、北京科海恒生科技有限公司、天津石化装备研究院、航天材料工艺性能检测和失效分析中心、武汉市锅炉压力容器检验研究所</t>
  </si>
  <si>
    <t>李光海、沈功田、李邦宪、戴光、梁华等</t>
  </si>
  <si>
    <t>GB/T 18344-2016</t>
  </si>
  <si>
    <t>汽车维护、检测、诊断技术规范</t>
  </si>
  <si>
    <t>汽车维修</t>
  </si>
  <si>
    <t>全国汽车维修标准化技术委员会</t>
  </si>
  <si>
    <t>Specification for the inspection and maintenance of motor vehicle</t>
  </si>
  <si>
    <t>GB 3847、GB/T 5624-2005、GB 7258-2012、GB 18285、GB 18565</t>
  </si>
  <si>
    <t>GB/T 18344-2001</t>
  </si>
  <si>
    <t>R16</t>
  </si>
  <si>
    <t>43.180</t>
  </si>
  <si>
    <t>交通运输部公路科学研究院、长安大学、杭州长运运输集团有限公司、山东交通学院、北京祥龙博瑞一分公司、《汽车维护与修理》杂志社、安徽省合肥汽车客运有限公司、吉林省运输管理局、江苏省交通厅运输管理局、河北省道路运输管理局、苏州汽车客运集团有限公司、吉林大学、广西壮族自治区道路运输管理局、济南市机动车维修检测行业协会</t>
  </si>
  <si>
    <t>交通运输部公路科学研究院</t>
  </si>
  <si>
    <t>牛会明、孟秋、仝晓平、刘元鹏、李晓霞、金柏正、李祥贵、许行宇、刘莉、慈勤蓬、许书权、唐林、于开成、卢汉成、丁金全、范健、张连合、苏建、钟明生、李兆崑</t>
  </si>
  <si>
    <t>GB/T 18411-2018</t>
  </si>
  <si>
    <t>机动车产品标牌</t>
  </si>
  <si>
    <t>Power-driven vehicles manufacturer’s plate</t>
  </si>
  <si>
    <t>GB 7258、GB 16735、GB/T 18410、GB/T 21085、GB/T 25978</t>
  </si>
  <si>
    <t>GB/T 18411-2001</t>
  </si>
  <si>
    <t>中国汽车技术研究中心、柳州五菱汽车工业有限公司、安徽江淮汽车股份有限公司、上汽通用五菱汽车股份有限公司、上海汽车集团股份有限公司技术中心、泛亚汽车技术中心有限公司、重庆长安汽车股份有限公司</t>
  </si>
  <si>
    <t>李铮、朱彤、张威、荣胜军、程坤、李博程、何华珍、叶云</t>
  </si>
  <si>
    <t>GB 18564.1-2019</t>
  </si>
  <si>
    <t>道路运输液体危险货物罐式车辆　第1部分：金属常压罐体技术要求</t>
  </si>
  <si>
    <t>特种车辆</t>
  </si>
  <si>
    <t>Road tanker for dangerous liquid goods transportation—Part1:Technical requirements of atmospheric pressure metal tank</t>
  </si>
  <si>
    <t>GB/T 150(所有部分)、GB/T 228.1、GB/T 229、GB/T 700、GB/T 713、GB 1589、GB/T 1591、GB/T 1804、GB/T 2975、GB/T 3274、GB/T 3531、GB/T 3730.3、GB/T 4208、GB/T 4237、GB/T 6479、GB 6944、GB/T 8163、GB/T 9948、GB/T 9969、GB 12268、GB/T 14976、GB/T 17393、GB/T 17600.1、GB/T 17600.2、GB/T 23336、GB/T 24511、GB/T 25198、GB/T 26929、GB/T 30583、GBZ 230、JB 4732、JB/T 4734、NB/T 47003.1、NB/T 47008、NB/T 47009、NB/T 47010、NB/T 47013(所有部分)、NB/T 47014、NB/T 47018(所有部分)、QC/T 932、HG/T 20660</t>
  </si>
  <si>
    <t>GB 18564.1-2006</t>
  </si>
  <si>
    <t>T59</t>
  </si>
  <si>
    <t>扬州中集通华专用车有限公司、中国特种设备检测研究院、上海市气体工业协会、国家质量监督检验检疫总局特种设备安全监察局、上海华谊集团装备工程有限公司、广州特种承压设备检测研究院、荆门宏图特种飞行器制造有限公司、东营市特种设备检验所、杭州专用汽车有限公司、丹东黄海特种专用车有限责任公司、南京三圣物流有限公司、东莞永强汽车制造有限公司、航天晨光股份有限公司、程力专用汽车股份有限公司</t>
  </si>
  <si>
    <t>扬州中集通华专用车有限公司</t>
  </si>
  <si>
    <t>房坤、周伟明、陈朝晖、寿比南、李军、肖超波、肖学文、施锋萍、魏巍、沈建明、王继鑫、刘洪庆、黄强华、李光海、丁浩、王特夫、许家龙、程阿罗</t>
  </si>
  <si>
    <t>GB/T 18664-2002</t>
  </si>
  <si>
    <t>呼吸防护用品的选择、使用与维护</t>
  </si>
  <si>
    <t>Selection,use and maintenance of respiratory protective equipment</t>
  </si>
  <si>
    <t>GB/T 2891-1995、GB 3836.1、GB 3836.2、GB 3836.4、GB 8958</t>
  </si>
  <si>
    <t>NIOSH</t>
  </si>
  <si>
    <t>L73</t>
  </si>
  <si>
    <t>3M中国有限公司、武汉安全环保研究院、防化研究院</t>
  </si>
  <si>
    <t>3M中国有限公司</t>
  </si>
  <si>
    <t>2002/3/12 0:00:00</t>
  </si>
  <si>
    <t>2002/10/1 0:00:00</t>
  </si>
  <si>
    <t>GB/T 18851.2-2008</t>
  </si>
  <si>
    <t>无损检测　渗透检测　第2部分：渗透材料的检验</t>
  </si>
  <si>
    <t>Non-destructive testing - Penetrant testing - Part 2: Testing of penetrant materials</t>
  </si>
  <si>
    <t>GB/T 5097、GB/T 12604.3、GB/T 18851.1、GB/T 18851.3、GB/T 27025</t>
  </si>
  <si>
    <t>GB/T 18851.2-2005</t>
  </si>
  <si>
    <t>ISO 3452-2:2006</t>
  </si>
  <si>
    <t>上海材料研究所、上海苏州美柯达探伤器材有限公司、上海宝钢工业检测公司</t>
  </si>
  <si>
    <t>金宇飞、兆成、吴小明等</t>
  </si>
  <si>
    <t>GB/T 19000-2016</t>
  </si>
  <si>
    <t>质量管理体系　基础和术语</t>
  </si>
  <si>
    <t>质量管理和质量保证</t>
  </si>
  <si>
    <t>全国质量管理和质量保证标准化技术委员会</t>
  </si>
  <si>
    <t>Quality management systems—Fundamentals and vocabulary</t>
  </si>
  <si>
    <t>GB/T 19000-2008</t>
  </si>
  <si>
    <t>ISO 9000:2015</t>
  </si>
  <si>
    <t>03.120.10</t>
  </si>
  <si>
    <t>中国标准化研究院、国家认证认可监督管理委员会、中国认证认可协会、中国合格评定国家认可中心、中国质量认证中心、天津华诚认证中心、中国船级社质量认证公司、深圳市环通认证中心有限公司、中国新时代认证中心、方圆标志认证集团有限公司、北京新世纪检验认证有限公司、国培认证培训（北京）中心、华夏认证中心有限公司、上海质量体系审核中心、中质协质量保证中心、上汽通用五菱汽车股份有限公司、内蒙古北方重型汽车股份有限公司、泰州龙溢端子有限公司、上海建科工程咨询有限公司、内蒙古伊利实业集团股份有限公司、天津天地伟业科技有限公司、重庆长安汽车股份有限公司、内蒙古和信园蒙草抗旱绿化股份有限公司、南京造币有限公司、中国铁建股份有限公司、中国建材检验认证集团股份有限公司、北京东方易初标准技术有限公司</t>
  </si>
  <si>
    <t>李镜、谷艳君、张惠才、李强、任青钺、李明、郑元辉、黄学良、曲辛田、郑燕、梁平、王梅、李平、夏芳、王金德、曹华、邓湘宁、裴洁、林创、周红波、李晔秋、李辰暄、范叶娟、解辉、朱江涛、魏向阳、柳叶、董晓红</t>
  </si>
  <si>
    <t>GB/T 19830-2023</t>
  </si>
  <si>
    <t>石油天然气工业 油气井套管或油管用钢管</t>
  </si>
  <si>
    <t>天然气</t>
  </si>
  <si>
    <t>Petroleum and natural gas industries—Steel pipes for use as casing or tubing for wells</t>
  </si>
  <si>
    <t>GB/T9253、ISO643、ISO6506-1:2014、ISO6506-2、ISO6508-1:2016、ISO6508-2、ISO6892-1、ISO7500-1、ISO8501-1、ISO9513、ISO9712、ISO/TR10400、ISO10893-2、ISO10893-3、ISO10893-5、ISO10893-10、ISO10893-11、ISO11484、ISO13678、ISO8000-1、APIRP5A3、PAI5B、PAITR5C3、ASTMA370、ASTMA751、ASTMA941、ASTM13117、ASTME4、ASTME10、ASTME18、ASTME23、ASTME29、ASTME83、ASTME12、ASTM213、ASTME273、ASTME309、ASTM543、ASTME570、ASTME3024、ASNT SNT-TC-1A</t>
  </si>
  <si>
    <t>GB/T 19830-2017</t>
  </si>
  <si>
    <t>ISO 11960:2020,MOD</t>
  </si>
  <si>
    <t>中国石油集团工程材料研究院有限公司、中国石油天然气股份有限公司新疆油田分公司、国家石油天然气管网集团有限公司、中国石油天然气股份有限公司西南油气田分公司、宝山钢铁股份有限公司、宝鸡石油钢管有限责任公司、西安三环石油管材科技有限公司</t>
  </si>
  <si>
    <t>中国石油集团工程材料研究院有限公司</t>
  </si>
  <si>
    <t>方伟、王建军、陈心怡、赵鹏、韩新利、阳小平、高霞、许晓锋、李玉飞、薛承文、张锦刚、郭建华、徐婷、吕华、李茹</t>
  </si>
  <si>
    <t>木文件描述了钢管(套管、油管和短节)接箍毛坏、接材料及附件材料的制造方法,规定了钢管、接箍毛坏接箍材料及附件材料的材料要求，尺寸、质量和产品端部，检验和试验，标记，涂层与保护,文 件,各类制造商设备配置最低要求等。</t>
  </si>
  <si>
    <t>GB/T 20000.1-2014</t>
  </si>
  <si>
    <t>标准化工作指南 第1部分：标准化和相关活动的通用术语</t>
  </si>
  <si>
    <t>全国标准化原理与方法标准化技术委员会（SAC/TC 286)</t>
  </si>
  <si>
    <t>Guidelines for standardization—Part 1:Standardization and related actives—General vocabulary</t>
  </si>
  <si>
    <t>GB/T 27000</t>
  </si>
  <si>
    <t>GB/T 20000.1-2002</t>
  </si>
  <si>
    <t>ISO/IEC Guide 2:2004</t>
  </si>
  <si>
    <t>01.120</t>
  </si>
  <si>
    <t>中国标准化研究院、深圳市华测检测技术股份有限责任公司、冶金工业信息标准研究院、有色金属技术经济研究院、中国电子技术标准化研究院</t>
  </si>
  <si>
    <t>1983/11/18 0:00:00</t>
  </si>
  <si>
    <t>GB/T 20174-2019</t>
  </si>
  <si>
    <t>石油天然气钻采设备 钻通设备</t>
  </si>
  <si>
    <t>石油钻采设备和工具</t>
  </si>
  <si>
    <t>全国石油钻采设备和工具标准化技术委员会(SAC/TC 96)</t>
  </si>
  <si>
    <t>Petroleum drilling and production equipment—Drill-through equipment</t>
  </si>
  <si>
    <t>GB/T 228.1、GB/T 230.1、GB/T 231.1、GB/T 2828.1、GB/T 4340.1、GB/T 20972(所有部分)、GB/T 22513、ISO 9712、API Spec 5CT、API Spec 5DP、API 6AF2、API 6X、API Spec 16A、API Spec 20E、API Spec 20F、API Spec Q1、ASME　锅炉及压力容器规范　第Ⅱ卷C篇:焊条、焊丝及填充金属、ASME　锅炉及压力容器规范　第Ⅴ卷:材料和制造用超声检验方法、ASME　锅炉及压力容器规范　第Ⅷ卷　第1册:压力容器建造规则、ASME　锅炉及压力容器规范　第Ⅷ卷　第2册:压力容器建造另一规则、ASME　锅炉及压力容器规范　第Ⅸ卷:焊接钎焊评定、ASTM SI 10、ASTM A 370、ASTM A 388、ASTM D 395、ASTM D 412、ASTM D 471、ASTM D 1414、ASTM D 1415、ASTM D 1418、ASTM D 2240、ASTM E 94、ASTM E 140、ASTM E 165、ASTM E 428、ASTM E 569、ASTM E 709、ASTM E 747、ASNT-SNT-TC-1A、AWS D17.1/D17.1M、SAE AMS 2750E</t>
  </si>
  <si>
    <t>GB/T 20174-2006</t>
  </si>
  <si>
    <t>124</t>
  </si>
  <si>
    <t>石油工业井控装置质量监督检验中心、中国石油川庆钻探工程公司、河北华北石油荣盛机械制造有限公司、中国石油天然气股份有限公司勘探开发研究院、四川宝石机械钻采设备有限责任公司、塔里木油田分公司、上海神开石油设备有限公司</t>
  </si>
  <si>
    <t>石油工业井控装置质量监督检验中心</t>
  </si>
  <si>
    <t>2006/3/29 0:00:00</t>
  </si>
  <si>
    <t>2019/10/1 0:00:00</t>
  </si>
  <si>
    <t>GB/T 20488-2006</t>
  </si>
  <si>
    <t>油气井聚能射孔器材性能试验方法</t>
  </si>
  <si>
    <t>石油</t>
  </si>
  <si>
    <t>国防科学技术工业委员会民用爆破器材服务中心</t>
  </si>
  <si>
    <t>Test method of perforator materials for oil and gas well</t>
  </si>
  <si>
    <t>GB/T 699、GB/T 8031、GB/T 10111、GB 10238-1998、GB/T 13889、GB/T 20489-2006、SY/T 6411</t>
  </si>
  <si>
    <t>G89</t>
  </si>
  <si>
    <t>71.100.30</t>
  </si>
  <si>
    <t>石油工业油气田射孔器材质量监督检验中心、大庆射孔弹厂、营口双龙石油射孔器材有限公司、西安近代化学研究所</t>
  </si>
  <si>
    <t>石油工业油气田射孔器材质量监督检验中心</t>
  </si>
  <si>
    <t>2006/9/12 0:00:00</t>
  </si>
  <si>
    <t>GB/T 20489-2006</t>
  </si>
  <si>
    <t>油气井聚能射孔器材通用技术条件</t>
  </si>
  <si>
    <t>General requirements for perforator materials for oil and gas well</t>
  </si>
  <si>
    <t>GB 190、GB/T 2828.1-2003、GB/T 6378、GB/T 10111、GB 12463、GB/T 13889、GB/T 20488-2006、GB 50089、SY 5436、SY/T 6163、SY/T 6411</t>
  </si>
  <si>
    <t>石油工业油气田射孔器材质量监督检验中心、大庆射孔弹厂、西安近代化学研究所、营口双龙石油射孔器材有限公司</t>
  </si>
  <si>
    <t>GB/T 20739-2006</t>
  </si>
  <si>
    <t>橡胶制品　贮存指南</t>
  </si>
  <si>
    <t>Rubber products - Guidelines for storage</t>
  </si>
  <si>
    <t>GB/T 5576-1997、ISO 4591:1992</t>
  </si>
  <si>
    <t>ISO 2230:2002</t>
  </si>
  <si>
    <t>中橡集团沈阳橡胶研究设计院、沈阳第四橡胶厂、西北橡胶塑料研究设计院</t>
  </si>
  <si>
    <t>王菲、王静玲、高静茹、陈海燕、刘惠春</t>
  </si>
  <si>
    <t>GB/T 20777-2006</t>
  </si>
  <si>
    <t>色漆和清漆 试样的检查和制备</t>
  </si>
  <si>
    <t>Paints and varnishes—Examination and preparation of samples for testing</t>
  </si>
  <si>
    <t>GB/T 6005-1997、GB/T 3186</t>
  </si>
  <si>
    <t>ISO 1513:1992</t>
  </si>
  <si>
    <t>2006/12/29 0:00:00</t>
  </si>
  <si>
    <t>GB/T 20970-2015</t>
  </si>
  <si>
    <t>石油天然气工业  井下工具  封隔器和桥塞</t>
  </si>
  <si>
    <t>压裂酸化工具</t>
  </si>
  <si>
    <t>井下工具</t>
  </si>
  <si>
    <t>Petroleum and natural gas industries—Downhole equipment—Packers and bridge plugs</t>
  </si>
  <si>
    <t>GB/T 230.1、GB/T 231.1、GB/T 531.1、GB/T 531.2、GB/T 2828.1、GB/T 3452.1、GB/T 3452.3、GB/T 4340.1、GB/T 9445、GB/T 18851.2、GB/T 19000、GB/T 19830、GB/T 27025、NB/T 47013(所有部分)、ASME、ASME、BS 2M 54、SAE AMS-H-6875A</t>
  </si>
  <si>
    <t>GB/T 20970-2007</t>
  </si>
  <si>
    <t>ISO 14310:2008</t>
  </si>
  <si>
    <t>大庆油田有限责任公司采油工程研究院、中国石油勘探开发研究院采油采气装备所、石油工业井下工具质量监督检验中心、中国石化石油工程技术研究院德州大陆架石油工程技术有限公司、宝鸡石油机械有限责任公司、中国石油集团钻井工程技术研究院江汉机械研究所</t>
  </si>
  <si>
    <t>大庆油田有限责任公司采油工程研究院</t>
  </si>
  <si>
    <t>刘合、王凤山、徐晓宇、吴姬昊、沈俊泽、闫永宏、梁春香、曾永峰、田晓艳、李清忠</t>
  </si>
  <si>
    <t>本标准规定了石油天然气工业用封隔器和桥塞的要求。本标准适用于石油天然气工业中套管和油管内使用的封隔器和桥塞。</t>
  </si>
  <si>
    <t>GB/T 20972.1-2007</t>
  </si>
  <si>
    <t>石油天然气工业 油气开采中用于含硫化氢环境的材料 第1部分:选择抗裂纹材料的一般原则</t>
  </si>
  <si>
    <t>Petroleum and natural gas industries - Material for use in H2S - containing environments in oil and gas production - part 1: General principles for selection of cracking-resistant materials</t>
  </si>
  <si>
    <t>ISO 15156-2、ISO 15156-3</t>
  </si>
  <si>
    <t>ISO 15156-1:2001</t>
  </si>
  <si>
    <t>E10</t>
  </si>
  <si>
    <t>75.180.01</t>
  </si>
  <si>
    <t>中石油工程设计有限责任公司西南分公司、中国石油西南油气田分公司、中国石油天然气集团公司管材研究所</t>
  </si>
  <si>
    <t>中石油工程设计有限责任公司西南分公司</t>
  </si>
  <si>
    <t>姜放、汤晓勇、饶威等</t>
  </si>
  <si>
    <t>GB/T 20972.2-2008</t>
  </si>
  <si>
    <t>石油天然气工业　油气开采中用于含硫化氢环境的材料　第2部分：抗开裂碳钢、低合金钢和铸铁</t>
  </si>
  <si>
    <t>Petroleum and natural gas industries - Materials for use in H2S-containing environments in oil and gas production - Part 2: Cracking-resistant carbon and low alloy steels, and the use of cast irons</t>
  </si>
  <si>
    <t>GB/T 228、GB/T 230.1、GB/T 231.1、GB/T 699、GB/T 700、GB/T 710、GB/T 711、GB/T 3077、GB 3087、GB/T 4157-2006、GB/T 4340.1、GB 5310、GB 6479、GB 6654、GB/T 8650、GB/T 9711.3、GB/T 12229、GB/T 15970.2、GB/T 19830-2005、GB/T 20972.1-2007、GB/T 20972.3-2008、JB 4726、ISO 10423、API Spec 5CT、API Spec 5L、ASME 锅炉及压力容器规范、第IX卷2)—焊接和钎焊评定标准、ASTM A 48/A 48M　灰铸铁规范、ASTM A 53/A 53M、ASTM A 105/A 105M、ASTM A 106、ASTM A 193/A 193M、ASTM A 194/A 194M、ASTM A 220/A 220M、ASTM A 234/A 234M、ASTM A 278/A 278M、ASTM A 320/A 320M、ASTM A 333/A 333M、ASTM A 381、ASTM A 395/A 395M、ASTM A 524、ASTM A 536、ASTM A 571/A 571、ASTM A 602、ASTM E 140、BS 860、EFC 出版物16号　油气生产中用于含硫化氢环境中碳钢和低合金钢材料要求指南、NACE MR0175、NACE MR0176、NACE Standard RP0475、NACE 腐蚀2000、SAE-ASTM、SAE AMS-S-13165</t>
  </si>
  <si>
    <t>ISO 15156-2:2003</t>
  </si>
  <si>
    <t>中国石油集团工程设计有限责任公司西南分公司、中国石油天然气股份有限公司西南油气田分公司、中国石油天然气集团公司管材研究所</t>
  </si>
  <si>
    <t>施岱艳、向波、戴海黔等</t>
  </si>
  <si>
    <t>GB/T 20972.3-2008</t>
  </si>
  <si>
    <t>石油天然气工业　油气开采中用于含硫化氢环境的材料　第3部分：抗开裂耐蚀合金和其他合金</t>
  </si>
  <si>
    <t>Petroleum and natural gas industries - Material for use in H2S-containing environments in oil and gas production - part 3: Cracking-resistant CRAs (corrosion-resistant alloys) and other alloys</t>
  </si>
  <si>
    <t>GB/T 228、GB/T 230.1、GB/T 4157-2006、GB/T 4340.1、GB/T 15970.7-2000、GB/T 19830-2005、GB/T 20972.1-2007、GB/T 20972.2-2008、ISO 10423、ASTM A 182/A 182M、ASTM A 213/A 213M、ASTM A 276、ASTM A 351/A 351M、ASTM A 743/A 743M、ASTM A 744/A 744M、ASTM A 747/A 747M、BS HR.3　镍-钴-铬-钼-铝-钛高温合金坯料、棒、锻件和部件(镍基合金、Co 20、Cr 14.8、Mo 5、Al 4.7、Ti 1.2)、EFC出版物17号　油气生产用耐蚀合金:用于硫化氢环境的一般要求和试验方法指南、NACE MR 0175、NACE MR 0176、NACE TM 0198、NACE RP 0475、NACE腐蚀97论文58、SAE-ASTM　统一编号系统中的金属和合金ISBN 0-7680-04074</t>
  </si>
  <si>
    <t>ISO 15156-3:2003</t>
  </si>
  <si>
    <t>曹晓燕、郭成华、姜放等</t>
  </si>
  <si>
    <t>GB/T 21267-2024</t>
  </si>
  <si>
    <t>石油天然气工业 套管及油管螺纹连接试验程序</t>
  </si>
  <si>
    <t>Petroleum and natural gas industries—Procedures for testing casing and tubing connections</t>
  </si>
  <si>
    <t>APIRP5C5:2017</t>
  </si>
  <si>
    <t>GB/T 21267-2017</t>
  </si>
  <si>
    <t>中国石油集团工程材料研究院有限公司、宝山钢铁股份有限公司、靖江特殊钢有限公司、天津钢管制造有限公司、南通永大管业股份有限公司、衡阳华菱钢管有限公司、库尔勒凯泰石油技术服务有限责任公司、中国石油天然气股份有限公司塔里木油田分公司、宝鸡石油钢管有限责任公司</t>
  </si>
  <si>
    <t>李东风、王蕊、杨鹏、徐婷、赵永安、史彬、黄永智、吴立中、刘洪涛、徐培林、赵密锋、李茹、吴丹、耿海龙、熊茂县、苑清英、王凯、张乐</t>
  </si>
  <si>
    <t>本文件规定了评价油管和套管螺纹接头的粘扣趋势、密封性能和结构完整性的试验程序。本文件适用于油管和套管的接头评价试验。</t>
  </si>
  <si>
    <t>GB/T 21615-2008</t>
  </si>
  <si>
    <t>危险品  易燃液体闭杯闪点试验方法</t>
  </si>
  <si>
    <t>Dangerous goods - Test method for determination of closed cup flash point of flammable liquids</t>
  </si>
  <si>
    <t>GB 19458、ASTM D 93:1990、联合国《关于危险货物运输的建议书　规章范本》、联合国《关于危险货物运输的建议书　试验和标准手册》</t>
  </si>
  <si>
    <t>ST/SG/AC.10/1</t>
  </si>
  <si>
    <t>天津市检验检疫科学研究院、中化化工标准化研究所、江南大学等</t>
  </si>
  <si>
    <t>天津市检验检疫科学研究院</t>
  </si>
  <si>
    <t>王利兵、李宁涛、赵好力宝等</t>
  </si>
  <si>
    <t>GB/T 22237-2008</t>
  </si>
  <si>
    <t>表面活性剂  表面张力的测定</t>
  </si>
  <si>
    <t>Surface active agents - Determination of surface tension</t>
  </si>
  <si>
    <t>BS EN 14370:2004</t>
  </si>
  <si>
    <t>中化化工标准化研究所、江苏出入境检验检疫局</t>
  </si>
  <si>
    <t>梅建、王晓兵等</t>
  </si>
  <si>
    <t>GB/T 22512.2-2008</t>
  </si>
  <si>
    <t>石油天然气工业  旋转钻井设备  第2部分：旋转台肩式螺纹连接的加工与测量</t>
  </si>
  <si>
    <t>Petroleum and natural gas industries - Rotary drilling equiment - Part 2: Threading and gauging of rotary shouldered thread connections</t>
  </si>
  <si>
    <t>GB/T 15481-2000、ISO 10424-1、ISO 11961、API Spec 7　旋转钻柱构件规范</t>
  </si>
  <si>
    <t>GB/T 9253.1-1999，GB/T 4749-2003</t>
  </si>
  <si>
    <t>ISO 10424-2:2007</t>
  </si>
  <si>
    <t>中国石油天然气集团公司管材研究所、宝鸡石油机械有限公司、北京石油机械厂、山西北方风雷工业集团有限公司</t>
  </si>
  <si>
    <t>中国石油天然气集团公司管材研究所</t>
  </si>
  <si>
    <t>杨力能、徐婷、杨析等</t>
  </si>
  <si>
    <t>GB/T 22513-2013</t>
  </si>
  <si>
    <t>石油天然气工业　钻井和采油设备　井口装置和采油树</t>
  </si>
  <si>
    <t>Petroleum and natural gas industries―Drilling and production equipment―Wellhead and christmas tree equipment</t>
  </si>
  <si>
    <t>GB/T 228.1、GB/T 229、GB/T 230(所有部分)、GB/T 231(所有部分)、GB/T 2828.1-2012、GB/T 3808、GB/T 4340(所有部分)、GB/T 9253.2、GB/T 9445、GB/T 11259、GB/T 12716、GB/T 16783.1、GB/T 18658、GB/T 19830、GB/T 20174、GB/T 20972(所有部分)、GB/T 21412.4、GB/T 22512.1-2012、GB/T 22512.2、GB/T 23512、JB/T 7927、SY 5087-2005、SY/T 10010、ISO 18265、API Spce 6AV1　海上井口地面安全阀和水下安全阀鉴定试验规范、ASME B1.1　统一英制紧固螺纹(UN和UNR牙型)、ASME B1.2　统一英制螺纹用量规和计量、ASME B1.3　螺纹尺寸验收的检测体系:英制和米制螺纹、ASME B1.5　ACME螺纹、ASME　锅炉和压力容器规范:2004(包括2005年和2006年的增补)、第Ⅴ卷　无损检测、ASME　锅炉和压力容器规范:2004(包括2005年和2006年的增补)、第Ⅷ卷　第1册 压力容器建造规则、ASME　锅炉和压力容器规范:2004(包括2005年和2006年的增补)、第Ⅷ卷　第2册 压力容器建造另一规则、ASME　锅炉和压力容器规范:2004(包括2005年和2006年的增补)、第Ⅸ卷　焊接和钎焊评定、ASNT SNT-TC-1A　无损检测、ASTM A 193/A 193M、ASTM A 194/A 194M、ASTM A 320/A 320M、ASTM A370、ASTM A 388/A 388M、ASTM A 453/A 453M、ASTM A 703/A 703M-08a、ASTM D 395、ASTM D 412、ASTM D 471、ASTM D 1414、ASTM D 1415、ASTM D 1418、ASTM D 2240、ASTM E 10、ASTM E 18、ASTM E 92、ASTM E 94、ASTM E 140、ASTM E 165、ASTM E 709、ASTM E 747、EN 473、SAE AMS-H-6875、SAE AS 568A:1974</t>
  </si>
  <si>
    <t>GB/T 22513-2023</t>
  </si>
  <si>
    <t>GB/T 22513-2008</t>
  </si>
  <si>
    <t>ISO 10423:2009</t>
  </si>
  <si>
    <t>328</t>
  </si>
  <si>
    <t>中国石油集团钻井工程技术研究院江汉机械研究所、宝鸡石油机械有限责任公司、石油工业井控装置质量监督检验中心、什邡慧丰采油机械有限责任公司、江苏宏泰石化机械有限公司、大庆油田装备制造公司等</t>
  </si>
  <si>
    <t>中国石油集团钻井工程技术研究院江汉机械研究所</t>
  </si>
  <si>
    <t>辜志宏、文志雄、叶勇华、范亚民、江雨蓠、杨小平等</t>
  </si>
  <si>
    <t>石油天然气钻采设备　井口装置和采油树</t>
  </si>
  <si>
    <t>Petroleum and natural gas drilling and production equipment—Wellhead and tree equipment</t>
  </si>
  <si>
    <t>GB/T 193、GB/T 197、GB/T 228.1、GB/T 229、GB/T 230(所有部分)、GB/T 231(所有部分)、GB/T 528、GB/T 531(所有部分)、GB/T 1690、GB/T 2828.1、GB/T 2941、GB/T 3452.1、GB/T 4340(所有部分)、GB/T 5677、GB/T 5720、GB/T 5796(所有部分)、GB/T 7233.2、GB/T 7759(所有部分)、GB/T 8170、GB/T 8423.5、GB/T 9253、GB/T 9443、GB/T 9444、GB/T 9445、GB/T 9452、GB/T 12716、GB/T 13927、GB/T 16783.1、GB/T 17600.1、GB/T 19356、GB/T 19805、GB/T 19830、GB/T 20174、GB/T 20666、GB/T 20670、GB/T 20972(所有部分)、GB/T 21412.4、GB/T 23512、GB/T 26482、GB/T 33362、GB/T 34903(所有部分)、GB/T 37400.14、GB/T 37400.15、JB/T 4732、JB/T 6438、JB/T 8467、NB/T 47013.1、NB/T 47013.2、NB/T 47013.3、NB/T 47013.5、NB/T 47014、SY/T 5328、SY/T 5715、SY/T 6745、SY/T 6960、SY/T 7085、SY/T 7390、SY/T 7606、SY/T 7653、SY/T 10010、YS/T 527、ISO 3834-3、ISO 9606-1、ISO 15609-1、ISO 15614-7、ISO 18265</t>
  </si>
  <si>
    <t>296</t>
  </si>
  <si>
    <t>中石油江汉机械研究所有限公司、宝鸡石油机械有限责任公司、江苏宏泰石化机械有限公司、建湖县鸿达阀门管件有限公司、重庆新泰机械有限责任公司、中国石油集团川庆钻探工程有限公司安全环保质量监督检测研究院、苏州道森钻采设备股份有限公司、江苏腾龙石化机械有限公司、江苏雄越石油机械设备制造有限公司、江苏苏盐阀门机械有限公司、中国石油天然气股份有限公司西南油气田分公司、江苏金石机械集团有限公司、中国石油新疆油田分公司实验检测研究院、陕西延长石油（集团）有限责任公司、什邡慧丰采油机械有限责任公司、四川华宇石油钻采装备有限公司、胜利油田胜机石油装备有限公司</t>
  </si>
  <si>
    <t>中石油江汉机械研究所有限公司</t>
  </si>
  <si>
    <t>文志雄、张玉树、肖莉、曹佳、孙娟、姜金维、曾莲、吴启春、戴义明、韩正海、徐向永、詹良斌、陈善礼、李朝明、吴清河、潘建武、孙洪祥、陈文斌、袁杰、王斌、邱福寿、张川、第五峰、杨文武、沈君芳、孙爽、王薇</t>
  </si>
  <si>
    <t>GB 23254-2009</t>
  </si>
  <si>
    <t>货车及挂车　车身反光标识</t>
  </si>
  <si>
    <t>Retro-reflective markings for trucks and trailers</t>
  </si>
  <si>
    <t>GB/T 2423.17、GB/T 3681、GB/T 3730.1、GB/T 3978、GB/T 3979、GB 4785、GB 11564、GB/T 18833-2002</t>
  </si>
  <si>
    <t>公安部交通管理科学研究所、中国汽车技术研究中心、汉阳专用汽车研究所等</t>
  </si>
  <si>
    <t>应朝阳、耿磊、王军华等</t>
  </si>
  <si>
    <t>GB/T 23466-2009</t>
  </si>
  <si>
    <t>护听器的选择指南</t>
  </si>
  <si>
    <t>Guideline for selection of hearing protectors</t>
  </si>
  <si>
    <t>GB/T 7584.1-2004、GB/T 7584.2-1999、GB/T 12903、GB/T 14366</t>
  </si>
  <si>
    <t>F79</t>
  </si>
  <si>
    <t>13.340.20</t>
  </si>
  <si>
    <t>北京市劳动保护科学研究所、斯博瑞安(中国)安全防护设备有限公司</t>
  </si>
  <si>
    <t>2009/4/1 0:00:00</t>
  </si>
  <si>
    <t>2009/12/1 0:00:00</t>
  </si>
  <si>
    <t>GB/T 23512-2015</t>
  </si>
  <si>
    <t>石油天然气工业　套管、油管、管线管和钻柱构件用螺纹脂的评价与试验</t>
  </si>
  <si>
    <t>Petroleum and natural gas industries—Evaluation and testing of thread compounds for use with casing, tubing, line pipe and drill stem elements</t>
  </si>
  <si>
    <t>ISO 2137、ISO 2176、ASTM D217、ASTM D2265、ASTM D4048</t>
  </si>
  <si>
    <t>GB/T 23512-2009</t>
  </si>
  <si>
    <t>ISO 13678:2010</t>
  </si>
  <si>
    <t>中国石油集团石油管工程技术研究院、西安三环科技开发总公司、无锡中石油润滑脂有限公司</t>
  </si>
  <si>
    <t>刘养勤、田峰、邵晓东、曲璐璐、徐婷等</t>
  </si>
  <si>
    <t>GB/T 23802-2023</t>
  </si>
  <si>
    <t>石油天然气工业 套管、油管、接箍毛坯及附件材料用耐蚀合金无缝管交货技术条件</t>
  </si>
  <si>
    <t>Petroleum and natural gas industries—Technical delivery conditions of corrosion-resistant alloy seamless tubular products for use as casing, tubing, coupling stock and accessory material</t>
  </si>
  <si>
    <t>ISO377、ISO404、ISO525、ISO643、ISO3452-1、ISO4885、ISO4948-1、ISO4948-2、ISO6508-1、ISO6508-2、ISO6892-1、ISO6892-2、ISO6929、ISO8501-1、ISO9712、ISO9934-1、ISO10423、ISO10474、ISO10893-2、ISO10893-3、ISO10893-4、ISO10893-5、ISO10893-8、ISO1083-10、ISO10893-12、ISO11484、ISO14284、ISO15156、ISO15156-3、ISO21920、TSO80000-1、APIRP578、API6A、API6ACRA、ASNT SNT-TC-1A、ASTMA370、ASTMA941、ASTME18、ASTME21、ASTME23、ASTME29、ASTME45-2018、ASTME110、ASTME112、ASTME309、ASTME340、ASTME381、ASTME562、ASTME570、ASTM709、ASTME1245、ASTME1476、ASTMG48-2011</t>
  </si>
  <si>
    <t>GB/T 23802-2015</t>
  </si>
  <si>
    <t>ISO 13680:2020,MOD</t>
  </si>
  <si>
    <t>中国石油集团工程材料研究院有限公司、中国石油天然气股份有限公司长庆油田分公司、宝山钢铁股份有限公司、陕西延长石油(集团)有限责任公司研究院、宝武特种冶金有限公司、天津钢管制造有限公司、西安三环石油管材科技有限公司、浙江久立特材科技股份有限公司、西安石油大学</t>
  </si>
  <si>
    <t>熊庆人、赵雪会、刘文红、张鸿博、李琼伟、许晴、张永红、张春霞、张永强、王长安、丁磊、方伟、马明娟、李霄、吕烁、王宝顺、许晓锋、仝珂、刘养勤、宋成立、文春宇、陆红军</t>
  </si>
  <si>
    <t>本文件规定了两个产品规范等级的套管、油管、接箍毛坯及附件材料(包括取自棒料的接箍毛坯和 附件材料)用耐蚀合金无缝管的交货技术条件。</t>
  </si>
  <si>
    <t>GB/T 24001-2004</t>
  </si>
  <si>
    <t>环境管理体系要求及使用指南</t>
  </si>
  <si>
    <t>环境</t>
  </si>
  <si>
    <t>全国环境管理标准化技术委员会</t>
  </si>
  <si>
    <t>Environmental management systems Requirements with guidance for use</t>
  </si>
  <si>
    <t>GB/T 24001-2016</t>
  </si>
  <si>
    <t>GB/T 24001-1996</t>
  </si>
  <si>
    <t>ISO 14001:2004</t>
  </si>
  <si>
    <t>Z00</t>
  </si>
  <si>
    <t>中国标准化研究院、中国合格评定国家认可中心,华夏认证中心,中国质量认证中心、方圆标志认证中心、清华大学环境科学与工程系、宝山钢铁股份有限公司、海尔集团、广州本田汽车有限公司</t>
  </si>
  <si>
    <t>范与华、李燕、王顺祺、刘克、陈全、张天柱、黄进、糜建青、史春洁、陈建伟</t>
  </si>
  <si>
    <t>本标准规定了对环境管理体系的要求,使一个组织能够根据法律法规和它应遵守的其他要求,以及关于重要环境因素的信息.制定和实施环境方针与目标。本标准适用于组织确定其能够控制的、或能够施加影响的那些环境因素。但标准本身并未提出具体的环境绩效准则。本标准适用于任何有下列愿望的组织:a)建立、实施保持并改进环境管理体系;b)使自己确信能符合所声明的环境方针;c)下列方式证实对本标准的符合:1) 进行自我评价和自我声明;2)寻求组织的相关方(如顾客)对其符合性的确认;3)寻求外部对其自我声明的确认;4)寻求外部组织对其环境管理体系进行认证(或注册)。本标准旨在使其所有要求都能够纳入任何一个环境管理体系。其应用程度取决于诸如组织的环境方针,活动、产品和服务的性质，运行场所和条件等因素。本标准还在附录 A 中对如何使用本标准提供了资料性的指南。</t>
  </si>
  <si>
    <t>GB 25990-2010</t>
  </si>
  <si>
    <t>车辆尾部标志板</t>
  </si>
  <si>
    <t>Rear-marking plates for vehicles and their trailers</t>
  </si>
  <si>
    <t>GB/T 3978、GB 4785、GB/T 8427-1998、GB/T 10485-2007、GB 11564</t>
  </si>
  <si>
    <t>ECE R69:2007、ECE R70:2007</t>
  </si>
  <si>
    <t>上海汽车灯具研究所、国家道路交通安全产品质量监督检验中心、中国汽车技术研究中心</t>
  </si>
  <si>
    <t>上海汽车灯具研究所</t>
  </si>
  <si>
    <t>费音、王华、王军华、赵斌、高尚</t>
  </si>
  <si>
    <t>GB/T 26641-2011</t>
  </si>
  <si>
    <t>无损检测　磁记忆检测　总则</t>
  </si>
  <si>
    <t>Non-destructive testing - Magnetic memory testing - General principles</t>
  </si>
  <si>
    <t>GB/T 9445、GB/T 12604.6、GB/T 12604.10</t>
  </si>
  <si>
    <t>GB/T 26641-2021</t>
  </si>
  <si>
    <t>中国特种设备检测研究院、爱德森(厦门)电子有限公司、清华大学、北京工业大学、北京航空材料研究院、北京航空航天大学、华北电力科学研究院、上海泰司检测科技有限公司、上海材料研究所</t>
  </si>
  <si>
    <t>沈功田、胡斌、陈钢、林俊明、李路明、张亦良</t>
  </si>
  <si>
    <t>GB/T 27025-2019</t>
  </si>
  <si>
    <t>检测和校准实验室能力的通用要求</t>
  </si>
  <si>
    <t>认证认可</t>
  </si>
  <si>
    <t>全国认证认可标准化技术委员会</t>
  </si>
  <si>
    <t>General requirements for the competence of testing and calibration laboratories</t>
  </si>
  <si>
    <t>ISO/IEC 指南99、ISO/IEC 17000</t>
  </si>
  <si>
    <t>GB/T 27025-2008</t>
  </si>
  <si>
    <t>ISO/IEC 17025:2017</t>
  </si>
  <si>
    <t>03.120.20</t>
  </si>
  <si>
    <t>中国合格评定国家认可中心、中国计量科学研究院、中国认证认可协会、中国家用电器研究院、国家地质实验测试中心</t>
  </si>
  <si>
    <t>中国合格评定国家认可中心</t>
  </si>
  <si>
    <t>张明霞、宋桂兰、富巍、乔东、李雪、郭栋、王春艳、王苏明、饶红、雷质文、籍浩楠、杨慧、崔芳、安子怡、张博、刘国荣、李乐琴、徐晓鹏、喻平武、钟狄阳、郗天培、刘汉霞</t>
  </si>
  <si>
    <t>GB/T 27867-2011</t>
  </si>
  <si>
    <t>石油液体管线自动取样法</t>
  </si>
  <si>
    <t>油气储运</t>
  </si>
  <si>
    <t>Petroleum liquid—Automatic pipeline sampling</t>
  </si>
  <si>
    <t>GB/T 23256-2009、ISO 3170、ISO 3165、ISO 3734</t>
  </si>
  <si>
    <t>ISO 3171:1988</t>
  </si>
  <si>
    <t>E98</t>
  </si>
  <si>
    <t>75.180.30</t>
  </si>
  <si>
    <t>石油工业计量测试研究所</t>
  </si>
  <si>
    <t>2011/12/30 0:00:00</t>
  </si>
  <si>
    <t>2012/6/1 0:00:00</t>
  </si>
  <si>
    <t>GB/T 28001-2011</t>
  </si>
  <si>
    <t>职业健康安全管理体系.要求</t>
  </si>
  <si>
    <t>职业健康</t>
  </si>
  <si>
    <t>Occupational health and safety management systems - Requirements</t>
  </si>
  <si>
    <t>GB/T 19000-2008、GB/T 24001-2004、GB/T 28002-2011</t>
  </si>
  <si>
    <t>GB/T 45001-2020</t>
  </si>
  <si>
    <t>GB/T 28001-2001</t>
  </si>
  <si>
    <t>OHSAS 18001:2007</t>
  </si>
  <si>
    <t>C60</t>
  </si>
  <si>
    <t>13.100;03.080.01</t>
  </si>
  <si>
    <t>中国标准化研究院、国家认证认可监督管理委员会、中国认证认可协会、中国合格评定国家认可中心等</t>
  </si>
  <si>
    <t>陈元桥、于帆、陈全、王琛、王顺祺等</t>
  </si>
  <si>
    <t>GB/T 29170-2012</t>
  </si>
  <si>
    <t>石油天然气工业  钻井液实验室测试</t>
  </si>
  <si>
    <t>Petroleum and natural gas industries - Drilling fluids - Laboratory testing</t>
  </si>
  <si>
    <t>GB/T 261、GB/T 262、GB/T 1884、GB/T 3535、GB/T 5005-2010、GB/T 6682-2008、GB/T 16783.1、GB/T 16783.2、ISO 91-1:1992、ISO 3007、ISO 3104、ISO 3405:2011、ISO 3839、ASTM D 1141、ASTM D 4052、ASTM D 5186、ASTM E 100、IP 391</t>
  </si>
  <si>
    <t>ISO 10416:2008</t>
  </si>
  <si>
    <t>96</t>
  </si>
  <si>
    <t>中国石油化工集团公司中原石油勘探局钻井工程技术研究院</t>
  </si>
  <si>
    <t>甄剑武、雷祖猛、王兴武、张麒麟、孟丽艳、宋士军等</t>
  </si>
  <si>
    <t>GB/T 29171-2023</t>
  </si>
  <si>
    <t>岩石毛管压力曲线的测定</t>
  </si>
  <si>
    <t>石油地质</t>
  </si>
  <si>
    <t>Rock capillary pressure measurement</t>
  </si>
  <si>
    <t>GB/T18216.4、GB/T29172、SY/T6014</t>
  </si>
  <si>
    <t>GB/T 29171-2012</t>
  </si>
  <si>
    <t>E 12</t>
  </si>
  <si>
    <t>中国石油天然气股份有限公司勘探开发研究院、大庆油田有限责任公司勘探开发研究院、中海油能源发展股份有限公司工程技术公司、中国石油化工股份有限公司胜利油田分公司勘探开发研究院</t>
  </si>
  <si>
    <t>中国石油天然气股份有限公司勘探开发研究院</t>
  </si>
  <si>
    <t>张祖波、吕伟峰、陈序、王新江、张可、高建、孙灵辉、崔焕奇、唐磊、洪鑫、孙志刚、李奋、张红欣</t>
  </si>
  <si>
    <t>GB/T 29172-2012</t>
  </si>
  <si>
    <t>岩心分析方法</t>
  </si>
  <si>
    <t>Practices for core analysis</t>
  </si>
  <si>
    <t>SY/T5336</t>
  </si>
  <si>
    <t>API RP 40:1998</t>
  </si>
  <si>
    <t>E12</t>
  </si>
  <si>
    <t>240</t>
  </si>
  <si>
    <t>中国石化股份胜利油田分公司地质科学研究院、中国石油勘探开发研究院</t>
  </si>
  <si>
    <t>中国石化股份胜利油田分公司地质科学研究院</t>
  </si>
  <si>
    <t>曲岩涛、戴志坚、李桂梅、王胜、贾丽华、张泉等</t>
  </si>
  <si>
    <t>GB/T 29639-2020</t>
  </si>
  <si>
    <t>生产经营单位生产安全事故应急预案编制导则</t>
  </si>
  <si>
    <t>Guidelines for enterprises to develop emergency response plan for work place accidents</t>
  </si>
  <si>
    <t>AQ/T 9007</t>
  </si>
  <si>
    <t>GB/T 29639-2013</t>
  </si>
  <si>
    <t>C78</t>
  </si>
  <si>
    <t>中国安全生产科学研究院、国家安全生产应急救援中心、南方电网调峰调频发电有限公司</t>
  </si>
  <si>
    <t>中国安全生产科学研究院</t>
  </si>
  <si>
    <t>张兴凯、雷长群、高双喜、孔亮、时训先、吴志岭、闫立、石国领、张明、李定林、王文靖、陈兵、王尚顺、李晖、蔡镇坤、徐斌、周劲松</t>
  </si>
  <si>
    <t>GB/T 31033-2014</t>
  </si>
  <si>
    <t>石油天然气钻井井控技术规范</t>
  </si>
  <si>
    <t>石油钻井</t>
  </si>
  <si>
    <t>Specification for well control technology of oil &amp; gas drilling</t>
  </si>
  <si>
    <t>GB/T 20174、GB/T 20972.1、GB/T 20972.2、GB/T 20972.3、GB/T 22513</t>
  </si>
  <si>
    <t>中国石油天然气集团公司川庆钻探工程有限公司钻采工程技术研究院</t>
  </si>
  <si>
    <t>2014/12/5 0:00:00</t>
  </si>
  <si>
    <t>GB/T 31483-2015</t>
  </si>
  <si>
    <t>页岩气地质评价方法</t>
  </si>
  <si>
    <t>页岩气</t>
  </si>
  <si>
    <t>Geological evaluation methods for shale gas</t>
  </si>
  <si>
    <t>SY/T 5336、SY/T 5368、SY/T 5440</t>
  </si>
  <si>
    <t>E11</t>
  </si>
  <si>
    <t>75.010</t>
  </si>
  <si>
    <t>中国石油勘探开发研究院油气资源规划研究所、中国石油西南油气田分公司勘探开发研究院、中国石化石油勘探开发研究院、西南石油大学</t>
  </si>
  <si>
    <t>中国石油勘探开发研究院油气资源规划研究所</t>
  </si>
  <si>
    <t>2015/5/15 0:00:00</t>
  </si>
  <si>
    <t>2015/10/1 0:00:00</t>
  </si>
  <si>
    <t>GB/T 32338-2015</t>
  </si>
  <si>
    <t>石油天然气工业  钻井和修井设备  钻井泵</t>
  </si>
  <si>
    <t>Petroleum and natural gas industries—Drilling and well servicing equipment—Mud-pump</t>
  </si>
  <si>
    <t>GB/T 191、GB/T 229、GB/T 307(所有部分)、GB/T 3077、GB/T 3480(所有部分)、GB/T 4604(所有部分)、GB/T 6388、GB/T 8423、GB/T 9444、GB/T 13384、GB/T 13799、GB/T 17744-2015、GB/T 19001、GB/T 22513、NB/T 47013.4、JB/T 7927、SY/T 6919</t>
  </si>
  <si>
    <t>宝鸡石油机械有限责任公司、兰州兰石石油装备工程有限公司、南阳二机石油装备（集团）有限公司、四川宏华石油设备有限公司、中国石油集团渤海石油装备（天津）中成机械制造有限公司、胜利油田高原石油装备有限责任公司、川庆钻探长庆钻井总公司</t>
  </si>
  <si>
    <t>宝鸡石油机械有限责任公司</t>
  </si>
  <si>
    <t>蒲荣春、刘红芳、祖慧玲、范亚民、董辉、刘俭、周小冬、许林涛、吴苗法、秦建中</t>
  </si>
  <si>
    <t>GB/T 35053-2018</t>
  </si>
  <si>
    <t>煤层气含量测定用密闭取心方法</t>
  </si>
  <si>
    <t>煤层气</t>
  </si>
  <si>
    <t>Sealed coring method for determination of coalbed methane content</t>
  </si>
  <si>
    <t>GB/T 19559、GB/T 28753、GB/T 31537-2015</t>
  </si>
  <si>
    <t>D20</t>
  </si>
  <si>
    <t>中煤科工集团西安研究院有限公司</t>
  </si>
  <si>
    <t>2018/5/14 0:00:00</t>
  </si>
  <si>
    <t>2018/9/1 0:00:00</t>
  </si>
  <si>
    <t>GB/T 40546-2021</t>
  </si>
  <si>
    <t>煤层气井排采工程设计规范</t>
  </si>
  <si>
    <t>工艺</t>
  </si>
  <si>
    <t>Design specification for coalbed methane well drainage engineering</t>
  </si>
  <si>
    <t>GB/T 13610、AQ 1115-2018、SY/T 5587.5-2018、SY/T 5587.9-2007、SY/T 5873-2017、SY/T 6084-2014、SY/T 6276、SY/T 6668、SY/T 6921</t>
  </si>
  <si>
    <t>D15</t>
  </si>
  <si>
    <t>中煤科工集团西安研究院有限公司、中联煤层气有限责任公司、山西蓝焰煤层气集团有限责任公司</t>
  </si>
  <si>
    <t>2021/8/20 0:00:00</t>
  </si>
  <si>
    <t>2022/3/1 0:00:00</t>
  </si>
  <si>
    <t>GB/T 41164-2021</t>
  </si>
  <si>
    <t>碎软低渗煤层顶板水平井分段压裂技术规范</t>
  </si>
  <si>
    <t>Specifications technology for multistage fracturing in horizontal well within roof of broken-soft and low permeability coal seam</t>
  </si>
  <si>
    <t>NB/T 14002.2、NB/T 14002.4、NB/T 14002.5、SY/T 5107、SY/T 5108、SY/T 5289、SY/T 5587.5、SY/T 5727、SY/T 6253、SY/T 6302、SY/T 6610、SY/T 6690、SY/T 7014、SY/T 7372</t>
  </si>
  <si>
    <t>73.020</t>
  </si>
  <si>
    <t>2021/12/31 0:00:00</t>
  </si>
  <si>
    <t>2022/7/1 0:00:00</t>
  </si>
  <si>
    <t>GB/T 42440-2023</t>
  </si>
  <si>
    <t>页岩气 工厂化压裂用水输送系统技术要求</t>
  </si>
  <si>
    <t>石油设备材料</t>
  </si>
  <si>
    <t>全国天然气标准化技术委员会(SAC/TC 244)</t>
  </si>
  <si>
    <t>Shale gas—The technical requirements for water supply and transportation system of industrial fracturing</t>
  </si>
  <si>
    <t>GB 50013、GB 50265、NB/T 14002.3、SY/T 6331</t>
  </si>
  <si>
    <t>E16</t>
  </si>
  <si>
    <t>中国石油天然气股份有限公司西南油气田分公司天然气研究院、中国石油天然气股份有限公司西南油气田分公司、中国石油工程建设有限公司西南分公司、四川科宏石油天然气工程有限公司、中石化重庆涪陵页岩气勘探开发有限公司、中国石油集团川庆钻探工程有限公司页岩气勘探开发项目经理部、大庆油田有限责任公司井下作业分公司</t>
  </si>
  <si>
    <t>中国石油天然气股份有限公司西南油气田分公司天然气研究院</t>
  </si>
  <si>
    <t>2023/5/23 0:00:00</t>
  </si>
  <si>
    <t>2023/9/1 0:00:00</t>
  </si>
  <si>
    <t>GB 50013-2018</t>
  </si>
  <si>
    <t>室外给水设计标准</t>
  </si>
  <si>
    <t>工程建设</t>
  </si>
  <si>
    <t>中华人民共和国住房和城乡建设部</t>
  </si>
  <si>
    <t>Standard for design of outdoor water supply engineering</t>
  </si>
  <si>
    <t>P41</t>
  </si>
  <si>
    <t>83.140</t>
  </si>
  <si>
    <t>上海市政工程设计研究总院(集团)有限公司、北京市市政工程设计研究总院有限公司、中国市政工程华北设计研究总院有限公司、中国市政工程东北设计研究总院有限公司、中国市政工程西北设计研究院有限公司、中国市政工程中南设计研究总院有限公司、中国市政工程西南设计研究总院有限公司、杭州市城市规划设计研究院、清华大学、同济大学、哈尔滨工业大学</t>
  </si>
  <si>
    <t>上海市政工程设计研究总院(集团)有限公司</t>
  </si>
  <si>
    <t>王如华、于水利、马林伟、王南威、王胜军、王洋、王晏、王海梅、王雄、邓志光、邓慧萍、史春海、冯一军、冯嘉琳、朱昱、邬亦俊、刘文君、许嘉炯、李冬、李伟、李国洪、李春鞠、李祖鹏、杨力、杨红、杨孟进、杨宪力、杨雪、时文歆、何纯提、沈小红、张杰、张晓健、张硕、张德跃、张德新、陈永成、陈超、郑国兴、单晓峻、赵忠富、饶磊、姚左钢、聂福胜、徐承华、曹伟新、崔福义、董红、舒玉芬、谢仁杰、熊水应、魏俊杰</t>
  </si>
  <si>
    <t>GB 50014-2021</t>
  </si>
  <si>
    <t>室外排水设计标准</t>
  </si>
  <si>
    <t>Standard for design of outdoor wastewater engineering</t>
  </si>
  <si>
    <t>P40</t>
  </si>
  <si>
    <t>29.160.01</t>
  </si>
  <si>
    <t>上海市政工程设计研究总院(集团)有限公司、北京市市政工程设计研究总院有限公司、中国市政工程东北设计研究总院有限公司、中国市政工程华北设计研究总院有限公司、中国市政工程西北设计研究院有限公司、中国市政工程中南设计研究总院有限公司、天津市市政工程设计研究总院、中国市政工程西南设计研究总院有限公司</t>
  </si>
  <si>
    <t>张辰、李艺、陈嫣、厉彦松、李成江、马小蕾、李树苑、王秀朵、罗万申、王锡清、胡维杰、李滨、赵明、任玉辉、吕永鹏、谭学军、李春鞠、冯凯、杨红、张德跃、史春海、刘向荣、付忠志、张欣、俞士静、陆继诚、周质炎、杨雪、邹伟国、李伦、朱文美、姚玉健、杨雪、李金龙、雷培树</t>
  </si>
  <si>
    <t>GB 50016-2014</t>
  </si>
  <si>
    <t>建筑设计防火规范</t>
  </si>
  <si>
    <t>Code for fire protection design of buildings</t>
  </si>
  <si>
    <t>P16</t>
  </si>
  <si>
    <t>13.220</t>
  </si>
  <si>
    <t>中华人民共和国公安部、部天津消防研究所、公安部四川消防研究所、中国建筑科学研究院、中国建筑东北设计研究院有限公司、中国中元国际工程有限公司、中国市政工程华北设计研究院、中国中轻国际工程有限公司、中国寰球化学工程公司、中国建筑设计研究院、公安部沈阳消防研究所、北京市建筑设计研究院、天津市建筑设计院、清华大学建筑设计研究院、东北电力设计院、华东建筑设计研究院有限公司、上海隧道工程轨道交通设计研究院、北京市公安消防总队、上海市公安消防总队、天津市公安消防总队、四川省公安消防总队、陕西省公安消防总队、辽宁省公安消防总队、福建省公安消防总队</t>
  </si>
  <si>
    <t>倪照鹏、刘激扬、王宗存、沈纹、吴和俊、张磊、胡锐、张梅红、黄韬、张敏洁、郭景、黄德祥、卫大可</t>
  </si>
  <si>
    <t>本规范适用于下列新建、扩建和改建的建筑:1 厂房;2 仓库;3 民用建筑;4 甲、乙、丙类液体储罐(区);5 可燃、助燃气体储罐(区);6 可燃材料堆场;7 城市交通隧道。人民防空工程、石油和天然气工程、石油化工工程和火力发电厂与变电站等的建筑防火设计,当有专门的国家标准时,宜从其规定。本规范不适用于火药、炸药及其制品厂房(仓库)、花炮厂房(仓库)的建筑防火设计。</t>
  </si>
  <si>
    <t>GB 50019-2015</t>
  </si>
  <si>
    <t>工业建筑供暖通风与空气调节设计规范</t>
  </si>
  <si>
    <t>Design code for heating ventilation and air conditioning</t>
  </si>
  <si>
    <t>GB 50019-2003</t>
  </si>
  <si>
    <t>P45</t>
  </si>
  <si>
    <t>91.140.30</t>
  </si>
  <si>
    <t>中国有色工程有限公司、中国恩菲工程技术有限公司、中国疾病预防控制中心、中国电子工程设计院、中治京诚工程技术有限公司、上海市机电设计研究院有限公司
、中国航空规划建设发展有限公司、广东启源建筑工程设计院有限公司、机械工业第六设计研究院有限公司、中国昆仑工程公司、中国瑞林工程技术有限公司、昆明有色冶金设计研究院股份公司、长沙有色冶金设计研究院有限公司、中国建筑科学研究院、清华大学、同济大学、哈尔滨工业大学、西安建筑科技大学、广州大学、重庆大学、东华大学、西安工程大学、湖南大学</t>
  </si>
  <si>
    <t>中国有色工程有限公司</t>
  </si>
  <si>
    <t>任兆成、罗英、高波、邓有源、欧阳施化、戴自祝、秦学礼、袁志明、杆佩文、叶鸣、赵波、赵炬、刘强、舒春林、朱映莉、许小云、路宾、郑翔、李先庭、王福林、燕达、张崎、赵晓宇、刘东、张旭、周翔、赵加宁、刘京、姜益强、黄重成、李安桂、冀兆良、李百战、李楠、沈恒根、黄翔、张国强、韩杰、钱怡松、叶方涛、胡洪明、孟辉</t>
  </si>
  <si>
    <t>为了工业企业改善劳动条件,提高劳动生产率,保证产品质量和人身安全,在供暖、通风与空气调节设计中采用先进技术合理利用和节约能源与资源,保护环境,制定本规范。本规范适用于新建、扩建和改建的工业建筑物及构筑物的供暖、通风与空气调节设计。本规范不适用于有特殊用途、特殊净化与特殊防护要求的建筑物、洁净厂房以及临时性建筑物的供暖、
通风与空气调节设计。供暖、通风与空气调节设计方案应根据生产工艺要求以及建筑物的用途与功能、使用要求、冷热负荷构成特点、环境条件、能源状况,结合现行国家相关卫生、安全、节能、环保等方针政策,会同相关专业通过综合技术经济比较确定。在设计中宜采用新技术、新工艺、新设备、新材料。供暖、通风与空气调节设计中,应明确施工及验收的要求以及应执行的相关施工及验收规范。当对施工及验收有特殊要求时,应在设计文件中加以说明。工业建筑供暖、通风与空气调节设计除应符合本规范外，尚应符合国家现行有关标准的规定。</t>
  </si>
  <si>
    <t>GB/T 50087-2013</t>
  </si>
  <si>
    <t>工业企业噪声控制设计规范</t>
  </si>
  <si>
    <t>Code for design of noise control of industrial enterprises</t>
  </si>
  <si>
    <t>P31</t>
  </si>
  <si>
    <t>17.140.01</t>
  </si>
  <si>
    <t>北京市劳动保护科学研究所、中国科学院声学研究所、中国建筑科学研究院、中国建筑设计研究院、中国环境科学研究院、国家建筑材料工业标准定额总站、北京市疾病预防控制中心、北京城建科技促进会、华北科技学院、北京绿创声学工程股份有限公司、中材装备集团有限公司、天津水泥工业设计研究院有限公司</t>
  </si>
  <si>
    <t>张斌、魏志勇、徐民、王蓓蓓、秦勤、邵斌、户文成、李贤徽、宋瑞祥、佟小朋、刘碧龙、张翔、张付奎、张国宁、施敬林、吕琳、王建明、程根银、耿晓音、郭宇春、吴涛、岳润清</t>
  </si>
  <si>
    <t>GB 50183-2015</t>
  </si>
  <si>
    <t>石油天然气工程设计防火规范</t>
  </si>
  <si>
    <t>Code for fire protection design of petroleum and natural gas engineering</t>
  </si>
  <si>
    <t>GB6722、GB50016、GB50019、GB50052、GB50057、GB50058、GB50116、GB50140、GB50151、GB50251、GB50253、GB50313、GB50423、GB50459、GB50470、GB/T50698、GB50974、GB20368、GB/T21447、TSG R004、SY6503</t>
  </si>
  <si>
    <t>P15/19</t>
  </si>
  <si>
    <t>13.220.20</t>
  </si>
  <si>
    <t>中国石油天然气股份有限公司规划总院、大庆油田工程有限公司、中国石油集团工程设计有限责任公司西南分公司、中油辽河工程有限公司、公安部天津消防研究所、中石化石油工程设计有限公司、中国石油天然气管道工程有限公司、中国寰球工程公司</t>
  </si>
  <si>
    <t>中国石油天然气股份有限公司规划总院</t>
  </si>
  <si>
    <t xml:space="preserve">杨莉娜、惠熙祥、杨春明、李―冰、陈运强、白改玲、李爽、郭宝申、秘义行、王瞭智、连洪江、李正才、黄云松、杨︰艳、吴军、刘杨龙、杨清民、刘玉身、董增强、童富良、孙绳昆、王春燕、何玉辉、程―静、王璐、翟永辉、袁印实、郭佳春、杨﹐峥、邱心鹏、李艳辉、李玉春、白晓东、乔秀民、胡连锋、严明、李一强、陆永康、徐―晶、王秀君、陆―勇
</t>
  </si>
  <si>
    <t>GB 50265-2022</t>
  </si>
  <si>
    <t>泵站设计标准</t>
  </si>
  <si>
    <t>Standard for pumping station design</t>
  </si>
  <si>
    <t>GB 50265-2010，GB/T 50510-2009</t>
  </si>
  <si>
    <t>上海勘测设计研究院有限公司、水利部水利水电规划设计总院、中国灌溉排水发展中心、湖北省水利水电规划勘测设计院、江苏省水利勘测设计研究院有限公司、山西省水利水电勘测设计研究院、长江勘测规划设计研究有限责任公司、中水东北勘测设计研究有限责任公司</t>
  </si>
  <si>
    <t>上海勘测设计研究院有限公司</t>
  </si>
  <si>
    <t>陆忠民、朱丽娟、黄颖蕾、胡德义、李端明、别大鹏、杨晋营、黄毅、伍杰、徐平、吕建新、朱庆华、陈庆华、李彬、肖佳华、周明、张仁田、牛勇、倪燕玉、文学鸿、张政伟、李娜、周兵、王化翠</t>
  </si>
  <si>
    <t>为统一泵站设计标准,保证设计质量,做到安全可靠、技术先进、经济合理、运行管理方便,制定本标准。本标准适用于新建、扩建与更新改造的供水、灌溉和排水泵站设计。泵站设计应广泛收集和整理基本资料。基本资料应经过分析,准确可靠,满足设计要求，泵站设计应吸取实践经验,进行必要的科学试验,遵循节能降耗的原则,积极采用新技术、新材料、新设备和新工艺。设计地震动峰值加速度大于或等于0.10g的泵站，应进行抗震设计。设计地震动峰值加速度为0.05g的泵站，可不进行抗震计算,但仍应采取抗震措施。泵站设计除应符合本标准外,尚应符合国家现行有关标准的规定。</t>
  </si>
  <si>
    <t>GB 50350-2015</t>
  </si>
  <si>
    <t>油田油气集输设计规范</t>
  </si>
  <si>
    <t>Code for design of oil-gas gathering and transportation systems of oilfield</t>
  </si>
  <si>
    <t>75.200</t>
  </si>
  <si>
    <t>大庆油田工程有限公司、中油辽河工程有限公司、中石化石油工程设计有限公司、西安长庆科技工程有限责任公司</t>
  </si>
  <si>
    <t>大庆油田工程有限公司</t>
  </si>
  <si>
    <t>GB/T 50493-2019</t>
  </si>
  <si>
    <t>石油化工可燃气体和有毒气体检测报警设计标准</t>
  </si>
  <si>
    <t>Standard for design of combustible gas and toxic gas detection and alarm for petrochemical industry</t>
  </si>
  <si>
    <t>GB 50493-2009</t>
  </si>
  <si>
    <t>中石化广州工程有限公司、中国石化工程建设有限公司、深圳市诺安环境安全股份有限公司、无锡格林通安全装备有限公司、北京燕山时代仪表有限公司、深圳市特安电子有限公司、汉威科技集团股份有限公司、成都安可信电子股份有限公司、中石化霍尼韦尔(天津)有限公司</t>
  </si>
  <si>
    <t>中石化广州工程有限公司</t>
  </si>
  <si>
    <t>文科武、裴炳安、朱华兴、吕明伦、金哲、邵瑜、林融、卿笃安、唐蓉、刘昕、韩振东、张占峰、龙方彦、沙蓓裔</t>
  </si>
  <si>
    <t>为保障石油化工企业的人身安全和生产安全，监测生产过程及储运设施中泄漏的可燃气体或有毒气体,并及时报警,预防人身伤害以及火灾与爆炸事故的发生,制定本标准。本标准适用于石油化工新建、扩建工程中可燃气体和有毒气体检测报警系统的设计。石油化工可燃气体和有毒气体检测报警系统的设计,除应符合本标准要求外，尚应符合国家现行有关标准的规定。</t>
  </si>
  <si>
    <t>GB/T 50823-2013</t>
  </si>
  <si>
    <t>油气田及管道工程计算机控制系统设计规范</t>
  </si>
  <si>
    <t>Code for computer control system design of oil/gas fields and pipelines</t>
  </si>
  <si>
    <t>P71</t>
  </si>
  <si>
    <t>胜利油田胜利勘察设计研究院有限公司、大庆油田工程有限公司、中国石油天然气管道工程有限公司</t>
  </si>
  <si>
    <t>胜利油田胜利勘察设计研究院有限公司</t>
  </si>
  <si>
    <t>田京山、程云海、王怀义、刘强、徐晶、梅斌、梅刚、张德发、高原、冯立法、刘晓刚、聂中文、邢建芬、刘少宇、王志强、纪志军、王静、王偣、闰辉、李瑾、宋衍茹、杨立萍、李敬</t>
  </si>
  <si>
    <t>GB/T 50892-2013</t>
  </si>
  <si>
    <t>油气田及管道工程仪表控制系统设计规范</t>
  </si>
  <si>
    <t>Code for engineering design of instrument control system for oil/gas fields and pipelines</t>
  </si>
  <si>
    <t>P80</t>
  </si>
  <si>
    <t xml:space="preserve">中国石化集团中原石油勘探局勘察设计研究院、胜利油田胜利勘察设计研究院有限公司、大庆油田工程有限公司、中国石油天然气管道工程有限公司、中国石油集团工程设计有限责任公司西南分公司
</t>
  </si>
  <si>
    <t>中国石化集团中原石油勘探局勘察设计研究院</t>
  </si>
  <si>
    <t>胡迈清、朱瑞苗、郭晓明、梅刚、程云海、卢文达、何丽梅、王晓莉、王向阳、田京山、张德发、王怀义、于建林、张建强、连家秀、祁会芳、梅斌、杨捷、郭峋、赵国敏、王美燕、张欣、李萍、王琦、高志国、张倩、刘强、纪志军、杨春成、王愔、王志强、杨焜</t>
  </si>
  <si>
    <t>GB/T 50934-2013</t>
  </si>
  <si>
    <t>石油化工工程防渗技术规范</t>
  </si>
  <si>
    <t>Technical code for seepage prevention in petrochemical engineering</t>
  </si>
  <si>
    <t>P72</t>
  </si>
  <si>
    <t>中石化洛阳工程有限公司、中国石化工程建设有限公司、中石化宁波工程有限公司、中国寰球工程公司、中国石油工程建设公司华东设计分公司、中国成达工程有限公司、中国石油庆阳石化分公司、中国石油四川石化有限责任公司、四川正升环保科技有限公司、北京高能时代环境技术股份有限公司、北京中非博克科技有限公司、SOLMAX(索玛)国际土工材料有限公司、GSE(吉事益)衬垫技术有限公司、北京金禹华科技发展有限公司、道康宁(中国)投资有限公司、北京锄禾环保技术有限公司、北京固斯特国际化工有限公司</t>
  </si>
  <si>
    <t>中石化洛阳工程有限公司</t>
  </si>
  <si>
    <t>武笑平、稳转平、申满对、王松生、张林青、陈薇、黄钟喜、周家祥、王耀东、杨晓红、葛保锋、崔忠涛、杨诗勇、魏治中、张栋杰、张成武、姜吉祥、邱石、刘仲元、杨小永、杨辉、刘勇、刘继武、黄仕昌、曹大伟、谭晓明、祁昌伟、高剑秋、李建留、王文开、杜新辉、杨建平</t>
  </si>
  <si>
    <t>GBZ 1-2010</t>
  </si>
  <si>
    <t>工业企业设计卫生标准</t>
  </si>
  <si>
    <t>劳动卫生</t>
  </si>
  <si>
    <t>卫生</t>
  </si>
  <si>
    <t>中华人民共和国卫生部</t>
  </si>
  <si>
    <t>Hygienic standards for the Design of Industrial Enterprises</t>
  </si>
  <si>
    <t>GBZ2.1、GBZ2.2、GBZ158、GBZ/T194、GBZ/T195、GBZ/T223、GB3095、GB16297、GB/T16758、GB18083、GB/T18664、GB18871、GB50019、GB/T50033、GB50034、GB50073、GB50187、GBJ87</t>
  </si>
  <si>
    <t>GBZ 1-2002</t>
  </si>
  <si>
    <t>C52</t>
  </si>
  <si>
    <t>中国疾病预防控制中心职业卫生与中毒控制所、中国疾病预防控制中心环境与健康相关产品安全所、复旦大学公共卫生学院、北京大学公共卫生学院、首都经济贸易大学、北京市疾病预防控制中心、上海市疾病预防控制中心、辽宁省疾病预防控制中心、中华全国总工会、山东省职业卫生与职业病防治研究院﹑河南省职业病防治研究所、辽宁省职业病防治院、鞍山钢铁集团公司劳动卫生研究所、中国纺织勘察设计协会、中国化学工业协会、中国石油和化工勘察设计协会、全国电力行业劳动环境检测监督总站</t>
  </si>
  <si>
    <t>中国疾病预防控制中心职业卫生与中毒控制所</t>
  </si>
  <si>
    <t>李涛、张敏、吴维皑、杜燮祎、邵强、徐伯洪、梁友信、戴自祝、王生、郭建中、王忠旭、李文捷、赵容、吕琳、吴世达、刘茁、余善法、李刚、刘晓延、邵华、林菡、王恩业、刘承彬、樊晶光、赵桂芹、王丹、金晔鑫、陈青松、张永</t>
  </si>
  <si>
    <t>010102</t>
  </si>
  <si>
    <t>GBZ</t>
  </si>
  <si>
    <t>GBZ 2.1-2019</t>
  </si>
  <si>
    <t>工作场所有害因素职业接触限值 第1部分：化学有害因素</t>
  </si>
  <si>
    <t>Occupational exposure limits for hazardous agents in the workplace— Part 1: Chemical hazardous agents</t>
  </si>
  <si>
    <t>GBZ1、GBZ159、GBZ/T160、GBZ/T192、GBZ/T224、GBZ/T225、GBZ/T229.2、GBZ/T295、GBZ/T300</t>
  </si>
  <si>
    <t>GBZ 2.1-2007</t>
  </si>
  <si>
    <t>中国疾病预防控制中心职业卫生与中毒控制所、复旦大学公共卫生学院、军事医学科学院、华中科技大学同济公共卫生学院、北京大学公共卫生学院、广东省职业病防治院</t>
  </si>
  <si>
    <t>张敏、闫慧芳、朱晓俊、陈青松、李文捷、徐伯洪、吴维皑、郑玉新、刘洪涛、周志俊、王生、谷京宇、丘创逸、杨磊、刘晓延、杜燮祎、邱兵、丁春光、王恩业、聂武、朱志良</t>
  </si>
  <si>
    <t>本部分规定了工作场所职业接触化学有害因素的卫生要求、检测评价及控制原则。本部分适用于工业企业卫生设计以及工作场所化学有害因素职业接触的管理、控制和职业卫生监督检查等。</t>
  </si>
  <si>
    <t>GBZ 118-2002</t>
  </si>
  <si>
    <t>油（气）田非密封型放射源测井卫生防护标准</t>
  </si>
  <si>
    <t>Radiological protection standards for unsealed radioactive sources logging in oil and gas-field</t>
  </si>
  <si>
    <t>GBZ128、GB8703、GB9133、GB11806、GB11930</t>
  </si>
  <si>
    <t>GBZ 118-2020</t>
  </si>
  <si>
    <t>C57</t>
  </si>
  <si>
    <t>山东省医学科学院放射医学研究所、胜利油田卫生防疫站</t>
  </si>
  <si>
    <t>山东省医学科学院放射医学研究所</t>
  </si>
  <si>
    <t>宗西源、乔东亮、邓大平、杨迎晓、孙作忠、张华宗、胡士良</t>
  </si>
  <si>
    <t>本标准规定了油（气）田非密封型放射源（以下简称非密封源）测井的放射卫生防护要求。本标准适用于油（气）田使用非密封源进行放射性示踪测井的实践。</t>
  </si>
  <si>
    <t>废止公告号：国家卫生健康委员会通告 国卫通〔2020〕4号</t>
  </si>
  <si>
    <t>GBZ/T 194-2007</t>
  </si>
  <si>
    <t>工作场所防止职业中毒卫生工程防护措施规范</t>
  </si>
  <si>
    <t>Hygienic engineering measures for preventing and controlling occupational poisoning in the work place</t>
  </si>
  <si>
    <t>GBZ1、GBZ2、GBZ158、GBZ159、GBZ/T160、GB50052、GB50187</t>
  </si>
  <si>
    <t>中国疾病预防控制中心环境与健康相关产品安全所</t>
  </si>
  <si>
    <t>邵强、刘江、施瑾、刘光铨</t>
  </si>
  <si>
    <t>本标准规定了对产生有毒有害物质的工业工作场所的设计与防毒设备、防护措施、管理人员的教育与培训及档案管理等方面的卫生要求。本标准适用于各类产生有毒有害物质的工作场所的工矿企业、事业及个体经济组织。</t>
  </si>
  <si>
    <t>GBZ/T</t>
  </si>
  <si>
    <t>GBZ/T 195-2007</t>
  </si>
  <si>
    <t>有机溶剂作业场所个人职业病防护用品使用规范</t>
  </si>
  <si>
    <t>The usage criterion of personal protective equipment against occupational diseases in the organic slovents workplace</t>
  </si>
  <si>
    <t>GBZ2.1、GB2890、GB3836.1、GB3836.2、GB3836.4、GB/T12903、GB14866、GB16756、GB/T18664</t>
  </si>
  <si>
    <t>中国疾病预防控制中心职业卫生与中毒控制所、中国疾病预防控制中心环境与健康相关产品安全所、北京市劳动保护科学研究所</t>
  </si>
  <si>
    <t>缪庆、陈永青、邵强、胡伟江、汪彤</t>
  </si>
  <si>
    <t>本标准规定了有机溶剂作业场所个人职业病防护用品的选择、使用、维护的要求与方法，并明确了用人单位和劳动者的责任及培训教育等方面的要求。本标准适用于仅存在有机溶剂作业场所的用人单位，不适用于同时存在其他有害气体和粉尘等职业病危害因素的用人单位。</t>
  </si>
  <si>
    <t>GBZ/T 203-2007</t>
  </si>
  <si>
    <t>高毒物品作业岗位职业病危害告知规范</t>
  </si>
  <si>
    <t>Warning specification for occupational hazards of highly toxic substances in the workplace</t>
  </si>
  <si>
    <t>GBZ158</t>
  </si>
  <si>
    <t>中国疾病预防控制中心职业卫生与中毒控制所、北京市疾病预防控制中心</t>
  </si>
  <si>
    <t>张敏、李涛、缪剑影、凌瑞杰、蔡世雄</t>
  </si>
  <si>
    <t>本标准规定了高毒物品作业岗位接触高毒物品的名称、理化物性、健康危害、防护措施以及应急处理等告知内容与警示标识。本标准适用于高毒物品作业岗位。</t>
  </si>
  <si>
    <t>GBZ/T 204-2007</t>
  </si>
  <si>
    <t>高毒物品作业岗位职业病危害信息指南</t>
  </si>
  <si>
    <t>Information guide for occupational hazards of highly toxic substances in the workplace</t>
  </si>
  <si>
    <t>GBZ2.1、GBZ/T203、GBZ188</t>
  </si>
  <si>
    <t>中国疾病预防控制中心职业卫生与中毒控制所、北京市疾病预防控制中心、福建省职业病与化学中毒控制中心</t>
  </si>
  <si>
    <t>张敏、李涛、缪剑影、凌瑞杰、杜燮祎、陈曙旸、蔡世雄、黄金祥、徐伯洪、李德鸿、高星、陶永娴、王焕强、郑玉新、周安寿、秦、张爽</t>
  </si>
  <si>
    <t>本标准规定了高毒物品作业岗位接触高毒物品的名称、理化特性、职业接触、健康危害、接触限值、防护措施、警示标识以及在出现紧急情况时进行急救和治疗等信息。本标准适用于高毒物品作业岗位。</t>
  </si>
  <si>
    <t>GBZ/T 205-2007</t>
  </si>
  <si>
    <t>密闭空间作业职业危害防护规范</t>
  </si>
  <si>
    <t>Specification of prevention and control on occupational hazards in confined space</t>
  </si>
  <si>
    <t>GB8958、GB/T18664、GBZ2.1</t>
  </si>
  <si>
    <t>中国疾病预防控制中心职业卫生与中毒控制所、华瑞科力恒科技有限公司、福建省职业病与化学中毒控制中心</t>
  </si>
  <si>
    <t>本标准规定了密闭空间作业职业危害防护有关人员的职责、控制措施和技术要求。本标准适用于用人单位密闭空间作业的职业危害防护。</t>
  </si>
  <si>
    <t>GBZ/T 222-2009</t>
  </si>
  <si>
    <t>密闭空间直读式气体检测仪选用指南</t>
  </si>
  <si>
    <t>Guideline for selection of direct-reading gas detector in the confined space</t>
  </si>
  <si>
    <t>GBZ2.1、GBZ/T205、GBZ/T206、GB3836.1、GB12358、GB15322.3、GB50058</t>
  </si>
  <si>
    <t>张敏、李涛、马瑞岭、徐伯洪、吴维皑、杜燮祎</t>
  </si>
  <si>
    <t>本标准规定了密闭空间直读式气体检测仪的选用原则、技术和使用要求。本标准适用于密闭空间的直读式气体检测仪的选用。</t>
  </si>
  <si>
    <t>GBZ/T 223-2009</t>
  </si>
  <si>
    <t>工作场所有毒气体检测报警装置设置规范</t>
  </si>
  <si>
    <t>Specification of setting monitoring and alarming devices for toxic gas in the workplace</t>
  </si>
  <si>
    <t>GBZ2.1、GBZ/T205、GB3836.1、GB3836.15、GB12358、GB50058</t>
  </si>
  <si>
    <t>张敏、李涛、马瑞玲、徐伯洪、吴维皑、杜燮祎</t>
  </si>
  <si>
    <t>本标准规定了工作场所有毒气体检测报警点和报警值的确定，以及检测报警仪的选型、安装、管理、维护等的要求和方法。本标准适用于工作场所有毒气体检测报警装置的设置、使用和管理。</t>
  </si>
  <si>
    <t>GBZ/T 224-2010</t>
  </si>
  <si>
    <t>职业卫生名词术语</t>
  </si>
  <si>
    <t>Terms of occupational health</t>
  </si>
  <si>
    <t>中国疾病预防控制中心职业卫生与中毒控制所、辽宁省疾病预防控制中心、国疾病预防控制中心环境与健康相关产品安全所、北京大学医学部、天津市疾病预防控制中心、中国医科大学、深圳市疾病预防控制中心、华中科技大学、北京市疾病预防控制中心</t>
  </si>
  <si>
    <t>李涛、张敏、吴维皑、徐伯洪、刘占元、王生、戴自祝、杜燮祎、邱兵、金晔鑫、吕琳、刘黛莉、黄雪祥、黄金祥、蔡原、庄志雄、李斌、许建宁、陈卫红、王忠旭、陈永青、王丹、李文捷、石春兰、王恩业、陈青松</t>
  </si>
  <si>
    <t>本标准规定了职业卫生术语的分类和定义或含义。本标准适用于职业卫生工作，特别是职业卫生标准的编写和实施。</t>
  </si>
  <si>
    <t>GBZ/T 259-2014</t>
  </si>
  <si>
    <t>硫化氢职业危害防护导则</t>
  </si>
  <si>
    <t>国家卫生和计划生育委员会</t>
  </si>
  <si>
    <t>Guidelines for protection against occupational hazards of hydrogen sulfide</t>
  </si>
  <si>
    <t>GBZ1、GBZ2.1、GBZ158、GBZ159、GBZ/T160.33、GBZ188、GBZ/T194、GBZ/T203、GBZ/T204、GBZ/T222、GBZ/T223、GBZ/225、GBZ/T229.2、GB/T11651、GB/T18664、GB50493、HG/T23004、HG23013</t>
  </si>
  <si>
    <t>中国石化集团公司职业病防治中心、山东省职业卫生与职业病防治研究院、中国石油化工股份有限公司天津分公司职业病防治所</t>
  </si>
  <si>
    <t>中国石化集团公司职业病防治中心</t>
  </si>
  <si>
    <t>周学勤、傅迎春、寇建朝、马程华、苏树祥、王瑞、易继湖、张海东、吴梅香、袁仲全</t>
  </si>
  <si>
    <t>本标准规定了硫化氢职业危害防护的职责与基本要求、硫化氢职业接触危害识别及风险评估、职业卫生防护措施及应急救援措施。本标准适用于职业活动中硫化氢危害的预防和控制。煤矿和金属矿采选业井下作业过程中的硫化氢防护不在本标准的适用范围内。</t>
  </si>
  <si>
    <t>SY/T 0026-1999</t>
  </si>
  <si>
    <t>水腐蚀性测试方法</t>
  </si>
  <si>
    <t>石油工程建设</t>
  </si>
  <si>
    <t>石油工程建设专业标准化委员会</t>
  </si>
  <si>
    <t>Test method for corrosivity of water</t>
  </si>
  <si>
    <t>SYJ 26-87</t>
  </si>
  <si>
    <t>13.060.01</t>
  </si>
  <si>
    <t>江汉石油管理局勘察设计研究院</t>
  </si>
  <si>
    <t>高峰、贾恒耀、冯小贝、孙魁</t>
  </si>
  <si>
    <t xml:space="preserve">本标准规定了油气田建设和生产过程中水介质对钢材腐蚀速率测定的试验方法。本标准适用于评价水介质对钢材的腐蚀性。
</t>
  </si>
  <si>
    <t>行业标准</t>
  </si>
  <si>
    <t>010201</t>
  </si>
  <si>
    <t>SY/T</t>
  </si>
  <si>
    <t>SY</t>
  </si>
  <si>
    <t>SY/T 0048-2016</t>
  </si>
  <si>
    <t>石油天然气工程总图设计规范</t>
  </si>
  <si>
    <t>Design specifications of general plan for petroleum and natural gas engineering</t>
  </si>
  <si>
    <t>SY/T 0048-2009</t>
  </si>
  <si>
    <t>72</t>
  </si>
  <si>
    <t>中国石油天然气股份有限公司规划总院、大庆油田工程有限公司、中国石油天然气管道工程有限公司、中国石油工程设计有限公司西南分公司</t>
  </si>
  <si>
    <t>董光喜、李红岩、刘杨龙、李正才、高伟、韩景宽、赵忠德、张斌、赵雪峰、蒋新、刘中庆、朱俊岩、甄建超、谭建辉、梅川、王志勇、刘明杰、唐丹、何兴、曲伟、李兵兵、张炯、孙鹏翔、严明</t>
  </si>
  <si>
    <t>为使石油天然气工程总图设计在满足生产、安全及保护环境要求的条件下，做到节约用地、降低能耗、节省投资，制定本规范。</t>
  </si>
  <si>
    <t>SY/T 0404-2016</t>
  </si>
  <si>
    <t>加热炉安装工程施工规范</t>
  </si>
  <si>
    <t>Code for construction of heater installation engineering</t>
  </si>
  <si>
    <t>SY/T 0404-1998</t>
  </si>
  <si>
    <t>P93</t>
  </si>
  <si>
    <t>58</t>
  </si>
  <si>
    <t>中油管道机械制造有限责任公司</t>
  </si>
  <si>
    <t>王关祥  邹峰  贾春桦  金守奇  刁福俊  冯东建  王震 张雷  李秋  李木子  赵海龙  魏丽燕  于迎芬  候丽娜</t>
  </si>
  <si>
    <t>为加强加热炉安装工程管理，明确加热炉安装工程施工质量要求，制定本规范。本规范适用于油气田、长输管道、油（气）库用管式加热炉、火筒式加热炉和有机热载体炉及附属设施的安装工程施工。本规范不适用于加热炉站内工艺管线的安装工程施工。</t>
  </si>
  <si>
    <t>SY/T 0532-2012</t>
  </si>
  <si>
    <t>油田注入水细菌分析方法 绝迹稀释法</t>
  </si>
  <si>
    <t>采油采气</t>
  </si>
  <si>
    <t>采油采气专业标准化委员会</t>
  </si>
  <si>
    <t>Analysis method of the bacteria for oilfield injecting water—Disappearing dilution method</t>
  </si>
  <si>
    <t>SY/T5329-2012</t>
  </si>
  <si>
    <t>SY/T 0532-1993</t>
  </si>
  <si>
    <t>E14</t>
  </si>
  <si>
    <t>10</t>
  </si>
  <si>
    <t>韩明、朱淑萍</t>
  </si>
  <si>
    <t>本标准规定了用绝迹稀释方法分析油田注入水中细菌所用的试剂和材料、仪器和设备、采样、分析步骤、结果计算、质量保证和控制、检测报告。本标准适用于油田注入水中硫酸盐还原菌、腐生菌、铁细菌的分析。油田其他水中细菌分析及杀菌剂杀菌效果评价可参照执行。</t>
  </si>
  <si>
    <t>SY/T 0600-2016</t>
  </si>
  <si>
    <t>油田水结垢趋势预测方法</t>
  </si>
  <si>
    <t>Prediction methods for scaling tendency in oil-field water</t>
  </si>
  <si>
    <t>SY/T5329-2012、SY/T5523-2006</t>
  </si>
  <si>
    <t>SY/T 0600-2009</t>
  </si>
  <si>
    <t>中国石油新疆油田分公司工程技术研究院、中国石油新疆油田分公司实验检测研究院、辽河石油勘探局华油实业公司</t>
  </si>
  <si>
    <t>中国石油新疆油田分公司工程技术研究院</t>
  </si>
  <si>
    <t>钟志英、熊启勇、黄连华、张继周、潘竟军、邓伟兵、怡宝安、杨建强、邬国栋、王容军、李得志、吴庆奇、苗健</t>
  </si>
  <si>
    <t>本标准规定了油田水碳酸盐和硫酸盐结垢趋势预测的方法提要、资料收集与数据录取及预测方法。本标准适用于油田注采、集输系统水的碳酸盐和硫酸盐结垢趋势的预测。</t>
  </si>
  <si>
    <t>SY/T 5027-2012</t>
  </si>
  <si>
    <t>石油钻采设备用气动元件</t>
  </si>
  <si>
    <t>Pneumatic components for petroleum drilling and production equipment</t>
  </si>
  <si>
    <t>GB/T193、GB/T786.1、GB/T1173、GB/T1175、GB/T1176、GB/T1220、GB/T7306.2、GB/T9439、GB/T11352、GB/T12716-2002、JB/T5967、SY/T6327、ASTMD1414、ASTMD1415</t>
  </si>
  <si>
    <t>SY/T 5027-2006</t>
  </si>
  <si>
    <t>50</t>
  </si>
  <si>
    <t>中国石油集团钻井工程技术研究院江汉机械研究所、上海三爱斯石油机械有限公司、海门市石油机械厂有限公司、海门市长江石化钻机配件有限责任公司、石油工业井控装置质量监督检验中心、兰州兰石国民油井石油工程有限公司、宝鸡石油机械有限责任公司</t>
  </si>
  <si>
    <t>叶勇华、陈永新、陆健、张灿浩、李斌、孔令雄、樊春明、刘洪翠</t>
  </si>
  <si>
    <t>本标准规定了石油钻采设备用气动元件（包括控制阀、气缸和辅助元件，以下简称气动元件）的术语和定义、符号，分类与型号编制，基本参数，技术要求，试验方法，检验项目，标志和使用说明书，包装与贮存。本标准适用于以压缩空气为工作介质，公称压力大大于1MPa的气动元件的设计、制造及检验。</t>
  </si>
  <si>
    <t>SY/T 5053.2-2007</t>
  </si>
  <si>
    <t>钻井井口控制设备及分流设备控制系统规范</t>
  </si>
  <si>
    <t>Specification for control systems for drilling well control equipment and control systems for diverter equipment</t>
  </si>
  <si>
    <t>GB/T20172、SY/T10010、SY/T10041、ISO1219、ISO13628-8、IEC60529、ANSIY32.10、ASMEB31.1、ASMEB31.3、AWSA2.4-86、AWSD1.1、NACERP0176、BS-PD5500、DOTSpec3AA2015、AD-Merkblaetter、NEMA250</t>
  </si>
  <si>
    <t>SY/T 5032.2-2020</t>
  </si>
  <si>
    <t>SY/T 5053.2-2001</t>
  </si>
  <si>
    <t>API Spec16D:2004</t>
  </si>
  <si>
    <t>95</t>
  </si>
  <si>
    <t>北京石油机械厂、石油工业井控装置质量监督检验中心</t>
  </si>
  <si>
    <t>北京石油机械厂</t>
  </si>
  <si>
    <t>张立刚、范育昭、陶诗凯、张斌、刘雪梅、何伟红、聂海滨</t>
  </si>
  <si>
    <t>本标准确立了控制系统的设计标准。该控制系统用于控制防喷器（BOP）以及在钻井过程中控制井口压力的相关阀件。本标准适用于子系统及部件，不包括原材料选择和生产过程的控制，但可以作为采购时参考。虽然分流器不作为钻井控制装置，但是经常把它们作为防喷器控制系统的一部分来使用。因此，分流器控制系统也包含在本标准中。钻井控制设备的控制系统通常以加压液压液（动力液）的形式储存能量，控制防喷器组开和关。对防喷器或其他井控部件的每一个操作都称为一个控制功能。控制系统设备及电路一般随用途和环境的不同而变化。因此，本标准描述了以下控制系统类别:a）水上防喷器组控制系统。该系统通常为液压液返回油箱式液压控制系统。它由液压液箱、液压泵、蓄能器以及输送控制液进行防喷器组操作的管汇、管线和控制阀组成。b）水下防喷器组控制系统（公共单元）。海底防喷器的远程控制需要特殊的设备。实际上某些控制系统的控制单元为所有水下控制系统所共有，这些控制单元不考虑信号传输的功能。c）水下防喷器组分离式液压控制系统。水下分离式控制系统除了有水上控制系统要求的设备外，还使用软管束为水下输送液压控制信号，同时也使用了在水下隔水管总成（LMRP）上的双重水下控制箱，其中先导阀将动力液输送至防喷器组进行动作。使用过的水基液压液一般在海底排放。软管卷筒用于收放软管束。使用双重水下控制箱和连接软管是为了双重保险。d）水下防喷器组电一液复合式控制系统。在深水条件下，水下电信号比液压信号的响应时间更短。电一液系统利用多芯传导电缆，每个动作都由一对电缆来传递给电磁阀，电磁阀再将液压信号传递给控制防喷器组动作的液压阀。复合式控制系统使用一系列电子信号，由共同的传导系统传递。为了保证离散信号、串音或短路电流不致造成误操作，系统对电子数据进行处理和传输，从而保证信号和指令信号的安全。e）分流器控制系统。水上安装的分流器系统通常直接采用液压方式控制。相关阀件可以由液压或气动控制。f）辅助设备控制系统与连接接口。对于浮式钻井操作，需要使用控制系统来操作各种辅助功能元件，诸如伸缩接头封隔器、762mm（30in）锁销和隔水管环空气控设备等。虽然本标准没有对这些辅助设备的控制作特别说明，但是它们应遵从本标准提及的相关规范和类似设备的有关要求。g）紧急脱开系统（EDS）。当浮式钻井船发生特殊而紧急情况时，紧急脱开系统（可选的）可以使水下隔水管总成自动脱扣。虽然本标准没有对这些控制作特别说明，但是它们应遵从本标准提及的相关规范和类似设备的有关要求。h）备用系统（可选的）当水下控制系统失灵时，可能会用到一个单独的控制系统，用其来操作已选择的井控进行断开和恢复功能。它们包括声控系统、遥控潜水器（ROV）操作控制系统和水下隔水管总成（LMRP）恢复系统。对于水上控制系统，当失去泵系统的动力源时，备用的压缩氮气可以作为备用装置来实现功能元件的操作。虽然本标准没有对这些控制作特别说明，但是它们应遵从本标准提及的相关规范和类似设备的有关要求。i）专用于深水和恶劣环境的部件（可选）对于深水和恶劣环境下的操作，特别是在使用复合式防喷器控制和钻井船动力定位的情况下，可能会采用专用的特殊控制系统部件。虽然本标准没有对这些控制作特别说明，但是它们应遵从本标准提及的相关规范和类似设备的有关要求。</t>
  </si>
  <si>
    <t>SY/T 5079-2014</t>
  </si>
  <si>
    <t>油井测试设备</t>
  </si>
  <si>
    <t>logging and testing equipment</t>
  </si>
  <si>
    <t>GB/T1144、GB/T1243、GB1495、GB1589、GB/T1804、GB/T3478.1、GB/T3766、GB3847、GB4785、GB7258、GB/T7932、GB/T9239.1、GB9656、GB/T10095.1、GB/T10095.2、GB/T11365、GB11567.1、GB11567.2、GB15084、GB17691、GB/T18411、GB19151、GB23254、JB/T5000.1、JB/T5000.2、JB/T5000.3、JB/T5000.4、JB/T5000.5、JB/T5000.6、JB/T5000.7、JB/T5000.8、JB/T5000.9、JB/T5000.10、JB/T5000.11、JB/T5000.12、JB/T5000.13、JB/T5000.14、JB/T5000.15、QC/T252、QC/T29082、SY/T5072</t>
  </si>
  <si>
    <t xml:space="preserve">SY/T 5079-2008，SY/T 5073-2008 </t>
  </si>
  <si>
    <t>15</t>
  </si>
  <si>
    <t>南阳二机石油装备(集团)有限公司、宝鸡宝石特种车辆有限责任公司、南阳华美石油设备有限公司、中原特种车辆有限公司、中石化中原石油工程有限公司地球物理测井公司、中石化华北石油工程有限公司测井分公司</t>
  </si>
  <si>
    <t>南阳二机石油装备(集团)有限公司</t>
  </si>
  <si>
    <t>李莉、尹永晶、李鸿涛、王平、王辉、郑南、周成权、王国书、吴瑜贤、冉利民</t>
  </si>
  <si>
    <t>本标准规定了油井测试设备的型式与基本参数、要求、试验方法、检验规则及标志、包装、运输和贮存。本标准适用于油田现场作业的各类测井、试井设备的设计、制造、检验和维护。</t>
  </si>
  <si>
    <t>SY/T 5080-2013</t>
  </si>
  <si>
    <t>石油钻机和修井机用转盘</t>
  </si>
  <si>
    <t>Rotary table for petroleum drilling and workover rig</t>
  </si>
  <si>
    <t>GB/T228.1-2010、GB/T229-2007、GB/T230.1-2009、GB/T231.1-2009、GB/T3077-1999、GB/T5330、GB5903-2011、GB/T11365-1989、GB/T13306-2011、JB/T5000.3-2007、JB/T5000.6-2007、JB/T5000.7-2007、JB/T5000.8-2007、JB/T5000.10-2007、JB/T5000.12-2007、JB/T5000.13-2007、SH/T0368、ASTMA370、ASTMA488</t>
  </si>
  <si>
    <t>SY/T 5080-2004</t>
  </si>
  <si>
    <t>14</t>
  </si>
  <si>
    <t>南阳二机石油装备集团有限公司、宝鸡石油机械有限责任公司、兰州兰石国民油井石油工程有限公司、南阳市南石力天传动件有限公司</t>
  </si>
  <si>
    <t>南阳二机石油装备集团有限公司</t>
  </si>
  <si>
    <t>尹玉刚、刘俭、王平、周亚芳、杨西萍、应保连</t>
  </si>
  <si>
    <t>本标准规定了石油钻机和修井机用转盘（以下简称转盘）术语、型号、型式与基本参数、要求、试验方法、检验规则、标志、包装、运输和贮存。本标准适用于石油天然气钻机和修井机用转盘的设计、制造和检验。</t>
  </si>
  <si>
    <t>SY/T 5087-2017</t>
  </si>
  <si>
    <t>硫化氢环境钻井场所作业安全规范</t>
  </si>
  <si>
    <t>石油安全</t>
  </si>
  <si>
    <t>石油工业安全专业标准化技术委员会</t>
  </si>
  <si>
    <t>Hydrogen sulfide environment drilling workplaces safety norms</t>
  </si>
  <si>
    <t>GB/T22513-2013、GB/T29639、GB/T31033、SY/T0599、SY/T5053.2、SY/T5190、SY/T5225、SY/T5323、SY/T5466、SY/T6277、SY/T6426、SY/T6633、SY/T6857.1、SY/T7356、APISpec16A</t>
  </si>
  <si>
    <t>SY/T 5087-2005</t>
  </si>
  <si>
    <t>E09</t>
  </si>
  <si>
    <t>19</t>
  </si>
  <si>
    <t>川庆钻探工程有限公司安全环保节能处、川庆钻探工程有限公司川东钻探公司、川庆钻探工程有限公司安检院、川庆钻探工程有限公司钻采院</t>
  </si>
  <si>
    <t>川庆钻探工程有限公司安全环保节能处</t>
  </si>
  <si>
    <t>李建林、周浩、周俊红、金雪梅、陈尚凤、刘素君、张祥来、宋保华、吴佳莉</t>
  </si>
  <si>
    <t>本标准规定了硫化氢环境钻井场所的一般规定、设计、井场布置、设施设备配置、施工、检查与维护和应急处置等的基本安全要求。本标准适用于在同一钻井场所上的所有施工作业。</t>
  </si>
  <si>
    <t>SY/T 5107-1995</t>
  </si>
  <si>
    <t>水基压裂液性能评价方法</t>
  </si>
  <si>
    <t>Recommended practices on measuring the properties of water-based fracturing fluid</t>
  </si>
  <si>
    <t>SY 5107-1986</t>
  </si>
  <si>
    <t>石油勘探开发科学研究院采油工程研究所、石油勘探开发科学研究院廊坊分院压裂酸化中心</t>
  </si>
  <si>
    <t>石油勘探开发科学研究院采油工程研究所</t>
  </si>
  <si>
    <t>SY/T 5107-2005</t>
  </si>
  <si>
    <t>SY/T 5107-2016</t>
  </si>
  <si>
    <t xml:space="preserve"> API RP39:1998</t>
  </si>
  <si>
    <t>13</t>
  </si>
  <si>
    <t>勘探开发研究院廊坊分院</t>
  </si>
  <si>
    <t>崔明月、陈彦东、刘萍、梁利、杨艳丽、何书琴、谢小芳</t>
  </si>
  <si>
    <t>本标准适用于油气田水力压裂用水基压裂液的性能测试和评价。</t>
  </si>
  <si>
    <t>IDT API RP39：1998</t>
  </si>
  <si>
    <t>The evaluation measurement for properties of water-based fracturing fluid</t>
  </si>
  <si>
    <t>GB/T4472-2011、SY/T5336-2006、SY/T5370-1999</t>
  </si>
  <si>
    <t>26</t>
  </si>
  <si>
    <t>中国石油勘探开发研究院廊坊分院压裂酸化技术服务中心、中国石油化工股份有限公司石油勘探开发研究院、中国石油天然气股份有限公司西南油气田分公司天然气研究院</t>
  </si>
  <si>
    <t>中国石油勘探开发研究院廊坊分院压裂酸化技术服务中心</t>
  </si>
  <si>
    <t>管保山、卢拥军、刘萍、梁利、刘玉婷、王丽伟、王海燕、翟文、张汝生、赵梦云、刘友权、熊颖、李建阁、郑贵</t>
  </si>
  <si>
    <t>本标准规定了水基压裂液试样制备、使用剪切过程模拟装置制备液体、压裂液性能测定方法、实验结果报告、水基压裂液性能技术指标、安全与环境控制要求。本标准适用于水基压裂液性能评价。</t>
  </si>
  <si>
    <t>SY/T 5108-2006</t>
  </si>
  <si>
    <t>压裂支撑剂性能指标及测试推荐作法</t>
  </si>
  <si>
    <t>Specification and recommended testing  practice for proppants used in hydraulic fracturing operations</t>
  </si>
  <si>
    <t>SY/T 5108-2014</t>
  </si>
  <si>
    <t>SY/T 5108-1997</t>
  </si>
  <si>
    <t>API RP56：1995， APIRP60：1995</t>
  </si>
  <si>
    <t>21</t>
  </si>
  <si>
    <t>中国石油天然气股份有限公司勘探开发研究院廊坊分院</t>
  </si>
  <si>
    <t>朱文、姚飞、蒙传幼</t>
  </si>
  <si>
    <t>本标准适用于石油天然气压裂施工所用压裂支撑剂的选择使用以及相关的压裂支撑剂性能评价测试。</t>
  </si>
  <si>
    <t>水力压裂和砾石充填作业用支撑剂性能测试方法</t>
  </si>
  <si>
    <t>油化剂</t>
  </si>
  <si>
    <t>支撑剂及评价</t>
  </si>
  <si>
    <t>石油工业标准化技术委员会油田化学剂专业标准化技术委员会</t>
  </si>
  <si>
    <t>Measurement of properties of proppants used in hydraulic fracturing and gravel-packing operations</t>
  </si>
  <si>
    <t>GB/T6003.1-2012、ASTME11</t>
  </si>
  <si>
    <t>SY/T 5108-2006，SY/T 5184-2006</t>
  </si>
  <si>
    <t>中国石油天然气股份有限公司石油勘探开发研究院廊坊分院、中国石化股份有限公司胜利油田采油工艺研究院、中国石油大港油田石油工程研究院</t>
  </si>
  <si>
    <t>中国石油天然气股份有限公司石油勘探开发研究院廊坊分院</t>
  </si>
  <si>
    <t>朱文、管保山、崔付义、槐春生、牟英华、崔明月、宋时权、蒙传幼、严玉忠、李建阁、郑贵、包小林、胡宝苓、张贵玲</t>
  </si>
  <si>
    <t>本标准规定了标准的测试方法，适用于评估水力压裂和砾石充填作业的支撑剂性能，以及健康、安全、环境控制要求。本标准适用于水力压裂和砾石充填作业用“支撑剂”，包括天然砂子、陶粒、树脂覆膜支撑剂、砾石充填介质以及其他支撑剂材料的试验评价。</t>
  </si>
  <si>
    <t>SY/T 5110-2000</t>
  </si>
  <si>
    <t>套管刮削器</t>
  </si>
  <si>
    <t>Casing scrapers</t>
  </si>
  <si>
    <t>GB/T228-1987、GB/T230-1991、GB/T531-1992、GB/T4749-1993、GB/T9253.1-1999</t>
  </si>
  <si>
    <t>SY/T 5110-93</t>
  </si>
  <si>
    <t>6</t>
  </si>
  <si>
    <t>通化石油工具股份有限公司</t>
  </si>
  <si>
    <t>王丽梅、陈敏、李东兴</t>
  </si>
  <si>
    <t xml:space="preserve">本标准规定了油气田修井作业用套管刮削器的分类与型号、技术要求、试验方法、检验规则、标志、包装、运输和贮存。本标准适用于清除套管内壁水泥块、结蜡、射孔毛刺等沉积物所用的套管刮削器的设计制造和验收。
</t>
  </si>
  <si>
    <t>原为 ZB/T E92 010-89</t>
  </si>
  <si>
    <t>SY 5131-2008</t>
  </si>
  <si>
    <t>石油放射性测井辐射防护安全规程</t>
  </si>
  <si>
    <t>Safety codes for radiation protection in petroleum radioactive log</t>
  </si>
  <si>
    <t>GB4075-2003、GB11806-2004、GBZ98-2002、GBZ118-2002、SY6322-1997</t>
  </si>
  <si>
    <t>SY 5131-1998</t>
  </si>
  <si>
    <t>9</t>
  </si>
  <si>
    <t>大港油田集团测井公司、大庆石油管理局测井公司、中国石油集团测井公司华北事业部</t>
  </si>
  <si>
    <t>大港油田集团测井公司</t>
  </si>
  <si>
    <t>徐忠、闻宝日、石文忠、李云平、李六有</t>
  </si>
  <si>
    <t>本标准规定了石油放射性测井过程中放射源的安全使用及辐射安全卫生防护要求。本标准适用于油气田的放射性测井。</t>
  </si>
  <si>
    <t>SY/T 5132-2012</t>
  </si>
  <si>
    <t>石油测井原始资料质量规范</t>
  </si>
  <si>
    <t>石油测井</t>
  </si>
  <si>
    <t>石油工业标准化技术委员会石油测井专业标准化委员会</t>
  </si>
  <si>
    <t>Quality specifications for original petroleum logging information</t>
  </si>
  <si>
    <t>SY/T 5132-2003，SY/T 6547-2003</t>
  </si>
  <si>
    <t>54</t>
  </si>
  <si>
    <t>中国石化集团胜利石油管理局测井公司、中国石油集团大庆油田有限责任公司测试技术服务分公司、中国石油集团测井有限公司</t>
  </si>
  <si>
    <t>中国石化集团胜利石油管理局测井公司</t>
  </si>
  <si>
    <t>程传之、张玉模、胡启月、侯庆功、王海燕、张静、胡秀妮、冷洪涛、惠伟、程文、姚珊</t>
  </si>
  <si>
    <t>本标准规定了石油测井原始资料质量要求。本标准适用于电缆井原始资料质量监督和检验，随钻测井及其他测井工艺原始资料质量监督和检验可参照执行。</t>
  </si>
  <si>
    <t>SY/T 5153-2007</t>
  </si>
  <si>
    <t>油藏岩石润湿性测定方法</t>
  </si>
  <si>
    <t>油气田开发</t>
  </si>
  <si>
    <t>油气田开发专业标准化技术委员会</t>
  </si>
  <si>
    <t>Test method of reservoir rock wettability</t>
  </si>
  <si>
    <t>SY/T 5153-2017</t>
  </si>
  <si>
    <t>SY/T 5153-1999</t>
  </si>
  <si>
    <t>曲岩涛、王建、李奋、张红欣、姚凤英</t>
  </si>
  <si>
    <t>本标准的自吸法和离心法适用于油藏岩石湿润性的测定;本标准的接触法适用于在典型矿片上模拟测定油藏岩石的湿润性</t>
  </si>
  <si>
    <t>GB/T29171、GB/T29172</t>
  </si>
  <si>
    <t>中国石化胜利油田分公司勘探开发研究院、提高石油采收率国家重点实验室（中国石油勘探开发研究院）、中国石油新疆油田分公司实验检测研究院、中国石油大庆油田有限责任公司勘探开发研究院</t>
  </si>
  <si>
    <t>中国石化胜利油田分公司勘探开发研究院</t>
  </si>
  <si>
    <t>李奋、刘丽、马炳杰、张祖波、吕道平、张国辉、杨海博、李琼、陈序、钱禹辰</t>
  </si>
  <si>
    <t>本标准规定了自吸法、离心法、接触角法测定油藏岩石润湿性的测定方法及技术要求。本标准的自吸法和离心法适用于油藏岩石润湿性的测定，本标准的接触角法适用于在典型矿片上模拟测定油藏岩石的润湿性。</t>
  </si>
  <si>
    <t>SY/T 5161-2002</t>
  </si>
  <si>
    <t>岩石中金属元素原子吸收光谱测定方法</t>
  </si>
  <si>
    <t>石油天然气地质勘探专业标准化委员会</t>
  </si>
  <si>
    <t>Determination of some metal elements in rocks by atomic absorption spectrometry</t>
  </si>
  <si>
    <t>GB/T6379-1986</t>
  </si>
  <si>
    <t>SY/T5161-87</t>
  </si>
  <si>
    <t>7</t>
  </si>
  <si>
    <t>中国石油天然气股份有限公司勘探开发科学研究院实验中心、中国石油天然气股份有限公司新疆油田分公司勘探开发研究院、中国海洋石油总公司研究中心南海西部研究院、中国石油天然气股份有限公司辽河油田分公司勘探开发研究院、中国海洋石油总公司渤海石油研究院</t>
  </si>
  <si>
    <t>中国石油天然气股份有限公司勘探开发科学研究院实验中心</t>
  </si>
  <si>
    <t>游建昌、张蒂嘉、王汇彤、王荣光</t>
  </si>
  <si>
    <t>本标准规定了采用原子吸收火焰光谱法测定岩石中金属元素（K，Na，Ca，Mg，Fe，Li，Sr，Ni，Cu，Zn，Mn）的方法，以及样品前处理、分析条件、样品分析精密度。本标准适用于岩石中金属元素的分析。</t>
  </si>
  <si>
    <t>SY/T 5163-2018</t>
  </si>
  <si>
    <t>沉积岩中黏土矿物和常见非黏土矿物X射线衍射分析方法</t>
  </si>
  <si>
    <t>Analysis method for clay minerals and ordinary non-clay minerals in sedimentary rock by the X-ray diffraction</t>
  </si>
  <si>
    <t>SY/T 5163-2010</t>
  </si>
  <si>
    <t>49</t>
  </si>
  <si>
    <t>中国石油西南油气田分公司勘探开发研究院、中国石油勘探开发研究院实验中心、中国石油大庆油田勘探开发研究院、中国石化胜利油田勘探开发研究院、国家能源稠（重）油开采研发中心（中国石油辽河油田勘探开发研究院）、中国石油华北油田勘探开发研究院、中海油渤海油田实验中心、中国石油新疆油田实验检测研究院、中国石化无锡石油地质研究所、中石化江苏油田分公司勘探开发研究院、中石化江汉油田勘探开发研究院</t>
  </si>
  <si>
    <t>中国石油西南油气田分公司勘探开发研究院</t>
  </si>
  <si>
    <t>曾理、万茂霞、李晓红、焦玉国、崔松男、董晓东、钟杰、秦冠男、王桂君、杨琦、匡松远、毛树华</t>
  </si>
  <si>
    <t>本标准规定了应用X射线衍射技术测定沉积岩中黏土矿物和常见非黏土矿物含量分析方法及质量要求。本标准适用于沉积岩中黏土矿物及石英、方解石、白云石、铁白云石、菱铁矿、硬石膏、石膏、无水芒硝、重晶石、黄铁矿、石盐、斜长石、钾长石、钙芒硝、浊沸石、方沸石的定性与定量分析。</t>
  </si>
  <si>
    <t>SY/T 5170-2013</t>
  </si>
  <si>
    <t>石油天然气工业用钢丝绳</t>
  </si>
  <si>
    <t>Steel wire ropes for the petroleum and natural gas industries</t>
  </si>
  <si>
    <t>GB/T228.1、GB/T239.1、GB/T1839、GB/T2976、GB/T8706、GB/T16825.1、GB/T19001、YB/T5343、ISO4345、ISO4346</t>
  </si>
  <si>
    <t>SY/T 5170-2008</t>
  </si>
  <si>
    <t>咸阳宝石钢管钢绳有限公司、宝鸡石油机械有限责任公司、中国石油集团石油管工程技术研究院</t>
  </si>
  <si>
    <t>咸阳宝石钢管钢绳有限公司</t>
  </si>
  <si>
    <t>支宇堃、郭合理、张璇、李厚岭、冯娜</t>
  </si>
  <si>
    <t>本标准规定了强度级别不超过2160N/mm2级石油及天然气工业用钢丝绳制造和检验的基本要求和验收条件。本标准包含下列产品:钢丝绳（光面钢丝绳或镀层钢丝绳）；录井钢丝；井下作业钢绞线。本标准适用于下列典型用途的钢丝绳:套管提升绳、抽油光杆悬绳、捞砂绳、洗井绳、电缆起下绳、电缆铠装绳、旋转钻井绳、卷扬绳、游梁式抽油机驴头绳、井底爆破器用绳、立桅架绳、导绳张紧绳、隔水管张紧绳、锚固绳、提升吊索及起重机用绳。本标准也适用于录井钢丝及井下作业钢绞线。常用规格、强度级别和结构的钢丝绳的最小破断拉力在所给的表中列出。然而本标准不局限于那些表中所列的类别。如压实股钢丝绳和压实钢丝绳等其他类型钢丝绳也可以与本标准的要求相一致，这类钢丝绳的最小破断拉力值由制造商给出。本标准在附录中给出粗直径股捻钢丝绳及单股（即单捻及密封钢丝绳）粗直径钢丝绳的最小破断拉力，同时给出常用结构股捻钢丝绳和粗直径钢丝绳的近似质量，仅供参考。</t>
  </si>
  <si>
    <t>SY/T 5171-2020</t>
  </si>
  <si>
    <t>陆上石油物探测量规范</t>
  </si>
  <si>
    <t>石油物探</t>
  </si>
  <si>
    <t>石油物探专业标准化委员会</t>
  </si>
  <si>
    <t>Specifications of survey for petroleum geophysical prospecting on land</t>
  </si>
  <si>
    <t>GB/T 33583、GB/T 33683-2017</t>
  </si>
  <si>
    <t>SY/T5171-2011</t>
  </si>
  <si>
    <t>27</t>
  </si>
  <si>
    <t>中国石油集团东方地球物理勘探有限责任公司、中石化石油工程地球物理有限公司胜利分公司</t>
  </si>
  <si>
    <t>中国石油集团东方地球物理勘探有限责任公司</t>
  </si>
  <si>
    <t>易昌华、张彦军、李秀山、王艳梅、曹风海、杨柳、刘跃峰、杜清怀</t>
  </si>
  <si>
    <t>本标准规定了陆上石油物探测蜇的作业方法、精度指标和技术要求。本标准适用于石油天然气行业陆上石油物探工程中的测量作业，水陆交互带石油物探工程的测量与定位作业可参照执行。</t>
  </si>
  <si>
    <t>SY/T 5183-2016</t>
  </si>
  <si>
    <t>油井防砂效果评价方法</t>
  </si>
  <si>
    <t>Evaluation methods for sand control effect of oil well</t>
  </si>
  <si>
    <t>SY/T6366-2005</t>
  </si>
  <si>
    <t>SY/T 5183-2000</t>
  </si>
  <si>
    <t>中国石油化工股份有限公司胜利油田分公司石油工程技术研究院、中国石油化工股份有限公司胜利油田分公司技术检测中心、中国石油天然气集团公司辽河油田分公司齐40蒸汽驱开发项目管理部</t>
  </si>
  <si>
    <t>中国石油化工股份有限公司胜利油田分公司石油工程技术研究院</t>
  </si>
  <si>
    <t>武明鸣、吕民、何海峰、魏芳、陈雪、张锡娟、陈大钊、杨军、许霞、王东</t>
  </si>
  <si>
    <t>本标准规定了油井单井防砂前后的产量、有效期、采液指数的数值计算和取值规定及防砂效果评价方法。本标准适用于油井单井先期和后期的防砂效果评价，不适用于适度防砂的防砂效果评价。</t>
  </si>
  <si>
    <t>SY/T 5185-2016</t>
  </si>
  <si>
    <t>砾石充填防砂水基携砂液性能评价方法</t>
  </si>
  <si>
    <t>Evaluation methods of water-based carrying fluid for gravel packing sand control</t>
  </si>
  <si>
    <t>GB/T6682-2008、SY/T5107-2005、SY/T5370、SY/T6296-2013、SY/T6376-2008</t>
  </si>
  <si>
    <t>SY/T 5185-2008</t>
  </si>
  <si>
    <t>中国石油化工股份有限公司胜利油田分公司采油工艺研究院、中国石油化工股份有限公司胜利油田分公司技术检测中心、中国石油天然气集团公司辽河油田分公司齐40蒸汽驱开发项目管理部</t>
  </si>
  <si>
    <t>中国石油化工股份有限公司胜利油田分公司采油工艺研究院</t>
  </si>
  <si>
    <t>武明鸣、智勤功、魏庆彩、王勇、杨军、张冰洋、姜静、杜灿敏、赵伟</t>
  </si>
  <si>
    <t>本标准规定了砾石充填防砂用稠化水型携砂液的性能评价、冻胶型携砂液的性能评价、黏弹性表面活性剂携砂液的性能评价方法。本标准适用于油气田砾石充填防砂用水基携砂液的性能评价,压裂防砂用水基携砂液的性能评价方法也可参照执行。</t>
  </si>
  <si>
    <t>SY/T 5211-2009</t>
  </si>
  <si>
    <t>压裂成套设备</t>
  </si>
  <si>
    <t>Fracturing unit</t>
  </si>
  <si>
    <t>SY/T 5211-2016</t>
  </si>
  <si>
    <t>SYT 5211-2003，SYT 5287-2000</t>
  </si>
  <si>
    <t>中国石化集团江汉石油管理局第四机械厂</t>
  </si>
  <si>
    <t>王峻乔、吴汉川、池胜高、乔春、王庆群、叶纪东、许亚彬、游艇、王平、郑满圈、蒋文波、朱凯军、李莉莉、彭平生</t>
  </si>
  <si>
    <t>本标准规定了压裂成套设备的术语和定义、设计、设计验证、材料要求、焊接要求、质量控制、成套设备型式与基本要求，以及各配套设备的型式与基本参数、要求、试验方法、检验规则、标志、包装、运输、贮存。本标准适用于陆地及海洋石油天然气开采用车装或橇装压裂设备的设计、制造、检验验收和质量评定。</t>
  </si>
  <si>
    <t>石油天然气钻采设备 压裂成套装备</t>
  </si>
  <si>
    <t>压裂酸化装备</t>
  </si>
  <si>
    <t>钻采设备</t>
  </si>
  <si>
    <t>The equipment of drilling and production for Petroleum and Natural gas—Technical specification for fracturing packages</t>
  </si>
  <si>
    <t>GB3096、GB8978、SY/T6270、SY/T6698、ANSIB1.5、ANSIB1.8</t>
  </si>
  <si>
    <t>中石化石油工程机械有限公司第四机械厂、四机赛瓦石油钻采设备有限公司、中石油宝鸡石油机械有限责任公司、中石化石油工程机械有限公司机械研究院、南阳二机石油装备（集团）有限公司、中石油川庆钻探工程有限公司长庆井下技术作业公司、中石化中原石油工程有限公司井下特种作业公司、中原特种车辆有限公司、胜利油田高原石油装备有限责任公司、烟台杰瑞石油服务集团股份有限公司</t>
  </si>
  <si>
    <t>中石化石油工程机械有限公司第四机械厂</t>
  </si>
  <si>
    <t>李莉莉、吴汉川、王庆群、陈新龙、李佳玲、唐军、乔春、许亚彬、彭平生、雷刚、岳刚、邓广渊、王来智、焦伟刚、白明伟、刘祖林、王敏、朱恒、张树立</t>
  </si>
  <si>
    <t>本标准规定了压裂成套装备的术语和定义、型号、参数及组成、配套设备要求、联机试验和检验规则。本标准适用于石油天然气开采压裂成套装备配备。</t>
  </si>
  <si>
    <t>SY/T 5225-2019</t>
  </si>
  <si>
    <t>石油天然气钻井、开发、储运防火防爆安全生产技术规程</t>
  </si>
  <si>
    <t>Safety production technology rules for fire &amp; explosive protection of oil &amp; gas drilling,development and storage transportation</t>
  </si>
  <si>
    <t>GB 50016、GB 50057、GB 50058、GB 50074、GB 50084、GB 50116、GB 50151、GB 50166、GB 50183、GB 50235、GB 50251、GB 50253、GB 50281、GB 50351、AQ 2012、GA 95、SY 0031、SY/T 0511.1、SY/T 0511.2、SY/T 5087、SY/T 5325、SY/T 5536、SY/T 5727、SY/T 5742、SY/T 5854、SY/T 5922、SY/T 5964、SY/T 5974、SY/T 5984、SY/T 5985、SY/T 6690、SY/T 6186、SY/T 6202、SY/T 6320、SY/T 6426、SY/T 6503、SY/T 6670</t>
  </si>
  <si>
    <t>SY/T 5225-2012</t>
  </si>
  <si>
    <t xml:space="preserve">中国石油集团安全环保技术研究院有限公司、中国石油大庆油田公司、中国石油大港油田公司、中国石油天然气管道局
</t>
  </si>
  <si>
    <t>中国石油集团安全环保技术研究院有限公司</t>
  </si>
  <si>
    <t>杜民、邱少林、卢鑫、张敏、吴东平、张永娟、杨建军、李俊、毛怀新、张学庆、宋丹</t>
  </si>
  <si>
    <t>本标准规定了石油（不含成品油）与天然气钻井、开发、储运防火防爆安全生产的基本要求。本标准适用于陆上石油（不含成品油）与天然气钻井、开发、储运生产作业。</t>
  </si>
  <si>
    <t>SY/T 5236-2016</t>
  </si>
  <si>
    <t>抽油杆吊卡、吊钩</t>
  </si>
  <si>
    <t>Sucker rod elevators and sucker rod hook</t>
  </si>
  <si>
    <t>GB/T228.1、GB/T229、GB/T3077、GB/T5677、GB/T7233.2、GB/T9444、JB/T5000.13、JB/T6402、NB/T47013.3、NB/T47013.4</t>
  </si>
  <si>
    <t>SY/T 5235-2014，SY/T 5236-2000</t>
  </si>
  <si>
    <t>11</t>
  </si>
  <si>
    <t>中国石油集团钻井工程技术研究院江汉机械研究所、中石油玉门油田分公司机械厂、泰兴石油机械有限公司、江苏如通石油机械股份有限公司、石油工业机械产品质量监督检验站、通化市前进石油机械有限公司</t>
  </si>
  <si>
    <t>杜珂、贺新华、曹佳、周勇、张中勤、吴越、何云华、于庆东、李勇</t>
  </si>
  <si>
    <t>本标准规定了抽油杆吊卡和吊钩的分类、型号、规格参数、要求、试验方法、标记、包装、运输和贮存等要求。本标准适用于石油矿场油井修井作业中的抽油杆吊卡和吊钩的设计、制造和检验。</t>
  </si>
  <si>
    <t>SY/T 5273-2000</t>
  </si>
  <si>
    <t>油田采出水用缓蚀剂性能评价方法</t>
  </si>
  <si>
    <t>Evaluation method for behaviour of corrosion inhibitor for produced water of oil field</t>
  </si>
  <si>
    <t>SY/T 5273-2014</t>
  </si>
  <si>
    <t>SY 5273-91</t>
  </si>
  <si>
    <t>75.040.40</t>
  </si>
  <si>
    <t>胜利石油管理局勘察设计研究院</t>
  </si>
  <si>
    <t>任斐、韩霞、刘娜、王家梅、宗华</t>
  </si>
  <si>
    <t>油田采出水处理用缓蚀剂性能指标及评价方法</t>
  </si>
  <si>
    <t>油田化学剂专业标准化技术委员会</t>
  </si>
  <si>
    <t xml:space="preserve">Technical specifications and evaluating methods of corrosion-inhibitors for oilfield produced water </t>
  </si>
  <si>
    <t>GB/T267、GB2481.1、GB/T3535、GB/T6324.1、GB/T22592、JB/T7901-2001、SY/T5673、SY/T5757</t>
  </si>
  <si>
    <t xml:space="preserve">SY/T 6301-1997，SY/T 5273-2000 
</t>
  </si>
  <si>
    <t>中石化石油工程设计有限公司、中国石油化工股份有限公司胜利油田分公司采油工艺研究院、中国石油化工股份有限公司胜利油田分公司滨南采油厂</t>
  </si>
  <si>
    <t>中石化石油工程设计有限公司</t>
  </si>
  <si>
    <t>韩霞、王田丽、任斐、张守献、陈伟、贾鹤年</t>
  </si>
  <si>
    <t>本标准规定了油田采出水处理用缓蚀剂的性能指标和评价方法。本标准适用于油田采出水处理用缓蚀剂的筛选、评价。</t>
  </si>
  <si>
    <t>SY/T 5281-2000</t>
  </si>
  <si>
    <t>原油破乳剂使用性能检测方法（瓶试法）</t>
  </si>
  <si>
    <t>Bottle test method for the demulsification performance of crude oil demulsifiers</t>
  </si>
  <si>
    <t>SY/T 5280-2018</t>
  </si>
  <si>
    <t xml:space="preserve"> SY/T 5281-91</t>
  </si>
  <si>
    <t>A43</t>
  </si>
  <si>
    <t>71.040.99</t>
  </si>
  <si>
    <t>中国石油天然气集团公司辽河石油勘探局勘察设计研究院</t>
  </si>
  <si>
    <t>李泽勤、宁甲清、盖军、郭鹏宇、任红宇</t>
  </si>
  <si>
    <t>本标准适用于原油破乳剂使用性能的检验。</t>
  </si>
  <si>
    <t>原设计专业</t>
  </si>
  <si>
    <t>SY/T 5289-2008</t>
  </si>
  <si>
    <t>油、气、水井压裂设计与施工及效果评估方法</t>
  </si>
  <si>
    <t>Fracturing design, treatment and post-fracturing effect evaluation methods of oil, gas and injection wells</t>
  </si>
  <si>
    <t>SY/T 5289-2016</t>
  </si>
  <si>
    <t>SY/T 5289-2000，SY/T 5836-1993，SY/T 6088-1994</t>
  </si>
  <si>
    <t>69</t>
  </si>
  <si>
    <t>中国石油天然气股份有限公司勘探开发研究院廊坊分院压裂酸化技术服务中心</t>
  </si>
  <si>
    <t>蒋廷学、姚飞、崔明月、王永辉、胥云、段瑶瑶、杨艳丽、王振铎、慕立俊、鄢雪梅、才博</t>
  </si>
  <si>
    <t>本标准规定了油、气、水井压裂设计方法、压裂施工方法和压裂实施效果评估方法。本标准适用于油、气、水井压裂设计、压裂施工和压裂效果评估。</t>
  </si>
  <si>
    <t>压裂方案及工艺设计</t>
  </si>
  <si>
    <t>油、气、水井</t>
  </si>
  <si>
    <t>Fracturing design, treatment and post-frac effect evaluation methods of oil, gas and injection well</t>
  </si>
  <si>
    <t>SY/T5108、SY/T5323、SY/T5587.5、SY5727、SY/T5952、SY/T6125、SY/T6277、SY/T6302、SY/T6376、SY/T6610</t>
  </si>
  <si>
    <t>中国石油勘探开发研究院廊坊分院压裂酸化技术服务中心、中国石油大港油田石油工程研究院、中国石油渤海钻探公司工程技术研究院、中国石化石油工程技术研究院储层改造研究所、西南石油大学</t>
  </si>
  <si>
    <t>车明光、段瑶瑶、王永辉、张胜传、蒋廷学、管保山、刘德正、卢拥军、郭建春、才博、刘萍</t>
  </si>
  <si>
    <t>本标准规定了油、气、水井压裂设计方法， 油、气、水井压裂施工，油、气、水井压裂实施效果评估方法和健康、安全与环境控制要求。本标准适用于油、气、水井压裂设计、压裂施工和压裂效果评估。</t>
  </si>
  <si>
    <t>SY/T 5299-2016</t>
  </si>
  <si>
    <t>电缆输送特殊射孔作业技术规范</t>
  </si>
  <si>
    <t>Technical specification for special perforating operation of cable transportation</t>
  </si>
  <si>
    <t>SY/T5325、SY5436、SY/T5587.5、SY/T5600、SY5726、SY/T6610-2014、SY/T6751</t>
  </si>
  <si>
    <t>SY/T 5299-2009</t>
  </si>
  <si>
    <t>大庆钻探工程公司测井公司、中国石油集团川庆钻探工程有限公司测井公司、大庆油田有限责任公司试油试采分公司、中国石油集团测井有限公司</t>
  </si>
  <si>
    <t>大庆钻探工程公司测井公司</t>
  </si>
  <si>
    <t>王新生、曹宇欣、徐锐、李二强、王立国、朱小康、刘刚、丛玥、郑长健、赵明辉、陈锋、蔡成定</t>
  </si>
  <si>
    <t>本标准规定了电缆输送坐封桥塞、倒灰、爆炸松扣、爆破切割和冲孔的作业条件、作业步骤及质量检查的要求。本标准适用于电缆输送坐封桥塞、倒灰、爆炸松扣、爆破切割和冲孔等作业。</t>
  </si>
  <si>
    <t>SY/T 5314-2011</t>
  </si>
  <si>
    <t>陆上石油地震勘探资料采集技术规范</t>
  </si>
  <si>
    <t>Technical specifications for seismic data acquisition on land</t>
  </si>
  <si>
    <t>SY/T 5314-2004，SY/T 6386-1999</t>
  </si>
  <si>
    <t>中国石油东方地球物理勘探有限责任公司</t>
  </si>
  <si>
    <t>詹仕凡、赵恒、邹雪锋、王建民、李志荣、杨飚、刘保林、李建民、胡立新、刘兵</t>
  </si>
  <si>
    <t>本标准规定了陆上（平原、沙漠、山区、黄土塬、水陆交互带）二维（含宽带）和三维地震资料采集的设计、野外施工、质量检验与评价、资料整理剂验收等工序的技术要求。</t>
  </si>
  <si>
    <t>废止公告号：能源局公告2018年第9号</t>
  </si>
  <si>
    <t>SY/T 5323-2004</t>
  </si>
  <si>
    <t>节流和压井系统规范</t>
  </si>
  <si>
    <t>Choke and kill systems</t>
  </si>
  <si>
    <t>SY/T 5323-2016</t>
  </si>
  <si>
    <t>SY/T 5323-1992</t>
  </si>
  <si>
    <t>API Spec 16C:1993</t>
  </si>
  <si>
    <t>77</t>
  </si>
  <si>
    <t>四川井控中心</t>
  </si>
  <si>
    <t>张斌、张祥来、刘雪梅、王周琼、高品、贺光清</t>
  </si>
  <si>
    <t>本标准在技术内容上规定了节流和压井系统的性能、设计、材料、焊接、试验、检验、贮存和运输的最低要求。</t>
  </si>
  <si>
    <t>SY 5323-88</t>
  </si>
  <si>
    <t>石油天然气工业    钻井和采油设备   节流和压井设备</t>
  </si>
  <si>
    <t>钻井和采油设备</t>
  </si>
  <si>
    <t>Petroleum and natural gas industries—Drilling and production equipment— Choke and Kill Equipment</t>
  </si>
  <si>
    <t>GB/T228.1-2010、GB/T229、GB/T230.1、GB/T230.2、GB/T230.3、GB/T231.1、GB/T231.2、GB/T231.3、GB/T231.4、GB/T2828.1-2012、GB/T4340-2009、GB/T9253.2、GB/T9445、GB/T11259、GB/T17600.1、GB/T19830、GB/T20174、GB/T20972、GB/T22513-2013、SY/T6868、SY/T6913、ISO9303、ISO10893-10、ANSIB1.1、ANSIB1.2、ANSI/ASMEB31.3、APIRP505、APIRP500、APISpec5L、APISpec6X、APISpec16F、APISpec17D、APISpec17F、ASNT SNT-TC-1A、ASTMA370、ASTMA388、ASTMA609、ASTMD1415、ASTMA1418、ASTMD2240、ASTME10、ASTME18、ASTME94、ASTME140、ASTME165、ASTME186、ASTME213、ASTME280、ASTME309、ASTME428、ASTME446、ASTME570、ASTME709、ASTME747、AWSA5.1、CSWIP-WI-6-92、MIL STD 105D、MIL STD H-6875F、SAE J 517</t>
  </si>
  <si>
    <t>111</t>
  </si>
  <si>
    <t>石油工业井控装置质量监督检验中心、中国石油集团钻井工程技术研究院江汉机械研究所、西部钻探工程有限公司、重庆新泰机械有限责任公司、建湖县鸿达阀门管件有限公司、宝鸡石油机械有限责任公司广汉钻采设备厂、川庆钻探工程有限公司、中石化石油机械有限公司第四机械厂</t>
  </si>
  <si>
    <t>曾钟、刘辉、张志东、张祥来、曾莲、喻建胜、文志雄、郭华、莫跃龙、李朝明、吴启春、张川、王立宏、白骏、游艇</t>
  </si>
  <si>
    <t>本标准规定了节流和压井系统的性能、设计、材料、焊接、试验、检验、贮存和运输的最低要求。本标准适用于为钻探油气井服务的具有安全和功能互换性的地面和水下节流与压井系统设备。本标准适用于设计和制造以下设备：a）铰接节流和压井管线（防喷管汇）。b）汇管（缓冲罐）。c）节流和压井管汇总成。d）钻井节流阀驱动器。e）钻井节流阀控制器。f）钻井节流阀。g）柔性节流和压井管线。h）节流和压井总成用的由壬接头。i）刚性节流和压井管线。j）节流和压井设备用的旋转活接头。k）液动节流管汇控制箱。本标准不适用于节流和压井管汇之外的铰接管线。</t>
  </si>
  <si>
    <t>SY/T 5325-2013</t>
  </si>
  <si>
    <t>射孔作业技术规范</t>
  </si>
  <si>
    <t>The technical specifications for perforating operation</t>
  </si>
  <si>
    <t>GB/T20489、SY/T5132、SY5436、SY/T5600、SY6350、SY/T6821</t>
  </si>
  <si>
    <t>SY/T 5325-2021</t>
  </si>
  <si>
    <t>SY/T 5325-2005，SY/T 6162-2008</t>
  </si>
  <si>
    <t>中国石油天然气集团公司西部钻探工程有限公司测井公司、中国石油天然气集团公司大庆油田有限责任公司试油试采分公司、中国石油天然气集团公司长城钻探工程有限公司测井公司、中海油田服务股份有限公司油田技术事业部</t>
  </si>
  <si>
    <t>中国石油天然气集团公司西部钻探工程有限公司测井公司</t>
  </si>
  <si>
    <t>周绪国、彭原平、刘方玉、郑长建、门孟东、朱进初、李守鑫、肖胜飚</t>
  </si>
  <si>
    <t>本标准规定了射孔作业基本条件、资料准备与录取、作业设计、作业准备、作业要求、质量要求和安全要求。本标准适用于射孔作业及质量控制。</t>
  </si>
  <si>
    <t>常规射孔作业技术规范</t>
  </si>
  <si>
    <t>安全环保规范</t>
  </si>
  <si>
    <t>The technical specifications for conventional perforating operation</t>
  </si>
  <si>
    <t>GB 6722、SY/T 5132、SY/T 5299、SY 5436、SY/T 5600、SY/T 6163、 SY6350、SY/T 6751</t>
  </si>
  <si>
    <t>SY/T 7030-2016，SY/T 6995-2014，SY/T 5325-2013</t>
  </si>
  <si>
    <t>大庆油田有限责任公司试采分公司、中国石油集团测井有限公司、中石化原油工程有限公司地球物理测井公司、中海油田服务股份有限公司油田技术事业部</t>
  </si>
  <si>
    <t>大庆油田有限责任公司试采分公司</t>
  </si>
  <si>
    <t>汤科、郑长建、慕光华、王树申、胡秀妮、贺红民、蔡山、苗久厂、俞海、于波、于开勋、熊焱春</t>
  </si>
  <si>
    <t>本文件规定了常规射孔作业基本条件、资料准备条件、资料准备与录取 、作业设计、准备作业设计、准备作业设计、准备要求、质量要求和安全环保要求 。本文件适用于常规射孔作业及质量控制。</t>
  </si>
  <si>
    <t>SY/T 5327-2008</t>
  </si>
  <si>
    <t>放射性核素载体法示踪测井技术规范</t>
  </si>
  <si>
    <t>裂缝监测</t>
  </si>
  <si>
    <t>Specification for radioactive species carrier tracer logging</t>
  </si>
  <si>
    <t>SY5131、SY/T6277、SY/T6547、SY/T6548</t>
  </si>
  <si>
    <t>SY/T 5327-1999</t>
  </si>
  <si>
    <t>大庆油田有限责任公司测试技术服务分公司、大庆石油管理局钻探集团测井公司、中国石化集团胜利石油管理局测井公司、中海油田服务股份有限公司测井中心</t>
  </si>
  <si>
    <t>大庆油田有限责任公司测试技术服务分公司</t>
  </si>
  <si>
    <t>郭振雷、张永奎、杨伟民、杨立、杨玉、刘立</t>
  </si>
  <si>
    <t>本标准规定了放射性核素载体法示踪测井（以下简称放射性示踪测井）的施工工艺方法、流程及测井资料录取要求。本标准适用于油田放射性示踪法测量注水井的注水剖面及生产井和注水井的找窜、找漏。放射性示踪测井评价压裂和封堵效果亦可参照使用。</t>
  </si>
  <si>
    <t>SY/T 5329-1994</t>
  </si>
  <si>
    <t>碎屑岩油藏注水水质指标及分析方法</t>
  </si>
  <si>
    <t>Quality of water for injection into clastic reservoirs</t>
  </si>
  <si>
    <t>SY/T 5329-2012</t>
  </si>
  <si>
    <t>SY 5329-1988</t>
  </si>
  <si>
    <t>29</t>
  </si>
  <si>
    <t>胜利石油管理局地质科学研究院</t>
  </si>
  <si>
    <t>李秀凤、江崇梅、王红艳</t>
  </si>
  <si>
    <t>Water quality standard and practice for analysis of oilfield injecting waters in clastic reservoirs</t>
  </si>
  <si>
    <t>SY/T5358、SY/T5523-2006</t>
  </si>
  <si>
    <t>SY/T 5329-2022</t>
  </si>
  <si>
    <t>林永红、张继超、张本艳、汤战宏</t>
  </si>
  <si>
    <t>本标准规定了对碎屑岩油藏注水水质的基本要求、推荐指标及检测水质的分析方法。本标准适用于碎屑岩油藏不同渗透层对注水水质的要求和油藏注入水的水质分析。</t>
  </si>
  <si>
    <t>Water quality specification and practice for analysis of oilfield injecting water in clastic reservoirs</t>
  </si>
  <si>
    <t>GB/T6920、GB/T7489、GB/T16489、HJ/T345、SL81、SY/T5358、SY/T6285-2011</t>
  </si>
  <si>
    <t>22</t>
  </si>
  <si>
    <t>中国石油化工股份有限公司胜利油田分公司勘探开发研究院、中国石油天然气股份有限公司新疆油田分公司实验检测研究院、中国海洋石油集团有限公司中海油能源发展股份有限公司工程技术公司、大庆油田有限责任公司勘探开发研究院（黑龙江省油层物理与渗流力学重点实验室）。</t>
  </si>
  <si>
    <t>中国石油化工股份有限公司胜利油田分公司勘探开发研究院</t>
  </si>
  <si>
    <t>马宝东、周敏、张书栋、邢晓璇、林莉莉、张铜耀、袁敏、宫兆波、王子强、陈科、王瑞晗、张继超、汤战宏、丁玉娟、张文、王兴华、陈贤</t>
  </si>
  <si>
    <t>本文件规定了碎屑岩油藏注水水源评价、水质指标、水质要求和分析方法。本文件适用于碎屑岩油藏注水水源评价、水质指标制定及注水水质分析。</t>
  </si>
  <si>
    <t>SY/T 5336-2006</t>
  </si>
  <si>
    <t>SY/T 5336-1996</t>
  </si>
  <si>
    <t>226</t>
  </si>
  <si>
    <t>中国石化股份胜利油田分公司地址科学研究院、中国石油勘探开发研究院</t>
  </si>
  <si>
    <t>中国石化股份胜利油田分公司地址科学研究院</t>
  </si>
  <si>
    <t>曲岩涛、戴志坚、李桂梅、王胜、贾丽华、张泉</t>
  </si>
  <si>
    <t>适用于岩心分析方法</t>
  </si>
  <si>
    <t>废止公告号：能源局公告2015年第7号</t>
  </si>
  <si>
    <t>SY/T 5337-2016</t>
  </si>
  <si>
    <t>砾石充填工具技术要求</t>
  </si>
  <si>
    <t>Technical requirements for gravel packing tools</t>
  </si>
  <si>
    <t>GB/T699、GB/T700、GB/T4357、GB/T8162、GB/T9253.2、SY/T5106-1998、SY/T5625-2008、SY/T6327-2005、HG/T2701</t>
  </si>
  <si>
    <t>SY/T 5337-2008</t>
  </si>
  <si>
    <t>中国石油化工股份有限公司胜利油田分公司石油工程技术研究院、中国石油天然气股份有限公司辽河油田分公司钻采工艺研究院、中国石油大港油田石油工程研究院</t>
  </si>
  <si>
    <t>衣春霞、王东、武明鸣、许霞、张锡娟、马丁、魏庆彩、陈刚、李怀文</t>
  </si>
  <si>
    <t>本标准规定了防砂用砾石充填工具的分类及型号表示方法、技术要求、检验方法、检验规则、使用要求、标志、包装、运输、贮存和健康、安全、环境控制要求。本标准适用于油、气、水井防砂用砾石充填工具的加工制造和质量检验。</t>
  </si>
  <si>
    <t>SY/T 5340-2020</t>
  </si>
  <si>
    <t>砾石充填防砂方法</t>
  </si>
  <si>
    <t>操作规范</t>
  </si>
  <si>
    <t>Practice for gravel pack of sand control</t>
  </si>
  <si>
    <t>SY/T 5108、SY/T 5110、SY/T 5183、SY/T 5185、SY/T 5337、SY/T 5587.5、SY 5727、SY/T 6277、SY/T 6610、SY/T 6690、SY/T 6916</t>
  </si>
  <si>
    <t>SY/T 5340-2012</t>
  </si>
  <si>
    <t>中国石油辽河油田钻采工艺研究院、中国石油化工股份有限公司胜利油田分公司石油工程技术研究院、中国石油大港油田石油工程研究院、中海油能源发展股份有限公司工程技术分公司</t>
  </si>
  <si>
    <t>中国石油辽河油田钻采工艺研究院</t>
  </si>
  <si>
    <t>陈大钊、吕民、李怀文、张亮、赵益忠、张建军、陈磊、丛志新、梁伟、邵力飞、左凯、于晓溪、周杨淇、石磊</t>
  </si>
  <si>
    <t>本标准规定了套管完井与裸眼完井井筒条件下砾石充填防砂的工艺分类和管柱、选井条件、工艺设计、措施准备、施工程序、质量控制和要求，以及健康、安全、环境控制要求。本标准适用于油水井循环充填、挤压充填及压裂充填三种筛管砾石充填防砂方法。气井砾石充填  防砂参照本标准执行。</t>
  </si>
  <si>
    <t>SY/T 5350-2009</t>
  </si>
  <si>
    <t>钻井液用法泡剂评价程序</t>
  </si>
  <si>
    <t>Evaluation procedure for foaming agents used in drilling fluids</t>
  </si>
  <si>
    <t xml:space="preserve">GB/T6682-2008 </t>
  </si>
  <si>
    <t>SYT 5350-1991</t>
  </si>
  <si>
    <t>5</t>
  </si>
  <si>
    <t>中国石油集团钻井工程技术研究院钻井液研究所</t>
  </si>
  <si>
    <t>赖晓晴、屈沅治、苑旭波</t>
  </si>
  <si>
    <t>本标准规定了钻井液用发泡剂在蒸馏水、标准盐水、模拟地层水中及受钻屑、Ca2+或Cl-等污染的评价程序。本标准适用于钻井液用发泡剂在蒸馏水、标准盐水、模拟地层水中的评价，也适用于钻井液用发泡剂受钻屑、Ca2+或Cl-等污染条件下的评价。</t>
  </si>
  <si>
    <t>SY/T 5358-2010</t>
  </si>
  <si>
    <t>储层敏感性流动实验评价方法</t>
  </si>
  <si>
    <t>Formation damage evaluation by flow test</t>
  </si>
  <si>
    <t>SY/T5336、SY/T5345、SY/T5815、SY/T6385</t>
  </si>
  <si>
    <t>SY/T 5358-2002</t>
  </si>
  <si>
    <t>中国石油化工股份有限公司胜利油田分公司地质科学研究院</t>
  </si>
  <si>
    <t>曲岩涛、房会春、朱健、殷艳玲、吕秀芝、李兴、肖莉、刘桂阳、王海方、李新</t>
  </si>
  <si>
    <t>本标准规定了储层敏感性流动实验评价方法、评价指标。本标准适用于空气渗透率大于1X10-3μm2的碎屑岩储层岩样的敏感性评价实验方法；对于空气渗透率小于1X10-3μm2的碎屑岩或其他岩性的储层岩样的敏感性评价实验可参照本标准执行。</t>
  </si>
  <si>
    <t>SY/T 5361-2014</t>
  </si>
  <si>
    <t xml:space="preserve"> 电缆测井仪器打捞技术规范</t>
  </si>
  <si>
    <t>Technical specifications for fishing operation of wireline logging tool</t>
  </si>
  <si>
    <t>SY5131、SY5974</t>
  </si>
  <si>
    <t>SY/T 5361-2007</t>
  </si>
  <si>
    <t>大庆钻探工程公司测井公司、中国石油集团测井有限公司、中石化中原石油工程有限公司地球物理测井公司</t>
  </si>
  <si>
    <t>张柏枫、陶宏根、曹宇欣、胡启月、安涛、王宏建、朱小康、胡秀妮、徐锐、张晓东、甘梦光、孙伟丽、刘国辉、刘炳忠</t>
  </si>
  <si>
    <t>本标准规定了测井电缆及下井仪器的打捞方案设计、打捞设备和工具的选取、打捞前准备、打捞操作程序、异常情况处理和风险控制。本标准适用于电缆测井仪器打捞的施工作业，其他打捞作业可参照使用。</t>
  </si>
  <si>
    <t>SY/T 5370-1999</t>
  </si>
  <si>
    <t>表面及界面张力测定方法</t>
  </si>
  <si>
    <t>The method for measurement of surface tension &amp; interfacial tension</t>
  </si>
  <si>
    <t>SY/T 5370-2018</t>
  </si>
  <si>
    <t>SY/T 5370-1991，SY/T 5545-1992，SY/T 5617-1993</t>
  </si>
  <si>
    <t>75.180.99</t>
  </si>
  <si>
    <t>25</t>
  </si>
  <si>
    <t>新疆石油管理局勘探开发研究院</t>
  </si>
  <si>
    <t>聂小斌、李新功、邬巧梅、蒋秀麟</t>
  </si>
  <si>
    <t xml:space="preserve">本标准规定了挂片法、悬滴法和旋转滴法测定表面及界面张力的方法。
</t>
  </si>
  <si>
    <t>ZB E 12 002-90</t>
  </si>
  <si>
    <t xml:space="preserve">表面及界面张力测定方法 </t>
  </si>
  <si>
    <t>Test method for surface tension and interfacial tension</t>
  </si>
  <si>
    <t>GB/T4472-2011、GB/T5549-2010、GB6537、GB6541-1986、GB/T6682、GB/T22237-2008、JB/T9388</t>
  </si>
  <si>
    <t>中国石油天然气股份有限公司新疆油田分公司实验检测研究院、国家能源稠（重）油开采研发中心（中国石油天然气股份有限公司辽河油田分公司勘探开发研究院）、中国石油天然气股份有限公司勘探开发研究院压裂酸化技术服务中心</t>
  </si>
  <si>
    <t>中国石油天然气股份有限公司新疆油田分公司实验检测研究院</t>
  </si>
  <si>
    <t>陈权生、丁湘华、栾和鑫、彭健、杨莲育、肖传敏、王秀芝、唐文洁、吕夕夕、卜玲慧、刘建荣、张向宇、张艳娟、刘萍、梁利、向湘兴、陈素萍、刘玉婷</t>
  </si>
  <si>
    <t>本标准规定了圆环法、平板法、悬滴法和旋转滴法测定表面及界面张力的方法。本标准适用于液—气、液—液两相之间的表面及界面张力的测定。</t>
  </si>
  <si>
    <t>SY/T 5376-2013</t>
  </si>
  <si>
    <t>石油通井机</t>
  </si>
  <si>
    <t>Petroleum tractor hoist</t>
  </si>
  <si>
    <t>GB/T1184-1996、GB/T3323-2005、GB3847-2005、GB4599-2007、GB4660-2007、GB4785-2007、GB7258-2012、GB/T8499、GB/T8592、GB/T10913、GB11554-2008、GB/T13306、GB15084-2006、GB15235-2007、GB17509-2008、GB18099、GB/T19190、GB20178-2006、GB/T21154-2007、GB/T22353-2008、GB/T23505-2009、JB/T3688.3、JB/T5936、JB/T5937、JB/T5938、JB/T5939、JB/T5942、JB/T5943、JB/T5945、JB/T5946、SY/T5080、SY/T5170、SY/T5244、SY/T5530、SY/T5534、SY/T6584-2012、SY/T6727-2008</t>
  </si>
  <si>
    <t>SY/T 5376-2005</t>
  </si>
  <si>
    <t>南阳二机石油装备（集团）有限公司、中原总机石油设备有限公司、南阳新成高架设备有限公司、宝石机械成都装备制造分公司、胜利油田孚瑞特石油装备有限责任公司、中国石油集团渤海石油装备制造有限公司</t>
  </si>
  <si>
    <t>南阳二机石油装备（集团）有限公司</t>
  </si>
  <si>
    <t>邢桂林、刘俭、王平、张波、崔建光、刘有平、党静、王哲、史永庆</t>
  </si>
  <si>
    <t>本标准规定了石油通井机（以下简称通井机）的型式、型号表示方法、基本参数、技术要求、试验方法、检验规则、标志、包装、运输与贮存。本标准适用于陆地石油油井用汽车底盘、轮式专用机械车底盘和履带式底盘石油通井机。</t>
  </si>
  <si>
    <t>SY/T 5405-1996</t>
  </si>
  <si>
    <t>酸化用缓蚀剂性能的试验方法及评价指标</t>
  </si>
  <si>
    <t>Specifications and testing of corrosion inhibitors used in acidizing operations</t>
  </si>
  <si>
    <t>GB/T6680-1986、SY/T5336-1996</t>
  </si>
  <si>
    <t>SY/T 5405-2019</t>
  </si>
  <si>
    <t>SY 5405-91，SY 5451-92</t>
  </si>
  <si>
    <t>ASTM G3:89</t>
  </si>
  <si>
    <t>中国石油天然气总公司石油勘探开发科学研究院廊坊分院</t>
  </si>
  <si>
    <t>郭彬、胡恩安、张汝生</t>
  </si>
  <si>
    <t xml:space="preserve">本标准规定了油（气）田盐酸及土酸酸化用缓蚀剂性能的试验方法及评价指标。本标准适用于油（气）田盐酸及土酸酸化用缓蚀剂的筛选和评价。
</t>
  </si>
  <si>
    <t>酸化用缓蚀剂性能试验方法及评价指标</t>
  </si>
  <si>
    <t>酸液材料及评价</t>
  </si>
  <si>
    <t>The method for measurement and evaluating indicator of corrosion inhibitor for acidizing</t>
  </si>
  <si>
    <t>中国石油勘探开发研究院、中国石化胜利油田石油工程技术研究院、西安长庆化工集团有限公司、大庆油田有限责任公司采油工程研究院、中国石油天然气股份有限公司西南油气田分公司天然气研究院</t>
  </si>
  <si>
    <t>中国石油勘探开发研究院</t>
  </si>
  <si>
    <t>管保山、刘萍、翟文、梁利、程芳、李继勇、张云芝、王海燕、李建阁、刘友权</t>
  </si>
  <si>
    <t>本标准规定了油（气）田盐酸及土酸酸化用缓蚀剂性能的试验方法及评价指标。本标准适用于油（气）田盐酸及土酸酸化用缓蚀剂的性能评价。</t>
  </si>
  <si>
    <t>SY/T 5408-2018</t>
  </si>
  <si>
    <t>沉积岩中黏土颗粒含量测定</t>
  </si>
  <si>
    <t>Determination of clay particles content in sedimentary rocks</t>
  </si>
  <si>
    <t>SY/T 5408-1991</t>
  </si>
  <si>
    <t>中国石油大庆油田勘探开发研究院、中国石油西南油气田分公司勘探开发研究院、国家能源稠（重）油开采研发中心（中国石油辽河油田勘探开发研究院）、 中国石化胜利油田勘探开发研究院、中国石油新疆油田实验检测研究院、中国石油华北油田公司勘探开发研究院、中国石油勘探开发研究院实验中心</t>
  </si>
  <si>
    <t>中国石油大庆油田勘探开发研究院</t>
  </si>
  <si>
    <t>焦玉国、曾理、崔松楠、董晓东、盛采文、李倜、王桂君、钟杰、崔京钢</t>
  </si>
  <si>
    <t>本标准规定了砂岩和碳酸盐岩中小于5μm及泥页岩中小于2μm黏土颗粒含量测定方法和质量要求。本标准适用于沉积岩中黏土颗粒含量的测定。本标准不适用于无法通过浸泡方式分散开的泥页岩样品的测定。</t>
  </si>
  <si>
    <t>SY/T 5412-2016</t>
  </si>
  <si>
    <t>下套管作业规程</t>
  </si>
  <si>
    <t>钻井工程</t>
  </si>
  <si>
    <t>石油钻井工程专业标准化委员会</t>
  </si>
  <si>
    <t>Operation code for casing running</t>
  </si>
  <si>
    <t>GB/T23512、SY/T5396、SY/T5724、SY/T6426</t>
  </si>
  <si>
    <t>SY/T 5412-2023</t>
  </si>
  <si>
    <t>SY/T 5412-2005</t>
  </si>
  <si>
    <t>中国石化集团胜利石油工程有限公司渤海钻井总公司固井公司、中国石化集团胜利石油工程有限公司黄河钻井总公司固井公司、中国石化集团胜利石油工程有限公司海洋钻井公司</t>
  </si>
  <si>
    <t>中国石化集团胜利石油工程有限公司渤海钻井总公司固井公司</t>
  </si>
  <si>
    <t>刘庆孟、李绍晨、陈永地、张宏军、刘东清、吴伟东、马雪莲</t>
  </si>
  <si>
    <t>本标准规定了直井、定向井、水平井、大位移井下套管作业的规程。本标准适用于石油、天然气钻井的下套管作业。</t>
  </si>
  <si>
    <t>SY/T 5435-2012</t>
  </si>
  <si>
    <t>定向井轨道设计与轨迹计算</t>
  </si>
  <si>
    <t>Wellpath planning &amp; trajectory calculation for directional wells</t>
  </si>
  <si>
    <t>GB/T17159、SY/T5313</t>
  </si>
  <si>
    <t>SY/T 5435-2003</t>
  </si>
  <si>
    <t>62</t>
  </si>
  <si>
    <t>中国石化石油工程技术研究院、中国石化集团西南石油局钻井工程研究院</t>
  </si>
  <si>
    <t>中国石化石油工程技术研究院</t>
  </si>
  <si>
    <t>刘汝山、刘修善、周跃云、路保平、孙文俊、闫娜、王旭东、赵金海</t>
  </si>
  <si>
    <t>本标准规定了定向井轨道设计与轨迹技术的技术方法和规范。本标准适用于石油天然气行业的钻井工程领域。</t>
  </si>
  <si>
    <t>SY 5436-2016</t>
  </si>
  <si>
    <t>井筒作业用民用爆炸物品安全规范</t>
  </si>
  <si>
    <t>Safety code for wellbore operations with civil explosives</t>
  </si>
  <si>
    <t>GB6722-2014、GB7258、GB13392、GB/T29639、GB50089、AQ/T9007、GA838-2009</t>
  </si>
  <si>
    <t>SY 5436-2008</t>
  </si>
  <si>
    <t>中国石油集团测井有限公司华北事业部、中国石油天然气股份有限公司华北油田分公司、中石化江汉石油工程公司测录井公司、中石化胜利石油工程有限公司测井公司、中石油大庆油田有限责任公司试油试采分公司、中石化中原石油工程有限公司地球物理测井公司</t>
  </si>
  <si>
    <t>中国石油集团测井有限公司华北事业部</t>
  </si>
  <si>
    <t>曾树峰、侯英权、汪涛、李六有、朱爱民、刘翌尧、周国瑞、张培联、刘永亮、曹丛军、张国良、李军</t>
  </si>
  <si>
    <t>本标准规定了民用爆炸物品在石油射孔、井壁取心、爆炸松扣、爆炸切割、桥塞作业中的采购、运输、储存、使用、检验与销毁和应急处置及涉爆单位、人员取证的安全技术要求和管理要求。本标准适用于陆上油气井的射孔、井壁取心、爆炸松扣、爆炸切割、桥塞等作业。</t>
  </si>
  <si>
    <t>SY/T 5466-2013</t>
  </si>
  <si>
    <t>钻前工程及井场布置技术要求</t>
  </si>
  <si>
    <t>Well site preparartion and layout requirements</t>
  </si>
  <si>
    <t>SY/T5087、SY5225、SY/T5505、SY/T5972、SY5974、SY/T6199、SY/T6276、JTGB01</t>
  </si>
  <si>
    <t>SY/T 5466-2004</t>
  </si>
  <si>
    <t>中国石油集团渤海钻探工程有限公司钻井技术服务分公司</t>
  </si>
  <si>
    <t>田刚、马金山、胡世红</t>
  </si>
  <si>
    <t>本标准规定了陆地石油和天然气井的钻前工程和井场主要设备布置的技术要求及不同类型钻机的井场布置。本标准适用于陆地石油和天然气井的钻前工程和不同类型钻机的井场布置。</t>
  </si>
  <si>
    <t>SY/T 5467-2007</t>
  </si>
  <si>
    <t>套管柱试压规范</t>
  </si>
  <si>
    <t>Specification for casing string pressure test</t>
  </si>
  <si>
    <t>SY/T 5467-1992</t>
  </si>
  <si>
    <t>西南石油大学、塔里木油田公司、四川石油管理局</t>
  </si>
  <si>
    <t>西南石油大学</t>
  </si>
  <si>
    <t>郭小阳、宋周成、李早元、徐峰、李国</t>
  </si>
  <si>
    <t>本标准规定了油气井套管柱的试压时间、方法、指标及组织与实施。本标准适用于石油与天然气井各层次套管固井施工作业后的套管柱试压。</t>
  </si>
  <si>
    <t>SY/T 5480-2016</t>
  </si>
  <si>
    <t>固井设计规范</t>
  </si>
  <si>
    <t>Specification for cementing design</t>
  </si>
  <si>
    <t>GB/T19139、GB/T19831.1、GB28911、GB/T31033、SY/T5083、SY/T5150、SY/T5374.1、SY/T5374.2、SY/T5396、SY/T5412、SY/T5467、SY/T5557、SY/T5618、SY/T5724、SY/T5956、SY/T6276、SY/T6466、SY/T6544、SY/T6592、SY/T6606</t>
  </si>
  <si>
    <t>SY/T 5480-2007</t>
  </si>
  <si>
    <t>34</t>
  </si>
  <si>
    <t>中国石油西部钻探工程有限公司固井公司、中国石油大庆钻探工程公司钻井工程技术研究院、中石化中原石油工程有限公司钻井工程技术研究院、西南石油大学</t>
  </si>
  <si>
    <t>中国石油西部钻探工程有限公司固井公司</t>
  </si>
  <si>
    <t>林建增、郑永生、李吉军、李社坤、郭小阳</t>
  </si>
  <si>
    <t>本标准规定了石油、天然气和储气库井固井设计的技术要求。本标准适用于石油、天然气和储气库井固井设计，其他行业固井设计也可参考执行。</t>
  </si>
  <si>
    <t>SY/T 5483-2017</t>
  </si>
  <si>
    <t>常规地层测试技术规程</t>
  </si>
  <si>
    <t>Technology procedure for conventional drill stem testing</t>
  </si>
  <si>
    <t>SY/T5980、SY/T6013、SY/T6293、SY/T6426、SY/T6690</t>
  </si>
  <si>
    <t>SY/T 5483-2005</t>
  </si>
  <si>
    <t>中国石油集团渤海钻探工程有限公司油气井测试分公司、川庆钻探公司钻采院、大港油田分公司石油工程研究院、中海艾普油气测试（天津）有限公司、中国石油集团西部钻探试油公司</t>
  </si>
  <si>
    <t>中国石油集团渤海钻探工程有限公司油气井测试分公司</t>
  </si>
  <si>
    <t>朱礼斌、张绍礼、邱金平、任永宏、王元龙、杨皓、张明友、贺秋云、郭秀庭、魏剑飞、王新河、陈海波、吴秋来、翟洪君、王潇祎、范俊强、邢晓光、陈喜庆</t>
  </si>
  <si>
    <t>本标准规定了常规地层测试的施工设计与技术要求以及常规地层测试的施工准备及施工步骤。本标准适用于常规管柱测试和电缆地面直读测试。</t>
  </si>
  <si>
    <t>SY/T 5486-2010</t>
  </si>
  <si>
    <t>非常规地层测试技术规程</t>
  </si>
  <si>
    <t>Technical regulation for non-conventional drill stem testing</t>
  </si>
  <si>
    <t>SY/T5483-2005、SY/T5587.3</t>
  </si>
  <si>
    <t>SY/T 5486-1999</t>
  </si>
  <si>
    <t>中国石油天然气集团公司华北油田测试公司、中国石油天然气集团公司川庆钻探工程有限公司钻采工艺技术研究所、中国石化集团公司江汉石油管理局井下测试公司</t>
  </si>
  <si>
    <t>中国石油天然气集团公司华北油田测试公司</t>
  </si>
  <si>
    <t>朱礼斌、袁发勇、张明友、杨皓、丁殿龙、许亚东</t>
  </si>
  <si>
    <t>本标准规定了非常规地层测试的施工准备及技术要求。本标准适用于压控式地层测试、膨胀式封隔器测试施工作业。</t>
  </si>
  <si>
    <t>SY/T 5490-2016</t>
  </si>
  <si>
    <t>钻井液试验用土</t>
  </si>
  <si>
    <t>钻井液试验用</t>
  </si>
  <si>
    <t>Clays for drilling fluid tests</t>
  </si>
  <si>
    <t>GB/T5005、GB/T6678-2003、GB/T6682、GB/T16783.1</t>
  </si>
  <si>
    <t>SY/T 5444-1992，SY/T 5490-1993</t>
  </si>
  <si>
    <t>中国石油集团渤海钻探工程有限公司泥浆技术服务公司、石油工业标准化研究所</t>
  </si>
  <si>
    <t>中国石油集团渤海钻探工程有限公司泥浆技术服务公司</t>
  </si>
  <si>
    <t>杨俊贞、黄达全、陈蕾旭、杜德林、寇启明、田增艳、薛洪静、田增艳、杨丽、卜海、朱莉</t>
  </si>
  <si>
    <t>本标准规定了钻井液试验配浆用膨润土、钻井液膨胀试验用膨润土、钻井液用评价土的技术要求、试验方法及标志、包装、贮存和运输、安全环保要求等。本标准适用于钻井液试验配浆用膨润土、钻井液膨胀试验用膨润土、钻井液试验用评价土。</t>
  </si>
  <si>
    <t>SY/T 5510-2021</t>
  </si>
  <si>
    <t>油田化学常用术语</t>
  </si>
  <si>
    <t>术语词汇</t>
  </si>
  <si>
    <t>Common vocabulary of oilfield chemistry</t>
  </si>
  <si>
    <t>SY/T 5510-1992</t>
  </si>
  <si>
    <t>石油工业标准化研究所、中国石油化工股份有限公司胜利油田分公司勘探开发研究院、中海石油（中国）有限公司开发生产部、中海油田服务股份有限公司油田化学研究院、中国石油物资采购中心、西安石油大学、中国石油安全环保技术研究院有限公司</t>
  </si>
  <si>
    <t>张玉、王凤、祝仰文、姜维东、韩睿婧、耿铁、张菊康、任晓娟、刘敏、王梦颖、李思源、何旭鵁、杨涵舒</t>
  </si>
  <si>
    <t>本文件界定了油田化学的常用术语。本文件适用于钻井完井、压裂酸化、采油采气、提高采收率、油气水处理及集输等过程中的油田化学领域。</t>
  </si>
  <si>
    <t>SY/T 5516-2000</t>
  </si>
  <si>
    <t>碳酸盐岩化学分析方法</t>
  </si>
  <si>
    <t>Chemical analysis method for carbonate rocks</t>
  </si>
  <si>
    <t>SY/T5161-87、SY/T6404-1999</t>
  </si>
  <si>
    <t>SY 5516-92</t>
  </si>
  <si>
    <t>唐涤、张鉴、苏忠锐、司徒明、王兰生</t>
  </si>
  <si>
    <t xml:space="preserve">本标准规定了碳酸盐的化学分析方法和质量要求。本标准适用于碳酸盐岩中的酸不溶物、氧化钙、氧化镁、三氧化硫、三氧化二铁、三氧化二铝的测定，以及灼烧失量的测定。
</t>
  </si>
  <si>
    <t>SY/T 5523-2016</t>
  </si>
  <si>
    <t>油田水分析方法</t>
  </si>
  <si>
    <t>Method for analysis of oilfiled water</t>
  </si>
  <si>
    <t>GB/T601、GB/T5750.5、GB/T6682、GB/T6920、GB/T7466、GB/T7476、GB/T7477、GB/T7480、GB/T7484、GB/T7489、GB/T8538、GB/T11893、GB/T11896、GB/T11899、GB/T11901、GB/T11904、GB/T11905、GB/T11906、GB/T11911、GB/T11914、GB/T12149、GB/T13200、GB/T13580.3、GB/T14642、GB/T15454、GB/T16489、GB/T16783.2、GB/T23837、GB/T29617、DZ/T0064.56、DL/T502.20、HJ/T49、HJ/T60、HJ/T84、HJ/T342、HJ/T343、HJ/T345、HJ/T501、HJ505、HJ506、HJ/T535、HJ537、HJ/T637、MT/T893、SL85、SL394.1、SY/T5329、SY/T5982、IOS10304-3、ISO14911、ASTMD513、ASTMD1067、ASTMD1426、ASTMD1429、ASTMD3869、ASTMD4327、ASTMD4658、ASTM5317</t>
  </si>
  <si>
    <t>SY/T 5523-2006</t>
  </si>
  <si>
    <t>41</t>
  </si>
  <si>
    <t>中海油能源发展股份有限公司工程技术分公司中海油实验中心、中国石油西南油气田分公司勘探开发研究院、中国石油辽河油田勘探开发研究院</t>
  </si>
  <si>
    <t>中海油能源发展股份有限公司工程技术分公司中海油实验中心</t>
  </si>
  <si>
    <t>张铜耀、李钧、郝叶红、朱成华、关云梅、张宏、陈国泉、 陈小娟、万茂霞、刘文平</t>
  </si>
  <si>
    <t>本标准规定了油田产出水、注入水、修井液和增产液中溶解和分散状组分含量以及物理性质的测定。对于无害油田废物（钻井液、土壤、岩心等）分离得到的水(包括滤液)的分析可参照使用。本标准适用于石油、天然气勘探和开发中的油气田水分析。本标准不适用于油田水中细菌分析、生物测试（对海洋生物的毒性测试）天然放射性物质测定、膜滤器测试法和有机处理剂残留物分析。</t>
  </si>
  <si>
    <t>SY/T 5534-2019</t>
  </si>
  <si>
    <t>石油天然气钻采设备 油气田专用车通用技术规范</t>
  </si>
  <si>
    <t>Drilling and production equipments for petroleum and natural gas—Universal technical speciafications for oilfield special vehicles</t>
  </si>
  <si>
    <t>GB 1495、GB 1589、GB/T 2977、GB/T 3730.1、GB/T 3730.2、GB/T 3730.3、GB/T 3766、GB 3847、GB 4094、GB 4785、GB 7258、GB/T 7932、GB/T 7935、GB 8410、GB 9656、GB 9744、GB 11550、GB 11567、GB 12676、GB/T 13594、GB 14023、GB 14166、GB 14167、GB 15082、GB 15083、GB 15084、GB 15089、GB 15741、GB 15742、GB 16735、GB 16897、GB 17675、GB 17691、GB 18296、GB/T 18411、GB 19151、GB 20182、GB 20891、GB 23254、GB 25990、GB 26511、GB 26512、GB/T 30512、GB 34659、SY/T 5027、JB/T 5000.3、JB/T 5000.4、JB/T 5000.6、JB/T 5000.8、JB/T 5000.9、JB/T 5000.10、JB/T 5000.12、JB/T 5000.13、QC/T 252</t>
  </si>
  <si>
    <t>SY/T 5534-2007</t>
  </si>
  <si>
    <t>南阳二机石油装备集团股份有限公司、中石化四机石油机械有限公司、汉阳专用汽车研究所、宝鸡宝石特种车辆有限公司、川庆钻探工程有限公司、烟台杰瑞石油装备技术有限公司、中国石油集团钻井工程技术研究院江汉机械研究所</t>
  </si>
  <si>
    <t>南阳二机石油装备集团股份有限公司</t>
  </si>
  <si>
    <t>李田刚、高加索、张勇、周莉莉、余利军、赵东海、刘延峰、孟献、杨东芳、高国有、李春有、张增年、刘士堂、刘寿军、潘浩</t>
  </si>
  <si>
    <t>本标准规定了油气田专用车（以下简称专用车）的定义和分类、一般要求、整车要求、部件及系统要求、安全防护要求、环保要求、专用作业装置要求、试验方法、检验规则、技术文件、运输和贮存。本标准适用于从事油气田勘探、开发等专项工程作业的车辆。</t>
  </si>
  <si>
    <t>SY/T 5557-2016</t>
  </si>
  <si>
    <t>石油天然气钻采设备 固井成套装备</t>
  </si>
  <si>
    <t xml:space="preserve">The equipment of drilling and production for Petroleum and Natural gas—Technical specification for cementing package </t>
  </si>
  <si>
    <t>GB3096、GB8978、SY/T6270、SY/T7333、ANSIB1.5、ANSIB1.8</t>
  </si>
  <si>
    <t>SY/T 5557-2009</t>
  </si>
  <si>
    <t>中石化石油工程机械有限公司第四机械厂、中国石油集团长城钻探工程有限公司固井公司、宝鸡宝石特种车辆有限责任公司、中石化西南石油工程有限公司固井分公司、江汉三机特车有限责任公司、烟台杰瑞石油服务集团股份有限公司</t>
  </si>
  <si>
    <t>李哲、周少春、王庆群、陈新龙、李佳玲、李蓉、唐少波、刘洪亮、黄军普、秦赟、张勇、王国勋、姚伟锋、罗德明、范正道、张树立</t>
  </si>
  <si>
    <t>本标准规定了固井成套装备的型号、参数及组成、配套设备要求、设备布置要求、联机试验和检验规则。本标准适用于石油天然气开采固井施工设备成套配备。</t>
  </si>
  <si>
    <t>SY/T 5562-2016</t>
  </si>
  <si>
    <t>油气井用射孔枪</t>
  </si>
  <si>
    <t>Perforating gun for oil and gas well</t>
  </si>
  <si>
    <t>GB/T228.1、GB/T229、GB/T230.1、GB/T231.1、GB/T3452.2-2007、GB/T13384、GB/T20488、GB/T20489-2006、GB/T20972.1-2007、JB/T4730.4-2005、JB/T5000.8-2007、JB/T5000.9</t>
  </si>
  <si>
    <t>SY/T 5562-2000</t>
  </si>
  <si>
    <t>宝鸡石油机械有限责任公司、中国石油长城钻探工程服务有限公司、大庆石油管理局射孔弹厂、中国石油集团测井有限公司、四川石油射孔器材有限责任公司</t>
  </si>
  <si>
    <t>阎永宏、王闻涛、徐志国、杨超登、沙峰、慕光华、陈锋、弓英明</t>
  </si>
  <si>
    <t>本标准规定了射孔枪的分类与型号、技术要求、试验方法、检验规则和标志、包装、运输、贮存。本标准适用于油气井用有枪身射孔枪的设计、制造和检验。</t>
  </si>
  <si>
    <t>SY/T 5587.3-2013</t>
  </si>
  <si>
    <t>常规修井作业规程第3部分:油气井压 井、替喷、诱喷</t>
  </si>
  <si>
    <t>Codes for conventional workover job-Part 3:Killing well , displaced flow and induced flow</t>
  </si>
  <si>
    <t>SY/T5587.5、SY5727、SY/T6277</t>
  </si>
  <si>
    <t>SY/T 5587.3-2004</t>
  </si>
  <si>
    <t>中国石油集团渤海钻探工程有限公司井下作业公司</t>
  </si>
  <si>
    <t>汤静东、李全祺、王俊峰、李军、杨丽娟、徐克彬、崔世杰、张伟、贾容锐、崔海涛、杨昱、李建军、姬芊芊、汤国庆、张子镇、刘正荣、薛建国、高宝、王瑜、李红梅</t>
  </si>
  <si>
    <t>SY/T 5587的本部分规定了油气井压井、替喷、诱喷作业的施工设计、施工作业准备、施工作业程序、质量控制、职业安全与环境保护要求和资料录取。本部分适用于油气井压井、替喷和诱喷作业。</t>
  </si>
  <si>
    <t>SY/T 5587.4-2004</t>
  </si>
  <si>
    <t>常规修井作业规程 第4部分：找串漏、封串堵漏</t>
  </si>
  <si>
    <t>Codes for conventional workover job  Part 4:Finding and sealing of casing leak for cased wells</t>
  </si>
  <si>
    <t>SY/T5587.3、SY/T5587.5、SY/T5587.14、SY/T6228</t>
  </si>
  <si>
    <t>SY/T 5587.4-2019</t>
  </si>
  <si>
    <t>SY/T 5587.4-93，SY/T 5587.8-93</t>
  </si>
  <si>
    <t>新疆石油管理局井下作业公司</t>
  </si>
  <si>
    <t>卢世庆、胡忠民、许红燕</t>
  </si>
  <si>
    <t>SY/T 5587的本部分规定了油(气)、水井找串漏、封串堵漏施工作业设计、作业准备、作业程序、质量控制和职业安全与环保要求。本部分适用于油(气)、水井找串漏、封串堵漏和验串作业。</t>
  </si>
  <si>
    <t>常规修井作业规程 第4部分:找窜漏、封窜堵漏</t>
  </si>
  <si>
    <t>Codes for conventional workover job—Part 4 ：Finding and sealing of casing leak for cased wells</t>
  </si>
  <si>
    <t>SY/T 5467、SY/T 5587.3、SY/T 5587.5、SY/T 5587.11、SY/T 5587.14、SY/T 6127、SY/T 6264、SY/T 6276、SY/T 6544、SY/T 6690</t>
  </si>
  <si>
    <t>中国石油集团西部钻探工程有限公司井下作业公司、中国石化中原石油工程有限公司井下特种作业公司、大庆油田有限责任公司井下作业分公司、中国石油大港油田石油工程研究院</t>
  </si>
  <si>
    <t>中国石油集团西部钻探工程有限公司井下作业公司</t>
  </si>
  <si>
    <t>蔡兴奎、迟启富、刘宝振、何军榜、许红燕、郝东奎、张玉霞、秦飞翔、刘波</t>
  </si>
  <si>
    <t>SY/T 5587 的本部分规定了油、气、水井找窜漏、封窜堵漏施工作业准备，作业程序，质量控制，职业健康、安全与环保要求，资料录取及施工总结的内容。本部分适用于油、气、水井找窜漏、封窜堵漏和验窜作业。</t>
  </si>
  <si>
    <t>SY/T 5587.5-2004</t>
  </si>
  <si>
    <t>常规修井作业规程  第5部分:井下作业井筒准备</t>
  </si>
  <si>
    <t>Codes for conventional workover job  Part 5:Preparation of wellbore for downhole operation</t>
  </si>
  <si>
    <t>SY/T 5587.5-2018</t>
  </si>
  <si>
    <t>SY/T 5587.5-93，SY/T 5587.6-93，SY/T 5587.7-93，SY/T 5587.16-93</t>
  </si>
  <si>
    <t>中国石化胜利油田有限公司井下作业公司</t>
  </si>
  <si>
    <t>杨远忠、杨洪建</t>
  </si>
  <si>
    <t>本部分规定了油水井井筒准备过程中的施工准备、作业程序与质量控制、安全环保要求和资料录取。本部分适用于井下作业过程中的井筒准备施工作业，包括起下油管作业、探砂面、冲砂洗井和通井、刮削套管工序的过程控制</t>
  </si>
  <si>
    <t>常规修井作业规程 第5部分：井下作业井筒准备</t>
  </si>
  <si>
    <t>Codes for conventional workover job—Part 5:Wellbore preparation for downhole operation</t>
  </si>
  <si>
    <t>SY/T5587.3-2013、SY/T5727-2014、SY/T6610-2017、SY/T6690-2016</t>
  </si>
  <si>
    <t>中石化胜利石油工程有限公司井下作业公司、中国石油大庆油田有限责任公司井下作业分公司、中石化中原石油工程有限公司井下特种作业公司、中国石油大港油田石油工程研究院</t>
  </si>
  <si>
    <t>中石化胜利石油工程有限公司井下作业公司</t>
  </si>
  <si>
    <t>丁立民、杨洪建、许建波、杨育升、曾春华、王焕平、张守华、丁立进、刘波、孙长红</t>
  </si>
  <si>
    <t>SY/T 5587的本部分规定了油水井井下作业井筒准备过程中的施工准备、作业程序、质量控制、安全环保要求和资料录取。本部分适用于井下作业过程中的井筒准备施工作业，包括起下油管作业、探砂面、冲砂、洗井和通井、刮削套管工序的过程控制。</t>
  </si>
  <si>
    <t>SY/T 5587.9-2007</t>
  </si>
  <si>
    <t>常规修井作业规程 第9部分：换井口装置</t>
  </si>
  <si>
    <t>Codes for conventional workover job-Part9:Procedure of wellhead for replacing operatinng</t>
  </si>
  <si>
    <t>SY/T5587.3-2004、SY/T5587.5-2004、SY/T5858-2004、SY/T6228-1996、SY/T6610-2005</t>
  </si>
  <si>
    <t>SY/T 5587.9-2021</t>
  </si>
  <si>
    <t>SY/T 5587.9-1993</t>
  </si>
  <si>
    <t>中国石油天然气集团公司新疆石油管理局井下作业公司</t>
  </si>
  <si>
    <t>冷曦、肖军、刘辉、卢世庆、秦文革、许红燕、徐永波</t>
  </si>
  <si>
    <t>SY/T 5587的本部分规定了拆换、割焊井口装置的施工设计、作业准备、作业程序、质量控制、职业健康、安全与环境控制要求。本部分适用于油（气）、水井换井口装置的作业施工。</t>
  </si>
  <si>
    <t>Codes for conventional workover - Part 9：Operating procedure for wellhead replacing</t>
  </si>
  <si>
    <t>SY/T 5467、SY/T 5587.3、SY/T 5587.5、SY/T 5727、SY/T 5974、SY/T 6610</t>
  </si>
  <si>
    <t>中国石油集团西部钻探工程有限公司井下作业公司、大庆油田有限责任公司井下作业分公司、中石化中原石油工程有限公司井下特种作业公司</t>
  </si>
  <si>
    <t>刘宝振、赵广、张中国、马涛、冷曦、徐伟、郝东奎、范明福、张玉霞</t>
  </si>
  <si>
    <t>本文件规定了拆换、割焊井口装置的施工设计、作业准备、作业程序、质量控制、健康、安全与环境控制要求。本文件适用于陆上油、气、水井换井口装置的作业施工。</t>
  </si>
  <si>
    <t>SY/T 5587.10-2012</t>
  </si>
  <si>
    <t>常规修井作业规程 第10 部分：水力喷砂射孔</t>
  </si>
  <si>
    <t xml:space="preserve">Code for conventional workover job—Part 10:hydroblasting perforation </t>
  </si>
  <si>
    <t>SY/T5108、SY/T5170、SY/T5587.3、SY/T5587.5、SY5727</t>
  </si>
  <si>
    <t>SY/T 5587.10-1993</t>
  </si>
  <si>
    <t>中国石油新疆油田分公司井下作业公司</t>
  </si>
  <si>
    <t>雷宇、李家平、许红燕、蔡新奎、闫友勇</t>
  </si>
  <si>
    <t>SY/T 5587的本部分规定了油水井水力喷砂射孔作业的施工设计、作业准备、作业程序、质量控制、健康安全环境控制和资料录取内容。本部分适用于油水井套管内水力喷砂射孔作业。</t>
  </si>
  <si>
    <t>SY/T 5587.11-2004</t>
  </si>
  <si>
    <t>常规修井作业规程 第11部分:钻铣封隔器桥塞</t>
  </si>
  <si>
    <t>Codes for conventional workover job-Part 11:Milling operation of Packer and Bredge plug</t>
  </si>
  <si>
    <t>SY/T 5587.11-2016</t>
  </si>
  <si>
    <t>SY/T 5587.11-93，SY/T 5587.18-93</t>
  </si>
  <si>
    <t>华北石油管理局井下作业公司</t>
  </si>
  <si>
    <t>催建平、彭梓东、石建辉、孟昭鹏、李民乐</t>
  </si>
  <si>
    <t>SY／T 5587的本部分规定了在油气水井中钻铣封隔器和桥塞的施工作业设计、施工准备、作业程序、油层保护、职业安全与环境保护、资料录取和施工总结编写等。本部分适用于油气水井的钻铣封隔器和桥塞施工作业。</t>
  </si>
  <si>
    <t>常规修井作业规程 第11部分：钻铣封隔器、桥塞</t>
  </si>
  <si>
    <t>Codes for Conventional workover job Part 11:Milling operation of packer and bridge plug</t>
  </si>
  <si>
    <t>SY/T5587.3、SY/T5587.5、SY/T6228</t>
  </si>
  <si>
    <t>中国石油集团渤海钻探工程有限公司井下作业分公司、中国石油天然气股份有限公司大庆油田有限责任公司井下作业分公司、中国石油集团渤海钻探工程有限公司井下技术服务分公司</t>
  </si>
  <si>
    <t>中国石油集团渤海钻探工程有限公司井下作业分公司</t>
  </si>
  <si>
    <t>郑保东、傅小勇、孙海林、白田增、刘兴浩、张世林、富玉海、邓德鲜、徐克彬、郝东奎、何玉斌、董连刚、邹余明、李进、吴德、薛少春、李景卫、杨丽娟、杨东、任勇强、吴玉磊、陈兆文、田娜娟、贾容锐、欧明军、梁厚仓、王俊峰</t>
  </si>
  <si>
    <t>SY/T 5587的本部分规定了在油气水井中钻铣封隔器和桥塞的施工作业设计、施工准备、作业程序、质量控制、健康、安全与环境控制要求、资料录取和施工总结的编写等。本部分适用于油气水井常规钻杆或油管钻铣封隔器和桥塞施工作业。</t>
  </si>
  <si>
    <t>SY/T 5587.12-2018</t>
  </si>
  <si>
    <t>常规修井作业规程 第12部分:解卡打捞</t>
  </si>
  <si>
    <t xml:space="preserve">Codes for conventional workover job—Part 12:releasing and fishing </t>
  </si>
  <si>
    <t>SY/T5225、SY/T5247-2008、SY/T5727、SY/T6127、SY/T6228、SY/T6264-2006、SY/T6690</t>
  </si>
  <si>
    <t>SY/T 5587.12-2004，SY/T 6121-2009，SY/T 6087-2012，SY/T 5827-2013，SY/T 6377-2008</t>
  </si>
  <si>
    <t>大庆油田有限责任公司井下作业分公司、中国石油集团西部钻探工程有限公司井下作业公司、中石化中原石油工程公司井下特种作业公司</t>
  </si>
  <si>
    <t>大庆油田有限责任公司井下作业分公司</t>
  </si>
  <si>
    <t>刘士军、张永春、郝东奎、王珂昕、陈翔动、张守华、乔文秀、向庭庆、薛超、许红艳、张玉霞</t>
  </si>
  <si>
    <t>SY/T 5587的本部分规定了油气水井解卡打捞的施工设计、施工准备、作业程序、井控及施工总结等要求。本部分适用于油气水井处理卡钻时解卡打捞施工。</t>
  </si>
  <si>
    <t>SY/T 5587.14-2013</t>
  </si>
  <si>
    <t>常规修井作业规程 第14部分：注塞、钻塞</t>
  </si>
  <si>
    <t>Codes for conventional workover job-Part 14:Cementing plug and drilling out</t>
  </si>
  <si>
    <t>GB/T19139、SY/T5587.3、SY/T5587.5、SY5727、SY/T6610、SY/T6646</t>
  </si>
  <si>
    <t>SY/T5587.14-2004</t>
  </si>
  <si>
    <t>中国石油渤海钻探工程有限公司井下作业公司</t>
  </si>
  <si>
    <t>郑保东、汤国庆、孙海林、邓德鲜、白田增、张连朋、徐克彬、程春艳</t>
  </si>
  <si>
    <t>SY/T 5587的本部分规定了在油气水井中注塞（注水泥塞）和钻塞（钻水泥塞）施工设计，施工准备，作业程序，质量控制，油层保护，健康、安全和环境控制要求，资料录取和施工总结的编写等。本部分适用于油、气、水井注塞和钻塞作业。</t>
  </si>
  <si>
    <t>SY/T 5590-2004</t>
  </si>
  <si>
    <t>调剖剂性能评价方法</t>
  </si>
  <si>
    <t>Evaluation methods for profile control agents properties</t>
  </si>
  <si>
    <t>GB10238-1998、SY/T5336-1996</t>
  </si>
  <si>
    <t>SY/T5590-93，SY/T5799-93，SY/T6379-1998</t>
  </si>
  <si>
    <t>中国石油长庆油田分公司勘探开发研究院、中国石化胜利油田分公司采油工艺研究院、中原油田分公司采油工艺研究院</t>
  </si>
  <si>
    <t>中国石油长庆油田分公司勘探开发研究院</t>
  </si>
  <si>
    <t>马广彦、庞岁社、杨生柱、唐功勋、徐祥义、侯天江、顿金婷</t>
  </si>
  <si>
    <t xml:space="preserve">本标准规定了油田常用调剖剂性能的评价方法。本标准适用于冻胶型、凝胶型、树脂型、沉淀型等液体类调剖剂和水膨体型、颗粒分散型、颗粒固结型等固体类调剖剂性能的室内评价，其他类型调剖剂也可参照执行。
</t>
  </si>
  <si>
    <t>SY/T 5600-2016</t>
  </si>
  <si>
    <t>石油电缆测井作业技术规范</t>
  </si>
  <si>
    <t>Technical specifications for operation of petroleum wireline logging</t>
  </si>
  <si>
    <t>GBZ118、SY5131、SY/T5132、SY5436、SY/T5633、SY/T5726、SY/T6030、SY/T6031、SY/T6182、SY/T6277、SY/T6308、SY/T6504、SY/T6548、SY/T6675</t>
  </si>
  <si>
    <t>SY/T 5600-2010，SY/T 6752-2009，SY/T 6594.2-2004，SY/T 6790-2010</t>
  </si>
  <si>
    <t>35</t>
  </si>
  <si>
    <t>中国石油集团测井有限公司长庆事业部、中国石油集团测井有限公司生产测井中心、大庆钻探工程公司测井公司、中石化胜利石油工程有限公司测井公司、中海油田服务股份有限公司油田技术事业部</t>
  </si>
  <si>
    <t>中国石油集团测井有限公司长庆事业部</t>
  </si>
  <si>
    <t>吴寒、胡启月、张炳军、周扬、秦民君、谢刚、陈建波、张全恒、许琦、朱小康、姚韦萍、成军军、张平、闫明琦、曹守敏、段银鹿、李西宁、陈碧亭、王建华</t>
  </si>
  <si>
    <t>本标准规定了石油电缆测井的测井准备、现场安装、现场作业、特殊情况处置及裸眼井、套管井和工程参数测井的技术要求。本标准适用于石油电缆测井作业的过程控制和现场监督。</t>
  </si>
  <si>
    <t>SY/T 5619-2018</t>
  </si>
  <si>
    <t>定向井下部钻具组合设计方法</t>
  </si>
  <si>
    <t>Planning methods of bottom hole assemblys for directional wells</t>
  </si>
  <si>
    <t>GB/T31033、SY/T5051、SY/T5144、SY/T5383、SY/T6268</t>
  </si>
  <si>
    <t>SY/T 5619-2009</t>
  </si>
  <si>
    <t>中国石油集团川庆钻探工程有限公司、中石化西南石油工程有限公司、中国石油集团钻井工程技术研究院</t>
  </si>
  <si>
    <t>中国石油集团川庆钻探工程有限公司</t>
  </si>
  <si>
    <t>白璟、贾利春、孙海芳、汪海阁、张斌、刘伟、唐雪平、谭清明、余晟、周跃云、胡超</t>
  </si>
  <si>
    <t>本标准规定了定向井钻井的下部钻具选择、旋转钻进、滑动导向钻井、旋转导向钻井的钻具组合设计，规定了倒装钻具组合、钻具内防喷工具和随钻震击器的使用和安装。本标准适用于石油天然气钻井的定向井钻井下部钻具的选择和钻具组合设计。</t>
  </si>
  <si>
    <t>SY/T 5623-2009</t>
  </si>
  <si>
    <t>地层压力预（监）测方法</t>
  </si>
  <si>
    <t>Prediction and detection methods of formation pressure</t>
  </si>
  <si>
    <t>SY/T5483、SY/T5691、SY/T6426</t>
  </si>
  <si>
    <t>SY/T 5623-1997，SY/T 5430-1992</t>
  </si>
  <si>
    <t>23</t>
  </si>
  <si>
    <t>长江大学、中国石油大学</t>
  </si>
  <si>
    <t>长江大学</t>
  </si>
  <si>
    <t>刘刚、陈勉、樊洪海、金业权</t>
  </si>
  <si>
    <t>本标准规定了陆上和海上石油天然气钻井中砂、泥岩地层孔隙压力、破裂压力预(监)测方法。所采用的地层孔隙压力预(监)测理论建立在由泥岩欠压实程度作用而引起的孔隙流体异常高压与泥岩欠压实程度相对应的机理上，适用于有砂、泥岩层序剖面的探井和油气田初期开发直井的地层压力预测和监测；采用dc指数监测地层孔隙压力且使用PDC钻头时，可参考使用本标准。地层破裂压力预测适用于砂、泥岩层序剖面的油气井。</t>
  </si>
  <si>
    <t>SY/T 5627-2016</t>
  </si>
  <si>
    <t>滑套喷砂器与投球器技术要求</t>
  </si>
  <si>
    <t>Technical requirements for sliding sleeve and ball deliver</t>
  </si>
  <si>
    <t>GB/T196、GB/T308、GB/T491、GB/T699、GB/T700、GB/T1222、GB/T3077、GB/T8162、GB/T9253.2、GB/T17107、GB/T20739、GB/T23512、HG/T2579、JB/T8467、NB/T47013.5、SY/T6327-2005</t>
  </si>
  <si>
    <t>SY/T 5626-2008，SY/T 5627-2008</t>
  </si>
  <si>
    <t>中国石油天然气股份有限公司大庆油田有限责任公司井下作业分公司、中国石油天然气股份有限公司大港油田分公司井下作业公司、中国石油集团渤海钻探工程有限公司井下作业分公司</t>
  </si>
  <si>
    <t>中国石油天然气股份有限公司大庆油田有限责任公司井下作业分公司</t>
  </si>
  <si>
    <t>于卉、张永春、李厉、赵亚芬、王彦兴、郑保东、王涛、栾海港</t>
  </si>
  <si>
    <t>本标准规定了油气田分层压裂用滑套喷砂器与投球器的型号及结构、技术要求、试验方法、检验、标志、包装、运输和贮存要求。本标准适用于滑套喷砂器与投球器的加工及检验。</t>
  </si>
  <si>
    <t>SY/T 5673-1993</t>
  </si>
  <si>
    <t>油田用防垢剂性能评定方法</t>
  </si>
  <si>
    <t>Evaluation method for scale inhibitors used in oilfields</t>
  </si>
  <si>
    <t>GB7476</t>
  </si>
  <si>
    <t>SY/T 5673-2020</t>
  </si>
  <si>
    <t>中国石油天然气总公司石油勘探开发科学研究院采收率所</t>
  </si>
  <si>
    <t>金长文、关华、李实</t>
  </si>
  <si>
    <t>本标准规定了抑制碳酸钙、硫酸钙、硫酸钡、硫酸锶垢防垢剂性能评定方法。本标准适用于油田用防垢剂性能评定和筛选。</t>
  </si>
  <si>
    <t>2002年确认，原油化专业</t>
  </si>
  <si>
    <t>SY/T 5676-2017</t>
  </si>
  <si>
    <t>石油天然气工业用自由锻件</t>
  </si>
  <si>
    <t>Open Die Shaped Forgings for Use in the Petroleum and Natural Gas Industry</t>
  </si>
  <si>
    <t>GB/T228.1、GB/T229、GB/T230.1、GB/T231.1、GB/T6394、GB/T6402、GB/T9443、GB/T9444、GB/T10127、GB/T10561、GB/T11259、GB/T21838.1、GB/T2513.-2013、ASTMA604、ASTME381、ASTME562、ANSI/NCSLZ540.3、SAEAMS2750</t>
  </si>
  <si>
    <t>SY/T 5676-2010</t>
  </si>
  <si>
    <t>宝鸡石油机械有限责任公司、中石油钻井院江汉机械研究所、兰州兰石集团有限公司、河北华北石油荣盛机械制造有限公司、江苏苏盐阀门机械有限公司、四川宏华石油设备有限公司</t>
  </si>
  <si>
    <t>忽宝民、杨玉刚、李伟阳、孟瑞斌、王高社、王平怀、李保峰、肖莉、文志雄、张玉树、魏孔财、许津津、韩正海、贺年兵</t>
  </si>
  <si>
    <t>本标准规定了石油天然气工业设备构件用自由锻件的质量鉴定和生产的要求。本标准适用于石油天然气工业采用单独锻造自由锻件（包括辗环）的设备，例如承压或承载件。锻制棒材、轧制棒材和切成多个零件的锻件不在本标准的范围之内。本标准规定了四个锻件规范级别（FSL）的要求。这四个锻件规范级别（FSL）分别规定了不同级别的锻件技术、质量和鉴定要求。</t>
  </si>
  <si>
    <t>SY/T 5710-2016</t>
  </si>
  <si>
    <t>地层测试工具性能检验技术规程</t>
  </si>
  <si>
    <t>Technology procedure for performance inspection of well testing tools</t>
  </si>
  <si>
    <t>GB/T5616、GB/T9253.2、GB/T22512.2、JB4730、JJG07、SY/T5066、SY/T6640</t>
  </si>
  <si>
    <t>SY/T 5710-2002</t>
  </si>
  <si>
    <t>中国石油集团渤海钻探工程有限公司油气井测试分公司、中国石化江汉石油工程分公司、中国石油集团西部钻探试油公司、中国石油集团川庆钻探公司钻采工程技术研究院、中海艾普油气测试（天津）有限公司、中国石油集团长城钻探测试公司、西安石油大学</t>
  </si>
  <si>
    <t>朱礼斌、王元龙、贺秋云、项培军、王新河、张绍礼、杨皓、魏雪泉、朱昌盛、古新勇、魏剑飞、鲁斌、罗承跃、蒋爱军、孙明龙、刘世昌、赵鑫、窦益华、邢晓光、陈喜庆</t>
  </si>
  <si>
    <t>本标准规定了地层测试工具、井口控制装置和井下压力计性能检验的内容、方法、技术和安全要求。本标准适用于地层测试工具性能检验。</t>
  </si>
  <si>
    <t>SY/T 5724-2008</t>
  </si>
  <si>
    <t>套管柱结构与强度设计</t>
  </si>
  <si>
    <t>Design for casing string structure and strength</t>
  </si>
  <si>
    <t>GB/T19831.1、SY/T5083、SY/T5150、SY/T5313-2006、SY/T5374.1、SY/T5374.2、SY/T5476、SY/T5618、SY/T6222</t>
  </si>
  <si>
    <t>SY/T 5724-1995，SY/T 5322-2000，SY/T 5334-1996</t>
  </si>
  <si>
    <t>33</t>
  </si>
  <si>
    <t>中国石油化工股份有限公司石油勘探开发研究院德州石油钻井研究所、中国石油大学（北京）</t>
  </si>
  <si>
    <t>中国石油化工股份有限公司石油勘探开发研究院德州石油钻井研究所</t>
  </si>
  <si>
    <t>丁士东、覃成锦、周仕明、高德利、张克坚、桑来玉、王其春</t>
  </si>
  <si>
    <t>本标准规定了套管柱结构设计、套管柱强度设计和套管扶正器安装间距计算方法。本标准适用于石油天然气井固井用套管柱结构设计、套管柱强度设计和套管扶正器安装间距计算。</t>
  </si>
  <si>
    <t>SY/T 5726-2018</t>
  </si>
  <si>
    <t>石油测井作业安全规范</t>
  </si>
  <si>
    <t>Safety specification for petroleum logging operations</t>
  </si>
  <si>
    <t>GBZ118、GBZ142、GB/T18664、GB18871-2002、SY5131、SY/T5326.1-2012、SY/T5326.2-2017、SY5436、SY/T6277、SY/T6345、SY6501、SY/T6548、SY/T6608</t>
  </si>
  <si>
    <t>SY 5726-2011</t>
  </si>
  <si>
    <t>中国石油集团测井有限公司华北事业部、大庆钻探工程公司测井公司、中石化胜利石油工程有限公司测井公司、中国石油集团长城钻探工程有限公司测井公司</t>
  </si>
  <si>
    <t>董银梦、曾树峰、朱爱民、刘翌尧、周国瑞、周诗广、刘永亮、朱小康、曹守敏、郝向凯、林作华、姜乔、周子健</t>
  </si>
  <si>
    <t>本标准规定了石油测井、井壁取心、射孔作业的安全要求。本标准适用于石油测井、井壁取心、射孔作业。</t>
  </si>
  <si>
    <t>SY 5727-2007</t>
  </si>
  <si>
    <t>井下作业安全规程</t>
  </si>
  <si>
    <t>Safety rules of downhole services</t>
  </si>
  <si>
    <t>SY 5727-2014</t>
  </si>
  <si>
    <t>SY 5727-1995，SY 6443-2000，SY/T 6566-2003</t>
  </si>
  <si>
    <t>张聪敏、马爱军、贾会存、李全祺、贾二虎</t>
  </si>
  <si>
    <t>适用于试油（气）、修井、酸化压裂、射孔等井下作业施工中的安全要求。</t>
  </si>
  <si>
    <t>SY/T 5727-2020</t>
  </si>
  <si>
    <t>Safety rules for downhole services</t>
  </si>
  <si>
    <t>GB/T 150、GB 2894-2008、GB  4706.23、JGJ 46-2012 、SY/T 0404-2016、SY/T 5080-2013、SY/T 5170-2013、SY/T 5225-2019、SY/T 5236-2016、SY/T 5289、SY/T 5325-2013、SY/T 5483、SY/T 5486、SY/T 5981-2012、SY/T 6270、SY/T 6277-2017、SY/T 6326、SY/T 6355-2017、SY/T 6690-2016、SY/T 7028</t>
  </si>
  <si>
    <t>18</t>
  </si>
  <si>
    <t>中国石油集团渤海钻探工程有限公司井下作业分公司、中石化江汉石油工程有限公司井下测试公司、中石化胜利石油工程有限公司井下作业公司</t>
  </si>
  <si>
    <t>贾二虎、曲扬、张朝阳、钱艳涛、李伟、刘江浩、宫 春林、 李川、张宁、刘兆杰、肖军胜、刘成亮</t>
  </si>
  <si>
    <t>本标准规定了陆上油气田井下作业施工的施工准备、施工作业和安全管理要求。本标准适用千试油（气）、修井、酸化压裂、射孔、带压作业、地层测试等井下作业施工。</t>
  </si>
  <si>
    <t>SY/T 5742-2019</t>
  </si>
  <si>
    <t>石油与天然气井井控安全技术考核管理规则</t>
  </si>
  <si>
    <t>Assessment specification for petroleum and gas well control safety technologies</t>
  </si>
  <si>
    <t>SY/T 5742-2007</t>
  </si>
  <si>
    <t>中石化胜利石油工程有限公司黄河钻井总公司、中石化胜利石油工程有限公司钻井工程技术公司、中石化胜利石油工程有限公司渤海钻井总公司</t>
  </si>
  <si>
    <t>中石化胜利石油工程有限公司黄河钻井总公司</t>
  </si>
  <si>
    <t>高飞、刘吉伟、颜小帅、王玉琰、徐云龙、常云跃、范磊、聂双斐、郑丰兰</t>
  </si>
  <si>
    <t>本标准规定了石油与天然气井井控培训合格证取证的人员范围及安全技术培训考核的管理办法。本标准适用于从事陆上和滩海石油与天然气井的井控操作与管理人员。</t>
  </si>
  <si>
    <t>SY/T 5745-2008</t>
  </si>
  <si>
    <t>采油采气工程词汇</t>
  </si>
  <si>
    <t>Vocabulary of oil &amp; gas production engineering</t>
  </si>
  <si>
    <t>SY/T 5745-1995</t>
  </si>
  <si>
    <t>118</t>
  </si>
  <si>
    <t>中国石油西南油气田分公司采气工程研究院、大庆石油学院</t>
  </si>
  <si>
    <t>中国石油西南油气田分公司采气工程研究院</t>
  </si>
  <si>
    <t>李季、黄艳、白璐、赵子刚</t>
  </si>
  <si>
    <t>本标准规定了采油采气工程常用词汇。本标准适用于石油天然工业采油采气工程领域，也适用于石油工业其他领域。</t>
  </si>
  <si>
    <t>SY 5747-2008</t>
  </si>
  <si>
    <t xml:space="preserve"> 浅（滩）海钢质固定平台安全规则</t>
  </si>
  <si>
    <t>Safety rules for steel fixed platform in shallow water and shoal</t>
  </si>
  <si>
    <t>GB190、GB2811、GB3107.2、GB3107.8、GB3107.10、GB4302、GB4303、GB/T4445、GB4696、GB5979、GB7691、GB/T8196、GB8702、GB8958、GB/T9953、GB11573、GB11626、GB/T11868、GB50116、SY/T5087、SY/T6044-2004、SY/T6277、SY6303、SY6504、SY6505、SY/T6564、SY/T10034-2000、LD50</t>
  </si>
  <si>
    <t>SY 5747-1995</t>
  </si>
  <si>
    <t>47</t>
  </si>
  <si>
    <t>国家安全生产监督管理总局海洋石油作业安全办公室石化分部胜利海上监督处、中国石化海上石油工程技术检验中心</t>
  </si>
  <si>
    <t>国家安全生产监督管理总局海洋石油作业安全办公室石化分部胜利海上监督处</t>
  </si>
  <si>
    <t>魏增祥、王建龙、梁永超、赵刚、王成良、谢振平、范荣霞</t>
  </si>
  <si>
    <t>本标准规定了浅（滩）海钢质固定平台（以下简称平台）的设计、建造、安装、试生产、竣工及发证检验应遵循的安全规则。本标准适用于在浅（滩）海区域内新建、改建、扩建的平台。</t>
  </si>
  <si>
    <t>SY/T 5753-2016</t>
  </si>
  <si>
    <t>油井酸化水井增注用表面活性剂性能评价方法</t>
  </si>
  <si>
    <t>The performance evaluation method of surfactants for oil well acidizing and water well stimulation</t>
  </si>
  <si>
    <t>GB/T6003.1、GB/T6541、SY/T5153-2007、SY/T5336-2006、SY/T5358-2010、SY/T5370-1999、SY/T5405-1996、SY/T5490、SY/T6703</t>
  </si>
  <si>
    <t>SY/T 5753-1995</t>
  </si>
  <si>
    <t>中国石油化工股份有限公司胜利油田分公司采油工艺研究院、中国石油勘探开发研究院廊坊分院、中海油能源发展采油技术服务公司钻采工程研究院</t>
  </si>
  <si>
    <t>陈磊、姜阿娜、宋李煜、王丹、仲岩磊、王丽伟、张军峰、张星、周伟强、刘霜</t>
  </si>
  <si>
    <t>本标准规定了油井酸化水井增注用表面活性剂的表面张力和界面张力测定、润湿性测定、防乳化试验、抗酸渣试验、岩心流动试验等评价方法。本标准适用于油井酸化水井增注用表面活性剂的性能测定。</t>
  </si>
  <si>
    <t>SY/T 5754-2016</t>
  </si>
  <si>
    <t>油田酸化互溶剂性能评价方法</t>
  </si>
  <si>
    <t>Methods for evaluating performances of mutual solvent in acidizing</t>
  </si>
  <si>
    <t>GB/T265、GB510、GB/T4472-2011、GB/T6003.1、GB/T6682-2008、GB/T21615、SY/T5370-1999、SY/T5405-1996、SY/T5490、SY/T5753-2016</t>
  </si>
  <si>
    <t>SY/T 5754-1995</t>
  </si>
  <si>
    <t>中国石油化工股份有限公司胜利油田分公司采油工艺研究院、中国石油化工股份有限公司胜利油田分公司技术检测中心、中国石油天然气股份有限公司石油工业油田化学剂质量监督检验中心</t>
  </si>
  <si>
    <t>张云芝、王贵江、祁雨桦、夏凌燕、张光焰、赵俊桥、李继勇、董浩、孟博、蒋绍辉</t>
  </si>
  <si>
    <t>本标准规定了油田酸化互溶剂主要性能测试方法。本标准适用于油田酸化互溶剂的性能测定。</t>
  </si>
  <si>
    <t>SY/T 5755-1995</t>
  </si>
  <si>
    <t>压裂酸化用助排剂性能评价方法</t>
  </si>
  <si>
    <t>Evaluation of cleanup additives used for fracturing and acidization</t>
  </si>
  <si>
    <t>SY/T 5755-2016</t>
  </si>
  <si>
    <t>胜利石油管理局采油工艺研究院</t>
  </si>
  <si>
    <t>李青慧、张文胜、钱桥胜</t>
  </si>
  <si>
    <t>本标准适用于压裂酸化用助排剂的筛选及评价。</t>
  </si>
  <si>
    <t>原油化专业</t>
  </si>
  <si>
    <t>The performance evaluation method of cleanup additive for fracturing and acidizing</t>
  </si>
  <si>
    <t>GB/T5549、GB/T5559、GB/T6541、GB/T6682-2008、GB/T29170-2012、SY/T5107-2005、SY/T5370-1999、SY/T5405-1996、SY/T5753-2016、SY/T6376-2008、SY/T6703-2007</t>
  </si>
  <si>
    <t>中国石油化工股份有限公司胜利油田分公司采油工艺研究院、中国石油化工股份有限公司胜利油田分公司技术检测中心、中国石油勘探开发研究院廊坊分院</t>
  </si>
  <si>
    <t>姜阿娜、杨彪、仲岩磊、陈磊、宋李煜、陈凯、吕永利、张娜、邱晓惠</t>
  </si>
  <si>
    <t>本标准规定了压裂酸化用助排剂性能的评价方法。本标准适用于压裂酸化用助排剂的性能测定。</t>
  </si>
  <si>
    <t>SY/T 5757-2010</t>
  </si>
  <si>
    <t>油田注入水杀菌剂通用技术条件</t>
  </si>
  <si>
    <t>General specifications of bactericides for oilfield injecting water</t>
  </si>
  <si>
    <t>GB190、GB/T6324.1-2004、GB/T6679-2003、GB/T6680-2003、GB13690、GB15603、SY/T0026-1999、SY/T5273-2000、SY/T5329-1994、SY/T5673-1993</t>
  </si>
  <si>
    <t>SY/T 5757-1995，SY/T5890-1993</t>
  </si>
  <si>
    <t>中国石油新疆油田分公司勘探开发研究院、中国石油新疆油田分公司陆梁油田作业区、中国石油新疆油田分公司石西油田作业区</t>
  </si>
  <si>
    <t>中国石油新疆油田分公司勘探开发研究院</t>
  </si>
  <si>
    <t>黄连华、陈玉萍、曹雪梅、严忠、倪丰平</t>
  </si>
  <si>
    <t>本标准规定了油田注入水杀菌剂的技术要求、试验方法、检验规则、标志、包装、运输和贮存，以及健康、安全、环境控制要求等。本标准适用于油田注入水杀菌剂。</t>
  </si>
  <si>
    <t>SY/T 5762-1995</t>
  </si>
  <si>
    <t>压裂酸化用粘土稳定剂性能测定方法</t>
  </si>
  <si>
    <t>Testing procedure of clay inhibitors used for fracturing and acidization</t>
  </si>
  <si>
    <t>SY/T 5971-2016</t>
  </si>
  <si>
    <t>李尚贵</t>
  </si>
  <si>
    <t>本标准适用于压裂酸化用粘土稳定剂的筛选。</t>
  </si>
  <si>
    <t>SY/T 5764-2007</t>
  </si>
  <si>
    <t>压裂用植物胶通用技术要求</t>
  </si>
  <si>
    <t>General technical specifications of natural plant gum for fracturing</t>
  </si>
  <si>
    <t>GB/T191-2000、GB/T601-2002、GB/T6003.1-1997、GB/T6679-2003、QB/T2560-2002</t>
  </si>
  <si>
    <t>SY/T 5764-1995，SY/T 5341-2002，SY/T 6074-1994，SY/T 5766-1995</t>
  </si>
  <si>
    <t>中国石油勘探开发研究院廊坊分院压裂酸化中心、中国石油物资昆山公司</t>
  </si>
  <si>
    <t>中国石油勘探开发研究院廊坊分院压裂酸化中心</t>
  </si>
  <si>
    <t>崔明月、王军民、何建平、何书琴、刘萍、何俊、孙雪莲、梁利、杨艳丽、邱晓慧</t>
  </si>
  <si>
    <t>本标准规定了压裂用植物胶-羟丙基瓜尔胶、瓜尔胶、香豆胶和田菁胶的技术要求、测定方法、检验规则、标志、包装、运输、储存与保质期。本标准适用于压裂用植物胶的技术性能评价。</t>
  </si>
  <si>
    <t>SY/T 5769-2019</t>
  </si>
  <si>
    <t>地球物理勘探定位数据P1/11交换格式</t>
  </si>
  <si>
    <t>P1/11 Geophysical position data exchange format</t>
  </si>
  <si>
    <t>SY/T 5769-2012</t>
  </si>
  <si>
    <t xml:space="preserve">中国石油集团东方地球物理勘探有限责任公司海洋物探处
</t>
  </si>
  <si>
    <t>韦秀波、罗敏学、全海燕、徐朝红、刘党卫、杜海涛、杨文渊、李阳、李旭芳、魏文</t>
  </si>
  <si>
    <t>本标准规定了石油地球物理勘探定位数据的文件格式和编码要求。本标准适用于石油地球物理勘探，其他相关行业可参照执行。</t>
  </si>
  <si>
    <t>SY/T 5836-1993</t>
  </si>
  <si>
    <t>中深井压裂设计施工方法</t>
  </si>
  <si>
    <t>API RP 11S</t>
  </si>
  <si>
    <t>大庆石油管理局井下作业公司</t>
  </si>
  <si>
    <t>李井刚、王继成、白强</t>
  </si>
  <si>
    <t>本标准适用于深井油层压裂施工。气井压裂工艺亦可参照使用。</t>
  </si>
  <si>
    <t>SY/T 5849-2018</t>
  </si>
  <si>
    <t>油水井化学剂解堵效果评价方法</t>
  </si>
  <si>
    <t>The evaluation method for removing plugging by chemicals in production and injection well</t>
  </si>
  <si>
    <t>SY/T 5849-2002</t>
  </si>
  <si>
    <t>中国石油天然气股份有限公司玉门油田分公司钻采工程研究院、中国石油天然气股份有限公司勘探开发研究院、中国石油大港油田石油工程研究院</t>
  </si>
  <si>
    <t>中国石油天然气股份有限公司玉门油田分公司钻采工程研究院</t>
  </si>
  <si>
    <t>杨学贵、周光华、林远平、曹艳丽、刘传宗、郭玉华、兰芳、杨贤友、李宜坤、刘波、杨太伟、郭树召</t>
  </si>
  <si>
    <t>本标准规定了采油井、注水井化学剂解堵措施的效果评价方法。本标准适用于油水井有机溶剂解堵、热化学解堵、酸化解堵以及复合解堵等以化学剂解堵为主的现场效果评价。</t>
  </si>
  <si>
    <t>SY/T 5856-2017</t>
  </si>
  <si>
    <t>油气田电业带电作业安全规程</t>
  </si>
  <si>
    <t>Safety regulations charged for live working in oil and gas fields</t>
  </si>
  <si>
    <t>GB/T6568、GB26859、GB26860、DL/T417、DL/T854</t>
  </si>
  <si>
    <t>SY 5856-2010</t>
  </si>
  <si>
    <t>中国石油化工集团胜利石油管理局电力管理总公司、中国石油化工集团胜利石油管理局安全环保处</t>
  </si>
  <si>
    <t>中国石油化工集团胜利石油管理局电力管理总公司</t>
  </si>
  <si>
    <t>贾杰、杨建、郑春生、靖伟、夏冰、黄珊、王震、张文沛</t>
  </si>
  <si>
    <t>本标准规定了油气田电业带电作业技术措施，作业控制，工具的保管、检查、使用与试验，应急管理等安全技术要求。本标准适用于海拔1000m及以下的交流6kV ～ 220 kV 架空电力线路、变电站(发电厂）电气设备上采用等电位、中间电位和地电位方式进行的带电作业。</t>
  </si>
  <si>
    <t>SY/T 5886-2018</t>
  </si>
  <si>
    <t>酸化工作液性能评价方法</t>
  </si>
  <si>
    <t>Methods for evaluating performances of acidizing fluids</t>
  </si>
  <si>
    <t>GB/T601、GB/T6003.1、GB/T6682、SY/T5107、SY/T5405、SY/T6571</t>
  </si>
  <si>
    <t>SY/T 5886-2012</t>
  </si>
  <si>
    <t>中国石油勘探开发研究院压裂酸化技术服务中心、中国石油天然气股份有限公司西南油气田分公司天然气研究院、中国石化胜利油田石油工程技术研究院、新疆油田分公司实验检测研究院</t>
  </si>
  <si>
    <t>中国石油勘探开发研究院压裂酸化技术服务中心</t>
  </si>
  <si>
    <t>管保山、刘玉婷、梁利、胥云、刘萍、翟文、王欣、李伟、刘友权、张云芝、赵俊桥、丁湘华、彭健</t>
  </si>
  <si>
    <t>本标准规定了碳酸盐岩及砂岩酸化用工作液性能测试方法。本标准适用于压裂用植物胶的技术性能评价。</t>
  </si>
  <si>
    <t>SY/T 5911-2012</t>
  </si>
  <si>
    <t>射孔优化设计规范</t>
  </si>
  <si>
    <t>Specifications for optimizing design of perforation</t>
  </si>
  <si>
    <t>GB/T20488</t>
  </si>
  <si>
    <t>SY/T 5911-1994</t>
  </si>
  <si>
    <t>大庆油田有限责任公司试油试采分公司、中国石化集团胜利石油管理局测井公司</t>
  </si>
  <si>
    <t>大庆油田有限责任公司试油试采分公司</t>
  </si>
  <si>
    <t>姜晓燕、安涛、刘方玉、郑长建、尤振刚、赵明辉、蔡山、王树申</t>
  </si>
  <si>
    <t>本标准规定了油气井射孔优化设计过程中参数的选取、设计程序、方案的优选原则和水平井射孔的特殊要求。本标准适用于砂泥岩剖面油气藏的射孔优化设计。</t>
  </si>
  <si>
    <t>SY/T 5952-2005</t>
  </si>
  <si>
    <t>油气水井井下工艺管柱工具图例</t>
  </si>
  <si>
    <t>Legend of downhole process strings and tools for hydrocarbon production well and water injection well</t>
  </si>
  <si>
    <t>SY/T 5952-2014</t>
  </si>
  <si>
    <t>SY/T 5952-94</t>
  </si>
  <si>
    <t>江汉油田分公司采油工艺研究院</t>
  </si>
  <si>
    <t>肖国华、代理震、湛精华、陈爱平、张勇</t>
  </si>
  <si>
    <t>本标准适用于常用的油气水井井下工艺管柱工具图例的绘制。</t>
  </si>
  <si>
    <t>Legends of downhole strings and tools for production and injection well</t>
  </si>
  <si>
    <t>GB/T4457.4、SY/T6327</t>
  </si>
  <si>
    <t>53</t>
  </si>
  <si>
    <t>中国石油化工股份有限公司江汉油田分公司采油工艺研究院、中国石油天然气股份有限公司勘探开发研究院采油工程研究所、中国石油化工股份有限公司石油勘探开发研究院采油工程研究所、中国石油大学（华东）石油工程学院、中国石油天然气股份有限公司冀东油田分公司钻采工艺研究院</t>
  </si>
  <si>
    <t>中国石油化工股份有限公司江汉油田分公司采油工艺研究院</t>
  </si>
  <si>
    <t>刘翔、王晖、张建军、肖国华、樊灵、舒勇、柴国兴、黄进</t>
  </si>
  <si>
    <t>本标准规定了常用的油气水井井下工艺管柱工具与管柱示意图的图例。本标准适用于常用的油、气、水井井下工艺管柱工具图例与管柱示意的绘制。</t>
  </si>
  <si>
    <t>SY/T 5964-2019</t>
  </si>
  <si>
    <t>钻井井控装置 组合配套、安装调试与使用规范</t>
  </si>
  <si>
    <t>Specification for BOP stack,installation,adjustment and application of drilling well-control equipments</t>
  </si>
  <si>
    <t>GB/T 20174、GB/T 20972、GB/T 22513、GB/T 25429、SY/T 5053.2、SY/T 5323、SY/T 5525、SY/T 6160、SY/T 6789</t>
  </si>
  <si>
    <t>SY/T 6616-2005，SY/T 5964-2006</t>
  </si>
  <si>
    <t>中国石油集团川庆钻探工程有限公司钻采工程技术研究院、中国石油集团川庆钻探工程有限公司川西钻探公司、中国石油集团川庆钻探工程有限公司川东钻探公司、中石化胜利石油工程有限公司、中石化中原石油工程有限公司，中国石油集团工程技术研究院有限公司</t>
  </si>
  <si>
    <t>中国石油集团川庆钻探工程有限公司钻采工程技术研究院</t>
  </si>
  <si>
    <t>刘小玮、陆灯云、伍贤柱、张桂林、颜小兵、潘登、庞平、唐国军、范俊、任伟、刘刚、魏风勇、杨小珊、王敏、江迎军、李照、李玉民</t>
  </si>
  <si>
    <t>本标准规定了陆上钻井井控装置组合配套形式、安装、调试和使用规范。本标准适用于陆上石油天然气钻井井控装置。</t>
  </si>
  <si>
    <t>SY/T 5971-1994</t>
  </si>
  <si>
    <t>油气田压裂酸化及注水用黏土稳定剂性能评价方法</t>
  </si>
  <si>
    <t>Evaluation of clay inhibitors for water injection</t>
  </si>
  <si>
    <t>新疆石油管理局油田工艺研究所</t>
  </si>
  <si>
    <t>任全益、马洪兴</t>
  </si>
  <si>
    <t>本标准规定了油田注水用粘土稳定剂性能评价方法。本标准适用于油田注水用粘土稳定剂的性能评价。</t>
  </si>
  <si>
    <t>油气田压裂酸化及注水用</t>
  </si>
  <si>
    <t>The performance evaluation method of clay stabilizer for fracturing,acidizing and water injection in oil and gas fields</t>
  </si>
  <si>
    <t>GB/T6003.1、GB/T6682-2008、SY/T5107-2005、SY/T5358-2010、SY/T5405-1996、SY/T5490、SY/T6703</t>
  </si>
  <si>
    <t>SY/T 5971-1994，SY/T 5762-1995</t>
  </si>
  <si>
    <t>中国石油化工股份有限公司胜利油田分公司采油工艺研究院、中石化西南油气分公司工程技术研究院、中海油能源发展工程技术分公司钻采所</t>
  </si>
  <si>
    <t>仲岩磊、姜阿娜、陈磊、鞠玉芹、李强、王丹、宋李煜、李尚贵、邰云龙</t>
  </si>
  <si>
    <t>本标准规定了油气田压裂酸化及注水用黏土稳定剂的性能评价方法。本标准适用于压裂用植物胶的技术性能评价。</t>
  </si>
  <si>
    <t>SY/T 5981-2012</t>
  </si>
  <si>
    <t>常规试油试采技术规程</t>
  </si>
  <si>
    <t>The technical code of conventional well testing</t>
  </si>
  <si>
    <t>SY/T5044、SY5225、SY/T5289、SY/T5325、SY/T5440、SY/T5467、SY/T5587.3-2004、SY/T5587.5-2004、SY/T5700、SY/T5864、SY/T5873-2005、SY/T5980、SY/T6084-2007、SY/T6086、SY/T6089、SY/T6118、SY6137、SY/T6171、SY/T6172、SY/T6277、SY/T6293-2008、SY/T6334、SY6354</t>
  </si>
  <si>
    <t>SY/T 5981-2000</t>
  </si>
  <si>
    <t>17</t>
  </si>
  <si>
    <t>中国石油天然气集团公司大庆油田有限责任公司试油试采分公司、中国石油天然气集团公司渤海钻探工程有限公司油气井测试公司、中国石油天然气集团公司川庆钻探工程有限公司长庆井下技术作业处</t>
  </si>
  <si>
    <t>中国石油天然气集团公司大庆油田有限责任公司试油试采分公司</t>
  </si>
  <si>
    <t>曲立峰、许显志、张绍礼、徐月强、徐建、刘军、朱礼斌、柴瑞林、张冕、徐忠涛</t>
  </si>
  <si>
    <t>本标准规定了油气井常规试油、试采施工的内容、程序和方法。本标准适用于油气井常规试油、试采作业。</t>
  </si>
  <si>
    <t>SY/T 6013-2019</t>
  </si>
  <si>
    <t>试油资料录取规范</t>
  </si>
  <si>
    <t>Specification for well test data acquisition</t>
  </si>
  <si>
    <t>SY/T 5154、SY/T 5467、SY/T 5587.5、SY/T 6292、SY/T 6293</t>
  </si>
  <si>
    <t>SY/T 6013-2009</t>
  </si>
  <si>
    <t>大庆油田有限责任公司试油试采分公司、中国石油化工股份有限公司江汉石油工程有限公司、中国石油天然气股份有限公司长庆油田分公司、中国石油天然气股份有限公司青海油田分公司、中国石油天然气股份有限公司西部钻探试油公司、中国石油川庆钻探长庆井下技术作业公司、中国石油天然气股份有限公司西南油气田分公司</t>
  </si>
  <si>
    <t>于振东、邱金平、于书新、柴瑞林、王新河、袁发勇、魏剑飞、孙虎、周朗、陈超峰、胡广文、陈微熙、李赣勤、张寅、杨东、张绍礼、陈娟伟、黄建宁、陶长州、高旭升、陈聪慧</t>
  </si>
  <si>
    <t>本标准规定了常规油气井及致密油气井试油资料录取项目和质量要求。本标准适用于常规油气井及致密油气井试油资料的录取和验收。页岩油气、煤层气及海洋上油气井可参照执行。</t>
  </si>
  <si>
    <t>SY/T 6044-2019</t>
  </si>
  <si>
    <t>浅（滩）海石油天然气作业安全应急要求</t>
  </si>
  <si>
    <t>The requirements of safety emergency for  petroleum and natural gas operations in beach-shallow sea</t>
  </si>
  <si>
    <t>GB/T 29639、AQ/T 9002、SY/T 6502、SY/T 6633、SY/T 6777</t>
  </si>
  <si>
    <t>SY/T 6044-2012</t>
  </si>
  <si>
    <t xml:space="preserve">中石化胜利海上石油工程技术检验有限公司、中石油冀东油田分公司、中国石油化工股份有限公司胜利分公司海洋采油厂
</t>
  </si>
  <si>
    <t>中石化胜利海上石油工程技术检验有限公司</t>
  </si>
  <si>
    <t>张乐民、李强、周国强、刘平、王铁刚、谢振平、刘欢、冯梅芳、张锡斌、郭海斌、李双石</t>
  </si>
  <si>
    <t>本标准规定了浅（滩）海石油天然气作业活动过程中针对事故或险情应采取的应急对策要求。本标准适用于中华人民共和国浅（滩）海水域内石油天然气的作业活动，内陆湖泊石油天然气作业活动参照执行。</t>
  </si>
  <si>
    <t>SY/T 6120-2013</t>
  </si>
  <si>
    <t>油井井下作业防喷技术规程</t>
  </si>
  <si>
    <t>Specification for blowout prevention durring down-hole operations in oil well</t>
  </si>
  <si>
    <t>SY/T 6690-2016</t>
  </si>
  <si>
    <t>SY/T 6120-1995</t>
  </si>
  <si>
    <t>庄英涛、贾容锐、孙海林、娄新春、张秀丽、赵继发、张伟</t>
  </si>
  <si>
    <t>本标准适用于陆地油气田试油、修井、压裂酸化、地层测试、油井措施等井下作业施工。</t>
  </si>
  <si>
    <t>SY/T 6125-2013</t>
  </si>
  <si>
    <t>气井试气、采气及动态监测工艺规程</t>
  </si>
  <si>
    <t>Technology procedures for gas well testing , gas producing and performance monitoring</t>
  </si>
  <si>
    <t>GB/T11651-2008、GB/T21446-2008、GB/T22513-2008、AQ2012-2007、SY0031、SY/T0043-2006、SY/T0599-2006、SY/T5154-1999、SY5225、SY/T5325-2005、SY/T5440-2009、SY/T5587.3、SY/T5587.5-2004、SY/T5587.10、SY5727-2007、SY/T6096、SY6137、SY/T6176-2012、SY/T6277-2005、SY/T6580-2004、SY/T6581、SY/T6609-2004、SY/T6610-2005</t>
  </si>
  <si>
    <t>SY/T 6125-2006</t>
  </si>
  <si>
    <t>中国石油天然气股份有限公司西南油气田分公司采气工程研究院、中国石油天然气股份有限公司西南油气田分公司开发部、中国石油天然气股份有限公司西南油气田分公司重庆气矿</t>
  </si>
  <si>
    <t>中国石油天然气股份有限公司西南油气田分公司采气工程研究院</t>
  </si>
  <si>
    <t>杨涛、谢南星、胡振英、白璐、陈奎、郑友志、黎洪珍</t>
  </si>
  <si>
    <t>本标准规定了气井试气、采气、动态监测主要技术内容和要求。本标准适用于产水气井、凝析气井和酸性气井的试气、采气及动态监测。</t>
  </si>
  <si>
    <t>SY/T 6127-2006</t>
  </si>
  <si>
    <t>油气水井井下作业资料录取项目规范</t>
  </si>
  <si>
    <t>Specification of data collection items for downhole operation in oil,gas,water wells</t>
  </si>
  <si>
    <t>SY/T 6127-2017</t>
  </si>
  <si>
    <t>SY/T 6127-1995</t>
  </si>
  <si>
    <t>中国石油大港油田采油工艺研究院</t>
  </si>
  <si>
    <t>王凤祥、张振胜、赵汉军、刘延平、任丽华、张奎祥、李莉、赵义丰</t>
  </si>
  <si>
    <t>适用于油气田油气水井的小修、措施和大修作业资料的录取和质量要求。</t>
  </si>
  <si>
    <t>SY/T 6128-2012</t>
  </si>
  <si>
    <t>套管、油管螺纹接头性能评价试验方法</t>
  </si>
  <si>
    <t>石油管材专业标准化技术委员会</t>
  </si>
  <si>
    <t>Procedure for evaluation tests of tubing and casing connection properties</t>
  </si>
  <si>
    <t>GB/T9253.2、GB/T17745、GB/T18052、GB/T19830、GB/T20657、GB/T21267</t>
  </si>
  <si>
    <t>SY/T 6128-1995，SY/T 6238.1-1996，SY/T 6238.2-2002</t>
  </si>
  <si>
    <t>E92;H48</t>
  </si>
  <si>
    <t>75.180.10、77.140.75</t>
  </si>
  <si>
    <t>李东风、王蕊、方伟、韩军、杨鹏、娄琦、张丹</t>
  </si>
  <si>
    <t>本标准规定了石油天然气工业用油管、套管螺纹连接性能（粘扣趋势、结构完整性和密封性）的全尺寸评价试验方法。本标准适用于油管和套管螺纹连接性能的评价。本标准中油管和套管是根据用途而不是根据外径来区分的。</t>
  </si>
  <si>
    <t>SY/T 6160-2008</t>
  </si>
  <si>
    <t>防喷器的检查和维修</t>
  </si>
  <si>
    <t>Check and maintenance of blowout preventer</t>
  </si>
  <si>
    <t>SY/T 6160-2014</t>
  </si>
  <si>
    <t>SY/T 6160-1995</t>
  </si>
  <si>
    <t>张斌、张祥来、刘雪梅、曾莲、许宏奇、肖力彤、魏明扬</t>
  </si>
  <si>
    <t>本标准规定了对在役防喷器进行检查、维修和判废的技术要求。本标准适用于石油天然气钻井、修井用防喷器的检查、维修于判废</t>
  </si>
  <si>
    <t>SY/T 6163-2018</t>
  </si>
  <si>
    <t>油气井用聚能射孔器材通用技术条件及性能试验方法</t>
  </si>
  <si>
    <t>General specifications and testing methods of shaped charge perforating equipment for oil and gas well</t>
  </si>
  <si>
    <t>GB190、GB/T699、GB/T2828.1、GB8031、GB/T10111、GB10238、GB12463、GB/T13889、GB50089、GA921、SY5436、SY/T6411</t>
  </si>
  <si>
    <t>SY/T 6163-1995</t>
  </si>
  <si>
    <t>石油工业油气田射孔器材质量监督检验中心、中国石油集团测井有限公司西南分公司、塔里木油田公司工程研究院、中石化胜利油田勘探管理中心、大庆油田有限责任公司试油试采分公司、大庆石油管理局射孔弹厂、渤海钻探油气井测试公司、西安石油大学</t>
  </si>
  <si>
    <t>李险峰、李东传、王海东、徐志国、陈锋、郑长建、刘辉、金成福、顾军、罗宏伟、荆立英、李冰、金冶</t>
  </si>
  <si>
    <t>本标准规定了油气井用聚能射孔器(以下简称射孔器)、油气井用聚能射孔弹(以下简称射孔弹)、射孔枪的术语和定义、命名规则、技术要求、试验方法、检验规则及标志、包装、运输与储存。本标准适用于油气井用的射孔器、射孔弹、射孔枪的制造与检验。</t>
  </si>
  <si>
    <t>SY/T 6174-2012</t>
  </si>
  <si>
    <t>油气藏工程常用词汇</t>
  </si>
  <si>
    <t>Terms of oil/gas reservoir engineering</t>
  </si>
  <si>
    <t>SY/T 6174-2005</t>
  </si>
  <si>
    <t>大庆油田有限责任公司勘探开发研究院</t>
  </si>
  <si>
    <t>李洁、倪洪涛、张丽娟、侯兆伟、袁庆峰、陈国、赵国忠、张建</t>
  </si>
  <si>
    <t>本标准规定了油气藏工程常用词汇。本标准适用于气藏工程领域，也适用于石油工业的其他的领域。</t>
  </si>
  <si>
    <t>SY/T 6199-2004</t>
  </si>
  <si>
    <t>钻井设施基础规范</t>
  </si>
  <si>
    <t>Drilling rig foundation specification</t>
  </si>
  <si>
    <t>GBJ50202-2002、SY/T5466、SY/T5972</t>
  </si>
  <si>
    <t>SY/T 5972-2021</t>
  </si>
  <si>
    <t>SY/T6199-1996</t>
  </si>
  <si>
    <t>新疆石油管理局钻井公司</t>
  </si>
  <si>
    <t>陈正国、李彬、施林华、张继伟、赵洪波</t>
  </si>
  <si>
    <t xml:space="preserve">本标准规定了石油和天然气钻井设施基础的分类与选型、使用范围、技术要求、材料、施工及验收。本标准适用于陆上石油和天然气钻井作业的各类钻机基础的施工。
</t>
  </si>
  <si>
    <t>SY/T 6213-2016</t>
  </si>
  <si>
    <t>酸化用氟硼酸</t>
  </si>
  <si>
    <t>Fluoroboric acid for acidizing</t>
  </si>
  <si>
    <t>GB190-2009、GB/T191-2008、GB/T601、GB/T602、GB/T603、GB/T6678、GB/T6682-2008</t>
  </si>
  <si>
    <t>SY/T 5765-1995，SY/T 6213-1996</t>
  </si>
  <si>
    <t>中国石油化工股份有限公司胜利油田分公司采油工艺研究院、中国石油化工股份有限公司胜利油田分公司纯梁采油厂、中国石油化工股份有限公司胜利油田分公司技术检测中心</t>
  </si>
  <si>
    <t>赵俊桥、夏凌燕、张云芝、王晓宇、徐明明、李继勇、董浩、张光焰、孟博、孙维凤</t>
  </si>
  <si>
    <t>本标准规定了酸化用氟硼酸的技术要求、试验方法、检验规则、标志、包装、运输和贮存及健康、安全、环境控制要求。本标准适用于酸化用氟硼酸的性能测试和评价。</t>
  </si>
  <si>
    <t>SY/T 6214-2016</t>
  </si>
  <si>
    <t>稠化酸用稠化剂</t>
  </si>
  <si>
    <t>稠化酸用</t>
  </si>
  <si>
    <t>Gelling agent for viscous acid</t>
  </si>
  <si>
    <t>GB191、GB/T6679-2003、SY/T5107-2005、SY/T5405-1996、SY/T5764-2007</t>
  </si>
  <si>
    <t>SY/T 6214-1996，SY/T 5694-1995</t>
  </si>
  <si>
    <t>中国石油勘探开发研究院廊坊分院、川庆钻探工程公司井下作业公司、核工业部化工研究院</t>
  </si>
  <si>
    <t>中国石油勘探开发研究院廊坊分院</t>
  </si>
  <si>
    <t>崔伟香、邱晓惠、崔明月、刘玉婷、庾文静、王海良、刘萍、翟文、王丽伟、蔡永红</t>
  </si>
  <si>
    <t>本标准规定了稠化酸用稠化剂的技术要求、测定方法、检验规则、标志、包装、运输、储存与保质期。本标准适用于粉剂及乳液类酸用聚合物稠化剂的性能评价、质量检验与验收。</t>
  </si>
  <si>
    <t>SY/T 6215-1996</t>
  </si>
  <si>
    <t>压裂用降滤失剂性能试验方法</t>
  </si>
  <si>
    <t>Test method of fluid loss reducers for fracturing</t>
  </si>
  <si>
    <t>崔明月、李阳、丛连铸、何淑芹</t>
  </si>
  <si>
    <t>本标准适用于水力压裂用各种降滤失剂的性能测定和评价。</t>
  </si>
  <si>
    <t>SY/T 6216-1996</t>
  </si>
  <si>
    <t>压裂用交联剂性能试验方法</t>
  </si>
  <si>
    <t>压裂用</t>
  </si>
  <si>
    <t>Test method of cross-linkers for fracturing</t>
  </si>
  <si>
    <t>GB/T510-1983、GB/T4472-1986、GB/T9724-1988、SY/T5107-1995</t>
  </si>
  <si>
    <t>卢拥军、丛连铸、杨振周、杨艳丽</t>
  </si>
  <si>
    <t>本标准规定了压裂用交联剂性能试验方法。本标准适用于水基压裂液和油基压裂液交联剂的性能测定和评价。</t>
  </si>
  <si>
    <t>SY/T 6270-2017</t>
  </si>
  <si>
    <t>石油天然气钻采设备   固井、压裂管汇的使用与维护</t>
  </si>
  <si>
    <t>Petroleum natural gas drilling and production equipment Operation and maintenance of cementing and fracturing manifold</t>
  </si>
  <si>
    <t>GB/T9253.2、GB/T9445、GB/T20739、GB/T20972、SY/T5325、SY/T6355、ASMEB1.1、ASMEB1.2、BSENIOS9712-2012</t>
  </si>
  <si>
    <t>SY/T 6270-2012</t>
  </si>
  <si>
    <t>中国石化集团石油工程机械有限公司第四机械厂、中国石油集团钻井工程技术研究院江汉机械研究所、中国石油集团渤海石油装备制造有限公司、川庆钻探工程有限公司安全环保质量监督检测研究院、中石化江汉工程公司井下测试公司、宝鸡石油机械有限责任公司广汉钻采设备厂、四川宏华石油设备有限公司、中国石油天然气集团公司管材研究所</t>
  </si>
  <si>
    <t>中国石化集团石油工程机械有限公司第四机械厂</t>
  </si>
  <si>
    <t>许菊荣、游艇、荀永明、石芸、李淼、文志雄、张洪光、曾钟、赵亚刚、张川、廖玉华、王鹏</t>
  </si>
  <si>
    <t>本标准规定了额定压力为 35 MPa～140 MPa的石油天然气钻采设备固井、压裂施工作业管汇的安装使用技术要求、维护保养要求、检测程序和方法、贮存和运输。本标准适用于油田固井、压裂（包括井工厂压裂）等施工作业用的管汇及以下管汇元件：阀门（旋塞阀、单向阀、闸阀、节流阀、紧急切断阀）；压裂头；活动弯头；刚性管线；活接头总成；各种异形整体接头（包括L 形接头、T 形三通、十字形四通、歧管三通、Y 形三通、爪形四通）；法兰、密封垫环、螺栓、螺母；安全卡箍、安全软绳。</t>
  </si>
  <si>
    <t>SY/T 6276-2014</t>
  </si>
  <si>
    <t>石油天然气工业 健康、安全与环境管理体系</t>
  </si>
  <si>
    <t>Petroleum and natural gas industries health，safety and environmental management systems</t>
  </si>
  <si>
    <t>GB/T24001-2004、GB/T28001-2011、AQ2037-2012、AQ/T9006-2010</t>
  </si>
  <si>
    <t>SY 6276-2010，SY/T 6513-2010，SY/T 6459-2010，SY/T 6609-2004，SY 5728-2007，SY/T 6280-2013，SY/T 6606-2012，SY/T 6630-2012，SY/T 6283-1997，SY/T 6361-1998，SY/T 6362-1998，SY 6048-2007</t>
  </si>
  <si>
    <t>中国石油集团安全环保技术研究院、中国石油辽河油田公司、中国石油渤海钻探公司、中国石油管道分公司</t>
  </si>
  <si>
    <t>中国石油集团安全环保技术研究院</t>
  </si>
  <si>
    <t>杜民、吴苏江、邱少林、王其华、裴玉起、胡月亭、谢国忠、刘景凯、王国成、孟国维、王福国、李世森、陈晓虎</t>
  </si>
  <si>
    <t>本标准规定了健康、安全与环境管理体系的基本要求，旨在使组织能够控制健康、安全与环境风险，实现健康、安全与环境目标，并持续改进其绩效。本标准适用于从事石油天然气工业的各类型组织的健康、安全与环境管理。组织依据本标准的要求建立、实施、保持和改进健康、安全与环境管理体系时，应充分考虑其健康、安全与环境方针，以及活动性质、运行的风险与复杂性等因素。</t>
  </si>
  <si>
    <t>SY/T 6277-2005</t>
  </si>
  <si>
    <t>含硫油气田硫化氢监测与人身安全防护规定</t>
  </si>
  <si>
    <t>Specification of hydrogen sulfide monitoring and protecting for operation personnel in oil and gas field involving hydrogen sulfide</t>
  </si>
  <si>
    <t>SY/T 6277-2017</t>
  </si>
  <si>
    <t>SY 6277-1997</t>
  </si>
  <si>
    <t>王裕康、王秦晋、杨朔</t>
  </si>
  <si>
    <t>本标准适用于陆上含硫油气田．</t>
  </si>
  <si>
    <t xml:space="preserve">2005年新增
</t>
  </si>
  <si>
    <t>硫化氢环境人身防护规范</t>
  </si>
  <si>
    <t>硫化氢环境</t>
  </si>
  <si>
    <t>code for personal protection in hydrogen sulfide environment</t>
  </si>
  <si>
    <t>GB/T29639、GA124、JJG695、SY/T6633、SY/T7028、SY/T7028、SY/T7356</t>
  </si>
  <si>
    <t>SY/T 6277-2005，SY 6504-2010，SY 6781-2010</t>
  </si>
  <si>
    <t>中国石化集团胜利石油管理局海上石油工程技术检验中心、中国石油冀东油田质量安全环保处、胜利油田油气集输总厂</t>
  </si>
  <si>
    <t>中国石化集团胜利石油管理局海上石油工程技术检验中心</t>
  </si>
  <si>
    <t>梁永超、张乐民、王铁刚、谢振平、高升、刘欢、纪现壮、高庆民、解宝卿、张文喜、袁万里、崔晓明、李双石、汤胜利</t>
  </si>
  <si>
    <t>本标准规定了作业人员基本条件、人员装备和工作场所设施设备配备、安全作业和应急处置等要求。本标准适用于中华人民共和国领域内硫化氢环境中从事石油天然气工作的人员。</t>
  </si>
  <si>
    <t>SY/T 6290-2018</t>
  </si>
  <si>
    <t>地震勘探辅助数据SPS格式</t>
  </si>
  <si>
    <t>Seismic exploration ancillary data SPS format</t>
  </si>
  <si>
    <t>SY/T 6290-2011</t>
  </si>
  <si>
    <t>中国石油集团东方地球物理勘探有限责任公司研究院、中石化石油工程地球物理有限公司、天津精采潜龙软件技术有限公司</t>
  </si>
  <si>
    <t>中国石油集团东方地球物理勘探有限责任公司研究院</t>
  </si>
  <si>
    <t>赖能和、吕公河、王顺国</t>
  </si>
  <si>
    <t>本标准规定了地震勘探辅助数据的文件格式和编码要求，以及表层结构调查方法取得的有关辅助数据记录格式和编码要求。本标准适用于二维、三维地震勘探，其他类型的地震勘探可参照使用。</t>
  </si>
  <si>
    <t>SY/T 6296-2013</t>
  </si>
  <si>
    <t>采油用冻胶强度的测定 流变参数法</t>
  </si>
  <si>
    <t>Determination of the strength of gels used for oil production-Test method on rheological parameters</t>
  </si>
  <si>
    <t>SY/T5107-2005、SY/T5590-2004、SY/T6216-1996</t>
  </si>
  <si>
    <t>SY/T 6296-1997</t>
  </si>
  <si>
    <t>中国石油勘探开发研究院廊坊分院压裂酸化技术服务中心、中国石油勘探开发研究院采油工程研究所、中国石化胜利油田采油研究院</t>
  </si>
  <si>
    <t>程兴生、崔伟香、卢拥军、张松、汪庐山、王丽伟</t>
  </si>
  <si>
    <t>本标准规定了流变参数法测定采油用冻胶强度的实验室评价方法。本标准适用于堵水调剖剂用冻胶、植物胶及合成聚合物压裂液冻胶、交联酸冻胶及黏弹性表面活性剂冻胶强度的测定。</t>
  </si>
  <si>
    <t>SY/T 6302-1997</t>
  </si>
  <si>
    <t>压裂支撑剂充填层短期导流能力评价推荐方法</t>
  </si>
  <si>
    <t>Recommended practice for evaluating short term proppant pack conductixity</t>
  </si>
  <si>
    <t>SY/T 6302-2009</t>
  </si>
  <si>
    <t>API RP 61</t>
  </si>
  <si>
    <t>朱文、王广俊、朱华银</t>
  </si>
  <si>
    <t>本方法的目的是提出实验室条件下评价压裂支撑剂充填层短期导流能力所采用的统一的试验设备、试验条件、试验程序。</t>
  </si>
  <si>
    <t>Recommended practices for evaluating short term proppant pack conductivity</t>
  </si>
  <si>
    <t>SY/T 6302-2019</t>
  </si>
  <si>
    <t>API RP 61:1989</t>
  </si>
  <si>
    <t>朱文、蒙传幼、崔明月</t>
  </si>
  <si>
    <t>本方法的目的是提出实验室条件下评价压裂支撑剂充填层短期导流能力所采用的统一的实验设备、实验条件、实验程序。本方法可用来评价、比较实验室条件下支撑剂充填层的导流能力，但并不能获得井下油藏条件下的支撑裂缝导流能力的绝对值。关于微粒问题、地层温度、岩石硬度、井下液体、时间以及其他因素超出了本方法涉及的范围。</t>
  </si>
  <si>
    <t>压裂支撑剂导流能力测试方法</t>
  </si>
  <si>
    <t>Procedures for measuring the conductivity of proppants</t>
  </si>
  <si>
    <t>GB/T 3098.6</t>
  </si>
  <si>
    <t>中国石油勘探开发研究院压裂酸化技术服务中心、中国石油化工股份有限公司胜利油田分公司石油工程技术研究院、中国海洋石油能源发展股份有限公司工程技术分公司非常规技术研究院、大庆油田有限责任公司采油工程研究院、中国石油天然气股份有限公司长庆油田分公司油气工艺研究院、中国石油天然气股份有限公司新疆油田分公司实验检测研究院</t>
  </si>
  <si>
    <t>管保山、朱文、崔付义、李建阁、梁天成、李春、宋时权、尹晓宏、杨生文、谢建利、卜向前、严玉忠、李继勇、蒙传幼</t>
  </si>
  <si>
    <t>本标准规定了水力压裂和砾石充填作业用支撑剂导流能力测定推荐方法的材料与设备、实验步骤、渗透率及导流能力计算和数据报告。本标准适用于水力压裂和砾石充填作业用支撑剂充填层导流能力的测定。本标准目的是为水力压裂和砾石充填作业用支撑剂导流能力测定提供一致的方法，而不是用来获得支撑剂在油藏条件下实际导流能力。</t>
  </si>
  <si>
    <t>SY/T 6308-2012</t>
  </si>
  <si>
    <t>油田爆破器材安全使用推荐作法</t>
  </si>
  <si>
    <t>Recommended practice for oilfield explosives safety</t>
  </si>
  <si>
    <t>GB190、GB2702、GB2894、GB6722、GB12463、SY5436、SY6355、SY/T6631</t>
  </si>
  <si>
    <t>SY/T 6308-1997</t>
  </si>
  <si>
    <t>中国石油天然气股份有限公司长庆油田分公司油气工艺研究院、长庆油田分公司安全环保处、长庆油田分公司安全环保监督部</t>
  </si>
  <si>
    <t>中国石油天然气股份有限公司长庆油田分公司油气工艺研究院</t>
  </si>
  <si>
    <t>毛怀新、曾亚勤、朱国君、马宏发、张璇、周立辉、李岩</t>
  </si>
  <si>
    <t>本标准规定了油气勘探开发生产中爆破器材安全使用的基本要求。本标准适用于油气井筒内的爆破器材。</t>
  </si>
  <si>
    <t>SY/T 6321-2016</t>
  </si>
  <si>
    <t>浅海采油与井下作业安全规程</t>
  </si>
  <si>
    <t>Safety regulation of offshore oil recovery and downhole operation</t>
  </si>
  <si>
    <t>GB/T16750、SY/T5078、SY/T5189、SY5225、SY/T5587.3、SY/T5587.5、SY/T5587.9、SY/T5587.11、SY/T5587.12、SY/T5600、SY5974、SY6044、SY6303、SY6307、SY6345、SY/T6401、SY6432、SY/T6450、SY/T6484、SY/T6518、SY6560、SY6564、SY6604、SY/T6610、SY/T6632、SY/T6690、SY/T6845</t>
  </si>
  <si>
    <t>SY/T 6321-2022</t>
  </si>
  <si>
    <t>SY 6321-2008</t>
  </si>
  <si>
    <t>中国石油冀东油田分公司质量安全环保处、冀东油田井下作业公司、冀东油田南堡采油作业区。</t>
  </si>
  <si>
    <t>中国石油冀东油田分公司质量安全环保处</t>
  </si>
  <si>
    <t>王铁刚、刘欢、吴娟斌、郭青、张显富、刘涛、屈利军、赵恩军、李宏民、梁亮、纪蕻、冯梅芳</t>
  </si>
  <si>
    <t>国家能源局公告2017年4号 能源领域强制性行业标准属性转化为推荐性行业标准</t>
  </si>
  <si>
    <t>SY/T 6326-2019</t>
  </si>
  <si>
    <t>石油钻机和修井机井架承载能力检测评定方法及分级规范</t>
  </si>
  <si>
    <t>The specification for grading and evaluating the loading capacity on derricks of the drilling rig and working rig</t>
  </si>
  <si>
    <t>GB/T 24263、GB/T 25428、JJG 623、SY/T 6408、AISC 335 ：1989</t>
  </si>
  <si>
    <t>SY/T 6326-2012</t>
  </si>
  <si>
    <t>四川科特检测技术有限公司、东北石油大学、中国石油川庆钻探工程有限公司、中国石油宝鸡石油机械有限责任公司</t>
  </si>
  <si>
    <t>四川科特检测技术有限公司</t>
  </si>
  <si>
    <t>万夫、翟尚江、廖飞龙、周咏琳、闫天红、孙刚强、秦柳、王浚璞、敬佳佳、刘炯、张友会</t>
  </si>
  <si>
    <t>本标准规定了石油钻机、修井机井架检测项目及内容、检测设备、应力测试、承载能力评定、分级及报废准则、检测评定周期、测评报告的编写。本标准适用于石油钻机和修井机用井架；其他石油作业机用井架亦可参照执行。</t>
  </si>
  <si>
    <t>SY/T 6327-2005</t>
  </si>
  <si>
    <t>石油钻采机械产品型号编制方法</t>
  </si>
  <si>
    <t>Oil field drilling and production equipment-method of type designation</t>
  </si>
  <si>
    <t>SY/T5164、SY/T5217</t>
  </si>
  <si>
    <t>SY/T 6327-1997，SY/T 5026-93，SY/T 5629-1998，SY/T 5105-1997</t>
  </si>
  <si>
    <t>E90</t>
  </si>
  <si>
    <t>中国石油集团科学技术研究院江汉机械研究所、宝鸡石油机械厂、江汉石油管理局采油工艺研究院</t>
  </si>
  <si>
    <t>中国石油集团科学技术研究院江汉机械研究所</t>
  </si>
  <si>
    <t>叶茂华、梁春香、张有志、苏飞燕、湛精华、范亚民</t>
  </si>
  <si>
    <t>本标准规定了石油钻采机械产品的型号编制方法。本标准适用于石油钻井设备、采油设备、钻井采油工具、封隔器和钻采设备用气动元件产品，不适用于车装设备。</t>
  </si>
  <si>
    <t>SY/T 6331-2013</t>
  </si>
  <si>
    <t>气田地面工程设计节能技术规范</t>
  </si>
  <si>
    <t>节能节水</t>
  </si>
  <si>
    <t>石油工业节能节水专业标准化技术委员会</t>
  </si>
  <si>
    <t>Technical specification for design of energy conservation for gas field surface engineering</t>
  </si>
  <si>
    <t>GB/T3485、GB/T11062、GB/T14549、GB17167、GB18613、GB20052、GB/T20901、GB24500、GB24848、GB50015、GB50034、TSGG0002</t>
  </si>
  <si>
    <t>SY/T 6331-2007</t>
  </si>
  <si>
    <t>E01</t>
  </si>
  <si>
    <t>中国石油集团工程设计有限责任公司西南分公司、西安长庆科技工程有限责任公司、中油辽河工程有限公司、中国石化胜利油田设计院</t>
  </si>
  <si>
    <t>肖秋涛、汤晓勇、刘家洪、沈泽民、陈玉梅、陈运强、童富良、黄静、谌天兵、傅贺平、刘文伟、郑欣、陆永康、卢任务、李巧、刘棋、陈静、李爽、王登海</t>
  </si>
  <si>
    <t>本标准规定了陆上气田地面工程及海上气田陆上终端工程设计中采取的节能措施和设计能耗的计算方法。本标准适用于新建、扩建和改建的陆上气田地面工程及海上气田陆上终端工程设计。</t>
  </si>
  <si>
    <t>SY/T 6334-1997</t>
  </si>
  <si>
    <t>油、水井酸化设计与施工验收规范</t>
  </si>
  <si>
    <t>Standards to acidizing design and treatment evaluation for oil well and water well</t>
  </si>
  <si>
    <t>SY/T 6334-2013</t>
  </si>
  <si>
    <t>玉门石油管理局采油厂</t>
  </si>
  <si>
    <t>刘永山、黄小平、何伟林</t>
  </si>
  <si>
    <t>本标准适用于砂岩和碳酸盐岩地层油、水井解堵酸化作业的设计、施工和施工质量验收。</t>
  </si>
  <si>
    <t>油水井酸化设计、施工及评价规范</t>
  </si>
  <si>
    <t>酸化方案及工艺设计</t>
  </si>
  <si>
    <t>油水井</t>
  </si>
  <si>
    <t>Acidizing designment , treatment and evaluation for production well and water injection well</t>
  </si>
  <si>
    <t>SY/T5211、SY5225、SY/T5281、SY/T5289、SY/T5358、SY/T5405、SY/T5587.4-2004、SY/T5587.5-2004、SY5727、SY/T5753、SY/T5754、SY/T5755、SY/T5762、SY/T5886、SY/T6214、SY/T6270、SY/T6277、SY/T6526、SY/T6571、SY/T6610、SY/T6690、HG/T2701</t>
  </si>
  <si>
    <t>中国石油大港油田石油工程研究院、中国石油大港油田公司采油工艺研究院、中国石油集团渤海钻探工程有限公司工程技术研究院</t>
  </si>
  <si>
    <t>中国石油大港油田石油工程研究院</t>
  </si>
  <si>
    <t>王津建、闫钰、贾金辉、李春德、郭树召、任民、贾红战、杨扬</t>
  </si>
  <si>
    <t>本标准规定了油水井基质酸化工艺设计，施工，评价及健康、安全与环境控制的技术要求。本标准适用于陆地油水井酸化作业的设计、施工和评价，海上油田可选择性参照执行。</t>
  </si>
  <si>
    <t>SY/T 6345-2016</t>
  </si>
  <si>
    <t>海洋石油作业人员安全资格</t>
  </si>
  <si>
    <t>The Safety qualification for the personnel of offshore petroleum operations</t>
  </si>
  <si>
    <t>SY6504-2010、SY6608</t>
  </si>
  <si>
    <t>SY/T 6345-2022</t>
  </si>
  <si>
    <t>SY 6345-2008</t>
  </si>
  <si>
    <t>中国石化集团胜利石油管理局安全环保处</t>
  </si>
  <si>
    <t>成维松 刘建华 朱可尚 郑立新 王玉虎 金业海 王振法 李学强 苏亚兵 张文沛</t>
  </si>
  <si>
    <t>SY 6350-2008</t>
  </si>
  <si>
    <t>油气井射孔用多级安全自控系统安全技术规程</t>
  </si>
  <si>
    <t>The safe technique procedures for muti-stage self-controlling safe system of oil-gas well perforation</t>
  </si>
  <si>
    <t>GB6722-2003、SY/T5726-2004</t>
  </si>
  <si>
    <t>SY 6350-1998</t>
  </si>
  <si>
    <t>中国石油化工集团胜利石油管理测井公司</t>
  </si>
  <si>
    <t>朱建新、郎佃世、张志强、李六有</t>
  </si>
  <si>
    <t>本标准规定了油气井射孔用多级安全自控系统的检验、储存、领取、运输、使用等安全技术规程。本标准适用于电缆输送射孔施工作业。</t>
  </si>
  <si>
    <t>SY 6355-1998</t>
  </si>
  <si>
    <t>石油天然气生产专用安全标志</t>
  </si>
  <si>
    <t>Safety signs for the special purpose of oil and gas production</t>
  </si>
  <si>
    <t>SY 6355-2010</t>
  </si>
  <si>
    <t>大庆石油管理局</t>
  </si>
  <si>
    <t>那宇贤、刘景春、武忠林、张建新、高铁斌</t>
  </si>
  <si>
    <t xml:space="preserve">本标准适用于陆上油气田企业。
</t>
  </si>
  <si>
    <t>SY/T 6355-2017</t>
  </si>
  <si>
    <t>Oil and gas production dedicated for safety signs</t>
  </si>
  <si>
    <t>GB2893-2008、GB2894-2008、GB12268</t>
  </si>
  <si>
    <t>SY/T 6354-2022</t>
  </si>
  <si>
    <t>38</t>
  </si>
  <si>
    <t>大庆钻探工程公司安全环保质量节能处、大庆油田建设集团安装公司</t>
  </si>
  <si>
    <t>大庆钻探工程公司安全环保质量节能处</t>
  </si>
  <si>
    <t>王秀峰、索恩会、王庆华、李汉龙、代存山、宋晓伟</t>
  </si>
  <si>
    <t>本标准规定了用于石油天然气勘探、开发、储运、建设等生产作业场所和设备、设施的专用安全标志。本标准适用于油气田企业安全专用标志的设计与使用。</t>
  </si>
  <si>
    <t>SY/T 6362-1998</t>
  </si>
  <si>
    <t>石油天然气井下作业健康、安全与环境管理体系指南</t>
  </si>
  <si>
    <t>Health,safety and environmental management systems guideline for oil and gas workover</t>
  </si>
  <si>
    <t>中原石油勘探局技术安全监督处</t>
  </si>
  <si>
    <t>丁致新、梁建华、聂兴柱、李克真、闫进、张联合、邱传俊</t>
  </si>
  <si>
    <t>本标准适用于陆上石油天然气井下作业公司。</t>
  </si>
  <si>
    <t>SY/T 6362这个标准号已不存在，原为采油专业归口</t>
  </si>
  <si>
    <t>SY/T 6376-2008</t>
  </si>
  <si>
    <t>压裂液通用技术条件</t>
  </si>
  <si>
    <t>General technical specifications of fracturing  fluids</t>
  </si>
  <si>
    <t>SY/T 6376-1998</t>
  </si>
  <si>
    <t>中国石油勘探开发研究院廊坊分院压裂酸化技术服务中心、中国石油资装昆山公司</t>
  </si>
  <si>
    <t>崔明月、杨艳丽、刘萍、梁利、管保山、陈彦东、杨振周、何建平、王军民</t>
  </si>
  <si>
    <t>本标准规定了水基压裂液、油基压裂液、乳化压裂液和黏弹性表面活性剂压裂液通用技术要求、性能测定方法。本标准适用于油气水力压裂用压裂液的性能评价。</t>
  </si>
  <si>
    <t>SY/T 6380-2008</t>
  </si>
  <si>
    <t>压裂用破胶剂性能试验方法</t>
  </si>
  <si>
    <t>Test methods of breaker properties for fracturing</t>
  </si>
  <si>
    <t>GB/T655、GB/T4472、SY/T5107-2005、SY/T5108-2006、SY/T6216-1996</t>
  </si>
  <si>
    <t>SY/T 6380-1998</t>
  </si>
  <si>
    <t>崔明月、梁利、陈彦东、刘萍、管保山、杨艳丽、王军民、田助红、何建平、杨振周</t>
  </si>
  <si>
    <t>本标准规定了压裂用破胶剂性能试验方法。本标准适用于水力压裂用水基冻胶压裂液破胶剂、油基冻胶压裂破胶剂的性能测定和评价。</t>
  </si>
  <si>
    <t>SY/T 6404-2018</t>
  </si>
  <si>
    <t>岩石中金属元素的电感耦合等离子体原子发射光谱及质谱分析方法</t>
  </si>
  <si>
    <t xml:space="preserve">Analytical method for metal elements in rock
by ICP-AES and ICP-MS
</t>
  </si>
  <si>
    <t>GB/T602、GB/T6682、GB/T27476.5</t>
  </si>
  <si>
    <t>SY/T 6404-1999</t>
  </si>
  <si>
    <t>中国石油化工股份有限公司石油勘探开发研究院无锡石油地质研究所、中国石油勘探开发研究院石油地质研究实验中心、中国石油化工股份有限公司胜利油田分公司勘探开发研究院、中国石油辽河油田勘探开发研究院、中国石油化工股份有限公司江苏油田分公司勘探开发研究院、中海油能源发展股份有限公司工程技术分公司中海油实验中心</t>
  </si>
  <si>
    <t>中国石油化工股份有限公司石油勘探开发研究院无锡石油地质研究所</t>
  </si>
  <si>
    <t>马亮帮、陶成、葛颖、王汇彤、李保利、齐先有、沈克勤、陈小娟</t>
  </si>
  <si>
    <t>本标准规定了电感耦合等离子体原子发射光谱法及质谱法测定岩石中金属元素的样品处理、样品测试和质量要求。本标准适用于电感耦合等离子体原子发射光谱法及质谱法测定岩石中K，Na，Ca，Mg，Fe，Al，Mn，Ti，Ni，V，Ga，Cu，Zn，Sr，Ba，Cr，Cd 元素。</t>
  </si>
  <si>
    <t>SY/T 6432-2019</t>
  </si>
  <si>
    <t>浅海石油作业井控规范</t>
  </si>
  <si>
    <t>Well control specification for petroleum operations in shallow water</t>
  </si>
  <si>
    <t>SY/T 5053.2、SY/T 5087、SY/T 5587.3、SY/T 5710、SY/T 5742、SY/T 5964、SY/T 6610、SY/T 6690-2016、SY/T 6962-2018</t>
  </si>
  <si>
    <t>SY/T 6432-2010</t>
  </si>
  <si>
    <t>中国石化股份公司胜利分公司石油工程技术研究院、中国石化集团胜利石油工程公司海洋钻井公司、中国石化集团胜利石油工程公司测井公司、中国石化集团胜利石油工程公司井下作业公司、中国石化集团胜利石油工程公司地质录井公司、中国石化股份公司胜利分公司海洋采油厂</t>
  </si>
  <si>
    <t>中国石化股份公司胜利分公司石油工程技术研究院</t>
  </si>
  <si>
    <t>魏新晨、孙宝全、张剑、任从坤、曲晓峰、聂文龙、胥洪彪、宋晓强、项国庆、王玉虎、贺启强、曾凡春、石琼、安百新、田俊</t>
  </si>
  <si>
    <t>本标准规定了在浅海（含滩海陆岸）区域内的油（气）井钻井、录井、测井、试油（气）与井下作业、采油（气）、注水（聚合物）等作业中的井控要求。本标准适用于在浅海（含滩海陆岸）区域内的石油作业，内陆水域内的石油作业可参照执行。</t>
  </si>
  <si>
    <t>SY/T 6465-2000</t>
  </si>
  <si>
    <t>泡沫排水采气用起泡剂评价方法</t>
  </si>
  <si>
    <t>Evaluation method for foaming agent of drainaging gas recovery</t>
  </si>
  <si>
    <t>GB253-1989、GB/T4472-1984、GB/T6368-1993、GB/T6541-1986、GB/T10247-1988、GB/T13173.6-1991、GB15308-1994、SY/T5273-2000、SY/T5350-91、SY/T5370-1999</t>
  </si>
  <si>
    <t>G76</t>
  </si>
  <si>
    <t>四川石油管理局地质勘探开发研究院</t>
  </si>
  <si>
    <t>谢忠奇、鄢友军、李农、李远平、艾天敬、史琳</t>
  </si>
  <si>
    <t>本标准规定了气井泡沫排水采气用起泡剂主要性能评价方法。本标准适用于气井泡沫排水采气用起泡剂的评价和筛选。</t>
  </si>
  <si>
    <t>SY/T 6486-2017</t>
  </si>
  <si>
    <t>注水井酸化中粘土防膨与微粒防运移技术规范</t>
  </si>
  <si>
    <t>Process specification of antiswelling and preventing fine-migration in acid treatment of injection wells</t>
  </si>
  <si>
    <t>SY/T5971-2016、SY/T6127-2006、SY/T6277、SY/T6334-2013、SY/T6610</t>
  </si>
  <si>
    <t>SY/T 6486-2000</t>
  </si>
  <si>
    <t>中国石油大港油田石油工程研究院、中国石油大港油田公司第三采油厂、中国石油集团渤海钻探工程有限公司工程技术研究院</t>
  </si>
  <si>
    <t>王津建、闫钰、贾金辉、贾红战、邸宝智、蔡晴琴、杨彬</t>
  </si>
  <si>
    <t>本标准规定了砂岩地层注水井酸化中黏土防膨与微粒防运移工艺的资料收集，工艺设计目的与要求，黏土稳定剂的评价与筛选，工艺参数选择，施工要求及健康、安全和环境控制要求。本标准适用于水敏性和速敏性砂岩地层的注水井酸化中黏土防膨与微粒防运移工艺。</t>
  </si>
  <si>
    <t>SY/T 6524-2017</t>
  </si>
  <si>
    <t>石油天然气作业场所劳动防护用品配备规范</t>
  </si>
  <si>
    <t>Specification for petroleum and natural gas operation personal protective equipment equip</t>
  </si>
  <si>
    <t>GB/T11651</t>
  </si>
  <si>
    <t>SY/T 6524-2010</t>
  </si>
  <si>
    <t>中国石油冀东油田分公司质量安全环保处、中国石化海上石油工程技术检验中心、中海油安全技术服务有限公司</t>
  </si>
  <si>
    <t>王铁刚、刘欢、周炜、熊亮、张宏、韩涛、穆荔、郭红、郭艳苓、刘正纲、卢丽、宋自伟、王项堃、刘志刚、迟国安</t>
  </si>
  <si>
    <t>本标准规定了石油天然气作业场所劳动防护用品的种类、配备及使用管理等要求。本标准适用于石油天然气勘探、开发、工程建设等作业场所劳动防护用品的配备与管理。</t>
  </si>
  <si>
    <t>SY/T 6526-2019</t>
  </si>
  <si>
    <t>盐酸与碳酸盐岩动态反应速率测定方法</t>
  </si>
  <si>
    <t>Measuring method of dynamic reaction rate for hydrochloric acid with carbonate rock</t>
  </si>
  <si>
    <t>GB/T 601、GB/T 603-2002、GB/T 6682、GB/T 29172-2012</t>
  </si>
  <si>
    <t>SY/T 6526-2002</t>
  </si>
  <si>
    <t>中国石油天然气股份有限公司西南油气田分公司工程技术研究院、成都理工大学、西南石油大学、中海油能源发展股份有限公司工程技术分公司、中国石油勘探开发研究院压裂酸化技术服务中心</t>
  </si>
  <si>
    <t>中国石油天然气股份有限公司西南油气田分公司工程技术研究院</t>
  </si>
  <si>
    <t>韩慧芬、王良、彭欢、高新平、苏军、伊向艺、李沁、张紫薇、赵立强、刘平礼、管保山、宋爱莉、易飞、黄波</t>
  </si>
  <si>
    <t>本标准规定了碳酸盐岩酸化中酸岩动态反应速率测定方法的试剂、材料、仪器、设备、实验步骤、酸岩动态反应速率计算方法、数据报告和安全与环境控制要求。本标准适用于盐酸酸液体系（以下简称酸液）与碳酸盐岩动态反应速率的测定。</t>
  </si>
  <si>
    <t>SY/T 6543-2019</t>
  </si>
  <si>
    <t>欠平衡钻井技术规范</t>
  </si>
  <si>
    <t>Technology specification for underbalanced drilling</t>
  </si>
  <si>
    <t>GB 3836.1、GB/T 22513、GB/T 25430、GB/T 31033、SY/T 5087、SY/T 5225、SY/T 5323、SY/T 5369、SY/T 5466、SY/T 5964、SY/T 5974、SY/T 6202、SY/T 6277、SY/T 6509</t>
  </si>
  <si>
    <t>SY/T 6543.2-2009，SY/T 6543.1-2008</t>
  </si>
  <si>
    <t>中国石油集团川庆钻探工程有限公司钻采工程技术研究院、中石化胜利石油工程有限公司钻井工艺研究院、中国石油集团钻井工程技术研究院规划所</t>
  </si>
  <si>
    <t>江迎军、刘殿琛、杨玻、邓虎、庞平、颜小兵、徐忠祥、左星、李照、唐国军、范黎明、蒋林、高如军、董仕明、梁玉林、周长虹、陈永明、刘小玮、邓柯、杨小姗、汪海阁</t>
  </si>
  <si>
    <t>本标准规定了欠平衡钻井的设计原则、装备要求和工艺规程。本标准适用于陆上油气欠平衡钻井，包括液相欠平衡钻井和气相欠平衡钻井。</t>
  </si>
  <si>
    <t>SY/T 6547-2003</t>
  </si>
  <si>
    <t>注入、产出剖面测井原始资料质量规范</t>
  </si>
  <si>
    <t>Specification for original logging of injection and production profile</t>
  </si>
  <si>
    <t>D13</t>
  </si>
  <si>
    <t>陈晓华、赵平伟、徐金武、张志文、邓荣、蔡兵、史丽华</t>
  </si>
  <si>
    <t>本标准适用于注入.产出剖面测井原始资料的质量监督和检验.</t>
  </si>
  <si>
    <t>SY/T 6548-2018</t>
  </si>
  <si>
    <t>石油测井电缆和连接器使用技术规范</t>
  </si>
  <si>
    <t>Technical specifications on the application of petroleum logging cable and bridle</t>
  </si>
  <si>
    <t>SY/T5079、SY/T5132、SY/T5361、SY/T5600、SY/T5726</t>
  </si>
  <si>
    <t>SY/T 6548-2011</t>
  </si>
  <si>
    <t>中国石油集团测井有限公司长庆分公司、中国石油集团测井有限公司、中石化胜利石油工程有限公司测井公司、中海油田服务股份有限公司油田技术事业部</t>
  </si>
  <si>
    <t>中国石油集团测井有限公司长庆分公司</t>
  </si>
  <si>
    <t>廖远兴、周扬、张全恒、谢刚、王亚东、龚光勇、程飞、田鹏、文松、马强</t>
  </si>
  <si>
    <t>本标准规定了石油测井电缆的深度记号标定、检验，石油测井电缆和连接器的使用、维修及报废，及与电缆运行相关设备绞车、滑轮、集流环、张力计的技术要求。本标准适用于石油测井电缆和连接器的质量检验、使用、维修及报废。</t>
  </si>
  <si>
    <t>SY/T 6571-2012</t>
  </si>
  <si>
    <t>酸化用铁离子稳定剂性能评价方法</t>
  </si>
  <si>
    <t>酸化用</t>
  </si>
  <si>
    <t>Evaluation method for performance of ferric ion stabilizing agents in acidizing</t>
  </si>
  <si>
    <t>GB/T601、GB/T6679、GB/T6680、SY/T5405-1996</t>
  </si>
  <si>
    <t>SY/T 6571-2003</t>
  </si>
  <si>
    <t>中国石油大港油田石油工程研究院、中国石油化工股份有限公司胜利油田分公司采油工艺研究院</t>
  </si>
  <si>
    <t>王津建、张云芝、贾雁、杨扬、贾金辉、蔡晴琴、闫钰、崔付义</t>
  </si>
  <si>
    <t>本标准规定了酸化用铁离子稳定性能评价方法。本标准适用于酸化用铁离子稳定剂产品的筛选和评价。</t>
  </si>
  <si>
    <t>SY/T 6581-2012</t>
  </si>
  <si>
    <t>高压油气井测试工艺技术规程</t>
  </si>
  <si>
    <t>The technical code of practice for high pressure well testing</t>
  </si>
  <si>
    <t>GB/T22513、SY/T0599、SY/T5483、SY/T5486、SY/T5981、SY/T6268、SY/T6277、SY/T6293、SY/T6610</t>
  </si>
  <si>
    <t>SY/T 6581-2003</t>
  </si>
  <si>
    <t>中国石油塔里木油田分公司油气工程研究院、中国石化胜利油田西南石油工程管理中心、中国石油川庆钻探工程有限公司钻采工程技术研究院、中国石油渤海钻探工程有限公司油气井测试公司、中国石化江汉石油管理局井下测试公司、西安石油大学</t>
  </si>
  <si>
    <t>中国石油塔里木油田分公司油气工程研究院</t>
  </si>
  <si>
    <t>张福祥、张绍礼、杨向同、贾海、乔雨、郑维师、窦益华、王绍光、张明友、朱礼斌、袁发勇</t>
  </si>
  <si>
    <t>本标准规定了高压油气井试油测试工艺技术要求。本标准适用于高压油气井试油测试作业。</t>
  </si>
  <si>
    <t>SY/T 6596-2016</t>
  </si>
  <si>
    <t>气田水注入技术要求</t>
  </si>
  <si>
    <t>The technical specification of produced-water injection in gas field</t>
  </si>
  <si>
    <t>GB12348、GB14554、HJ/T338、SY/T5467</t>
  </si>
  <si>
    <t>SY/T 6596-2004</t>
  </si>
  <si>
    <t>中国石油天然气股份有限公司西南油气田分公司工程技术研究院、中国石油天然气股份有限公司西南油气田分公司安全环保与技术监督研究院</t>
  </si>
  <si>
    <t>叶长青、蔡道钢、翁帮华、夏连彬、钟华、贺精英、周厚安</t>
  </si>
  <si>
    <t>本标准规定了天然气气田水注入井和注入层的选择要求、注入水基本要求、注入井的运行监控及健康、安全、环境控制要求。本标准适用于气田开发全过程中生产水的注入。</t>
  </si>
  <si>
    <t>SY/T 6604-2019</t>
  </si>
  <si>
    <t>浅海试油作业安全规范</t>
  </si>
  <si>
    <t>The specification safety regulations for shallow water well test</t>
  </si>
  <si>
    <t>SY/T 5325、SY 5436、SY 5747、SY/T 6044、SY/T 6270、SY/T 6277、SY/T 6307-2016、SY/T 6321-2016、SY/T 6345、SY/T 6432-2018、SY 6500-2010、SY/T 6507、SY/T 6632</t>
  </si>
  <si>
    <t>SY/T 6604-2012</t>
  </si>
  <si>
    <t xml:space="preserve">中国石油集团海洋工程有限公司、中国石油集团辽河油田分公司
</t>
  </si>
  <si>
    <t>中国石油集团海洋工程有限公司</t>
  </si>
  <si>
    <t>刘庆、马廷雷、宋志伟、孙永涛、刘伟安、王守春、张奉喜、边文浩</t>
  </si>
  <si>
    <t>本标准规定了浅海试油作业的基本条件、一般规定、试油设备、试油作业等基本安全要求。本标准适用于在浅海区域内平台进行的试油作业。</t>
  </si>
  <si>
    <t>SY/T 6605-2018</t>
  </si>
  <si>
    <t>石油钻、修井用吊具安全技术检验规范</t>
  </si>
  <si>
    <t>Safe technical inspection specification of hoist specially used in petrolic drilling &amp; well reconditioning industry</t>
  </si>
  <si>
    <t>GB/T7233.2、GB/T9443、GB/T9444、NB/T47013.3、NB/T47013.4、NB/T47013.5</t>
  </si>
  <si>
    <t>SY 6605-2011</t>
  </si>
  <si>
    <t>中国石化胜利石油管理局有限公司安全环保处、中国石化中原油田分公司、胜利油田分公司油气井下作业中心、山东省胜利油田集兴安全设施检测检验有限公司</t>
  </si>
  <si>
    <t>中国石化胜利石油管理局有限公司安全环保处</t>
  </si>
  <si>
    <t>邸冬青、李斌、霍长江、武涛、杨耀忠、王东、张鲁涛</t>
  </si>
  <si>
    <t>本标准规定了石油钻、修井用吊具检验的一般要求、资质与资格、检验周期、检验项目、判废条件、检验报告与标识安全技术要求。本标准适用于陆上石油钻、修井用吊具的安全技术管理。天车的检验管理可参考本标准。</t>
  </si>
  <si>
    <t>SY/T 6610-2005</t>
  </si>
  <si>
    <t>硫化氢环境井下作业场所作业安全规范</t>
  </si>
  <si>
    <t>Recommended practices for oil and gas well servicing and workover operations involving hydrogen sulfide</t>
  </si>
  <si>
    <t>SY/T 6610-2014</t>
  </si>
  <si>
    <t>API RP 68:1998</t>
  </si>
  <si>
    <t>刘祥康、胡振英、左柯庆、马发明、郑莉、陈戎、付永强</t>
  </si>
  <si>
    <t>本标准适用于含硫化氢油气井原井眼及原井深的井下作业;也适用于井内以及修井作业时安装和使用材料的选择.这些作业包括在井内流体中含硫化氢条件下进行修井、井下维护以及封堵和废弃井等程序。</t>
  </si>
  <si>
    <t>SY/T 6610-2017</t>
  </si>
  <si>
    <t xml:space="preserve">Specification for workplace safety of hydrogen sulfide environment </t>
  </si>
  <si>
    <t>GB/T20972.2、GB/T20972.3、GB/T22513、GB/T29639、AQ2018、SY/T5053.2、SY/T5323、SY/T6277、SY/T7010、SY/T7356</t>
  </si>
  <si>
    <t>中石化胜利石油工程有限公司井下作业公司、中石化中原石油工程有限公司井下特种作业公司、中石化西南工程有限公司井下作业分公司</t>
  </si>
  <si>
    <t>张建刚、张明东、刘明辉、黄珊、李勇、王海波、何灿、魏守运、杨洪建、逄明胜、王涛、胡付军、任洪军</t>
  </si>
  <si>
    <t>本标准规定了硫化氢环境井下作业场所的一般规定，设计，井场布置，设施设备配置，施工，检查、维护与检验，油气井废弃及现场应急处置等作业安全要求。本标准适用于在中华人民共和国领域内，硫化氢环境中从事石油天然气作业活动的井下作业场所。</t>
  </si>
  <si>
    <t>SY/T 6631-2005</t>
  </si>
  <si>
    <t>危害辨识、风险评价和风险控制推荐作法</t>
  </si>
  <si>
    <t>Recommended practice of hazard identification, risk assessment and rish controlment</t>
  </si>
  <si>
    <t>天津市滨海健康安全环境所</t>
  </si>
  <si>
    <t>李民、王其华、高玉琢、雷文章</t>
  </si>
  <si>
    <t>本标准适用于石油天然气行业各级组织。</t>
  </si>
  <si>
    <t xml:space="preserve">废止公告号：能源局公告2018年第9号 </t>
  </si>
  <si>
    <t>SY/T 6633-2019</t>
  </si>
  <si>
    <t>海上石油设施应急报警信号规定</t>
  </si>
  <si>
    <t>Guide of emergency alarms for offshore petroleum installations</t>
  </si>
  <si>
    <t>GB 2893、GB 2894、GB 50116</t>
  </si>
  <si>
    <t>SY/T 6633-2012</t>
  </si>
  <si>
    <t xml:space="preserve">中海石油（中国）有限公司湛江分公司、中国石油化工集团公司胜利油田安全环保处、中国石油集团海洋工程有限公司
</t>
  </si>
  <si>
    <t>中海石油（中国）有限公司湛江分公司</t>
  </si>
  <si>
    <t>伍桂光、崔智锋、毛力建、丁光华、曹福军、赵晨、张忠强</t>
  </si>
  <si>
    <t>本标准规定了海上石油设施在发生火警、井喷、油气泄漏、硫化氢泄漏、溢油、人员落水、恐怖活动、弃平台和海上遇险求救时的应急报警信号。本标准适用于从事海上石油勘探开发的移动式和固定式平台、油气生产设施、浮式生产储油装置、陆岸油（气）处理终端、输油（气）码头、滩海陆岸和人工岛等海上石油设施。</t>
  </si>
  <si>
    <t>SY/T 6690-2008</t>
  </si>
  <si>
    <t>井下作业井控技术规程</t>
  </si>
  <si>
    <t>Specification for well control technology of downhole operation</t>
  </si>
  <si>
    <t>30</t>
  </si>
  <si>
    <t>辽河石油勘探局井下作业公司、四川石油管理局工程技术部</t>
  </si>
  <si>
    <t>辽河石油勘探局井下作业公司</t>
  </si>
  <si>
    <t>刘鹏展、王鹏飞、赵鑫、魏学文、王维涛、李敏、李加波、赵汉清、徐振松、刘春兴、张强、冉金成、杨令瑞、兰祥华、骆进、花仁敬、刘春林、邓乐、张平、游贤贵</t>
  </si>
  <si>
    <t>本标准规定了井下作业井控设计、井控装置、溢流预防于处理、井控工作要求、井喷失控的紧急处理和井控技术培训等技术要求。本标准适用于陆上油气田油、气、水井的井下作业过程中的压力控制，不适用于侧钻、加深钻井作业。</t>
  </si>
  <si>
    <t>GB/T22513、GBZ23、SY/T0515-2014、SY5225-2012、SY/T5323-2004、SY/T5325-2013、SY/T5587.3-2013、SY/T5587.5-2004、SY/T5587.9-2007、SY/T5587.11-2004、SY/T5587.12-2004、SY/T5964-2006、SY/T6203、SY6610-2014、SY/T6631-2005、SY/T6751-2009</t>
  </si>
  <si>
    <t>SY/T 6690-2008，SY/T 6120-2013</t>
  </si>
  <si>
    <t>中国石油辽河油田采油工艺处、中国石油长城钻探井下作业公司、中国石油川庆钻探工程技术部、中国石油集团渤海钻探工程有限公司井下作业分公司</t>
  </si>
  <si>
    <t>中国石油辽河油田采油工艺处</t>
  </si>
  <si>
    <t>王鹏飞、李均强、檀德库、潘智勇、李士成、蒋晓波、吴国辉、薛文礼、刘鹏展、徐振松、赵加敏、李国林、陈友斌、冉金成、邹永清、庄英涛、贾容锐</t>
  </si>
  <si>
    <t>本标准规定了井下作业高风险井井控评价与控制，井控设计，井控装置安装、试压、使用和维护，溢流的预防，溢流的处理，溢流后次生风险预防，井喷失控抢险等技术要求。本标准适用于陆上油气田油、气、水井在井下作业过程中的压力控制，不适用于侧钻、加深钻进、原钻机试油（气）、原钻机测试、原钻机投产作业。</t>
  </si>
  <si>
    <t>SY/T 6691-2014</t>
  </si>
  <si>
    <t>裸眼井测井设计规范</t>
  </si>
  <si>
    <t>Specifications for design of open hole logging</t>
  </si>
  <si>
    <t>SY/T5132、SY/T5600、SY/T5633、SY5726、SY/T6548、SY/T6822</t>
  </si>
  <si>
    <t xml:space="preserve">SY/T 6691-2007 </t>
  </si>
  <si>
    <t>中国石油集团渤海钻探工程公司有限公司测井分公司、中石化胜利石油工程有限公司测井公司、中国石油集团测井有限公司</t>
  </si>
  <si>
    <t>中国石油集团渤海钻探工程公司有限公司测井分公司</t>
  </si>
  <si>
    <t>沙春阳、刘德武、闻宝日、嵇成高、李云平、卢琦、王伟</t>
  </si>
  <si>
    <t>本标准规定了裸眼井测井作业设计的基本原则、准备、依据、测井设备的选择与确定、仪器组合及下井顺序、测井作业保证措施、测井资料提交要求及设计书格式。本标准适用于石油天然气勘探开发井裸眼测井方案设计和测井作业设计。</t>
  </si>
  <si>
    <t>SY/T 6692-2019</t>
  </si>
  <si>
    <t>随钻测井作业技术规范</t>
  </si>
  <si>
    <t>The technical specifications for operation of logging while drilling</t>
  </si>
  <si>
    <t>GBZ 118、GB/T 25429、GB/T 31033、SY/T 5144、SY/T 5200、SY/T 5416.1、SY/T 5727</t>
  </si>
  <si>
    <t>SY/T 6692-2013</t>
  </si>
  <si>
    <t>中国石油集团长城钻探工程有限公司国际测井公司、中国石油集团测井有限公司、中海油田服务股份有限公司油田技术事业部、中国石油集团长城钻探工程有限公司钻井技术服务公司、中国石油集团渤海钻探工程有限公司第一定向井公司</t>
  </si>
  <si>
    <t>中国石油集团长城钻探工程有限公司国际测井公司</t>
  </si>
  <si>
    <t>王双庆、孔建敏、郁春锋、王志国、吴意明、杨立、李勇、刘立军、王强、陈景旺、王广帅、杨晓峰、万钧、王宏丽、金照华</t>
  </si>
  <si>
    <t>本标准规定了随钻测井的作业通用要求、作业准备和现场作业要求。本标准适用于钻井液脉冲信号传输随钻测井及随钻测量。</t>
  </si>
  <si>
    <t>SY/T 6698-2007</t>
  </si>
  <si>
    <t>油气井用连续管作业推荐作法</t>
  </si>
  <si>
    <t>Recommended practice for coiled tubing operations in oil and gas well services</t>
  </si>
  <si>
    <t>ANSIB1.20.1、ANSIB3.1.3、APIBull5C3、APIRP16E、APIRP53、APISpec5CT、APISpec5L、APISpec6A、APISpec6H、APISpec16A、APISpec16C、ASTMA370、ASTMA450、ASTME18、ASTME94、ASTME140-88、ASTME144、ASTME384、NACEMR-01-75</t>
  </si>
  <si>
    <t>API RP 5C7:1996</t>
  </si>
  <si>
    <t>23.040.10; 75.020</t>
  </si>
  <si>
    <t>83</t>
  </si>
  <si>
    <t>中国石油天然气集团公司管材研究所、宝鸡石油钢管有限责任公司、长庆油田井下作业公司</t>
  </si>
  <si>
    <t>邓永瑢、刘文红、丁晓军、方伟、宋生印</t>
  </si>
  <si>
    <t>本标准覆盖了连续管的设计和作业推荐方法。 连续管的应用和局限性，与连接式的管子相比在几个方面有所不同，主要是连续管能够弯曲，而且不需要连接。相对于所有的管子作业，连续管的使用情况与项目计划、设备设计，以及管子的搬运、维护和储存程序等方面有关。</t>
  </si>
  <si>
    <t>SY/T 6703-2007</t>
  </si>
  <si>
    <t>岩心流动性试验仪器通用技术条件</t>
  </si>
  <si>
    <t>仪器仪表</t>
  </si>
  <si>
    <t>石油仪器仪表专业标准化技术委员会</t>
  </si>
  <si>
    <t>General specifications for core flowing system</t>
  </si>
  <si>
    <t>GB/T191、GB/T6587.4、GB/T13384、GB/T15478-1995</t>
  </si>
  <si>
    <t xml:space="preserve">E92 </t>
  </si>
  <si>
    <t>中国石油大学（华东）、中国石化胜利油田采油工艺研究院、中国石油新疆油田采油工艺研究院</t>
  </si>
  <si>
    <t>中国石油大学（华东）</t>
  </si>
  <si>
    <t>迟善武、马洪兴、刘更民、潘竟军、赵仕俊</t>
  </si>
  <si>
    <t>本标准规定了岩心液体流动性试验仪器（以下简称仪器）的原理与组成、要求、试验方法、检验规则、标志、包装、运输和贮存。本标准适用于仪器的制造、检验和质量评价。</t>
  </si>
  <si>
    <t>SY/T 6751-2016</t>
  </si>
  <si>
    <t>电缆测井与射孔带压作业技术规范</t>
  </si>
  <si>
    <t>Technical specifications for wireline logging and perforating  operation under pressure</t>
  </si>
  <si>
    <t>SY/T5325、SY5436、SY/T5600、SY5726、SY/T6277、SY/T6610</t>
  </si>
  <si>
    <t>SY/T 6751-2009，SY/T 6821-2011</t>
  </si>
  <si>
    <t>中国石油集团川庆钻探工程有限公司测井公司、中国石油集团渤海钻探工程有限公司测井分公司、中国石油集团测井有限公司、西部钻探工程公司测井公司</t>
  </si>
  <si>
    <t>中国石油集团川庆钻探工程有限公司测井公司</t>
  </si>
  <si>
    <t>尹国平、雷绿银、吉兆、陈光明、肖荣华、刘庆东、王朝晖、陈雄、金建勋、谢毅、刘友光、 陈碧亭、赵喜亮</t>
  </si>
  <si>
    <t>本标准规定了电缆测井与射孔带压作业条件、上井前准备、井场准备、井口安装、测井与射孔作业、井口拆卸及健康、安全、环境保护相关要求。本标准适用于电缆测井与射孔井口带压作业的过程控制和现场监督。</t>
  </si>
  <si>
    <t>SY/T 6787-2010</t>
  </si>
  <si>
    <t>水溶性油田化学剂环境保护技术要求</t>
  </si>
  <si>
    <t>石油工业环境保护专业标准化技术委员会</t>
  </si>
  <si>
    <t>Technical requirements of environmental for water-soluble oilfield chemicals</t>
  </si>
  <si>
    <t>SY/T6788-2010</t>
  </si>
  <si>
    <t>E04</t>
  </si>
  <si>
    <t>中国石油天然气集团公司环境监测总站、中国石油集团安全环保技术研究院HSE监测中心</t>
  </si>
  <si>
    <t>中国石油天然气集团公司环境监测总站</t>
  </si>
  <si>
    <t>杜卫东、李巨峰、李秀珍、李斌莲、赵青、陈义龙、李羽中、董智鹤</t>
  </si>
  <si>
    <t>本标准规定了油气田使用的水溶性油田化学剂中生物毒性、生物降解性盒重金属含量三项环境保护技术要求的评价方法。本标准适用于油气田使用的水溶性油田化学剂的生产、采购和使用和质量检测。</t>
  </si>
  <si>
    <t>SY/T 6847-2012</t>
  </si>
  <si>
    <t>火成岩压裂技术规范</t>
  </si>
  <si>
    <t>Technical crition for igneous reservoir fracturing</t>
  </si>
  <si>
    <t>SY/T5107、SY/T5108、SY/T5289、SY/T5587.5、SY5727、SY/T5764、SY/T6277、SY/T6302、SY/T6610、SY/T6690</t>
  </si>
  <si>
    <t>大庆油田有限责任公司采油工程研究院、中国石油天然气股份有限公司勘探开发研究院、中国石油天然气股份有限公司吉林油田分公司采油工艺研究院</t>
  </si>
  <si>
    <t>刘合、张永平、刘长宇、王文军、唐鹏飞、张洪涛、刘宇、张洁、杨秀丽</t>
  </si>
  <si>
    <t>本标准规定了火成岩直井压裂方案设计方法、压裂施工方法、压裂后管理要求、现场质量控制要求和健康、安全级环境控制要求。本标准适用于深层多裂缝火成岩直井压裂方案设计、压裂施工、压裂后管理、现场质量控制和健康、安全及环境控制。</t>
  </si>
  <si>
    <t>SY/T 6868-2023</t>
  </si>
  <si>
    <t>石油天然气钻采设备 井控系统</t>
  </si>
  <si>
    <t>石油工业井控装置质量监督检验中心、中海油田服务股份有限公司、江苏卫东机械有限公司、川庆钻探工程有限公司、河北华北石油荣盛机械制造有限公司、北京石油机械有限公司、四川宝石机械钻采设备有限责任公司</t>
  </si>
  <si>
    <t>SY/T 6887-2012</t>
  </si>
  <si>
    <t>泡沫分流酸化设计与施工规范</t>
  </si>
  <si>
    <t>Design and treatment methods of foam diversion in acidizing</t>
  </si>
  <si>
    <t>SY/T5358-2010、SY/T5587.5、SY/T5587.9、SY5727、SY/T6277、SY6321、SY/T6334-1997、SY6432、SY/T6610、SY/T6690</t>
  </si>
  <si>
    <t>中国石油大学（华东）、中海油田股份股份有限公司、中国石化集团胜利石油管理局石油开发中心</t>
  </si>
  <si>
    <t>李兆敏、李松岩、李宾飞、李翔、张云宝、赵洪涛</t>
  </si>
  <si>
    <t>本标准规定了酸化酸液体系的泡沫分流酸化设计和施工的技术要求。本标准适用于砂岩地层油、水井酸化液体系的泡沫分流酸化作业的设计和施工。</t>
  </si>
  <si>
    <t>SY/T 6913-2018</t>
  </si>
  <si>
    <t>石油天然气钻采设备 海洋钻井隔水管设备规范</t>
  </si>
  <si>
    <t>Petroleum drilling and production equipment-Specification for marine drilling riser equipment</t>
  </si>
  <si>
    <t>GB/T228.1、GB/T230.1、GB/T231.1、GB/T531.1、GB/T18658、GB/T19190、GB/T20174、GB/T20972.1、GB/T20972.2、GB/T20972.3、GB/T22513、GB/T30217.1、SY/T5053.2、SY/T5170、SY/T5323、SY/T6917、SY/T10041、API2RD、APITR5C3、API5L、API9B、ASMEB31.1、ASMEB31.3、ASTMA370、ASTME140、ASTME165、ASTME399、ASTM709、ASTME1290、AWSD1.1、IEC61892</t>
  </si>
  <si>
    <t>SY/T 6913-2012</t>
  </si>
  <si>
    <t>55</t>
  </si>
  <si>
    <t>宝鸡石油机械有限责任公司、石油工业井控装置质量监督检验中心、中海油田服务股份有限公司、渤海石油装备巨龙钢管公司、中国石油大学（华东）</t>
  </si>
  <si>
    <t>王定亚、王耀锋、王春春、张远刚、李浪清、王旭、张彩莹、陈才虎、畅元江、杨玉刚</t>
  </si>
  <si>
    <t>本标准规定了用于连接浮式钻井平台（船）到水下防喷器组的海洋钻井隔水管系统设备的设计、制造和检验等要求。本标准适用于海洋钻井隔水管系统的下列主要设备：a）隔水管张紧器。b）挠性接头和球接头。c）节流和压井管线及辅助管线。d）挠性接头和球接头的悬垂软管和跨接管线。e）伸缩装置和张紧环。f）隔水管单根。g）浮力装置。h）隔水管起下设备。i）隔水管系统专用设备。j）隔水管终端接头。</t>
  </si>
  <si>
    <t>SY/T 6916-2012</t>
  </si>
  <si>
    <t>石油天然气工业   井下工具   防砂筛管</t>
  </si>
  <si>
    <t>Petroleum and natural gas industries-Downhole equipment-Sand screens</t>
  </si>
  <si>
    <t>GB/T9445、GB/T16783.1-2006、GB/T18851.5、GB/T19830、GB/T27025、API13B-1</t>
  </si>
  <si>
    <t>安东石油技术（集团）有限公司 、中国石油大学、石油工业井下工具质量监督检验中心、中海油服务股份有限公司油田生产事业部完井器材厂、天津市奥凯石油机械有限公司</t>
  </si>
  <si>
    <t xml:space="preserve">安东石油技术（集团）有限公司 </t>
  </si>
  <si>
    <t>杨云霞、张永华、裴柏林、章诵梅、蒲玲霞、苏学斌、崔洪琪、李良庆、王振生、郭正清、吴霞</t>
  </si>
  <si>
    <t>本标准规定了防砂筛管在石油天然气工业中应用的要求和指南，其中包括设计、设计确认、功能评价、制造、贮存和运输。本标准适用于绕丝筛管、预充填筛管、金属网筛管、冲缝筛管。本标准不包含下列内容：a)可膨胀筛管、割缝衬管以及附带的产品，例如扶正器、堵头。b)分流筛管技术、流量调节装置、井下传感器、选择性隔离装置，即使它们可能是防砂筛管的组成部分。c)筛管过滤的执行标准，包括检验方法或者对挡砂效率的分析。d)基管的端部连接。</t>
  </si>
  <si>
    <t>SY/T 6922-2019</t>
  </si>
  <si>
    <t>煤层气井井下作业安全技术规范</t>
  </si>
  <si>
    <t>Technical specification for safety in underground operation of coalbed methane wells</t>
  </si>
  <si>
    <t>AQ 1081、SY/T 5225、SY 5436、SY/T 5727、SY/T 6277</t>
  </si>
  <si>
    <t>SY/T 6922-2012</t>
  </si>
  <si>
    <t xml:space="preserve">中国石油化工股份有限公司华东油气分公司安全环保处、中国石油化工股份有限公司临汾煤层气分公司、中国石化集团华东石油局工程院
</t>
  </si>
  <si>
    <t>中国石油化工股份有限公司华东油气分公司安全环保处</t>
  </si>
  <si>
    <t>汪方武、赵军胜、潘俊鸥、张庆华、池圣平、季翔、谢先平、刘晓、王曦、潘昊、杨松</t>
  </si>
  <si>
    <t>本标准规定了煤层气井井下作业施工准备、施工作业和防火防爆安全生产的基本要求。本标准适用于煤层气井井下作业施工。</t>
  </si>
  <si>
    <t>SY/T 6962-2018</t>
  </si>
  <si>
    <t>海洋钻井装置井控系统配置及安装要求</t>
  </si>
  <si>
    <t>Requirements of configuration and installation for well control system on offshore drilling unit</t>
  </si>
  <si>
    <t>GB/T22513、SY/T5053.2、SY/T5215、SY/T5323、SY/T5525、SY/T5612、SY/T6667、SY/T10041</t>
  </si>
  <si>
    <t>SY/T 6962-2013</t>
  </si>
  <si>
    <t>中海油田服务股份有限公司、中海石油（中国）有限公司、中海油研究总院有限责任公司</t>
  </si>
  <si>
    <t>中海油田服务股份有限公司</t>
  </si>
  <si>
    <t>赵景芳、金学义、张红生、许亮斌、徐晨三、宋林松</t>
  </si>
  <si>
    <t>本标准规定了海洋钻井装置井控系统的配置原则、组合形式及安装要求。本标准适用于浅水海洋钻井装置的井控系统。深水海洋钻井装置的井控系统可参照执行。</t>
  </si>
  <si>
    <t>SY/T 7010-2014</t>
  </si>
  <si>
    <t>井下作业用防喷器</t>
  </si>
  <si>
    <t>Blowout preventer used in downhole operation</t>
  </si>
  <si>
    <t>GB/T191、GB/T222、GB/T228.1、GB/T229、GB/T230.1、GB/T231.1、GB/T531.1、GB/T5677、GB/T7233.2、GB/T9443、GB/T9444、GB/T20174、GB/T20972.1、GB/T20972.2、GB/T20972.3、GB/T22513、HG/T2198、JB/T4730.3、JB/T4730.4、JB/T4730.5、JB/T8356.2</t>
  </si>
  <si>
    <t>石油工业井控装置质量监督检验中心、河北华北石油荣盛机械制造有限公司、宝鸡石油机械有限责任公司、川庆钻探工程有限公司测井公司、川庆钻探工程有限公司井下作业公司</t>
  </si>
  <si>
    <t>张祥来、江雨蓠、李萍、李斌、陈绍伟、刘辉、李俊、苏尚文、范亚民、杨建武、孙刚强、谢毅、雍和毅、曾钟、喻婷、张川</t>
  </si>
  <si>
    <t>本标准规定了石油天然气工业井下作业用防喷器（以下简称防喷器）的性能、材料、质量控制、试验和检验、标记、贮存的要求。本标准适用于公称通经小于179mm（71/16in）的闸板防喷气和环形防喷器的设计、制造、试验和检验。</t>
  </si>
  <si>
    <t>SY/T 7014-2014</t>
  </si>
  <si>
    <t>分段压裂工具</t>
  </si>
  <si>
    <t>Stage fracture tools</t>
  </si>
  <si>
    <t>GB/T228.1、GB/T230.1、GB/T231.1、GB/T528、GB/T3512、GB/T4157、GB/T4340.1、GB/T6031、GB/T9253.2、GB/T9445、GB/T19830、GB/T22512.2、JB/T4730.2、JB/T4730.3、API5CT</t>
  </si>
  <si>
    <t>中国石化集团石油工程技术研究院德州石油钻井研究所、安东石油技术（集团）有限公司、大庆油田有限责任公司采油工程研究院、胜利油田采油工艺研究院、胜利油田高原石油装备有限责任公司、中国石油化工股份有限公司华北分公司、中石化石油工程机械有限公司四机赛瓦石油钻采设备有限公司</t>
  </si>
  <si>
    <t>中国石化集团石油工程技术研究院德州石油钻井研究所</t>
  </si>
  <si>
    <t xml:space="preserve">吴姬昊、李洪春、何祖清、陈作、秦金立、沈泽俊、钱昊、姜士湖、何归、徐晓宇、孙宝全、杨同玉、李克智、赵俊峰、吴苗法 </t>
  </si>
  <si>
    <t>本标准规定了分段压裂工具的术语和定义、分类、要求、试验方法、检验规则和标志、包装、运输、贮存。本标准中的分段压裂工具仅包括压裂滑套、压裂桥塞及水力喷射压裂工具。本标准适用于石油和天然气工业中用于油气井储层改造的分段压裂工具的设计、制造和检验。</t>
  </si>
  <si>
    <t>SY/T 7015-2014</t>
  </si>
  <si>
    <t>石油天然气钻采设备 固井压裂柱塞泵</t>
  </si>
  <si>
    <t>Cementing and fracturing pump</t>
  </si>
  <si>
    <t>GB/T222、GB/T228.1、GB/T229、GB/T3077、GB/T3181、GB/T5721、GB/T6394、GB/T12467.1、GB/T1267.2、GB/T12467.5、SY/T6918、ASTMA388、ASTME709</t>
  </si>
  <si>
    <t>SY/T 7015-2020</t>
  </si>
  <si>
    <t>中石化石油工程机械有限公司第四机械厂、中石化石油工程机械有限公司四机赛瓦石油钻采设备有限公司、宝鸡石油机械有限责任公司、中国石油集团川庆钻探四川井下公司、中国石化胜利石油工程有限公司、中国石油集团渤海石油装备制造有限公司中成装备分公司、四川宏华石油设备有限公司</t>
  </si>
  <si>
    <t>李蓉、李宏化、陈新龙、余旭阳、李佳玲、李德清、王成章、刘琼、岳刚、朱凯军、黎宗琪、郑志杰、王晓林、曾兴昌</t>
  </si>
  <si>
    <t>本标准规定了油气井固井压裂作业泵的术语和定义、常用计算公式、型号编制规则、泵方向及液缸号规定、信息确认、主要零部件、要求、主要零部件材料、焊接、检测、试验、标志和表面保护、使用规范、出厂文件、贮存、包装和运输要求。本标准适用于油田油气井固井、压裂、酸化、防砂、砾石充填、压井、洗井等作用用的柱塞泵。</t>
  </si>
  <si>
    <t>固井压裂</t>
  </si>
  <si>
    <t>Petroleum drilling and production equipment-Cementing and fracturing pump</t>
  </si>
  <si>
    <t>GB/T 222、GB/T 228.1、GB/T 229、GB/T 3077、GB/T 3181、GB/T 5721、GB/T 6394、GB/T 12467.1、GB/T 12467.2、GB/T 12467.5、GB/T 32338、NB/T 47013.2、NB/T 47013.3、NB/T 47013.4、NB/T 47013.5、ASTM A388、ASTM E165、ASTM E709、AWS D1.1/D1.1M</t>
  </si>
  <si>
    <t>中石化四机石油机械有限公司、四机赛瓦石油钻采设备有限公司、宝鸡石油机械有限责任公司、中国石油集团川庆钻探工程有限公司井下作业公司、中国石油集团渤海石油装备制造有限公司、中石化胜利石油工程有限公司井下作业公司</t>
  </si>
  <si>
    <t>中石化四机石油机械有限公司</t>
  </si>
  <si>
    <t>李蓉、李宏化、陈新龙、杜勇、李德清、王成章、刘琼、岳刚、黎恭成、郑志杰、陶桂红、曾兴昌</t>
  </si>
  <si>
    <t>本标准规定了石油天然气钻采设备用固井压裂作业泵的术语和定义，常用计算公式，型号编制规则，泵方向及液缸号规定，信息确认，主要零部件，要求，主要零部件材料，焊接，检测，试验，标志和表面保护，出厂文件、贮存、包装和运输要求及使用规范。本标准适用于油气井（其中也包括页岩气、煤层气、可燃冰等）固井、压裂、酸化、防砂、砾石充填、压井、洗井等作业用的柱塞泵。本标准适用于固井压裂柱塞泵的设计制造方和使用方。</t>
  </si>
  <si>
    <t>SY/T 7026-2014</t>
  </si>
  <si>
    <t>油气井管柱完整性管理</t>
  </si>
  <si>
    <t>油气井</t>
  </si>
  <si>
    <t>Integrity management of pipe strings for oil and gas wells</t>
  </si>
  <si>
    <t>GB/T19830、GB/T21267、GB/T23802、SY/T6128、ISO10405、ISO11960:2010、ISO11961:2008、ISO13680、ISO13703、ISO15156、API5CRA、API5CT、API5DP、API7-1、API7-2、API5C3、API7G、API14E、NAECMR0175</t>
  </si>
  <si>
    <t>67</t>
  </si>
  <si>
    <t>中国石油集团石油管工程技术研究院、中国石油塔里木油田公司、中国石油长庆油田公司</t>
  </si>
  <si>
    <t>刘文红、冯耀荣、杨向同、董保胜、李宏清、安喜梅、方伟</t>
  </si>
  <si>
    <t>本标准规定了石油天然气工业油气井管柱完整性管理的目标、原则、要求、管理程序和方法。本标准适用于石油天然气工业的所有油气井管柱（包括套管柱、油管柱、钻柱及其构件等），无论油气井管柱服役的井龄、井型和井位。同样，注水井、储气库井、煤层气井、页岩气井以及采取增产措施（诸如压裂、酸化等）的油气井用管柱亦可参照本标准执行。本标准特别为油田公司和钻井承包商设计，旨在为其提供必要信息，采用已经证实的工业做法和过程建立并执行有效的油气井管柱完整性管理程序。</t>
  </si>
  <si>
    <t>SY/T 7028-2022</t>
  </si>
  <si>
    <t>钻（修）井井架逃生装置安全规范</t>
  </si>
  <si>
    <t>The safety rules of height escaping system for drilling or workover rigs</t>
  </si>
  <si>
    <t>GB6095-2009、SY/T6666</t>
  </si>
  <si>
    <t>SY/T 7028-2016</t>
  </si>
  <si>
    <t>中石化安全工程研究院有限公司、山东摩科石油工程有限公司、中国石油化工集团有限公司安全监管部、中石化石油工程技术服务有限公司</t>
  </si>
  <si>
    <t>中石化安全工程研究院有限公司</t>
  </si>
  <si>
    <t>靳彦欣、鲁小辉、高凯歌、田立杰、梅象斌、付明文、巩亚明、周东恩、陈俊营、刘吉伟、刘涛、万平平、苏文涛、徐云龙、商翼</t>
  </si>
  <si>
    <t>本文件规定了钻井、修井井架逃生装置的配备、性能与规格、安装、使用、检查、管理、维修与报废等要求。本文件适用于钻井、修井井架高处作业逃生。</t>
  </si>
  <si>
    <t>SY/T 7070-2016</t>
  </si>
  <si>
    <t>微地震井中监测技术规程</t>
  </si>
  <si>
    <t>Technical specification for downhole microseismic monitoring</t>
  </si>
  <si>
    <t>SY/T5171、SY/T5314、SY/T5454、SY5726、SY5727、SY/T6548</t>
  </si>
  <si>
    <t>中国石油集团公司东方地球物理勘探有限责任公司新兴物探开发处、中国石油勘探开发研究院廊坊分院</t>
  </si>
  <si>
    <t>中国石油集团公司东方地球物理勘探有限责任公司新兴物探开发处</t>
  </si>
  <si>
    <t>李彦鹏、储仿东、王永辉、徐刚、容娇君、王欣、陈君武、焦卫忠、刘博、刘腾蛟、衡峰、张红军</t>
  </si>
  <si>
    <t>本标准规定了微地震井中监测技术设计、采集、数据处理和成果解释的基本方法及技术要求。本标准适用于油气储层改造的微地震井中监测,其他行业微地震监测可参照执行。</t>
  </si>
  <si>
    <t>SY/T 7086-2016</t>
  </si>
  <si>
    <t>石油天然气工业钻井和采油设备压裂泵送设备</t>
  </si>
  <si>
    <t>业钻井和采油设备</t>
  </si>
  <si>
    <t>Petroleum and natural gas industries-Drilling and well servicing equipment-Fracturing pumping equipment</t>
  </si>
  <si>
    <t>GB/T222、GB/T699、GB/T1348、GB/T2975、GB/T3077、GB/T3766、GB/T3797、GB/T4162、GB4785、GB/T5677、GB/T5777、GB/T6402、GB7251.1、GB7251.2、GB7251.3、GB7251.8、GB7258、GB/T7932、GB/T7935、GB/T9439、GB/T11352、GB11567.1、GB11567.2、GB/T12467.2、GB/T13306、GB15741、GB/T17350、GB/T18411、GB23254、GB25990、JB/T5000.3、JB/T5000.4、JB/T5000.6、JB/T5000.8、JB/T5000.9、JB/T5000.10、JB/T5000.12、JB/T5000.13、QC/T252、SY/T5027、SY/T5534、SY/T5676、SY/T7015-2014、ANSIB1.5</t>
  </si>
  <si>
    <t>中国石化集团石油工程机械有限公司第四机械厂、中国石油集团渤海石油装备制造有限公司、宝鸡石油机械有限责任公司、中国石油集团川庆钻探工程有限公司长庆井下技术作业公司、中国石化集团石油工程技术研究院</t>
  </si>
  <si>
    <t>李莉莉、吴汉川、王庆群、李佳玲、许亚彬、雷刚、彭平生、李蓉、王晓林、白明伟、王来智、朱凯军</t>
  </si>
  <si>
    <t>本标准规定了压裂泵送设备的范围、术语和定义、型式、型号与基本参数、要求、试验、检验规则、标志、包装、运输和贮存。本标准适用于陆地及海洋石油天然气开采用车装、橇装及半挂拖装压裂泵送设备的设计、制造、试验和检验。</t>
  </si>
  <si>
    <t>SY/T 7305-2021</t>
  </si>
  <si>
    <t>连续油管冲砂及气举排液作业技术规范</t>
  </si>
  <si>
    <t>Specifications for coiled tubing operation</t>
  </si>
  <si>
    <t>GB/T 8979、GB/T 20972.1-2007、GB/T 20972.2-2008、GB/T 20972.3-2008、GB/T 22513-2013、GB/T 30041、GB/T 34204、JB/T 6427、SY/T 5132、SY/T 5225、SY/T 5325-2013、SY/T 5350、SY/T 5374.1、SY/T 5405、SY/T 5727、SY/T 6279、SY/T 6334、SY/T 6345、SY/T 6430、SY/T 6610-2017、SY/T 6690、SY/T 6698、SY/T 6761、SY/T 7012</t>
  </si>
  <si>
    <t>SY/T 7305-2016</t>
  </si>
  <si>
    <t>45</t>
  </si>
  <si>
    <t>中国石油集团川庆钻探工程有限公司井下作业公司、中国石油江汉机械研究所有限公司、中石化江汉石油工程有限公司页岩气开采技术服务公司、中海油田服务股份有限公司油田生产事业部增产中心</t>
  </si>
  <si>
    <t>中国石油集团川庆钻探工程有限公司井下作业公司</t>
  </si>
  <si>
    <t>孙兆岩、宋丹、卢秀德、邹先雄、张平、朱峰、胡强法、张国锋、宫红亮、江强、王景浩</t>
  </si>
  <si>
    <t>本文件规定了连续油管的作业准备、设备安装与拆卸、工艺技术、健康安全环境以及资料录取要求。本文件适用于陆地及海上油气田油、气、水井的连续油管井下作业。</t>
  </si>
  <si>
    <t>SY/T 7334-2016</t>
  </si>
  <si>
    <t>石油天然气钻采设备混砂设备</t>
  </si>
  <si>
    <t>The equipment of drilling and production for Petroleum and Natural gas</t>
  </si>
  <si>
    <t>GB/T222、GB/T699、GB1348、GB/T2975、GB/T3077、GB/T3766、GB/T3797、GB/T4162、GB4785、GB/T5677、GB/T5777、GB/T6402、GB/T7251.2、GB/T7251.3、GB/T7251.8、GB7258、GB/T7932、GB/T7935、GB/T9439、GB/T11352、GB11567.1、GB11567.2、GB/T12467.2、GB/T13306、GB15741、GB/T17350、GB/T18411、GB23254、GB25990、JB/T5000.3、JB/T5000.4、JB/T5000.6、JB/T5000.8、JB/T5000.9、JB/T5000.10、JB/T5000.12、JB/T5000.13、QC/T252、SY/T5027、SY/T5534、ANSIB1.8</t>
  </si>
  <si>
    <t>中石化石油工程机械有限公司第四机械厂、四机赛瓦石油钻采设备有限公司、中石油渤海石油装备制造有限公司中成装备分公司、中石油川庆钻探工程有限公司长庆井下技术作业公司、四川宝石机械专用车有限公司、中石化石油工程公司江汉测试、中石化中原石油工程公司井下特种作业公司</t>
  </si>
  <si>
    <t>乔春、吴汉川、尹进、黄朝斌、彭平生、李莉莉、张骥、朱凯军、张洪光、白明伟、李华川、龚起驭、李立</t>
  </si>
  <si>
    <t>本标准规定了混砂设备的术语和定义、型式、型号与基本参数、要求、试验、检验规则、标志、包装、运输和贮存。本标准适用于石油天然气、水基压裂液开采用车装、橇装或拖装混砂设备的设计、制造、试验和检验。</t>
  </si>
  <si>
    <t>SY/T 7356-2017</t>
  </si>
  <si>
    <t>硫化氢防护安全培训规范</t>
  </si>
  <si>
    <t xml:space="preserve">Safety Training specification for hydrogen sulfide protection 
</t>
  </si>
  <si>
    <t>GB5749、GA654、SY/T6277</t>
  </si>
  <si>
    <t>中石化胜利石油工程有限公司钻井工程技术公司、中国石化胜利油田分公司技术检测中心</t>
  </si>
  <si>
    <t>中石化胜利石油工程有限公司钻井工程技术公司</t>
  </si>
  <si>
    <t>张之悦、李延庆、史晓丽、黄珊、高淑华、陈炳祥、杨兰芳、夏辉、王文静</t>
  </si>
  <si>
    <t>本标准规定了硫化氢防护安全培训的受训人员、培训机构、培训模块、考核与发证和监督管理等要求。本标准适用于在中华人民共和国领域内，硫化氢环境中从事石油天然气工作活动的人员。</t>
  </si>
  <si>
    <t>SY/T 7372-2017</t>
  </si>
  <si>
    <t>微地震地面监测技术规程</t>
  </si>
  <si>
    <t>Technical specification for surface microseismic monitoring</t>
  </si>
  <si>
    <t>SY/T5171、SY/T5314、SY/T5769、SY/T6290、SY/T7070-2016</t>
  </si>
  <si>
    <t>中国石油化工股份有限公司石油物探技术研究院、中国石油集团东方地球物理勘探有限责任公司新兴物探开发处、中国石油集团川庆钻探工程有限公司地球物理勘探公司</t>
  </si>
  <si>
    <t>中国石油化工股份有限公司石油物探技术研究院</t>
  </si>
  <si>
    <t>须振华、郭全仕、吕公河、储仿东、曹立斌、姜宇东、李彦鹏、张晓斌、郝守玲、郭晓中、王瑜</t>
  </si>
  <si>
    <t>本标准规定了微地震地面监测准备工作、资料采集、资料处理解释和成果验收的基本方法及技术要求。本标准适用于油气储层压裂改造的微地震地面监测，油气井注采、矿山、水库、地热等的微地震地面监测可参照执行。</t>
  </si>
  <si>
    <t>SY/T 7427-2018</t>
  </si>
  <si>
    <t>石油天然气钻采设备混砂设备使用及维护</t>
  </si>
  <si>
    <t>Petroleum drilling and production equipment-Operation and maintenance of Sand blender</t>
  </si>
  <si>
    <t>GB/T5796.2、SY/T7334、ANSIB1.8</t>
  </si>
  <si>
    <t>中石化四机石油机械有限公司、中石化胜利石油工程有限公司井下作业公司、中石油川庆钻探长庆井下技术作业公司、中石油渤海石油装备制造有限公司、中石化江汉石油工程有限公司井下测试公司、四川宝鸡石油机械专用车有限公司</t>
  </si>
  <si>
    <t>乔春、尹进、彭平生、李莉莉、薛强、白明伟、王晓林、王来智、刘有平、赵亚刚</t>
  </si>
  <si>
    <t>本标准规定了混砂设备的组成及基本参数、设备使用、维护保养、HSE管理及安全要求。本标准适用于石油天然气加砂压裂作业混砂设备的使用及维护。</t>
  </si>
  <si>
    <t>SY/T 7461-2019</t>
  </si>
  <si>
    <t>石油天然气钻采设备 压裂泵送设备使用及维护</t>
  </si>
  <si>
    <t>Petroleum drilling and production equipment— Operation and maintenance of fracturing pumping equipment</t>
  </si>
  <si>
    <t>SY/T 7086</t>
  </si>
  <si>
    <t>中石化四机石油机械有限公司、中石化胜利石油工程有限公司井下作业公司、中国石油集团川庆钻探工程有限公司长庆井下技术作业公司、中石化江汉石油工程有限公司、中国石油集团渤海石油装备制造有限公司、四川宝石机械专用车有限公司、四川宏华石油设备有限公司、石油工业井控装置质量监督检验中心</t>
  </si>
  <si>
    <t>尹进、陈新龙、李哲、薛强、李莉莉、白明伟、龚起雨、雷刚、彭平生、李德清、曲永哲、刘有平、白南洋、王云海、许亚彬、张毅雄、陶桂红、田雨、贾宏伟、蔡正志、李龙杰、曾钟</t>
  </si>
  <si>
    <t>本标准规定了压裂泵送设备的使用、维护保养、HSE 管理及安全要求。本标准适用于石油天然气压裂作业的压裂泵送设备的使用及维护。</t>
  </si>
  <si>
    <t>SY/T 7462-2019</t>
  </si>
  <si>
    <t>石油天然气钻采设备 可溶桥塞</t>
  </si>
  <si>
    <t xml:space="preserve">Petroleum &amp; natural gas drilling and production equipment – Dissolvable bridge plug </t>
  </si>
  <si>
    <t>GB/T 9253.2、GB/T 9445-2015、GB/T 20970-2015、NB/T 47013.3-2015</t>
  </si>
  <si>
    <t>中国石油天然气股份有限公司勘探开发研究院、长庆油田分公司油气工艺研究院、大庆油田有限责任公司采油工程研究院、中石化石油工程研究院、中国石油化工股份有限公司江汉油田分公司石油工程技术研究院、山东科瑞石油装备有限公司、四机赛瓦石油钻采设备有限公司</t>
  </si>
  <si>
    <t>刘合、陈琳、陈俊峰、魏然、魏松波、王新忠、桂捷、王凤山、林忠超、魏辽、薛占峰、刘军、刘化国、张代明、邹刚、赵俊峰</t>
  </si>
  <si>
    <t>本标准规定了可溶桥塞的术语和定义、型号表示方法、要求、检验方法、检验规则、标志、包装、运输和贮存。本标准适用于油气井压裂用可溶桥塞的设计、制造和检验。</t>
  </si>
  <si>
    <t>SY/T 7493-2020</t>
  </si>
  <si>
    <t>浅海油井压裂设计、施工规范</t>
  </si>
  <si>
    <t>浅海油井</t>
  </si>
  <si>
    <t>Fracturing design and treatment specification for oil well in shallow water</t>
  </si>
  <si>
    <t>GB/T 20970、NB/T 14003.3—2017、SY/T 5107—2016、SY/T 5108、SY/T 5289-2016、SY/T 5329-2012、SY/T 5587.5、SY/T 5587.9、SY/T 5727、SY 5747-2008、SY/T 6044、SY/T 6270-2017、SY/T 6276、SY/T 6277-2017、SY/T 6302、SY/T 6321-2016、SY/T 6345、SY/T 6432、SY/T 6581-2012、SY/T 6604、SY/T 10046</t>
  </si>
  <si>
    <t>中国石油大港油田石油工程研究院、中海油研究总院有限责任公司钻采研究院、中国石油集团海洋工程有限公司（天津分公司）、中国石油化工股份有限公司胜利油田分公司石油工程技术研究院、中国石油勘探开发研究院压裂酸化技术服务中心、中海石油（中国）有限公司上海分公司</t>
  </si>
  <si>
    <t>隋向云、田福春、赵玉东、张胜传、彭成勇、孙永涛、付大其、李爱山、陈紫薇、贾云鹏、左家强、李伯芬、张光华、何春明、李小凡</t>
  </si>
  <si>
    <t>本标准规定了浅海油井压裂设计、施工、压后返排、井控、健康安全环保和应急预案要求。本标准适用于浅海油井非动力定位船舶压裂作业的油井压裂设计和施工。</t>
  </si>
  <si>
    <t>SY/T 7610-2020</t>
  </si>
  <si>
    <t>石油天然气钻采设备 高压管汇的在线检测与监测技术规范</t>
  </si>
  <si>
    <t>Petroleum drilling and production equipment-Specification for online inspection and monitoring of high pressure manifold</t>
  </si>
  <si>
    <t>GB/T 9445、GB/T 26641、SY/T 6270</t>
  </si>
  <si>
    <t>中海石油（中国）有限公司、中国石油大学（北京）、荆州市世纪派创石油机械检测有限公司、中海油田服务股份有限公司</t>
  </si>
  <si>
    <t>中海石油（中国）有限公司</t>
  </si>
  <si>
    <t>何英明、董星亮、孙东征、张红生、樊建春、张来斌、杨思齐、林耀军、毛亚军、金学义</t>
  </si>
  <si>
    <t>本标准规定了额定压力为35MPa ～ 140MPa 地面钻采设备用高压管汇在线检测与监测时机及推荐的检测方法、要求、流程、评估方法、结果复查及检测记录和报告。本标准所推荐的在线检测及监测方法不可替代离线检测，高压管汇的综合评估应按SY/T 6270的要求执行。本标准适用于油气田钻井、固井、完井、压裂、地面测试等施工作业用的铁磁性材料高压管汇。</t>
  </si>
  <si>
    <t>SY/T 7617-2021</t>
  </si>
  <si>
    <t>海相页岩地质力学评价规范</t>
  </si>
  <si>
    <t>储层改造压前评估</t>
  </si>
  <si>
    <t>Specification for geomechanics evaluation of marine shale</t>
  </si>
  <si>
    <t>GB/T 31483-2015、DZ/T 0276.6、DZ/T 0276.18、DZ/T 0276.20、DZ/T 0276.21、DZ/T 0276.24、SY/T 5163、SY/T 5408</t>
  </si>
  <si>
    <t>75-010</t>
  </si>
  <si>
    <t>中国石油天然气股份有限公司浙江油田分公司、中国石油大学（北京）、中国石油天然气股份有限公司西南油气田分公司、中国石油勘探开发研究院、中国石油集团东方地球物理勘探公司、中国石油化工股份有限公司勘探分公司、西南石油大学、中海油能源发展股份有限公司工程技术分公司</t>
  </si>
  <si>
    <t>中国石油天然气股份有限公司浙江油田分公司</t>
  </si>
  <si>
    <t>梁兴、鲜成钢、张朝、李兆丰、张介辉、梅珏、焦亚军、王维旭、王高成、徐政语、朱斗星、舒红林、张磊、刘臣、石学文、覃军、赵春段、张廷山、魏祥峰、黎石松</t>
  </si>
  <si>
    <t>本文件规定了海相页岩采样制备、地质力学测试及地应力场、钻井液安全密度窗口、压裂可压性地质力学评价的主要流程、方法。本文件适用于海相页岩地质力学评价。</t>
  </si>
  <si>
    <t>SY/T 7627-2021</t>
  </si>
  <si>
    <t>水基压裂液技术要求</t>
  </si>
  <si>
    <t>Technical requirements of water-based fracturing fluid</t>
  </si>
  <si>
    <t>GB/T 6003.1、GB/T 6682、GB/T 10247-2008、SY/T 5370-2018、SY/T 5490</t>
  </si>
  <si>
    <t>中国石油天然气股份有限公司勘探开发研究院、中国石油天然气股份有限公司长庆油田分公司、中国石油化工股份有限公司胜利油田分公司石油工程技术研究院、中海油田服务股份有限公司</t>
  </si>
  <si>
    <t>管保山、梁利、程芳、李继勇、高峰、李志航、谢璇、薛小佳、李建阁、刘玉婷、何建平、鲍文辉、张云芝、郑承钢、潘竟军、刘萍、李春</t>
  </si>
  <si>
    <t>本文件规定了水基压裂液性能技术要求及性能测定方法、安全与环境控制要求。本文件适用于油气田水力压裂用水基压裂液的性能评价。</t>
  </si>
  <si>
    <t>SY/T 10046-2018</t>
  </si>
  <si>
    <t>船舶靠泊海上设施作业规范</t>
  </si>
  <si>
    <t>海洋石油工程</t>
  </si>
  <si>
    <t>海洋石油工程专业标准化技术委员会</t>
  </si>
  <si>
    <t>Operation rules for vessel berthing offshore installation</t>
  </si>
  <si>
    <t>SY/T 10046-2012</t>
  </si>
  <si>
    <t>E94</t>
  </si>
  <si>
    <t>70</t>
  </si>
  <si>
    <t>林文锦、夏伟江、李凯宝</t>
  </si>
  <si>
    <t>本标准规定了船舶靠泊海上设施作业的基本要求，本标准不取代船旗国或其他的法定要求。本标准适用于在中华人民共和国管辖海域内（不包括浅水区域）所有与海上设施和船舶之间相互影响有关的涉及船舶靠泊海上设施的作业和相关的作业者、承包者及其海上设施与船舶，以及海上设施与船舶上的所有相关人员。本标准不适用于油船靠泊海上设施作业。</t>
  </si>
  <si>
    <t>NB/T 10001-2014</t>
  </si>
  <si>
    <t>煤层气压裂作业规范</t>
  </si>
  <si>
    <t>能源行业煤层气标准化技术委员会</t>
  </si>
  <si>
    <t>Specification of fracturing operation in coalbed methane wells</t>
  </si>
  <si>
    <t>SY/T5107、SY/T5108、SY/T5325、SY/T5467-2007、SY/T5587.5-2004、SY/T5587.9-2007、SY5727-2007、SY/T5952-2005、SY/T6277-2005、SY/T6302-2009、SY/T6610-2005</t>
  </si>
  <si>
    <t>中联煤层气国家工程研究中心有限责任公司、中石油煤层气有限责任公司</t>
  </si>
  <si>
    <t>中联煤层气国家工程研究中心有限责任公司</t>
  </si>
  <si>
    <t>孙斌、彭少涛、李曙光、刘川庆、朱卫平</t>
  </si>
  <si>
    <t>本标准规定了煤层气井压裂方案设计方法，压裂方式的选择，压裂设备的选择，压裂过程中压裂液及支撑剂的选择，压裂施工方法，压裂作业流程，现场验收要求，质量、健康、安全、环境要求及资料汇总与上交要求等内容。本标准适用于煤层气井水力压裂方案设计和压裂施工。</t>
  </si>
  <si>
    <t>010202</t>
  </si>
  <si>
    <t>NB/T</t>
  </si>
  <si>
    <t>NB</t>
  </si>
  <si>
    <t>NB/T 10004-2014</t>
  </si>
  <si>
    <t>煤层气井压裂施工质量验收规范</t>
  </si>
  <si>
    <t>质量控制</t>
  </si>
  <si>
    <t>煤层气井</t>
  </si>
  <si>
    <t>Code for acceptance of construction quality of coalbed methane fracturing</t>
  </si>
  <si>
    <t>SY/T5108-2006、SY/T5211-2009、SY/T5289-2008、SY/T6376-2008</t>
  </si>
  <si>
    <t>中联煤层气有限责任公司、西南石油大学、中国石油集团测井有限公司华北事业部</t>
  </si>
  <si>
    <t>中联煤层气有限责任公司</t>
  </si>
  <si>
    <t>张晓朋、高海滨、薛海飞、刘通义、李阳</t>
  </si>
  <si>
    <t>本标准规定了煤层气井压裂施工的井下管柱，压裂设备，压裂液，支撑剂，压裂施工，压裂质量，健康、安全与环境要求的验收标准及资料汇总与上交内容要求。本标准适用于煤层气井压裂施工质量验收，质量控制及资料验收可参照此标准执行。</t>
  </si>
  <si>
    <t>NB/T 10017-2014</t>
  </si>
  <si>
    <t>煤层气井压裂设计编写规范</t>
  </si>
  <si>
    <t>Specification for fracturing design compiling of coal bed methanewell</t>
  </si>
  <si>
    <t>SY/T5107、SY/T5108、SY/T5289、SY/T6302、SY/T6376</t>
  </si>
  <si>
    <t>中国石油天然气股份有限公司华北油田分公司、中国石油勘探开发研究院廊坊分院</t>
  </si>
  <si>
    <t>中国石油天然气股份有限公司华北油田分公司</t>
  </si>
  <si>
    <t>刘国华、赵新红、车航、余东合、王蓉川、李凝、罗炯、李薇、才博</t>
  </si>
  <si>
    <t>本规范规定了煤层气井直井、定向井压裂设计的内容及技术要求。本规范适用于煤层气井直井、定向井压裂设计的编写。</t>
  </si>
  <si>
    <t>NB/T 10021-2015</t>
  </si>
  <si>
    <t>煤层气测井作业规范</t>
  </si>
  <si>
    <t>The specifications for coalbed methane well-logging</t>
  </si>
  <si>
    <t>GBZ114、GBZ118、GBZ142、AQ2012、AQ2040、SY5131、SY/T5132、SY/T5600、SY/T5633、SY5726、SY/T6030、SY/T6276、SY/T6277、SY/T6548</t>
  </si>
  <si>
    <t>中联煤层气有限责任公司、中海油田服务股份有限公司、中国石油集团测井有限公司</t>
  </si>
  <si>
    <t>李绍勇、董银梦、王力、侯岩波、孙强、张杰伟、郭祥云、李阳、张国华、孙大君、钟思萍</t>
  </si>
  <si>
    <t>本标准规定了煤层气测井作业的任务和项目、施工作业、测井仪器、质量及环保等要求。本标准适用于煤层气测井施工作业和测井现场管理。</t>
  </si>
  <si>
    <t>NB/T 10025-2016</t>
  </si>
  <si>
    <t>水基压裂液敏感性评价用人工煤心制做方法</t>
  </si>
  <si>
    <t>水基压裂液敏感性评价用</t>
  </si>
  <si>
    <t>Making method of artificial coal core for sensitivity evaluation of water based fracturing fluid</t>
  </si>
  <si>
    <t>GB/T474-2008、GB/T482、SY/T5107-2005、SY/T5336-2006</t>
  </si>
  <si>
    <t xml:space="preserve">中联煤层气家工研究中心有限责任公司、中国探开发研究院廊坊分院
</t>
  </si>
  <si>
    <t>中联煤层气家工研究中心有限责任公司</t>
  </si>
  <si>
    <t>梁为、胡雄、彭少涛、朱学光、李贵中、邓泽、黄伟强</t>
  </si>
  <si>
    <t>本标准规定了水基压裂液敏感性评价用人工煤心的制作材料、设备、煤样采样及制备、人工煤心制作、质量控制。本标准适用于水基压裂液敏感性评价用人工煤心的制作，对于水敏、碱敏、酸敏评价等试样制作可参照执行。</t>
  </si>
  <si>
    <t>NB/T 10034-2016</t>
  </si>
  <si>
    <t>煤层气藏用水基压裂液性能评价方法</t>
  </si>
  <si>
    <t>煤层气藏用</t>
  </si>
  <si>
    <t>Performance evaluation method of water based fracturing fluid for coalbed methane reservoir</t>
  </si>
  <si>
    <t>GB/T1884、GB/T6003.1、SY/T5107、SY/T5336、SY/T5358、SY/T5376</t>
  </si>
  <si>
    <t>中国石油天然气股份有限公司华北油田分公司、中联煤层气国家工程研究中心有限责任公司、中国石油勘探开发研究院廊坊分院</t>
  </si>
  <si>
    <t>张德军、车航、刘国华、崔会杰、吴刚飞、孔维中、郭利、余东合、梁为、才博</t>
  </si>
  <si>
    <t>本标准规定了煤层气藏用水基压裂液的配制和性能参数测定的方法。本标准适用于煤层气藏用水基压裂液性能评价。</t>
  </si>
  <si>
    <t>NB/T 10038-2017</t>
  </si>
  <si>
    <t>煤层气井小型压裂测试设计及评价规范</t>
  </si>
  <si>
    <t>Design and evaluation specification for small scale fracturing test of coalbed methane well</t>
  </si>
  <si>
    <t>NB/T10017-2014、SY/T5289-2016</t>
  </si>
  <si>
    <t>中联煤层气国家工程研究中心有限责任公司、中石油煤层气有限责任公司、西南石油大学</t>
  </si>
  <si>
    <t>孙斌、彭少涛、郭大立、何东琴、李曙光、张天翔、孙伟、朱卫平、刘川庆、武彬宁、甄怀宾、邵沐鹏、武男</t>
  </si>
  <si>
    <t>本标准规定了煤层气井小型压裂测试的选井选层原则、设计内容与要求及小型压裂测试分析方法。本标准适用于煤层气井的小型压裂测试设计及评价。</t>
  </si>
  <si>
    <t>NB/T 10116-2018</t>
  </si>
  <si>
    <t>减少水力压裂作业对地面环境影响的推荐做法</t>
  </si>
  <si>
    <t>能源行业页岩气标准化技术委员会</t>
  </si>
  <si>
    <t>Practices for mitigating surface impacts associated with hydraulic fracturing</t>
  </si>
  <si>
    <t>GB13690、GB16297、GB18564.1、GB18564.2、GB20891、GB/T22513、GB/T50934、NB/T14002.3、SY/T5727-2014、SY/T5466-2013</t>
  </si>
  <si>
    <t>中国石油化工股份有限公司石油勘探开发研究院、中国环境科学研究院、中国石油西南油气田公司安全环保与技术监督研究院、中国石化江汉油田分公司、中国石油集团工程设计有限责任公司西南分公司、中国石油集团川庆钻探工程有限公司井下作业公司</t>
  </si>
  <si>
    <t>中国石油化工股份有限公司石油勘探开发研究院</t>
  </si>
  <si>
    <t>张汝生、李凤霞、李小敏、翁帮华、常启新、陈国平、周仲键</t>
  </si>
  <si>
    <t>本标准规定了页岩气水力压裂作业中减少对地面环境影响的系列做法，包括作业前管理、压裂液的选择、压裂材料和装备运输、压裂材料现场管理、压裂施工要求、压裂返排液及废弃物处理等。本标准适用于页岩气勘探开发水力压裂作业，其他类型井水力压裂可参照执行。</t>
  </si>
  <si>
    <t>NB/T 10120-2018</t>
  </si>
  <si>
    <t>页岩气自支撑裂缝导流能力测定推荐方法</t>
  </si>
  <si>
    <t>页岩气自支撑裂缝</t>
  </si>
  <si>
    <t>Recommended method for determination of conductivity of shale gas self supporting fracture</t>
  </si>
  <si>
    <t>SY/T6302-2009</t>
  </si>
  <si>
    <t xml:space="preserve">中国石油天然气股份有限公司西南油气田公司工程技术研究院、中国石油化工股份有限公司西南油气分公司石油工程技术研究院、中国石油天然气股份有限公司勘探开发研究院
</t>
  </si>
  <si>
    <t>中国石油天然气股份有限公司西南油气田公司工程技术研究院</t>
  </si>
  <si>
    <t>郭建春、卢聪、陈迟、苟兴豪、韩慧芬、王文耀、苟波、赵志红、卢拥军、高新平</t>
  </si>
  <si>
    <t>本标准规定了页岩气体积压裂中自支撑裂缝导流能力测定推荐方法的试剂、材料、仪器、设备、实验步骤、导流能力计算方法和数据报告。
本标准适用于页岩气体积压裂中自支撑裂缝导流能力的测定，其他储层水力压裂自支撑裂缝导流能力的测定可参照执行。</t>
  </si>
  <si>
    <t>NB/T 10251-2019</t>
  </si>
  <si>
    <t>页岩气井微注测试技术规范</t>
  </si>
  <si>
    <t>Technique specification for shale gas FCT</t>
  </si>
  <si>
    <t>GB/T22513、NB/T140021.4、SY/T5587.5</t>
  </si>
  <si>
    <t>中国石油化工股份有限公司石油工程技术研究院、中石化江汉石油工程有限公司页岩气开采技术服务公司、中石化重庆涪陵页岩气勘探开发有限公司、中国石油化工股份有限公司江汉油田分公司勘探开发研究院、中国石油股份有限公司西南油气田分公司页岩气研究院、中国石油股份有限公司川庆钻探工程有限公司井下作业公司、中海油研究总院新能源研究中心、中国石油股份有限公司石油勘探开发研究院廊坊分院</t>
  </si>
  <si>
    <t>中国石油化工股份有限公司石油工程技术研究院</t>
  </si>
  <si>
    <t>庞伟、何祖清、邹顺良、贾长贵、杨加祥、包汉勇、毛军、张国锋、周拿云、周仲健、沈金才、沈童、白玉湖、翁定为、米瑛、段瑶瑶</t>
  </si>
  <si>
    <t>本标准规定了页岩气井微注测试资料准备、仪器设备、方案设计、施工工艺、资料录取、资料解释和成果报告的技术要求。本标准适用于页岩气井微注测试方案设计、施工、测试资料解释。</t>
  </si>
  <si>
    <t>NB/T 10396-2020</t>
  </si>
  <si>
    <t>页岩气井压裂施工质量控制及验收规范</t>
  </si>
  <si>
    <t>页岩气井</t>
  </si>
  <si>
    <t>Specification for quality control and acceptance of fracturing operation on shale gas well</t>
  </si>
  <si>
    <t>GB/T18182、JJF1108、NB/T14002.2、NB/T14002.3、NB/T14003.1、NB/T14003.3、SY/T5225、SY/T5325、SY/T5727、SY/T6270、SY/T6276、SY/T6334、SY/T6690</t>
  </si>
  <si>
    <t>中国石油天然气股份有限公司西南油气田分公司页岩气研究院、中国石油天然气集团有限公司川庆钻探工程有限公司井下作业公司、中国石油化工集团有限公司中原石油工程有限公司井下特种作业公司、中国石油天然气股份有限公司西南油气田分公司工程技术研究院、中国石油 化工股份有限公司石油工程技术研究院·中国石油化工股份有限公司胜利油田分公司石油工程技术研究院</t>
  </si>
  <si>
    <t>中国石油天然气股份有限公司西南油气田分公司页岩气研究院</t>
  </si>
  <si>
    <t>岳文翰、范宇.雍锐、曾波宋毅郭兴午、李武广、周仲建、赵正龙、付玉坤、庞伟、周小金.周拿云、王星皓.朱仲义、荆晨.陈娟.曾然、赵丹星</t>
  </si>
  <si>
    <t>本标准规定了页岩气井压前准备，入井材料及工具检测，施工过程质量控制，施工设备维护，健康、安全及环境保护，资料录取及验收的要求。本标准适用于页岩气井压裂施工质量控制及验收。</t>
  </si>
  <si>
    <t>NB/T 10401-2020</t>
  </si>
  <si>
    <t>页岩气压裂返排液动态结垢趋势测试推荐作法</t>
  </si>
  <si>
    <t>返排测试</t>
  </si>
  <si>
    <t>Recommended practice on dynamic evaluation of scaling tendency of flowback water from gas shale</t>
  </si>
  <si>
    <t>SY/T5523-2016</t>
  </si>
  <si>
    <t>中国石油天然气股份有限公司西南油气田分公司天然气研究院、中国石油集团工程技术研究院有限公司、中国石油天然气股份有限公司西南油气田分公司工程技术研究院、中国石油化工股份有限公司勘探开发研究院、中国石油化工股份有限公司石油工程技术研究院、北京华美世纪国际技术有限公司</t>
  </si>
  <si>
    <t>刘友权、刘付臣、宋璐璐、王宝峰、韩慧芬、史爱萍、熊颖、杨振周、王永红.陈鹏飞、李伟、许园、赵曼玲、杨向同、蒋其辉</t>
  </si>
  <si>
    <t>本标准给出了页岩气压裂返排液动态结垢趋势的评价方法。本标准适用于页岩气压裂返排液的结垢趋势预测。</t>
  </si>
  <si>
    <t>NB/T 10837.1-2021</t>
  </si>
  <si>
    <t>页岩气工厂化作业推荐作法 第1部分：总则</t>
  </si>
  <si>
    <t>Recommended practice for shale gas factory construction.Part 1:General principles</t>
  </si>
  <si>
    <t>GB8978、GB12523、HJ2025、SY/T5466、SY/T5727、TD/T1036</t>
  </si>
  <si>
    <t>中石化重庆涪陵页岩气勘探开发有限公司、中国石油西南油气田分公司、陕西延长石(集团)有限司中国有限有限公司、中国石油川庆钻探有限公司、中化石油工程有限公司、中石化石油工程技术研究院</t>
  </si>
  <si>
    <t>中石化重庆涪陵页岩气勘探开发有限公司</t>
  </si>
  <si>
    <t>李远照、张正道、赵昆、杨海平、吴魏、汪鹏、艾军、林安国、欣宇、唐文、庄庆武、董晓军、豆瑞杰、李伟、李双明</t>
  </si>
  <si>
    <t>本文件规定了页岩气工厂化作业内容、工程设计、井场规划、设备配套、作业流程、生产组织、安全及环境管理要求。本文件适用于陆上页岩气钻井、压裂及试气工厂化作业。</t>
  </si>
  <si>
    <t>NB/T 10838-2021</t>
  </si>
  <si>
    <t>页岩气水平井簇式射孔参数优化设计推荐作法</t>
  </si>
  <si>
    <t>通用设计规范</t>
  </si>
  <si>
    <t>水平井簇式</t>
  </si>
  <si>
    <t>Parameter optimization design recommendation of cluster perforation in shale gas horizontal well</t>
  </si>
  <si>
    <t>GB/T2000.1、NB/T14002.4-2015、NB/T14002.6-2016、SY/T5562-2016、SY/T5911-2012</t>
  </si>
  <si>
    <t>E24</t>
  </si>
  <si>
    <t>中国石油化有限公研究院中国然有限公司探开发研究院、中国石油学(京)中然有限南公司中国石油化工股份有限公司江汉油分公司、中国油集团测限公司</t>
  </si>
  <si>
    <t>中国石油化有限公研究院中国然有限公司探开发研究院</t>
  </si>
  <si>
    <t>付道明、路保平、云、刘欢乐、金、廷学、卢运虎、何祖清、侯倩、曾波、刘炜、刘勇军、宋、周小金、孙志扬、吴俊霞、周朝、艾爽、范杰、何同、姚志良、伊伟锴、孙鹏、毛军、罗燕、张玉荣</t>
  </si>
  <si>
    <t>本文件规定了页岩气水平井簇式射孔工艺及簇式射孔参数优化。本文件适用于页岩气水平井进行簇式射孔时孔深、相位角、孔径、孔密及簇间距等射孔参数的优化设计。</t>
  </si>
  <si>
    <t>NB/T 10847-2021</t>
  </si>
  <si>
    <t>页岩气气田压裂返排液外排处理设计规范</t>
  </si>
  <si>
    <t>Specification for design of discharge treatment of shale gas field fracturing flow back water</t>
  </si>
  <si>
    <t>GB3095、GB8978、GB50014、GB50016、GB/T50087、GB50183、GB/T50823、GB/T50892、GBZ1、SY/T0048</t>
  </si>
  <si>
    <t>中国石油工程建设有限公司西南分公司、华东理工大学、中国石油天然气股份有限公司西南油气田分公司安全环保与术监督研究院、中国油天然气股份有限公司西南油分公司天然气研究院、自贡市轻工业设计研究院有限责任公司、中国油化工份有限公司石油工技术研究院、陕西延长石油(集团)有限责公研院</t>
  </si>
  <si>
    <t>中国石油工程建设有限公司西南分公司</t>
  </si>
  <si>
    <t>张永红、于建国、金艳、连伟、晓、化、赵兴福、陈天欣、熊颖、王宝峰、杨洪、何娜、王丹、杨洋、曹亮、陈彰兵、陈运强、李宇、马先、周宁、周波</t>
  </si>
  <si>
    <t>本文件规定了页岩气气田压裂返排液外排处理工程的设计原则和推荐处理工艺。本文件适用于新建及改扩建页岩气气田压裂返排液外排处理工程的设计。</t>
  </si>
  <si>
    <t>NB/T 11124-2023</t>
  </si>
  <si>
    <t>煤层顶板水平井分段压裂抽采煤层气技术方案设计规范</t>
  </si>
  <si>
    <t>Specification for coalbed methane extraction technical program design of staged hydraulic fracturing horizontal well in coal seam roof</t>
  </si>
  <si>
    <t>GB/T31033、GB/T35053、GB/T40546、GB/T41164、DZ/T0250、NB/T10001、NB/T10021、SY/T5435、SY/T5480、SY/T5619、SY/T5724、SY/T6276、SY/T6543、SY/T6691、SY/T6692、SY/T6922、SY/T7070、SY/T7372</t>
  </si>
  <si>
    <t>中煤科工集团西安研究院有限公司、山西蓝焰煤层气集团有限责任公司、淮北矿业股份有限公司</t>
  </si>
  <si>
    <t>范耀、张群、姜在炳、李彬刚、杜新锋、李浩哲、庞涛、田永东、王建文、程斌、杨建超、刘磊</t>
  </si>
  <si>
    <t>本文件规定了煤层顶板水平井分段压裂抽采煤层气技术方案设计所需要的资料，设计内容、方法和技术要求，健康、安全及环保等要求。本文件适用于煤层顶板水平井分段压裂抽采煤层气技术方案设计。</t>
  </si>
  <si>
    <t>NB/T 11280-2023</t>
  </si>
  <si>
    <t>页岩油储层压裂液体系、压裂施工及效果评价技术规范</t>
  </si>
  <si>
    <t>页岩油</t>
  </si>
  <si>
    <t>能源行业页岩油标准化技术委员会</t>
  </si>
  <si>
    <t>Technical specification for fracturing fuid system, fracturing treatment and post-fracturing effective evaluation of shale oil reservoir</t>
  </si>
  <si>
    <t>NB/T14002.4、NB/T14003.1-2015、SY/T5289-2016、SY/T6277、SY/T7627-2021</t>
  </si>
  <si>
    <t>大庆油田有限责任公司、中石化石油工程技术研究院有限公司、中国石油天然气股份有限公司勘探开发研究院、中国石油集团工程技术研究院有限公司、东北石油大学、中国石油天然气股份有限公司长庆油田分公司、中国石油集团川庆钻探工程有限公司</t>
  </si>
  <si>
    <t>大庆油田有限责任公司</t>
  </si>
  <si>
    <t>王小军、王宝峰、管保山、吕宁、蔡萌、付晓飞、魏娟明、刘向斌、唐鹏飞、张海龙、高燕、刘建坤、徐徳奎、李阳、李琳、兰建平、黄伟、梁利、代晓东、刘鹏、侯堡怀、邓大伟、尚立涛、王勇、李伟、于新龙、张野、杨乾隆、丁坤、王春生、马新仿</t>
  </si>
  <si>
    <t>本文件规定了页岩油储层水力压裂用压裂液体系及其技术指标、压裂施工要求及施工效果评价。本文件适用于页岩油储层水力压裂用压裂液性能评价、水平井桥塞分段压裂施工及施工效果评价。</t>
  </si>
  <si>
    <t>NB/T 11293-2023</t>
  </si>
  <si>
    <t>煤层气L型水平井压裂设计规范</t>
  </si>
  <si>
    <t>Fracturing design standard ofL-type horizontal wells for coalbed methane</t>
  </si>
  <si>
    <t>SY/T5107、SY/T5108、SY/T5289、SY/T5587、SY/T5727、SY/T6302</t>
  </si>
  <si>
    <t>中国石油天然气股份有限公司华北油田分公司、中联煤责任有限公司、中联煤层气国家工程研究中心有限责任公司、任丘市市场监督管理局</t>
  </si>
  <si>
    <t>朱庆忠、张聪、胡秋嘉、陈必武、张建国、乔茂坡、冯树仁、金国辉、张武昌、王青川、王琪、郭晶、程相振、谢唯一、田建锁、岳宁远、王三帅、李宗源、晁巍巍</t>
  </si>
  <si>
    <t>本文件规定了煤层气L型水平井分段压裂地质、工程设计方案的内容及要求。本文件适用于编写煤层气L型水平井分段压裂地质设计、分段压裂工程设计。</t>
  </si>
  <si>
    <t>NB/T 14002.1-2022</t>
  </si>
  <si>
    <t>页岩气 储层改造 第1部分：压裂设计规范</t>
  </si>
  <si>
    <t>Shale gas.Reservoir stimulation.Part 1: Specification for fracturing design</t>
  </si>
  <si>
    <t>NB/T10116、NB/T10251、NB/T14002.2、NB/T14002.3-2022、NB/T14003.1-2015、NB/T14003.2-2016、NB/T14003.3-2017、SY/T5727、SY/T6276、SY/T6690</t>
  </si>
  <si>
    <t>中国石油天然气股份有限公司西南油气田分公司、西南石油大学、中国石油化工股份有限公司江汉油田分公司工程技术研究院、中国石油天然气股份有限公司勘探开发研究院、中石化石油工程技术研究院有限公司、中国石油天然气股份有限公司浙江油田公司、四川长宁天然气开发有限公司</t>
  </si>
  <si>
    <t>中国石油天然气股份有限公司西南油气田分公司</t>
  </si>
  <si>
    <t>宋毅、曾波、余朝毅、郭建春、唐建荣、桑宇、付永强、黄晓凯、李德旗、郭兴午、王天一、王海涛、任岚、肖勇军、周小金、江的、刘强、沈骋、黎俊峰、王守毅、李双明、刘臣</t>
  </si>
  <si>
    <t>本文件规定了页岩气井压裂设计在基础资料收集，压裂设计原则，压裂工艺，压裂层段的选择及射孔，压裂材料，施工参数，泵注程序，现场施工准备及设备配套，压裂施工及排液，风险分析及应急预案，健康、安全及环境保护，压裂设计文本的原则和要求。本文件适用于页岩气井压裂设计。</t>
  </si>
  <si>
    <t>NB/T 14002.2-2017</t>
  </si>
  <si>
    <t>页岩气  储层改造  第2部分：工厂化压裂作业技术规范</t>
  </si>
  <si>
    <t>Shale gas reservoir stimulation Part 2: Technical specifcation for factory fracturing operation</t>
  </si>
  <si>
    <t>GB/T22513-2013、GB/T31033-2014、NB/T14002.3、NB/T14002.4、NB/T140032.1、SY/T5108、SY5727、SY5856、SY/T6120-2013、SY/T6199、SY/T62770-2012、SY/T7070</t>
  </si>
  <si>
    <t>中国石油川庆钻探工程有限公司井下作业公司、中国石化重庆涪陵页岩气勘探开发有限公司、中国石油集团长城钻探工程有限公司</t>
  </si>
  <si>
    <t>中国石油川庆钻探工程有限公司井下作业公司</t>
  </si>
  <si>
    <t>史世平、张剑、张驰、刘吉、郭兴午、周仲建、卓智川、付鹏、陈敬超、陆威、胡光、李婷</t>
  </si>
  <si>
    <t>NB/T 14002的本部分规定了页岩气储层改造工厂化压裂作业过程中井场道路、并场准备、压裂施工准备、泵送桥塞一射孔要求、微地震监测要求、压裂施工要求及健康、安全、环保要求。本部分适用于陆地页岩气工厂化压裂作业，其他工厂化压裂作业可参照执行。</t>
  </si>
  <si>
    <t>NB/T 14002.2-2023</t>
  </si>
  <si>
    <t>页岩气 储层改造 第2部分：工厂化压裂作业规范</t>
  </si>
  <si>
    <t>Shale gas-Reservoir reform Part 2:Operation specification for factory fracturing operation</t>
  </si>
  <si>
    <t>GB/T22513、NB/T14002.3、NB/T14002.4、NB/T14003.1、NB/T14021、SY/T5108、SY/T5727、SY/T5856、SY/T6199、SY/T6270、SY/T6690、SY/T7070、SY/T7305</t>
  </si>
  <si>
    <t>中国石油集团川庆钻探工程有限公司、西南石油大学、中国石油集团长城钻探工程有限公司、中国石油集团西南油气田分公司、中国石油天然气股份有限公司浙江油田分公司</t>
  </si>
  <si>
    <t>唐涌森、赵智勇、石孝志、李雪飞、郑云川、鄂玄吉、唐誉文、陆威、伍洲、周睿、杨海、李健伟、李小刚、李彦超、郭兴午、刘臣</t>
  </si>
  <si>
    <t>本文件规定了页岩气储层改造工厂化压裂作业过程中井场道路、井场准备、压裂施工准备、相关作场道路、井场准备、压裂施工准备、相关作业、压裂施工要求及HSE(健康、安全、环保)要求。本文件适用于陆地页岩气工厂化压裂作业。</t>
  </si>
  <si>
    <t>NB/T 14002.3-2015</t>
  </si>
  <si>
    <t>页岩气  储层改造  第3部分：压裂返排液回收和处理方法</t>
  </si>
  <si>
    <t>Shale gas.Reservoir stimulation.Part 3: Recycling and disposal methods of fracturing flowback water</t>
  </si>
  <si>
    <t>GB6920、GB8978、GB11901、GB18564、GB50013、GB50014、GB50350、GB/T50823、GB/T50892、Q/SY1190、SY/T0532、SY/T0600、SY/T5523-2006、SY/T6596-2004</t>
  </si>
  <si>
    <t>NB/T14002.3-2022</t>
  </si>
  <si>
    <t>中国石油天然气股份有限公司西南油气田分公司天然气研究院、中石化石油工程技术研究院有限公司、陕西延长石油(集团)有限责任公司研究院、西南石油大学、中国石油工程建设有限公司西南分公司、中国石油天然气股份有限公司西南油气田分公司、中国石油集团川庆钻探工程有限公司井下作业公司</t>
  </si>
  <si>
    <t>吴文刚、刘友权、陈国平、刘文士、杨志刚、关越、熊化红、胥杰、王宝峰、李嘉</t>
  </si>
  <si>
    <t>本部分规定了页岩气藏滑溜水压裂返排液地面回收系统设计规范、滑溜水压裂返排液回用及外排推荐水质处理工艺、处理后回用推荐水质指标要求及水质指标检测分析方法。本部分适用于页岩气藏滑溜水压裂返排液回收与处理。</t>
  </si>
  <si>
    <t>NB/T 14002.3-2022</t>
  </si>
  <si>
    <t>储层改造</t>
  </si>
  <si>
    <t>GB/T6920、GB8978、GB/T11901、GB18564.1-2019、GB50013、GB50014、GB50350、GB/T50823、GB/T50892、SY/T0532、SY/T0600-2016、SY/T5523-2016、SY/T6596-2016</t>
  </si>
  <si>
    <t>熊颖、吴文刚、陈力力、常宏岗、刘友权、王宝峰、吕雷、刘文士、陈国平、杨杰、史建华、曾波、周厚安、刘家李、何娜、胥杰、李嘉</t>
  </si>
  <si>
    <t>NB/T 14002.4-2015</t>
  </si>
  <si>
    <t>页岩气  储层改造  第4部分：水平井泵送桥塞—射孔联作技术推荐作法</t>
  </si>
  <si>
    <t>Shale gas reservoir stimulation Part 4: Recommended practice for the technology of combined pumping fracturing plug and perforation in horizontal well</t>
  </si>
  <si>
    <t>SY5225、SY5436、SY/T5587.5、SY57727、SY/T6276、SY/T6362、SY/T6690、SY/T6821</t>
  </si>
  <si>
    <t>NB/T14002.4-2022</t>
  </si>
  <si>
    <t>中国石油天然气股份有限公司西南油气田分公司工程技术研究院、中国石油川庆钻探工程有限公司测井公司、中国石油化工股份有限公司石油工程技术研究院</t>
  </si>
  <si>
    <t>宋毅、唐凯、何祖清、付永强、桑宇、欧跃强、周长林、彭汉修、刘俊辰</t>
  </si>
  <si>
    <t>本部分规定了页岩气藏水平井泵送桥塞-射孔联作对施工设计、施工准备、施工程序、资料录取及HSE 的技术要求。本部分适用于页岩气藏水平井泵送桥塞-射孔联作作业,其他类型油气藏水平井泵送桥塞-射孔联作作业可参照执行。</t>
  </si>
  <si>
    <t>NB/T 14002.4-2022</t>
  </si>
  <si>
    <t>页岩气 储层改造 第4 部分：水平井泵送桥塞—射孔联作技术推荐作法</t>
  </si>
  <si>
    <t>Shale gas—Reservoir Stimulation—Part 4 ：Recommended practice specification of pump-down plug setting and perforating operation in horizontal well</t>
  </si>
  <si>
    <t>SY/T 5225、SY/T 5325-2021、SY 5436、SY/T 5587.5、SY/T 5727、SY/T 6276、SY/T 6690 、SY/T 6751-2016</t>
  </si>
  <si>
    <t>E 14</t>
  </si>
  <si>
    <t>中国石油天然气股份有限公司西南油气田分公司、中国石油集团测井有限公司、中石化石油工程技术研究院有限公司、中国石油天然气股份有限公司勘探开发研究院</t>
  </si>
  <si>
    <t>曾波、唐凯、乐宏、宋毅、何祖清、任国辉、桑宇、付永强、黄浩勇、张卫平、杨云山、马自强、彭汉修、黄永智、邓琪、段希宇、宋雯静、杨昕睿、徐尔斯、王怡亭、钱杰</t>
  </si>
  <si>
    <t>NB/T 14002.5-2016</t>
  </si>
  <si>
    <t>页岩气  储层改造  第5部分：水平井钻模桥塞作业要求</t>
  </si>
  <si>
    <t>Shale gas reservoir reconstruction part 5: requirements for drilling and grinding bridge plug in horizontal wells</t>
  </si>
  <si>
    <t>SY/T5981、SY/T6276、SY/T6761、SY/T6895、SY/T7012</t>
  </si>
  <si>
    <t>中国石油集团川庆钻探工程有限公司井下作业公司、中国石油化工集团公司石油工程技术服务有限公司江汉石油工程有限公司、中国石油西南油气田分公司工程技术研究院</t>
  </si>
  <si>
    <t>向刚、卢秀德、宋丹、李源源、郭彪、李睿、王汤、曾波、段友智</t>
  </si>
  <si>
    <t>NB/T 14002的本部分规定了水平井连续油管钻磨可钻桥塞作业的施工设计、施工准备、施工作业、设备拆卸、资料处理、安全环境保护等。本部分适用于页岩气水平井连续油管钻磨可钻桥塞作业。</t>
  </si>
  <si>
    <t>NB/T 14002.6-2016</t>
  </si>
  <si>
    <t>页岩气 储层改造 第6部分:水平井分簇射孔作业要求</t>
  </si>
  <si>
    <t>Shale gas reservoir stimulation Part 6 : Requirements for construction technology of clustering perforation in horizontal well</t>
  </si>
  <si>
    <t>GB/T20489、SY/T5225、SY/T5325、SY5436、SY/T5587.5、SY5727、SY/T6276、SY/T6277、SY/T6610、SY/T6690、SY/T6751</t>
  </si>
  <si>
    <t>中国石油集团川庆钻探工程有限公司测井公司、中国石油化工股份有限公司石油工程技术研究院、中国石油西南油气田公司工程技术研究院、中国石油勘探开发研究院、中国石油化工股份有限公司江汉工程公司、中国石油化工股份有限公司江汉油田分公司石油工程技术研究院</t>
  </si>
  <si>
    <t>陈锋、欧跃强、王海涛、唐凯、曾波、鄢杨、曾博、任国辉、潘金国、陈建波、王大江、王海</t>
  </si>
  <si>
    <t>NB/T 14002的本部分规定了页岩气水平井电缆输送分簇射孔施工工艺对作业条件、现场施工作业、应急预案及 HSE 的技术要求。本部分适用于页岩气水平井电缆输送分簇射孔施工作业。</t>
  </si>
  <si>
    <t>NB/T 14003.1-2015</t>
  </si>
  <si>
    <t>页岩气  压裂液  第1部分：滑溜水性能指标及评价方法</t>
  </si>
  <si>
    <t>压裂液</t>
  </si>
  <si>
    <t>Shale gas fracturing fluid part 1: performance index and evaluation method of slick water</t>
  </si>
  <si>
    <t>GB/T5330-2003、GB7476、GB/T10247、SY/T0532-2012、SY/T0600、SY/T5107-2005、SY/T5336-2006、SY/T5370、SY/T5673-1993、SY/T5971-1994</t>
  </si>
  <si>
    <t>E39</t>
  </si>
  <si>
    <t>75.120</t>
  </si>
  <si>
    <t>中国石油西南油气田公司天然气研究院、陕西延长石油有限责任公司研究院、中国石油化工股份有限公司勘探开发研究院、中国石油化工股份有限公司石油工程技术研究院</t>
  </si>
  <si>
    <t>中国石油西南油气田公司天然气研究院</t>
  </si>
  <si>
    <t>陈鹏飞、刘友权、段玉秀、吴金桥、龙秋莲、张汝生、王宝峰</t>
  </si>
  <si>
    <t>本标准规定了页岩气水力压裂用滑溜水的技术指标、性能测试方法。本标准适用于页岩油气、致密油气水力压裂用滑溜水性能测试和评价。</t>
  </si>
  <si>
    <t>NB/T 14003.2-2016</t>
  </si>
  <si>
    <t>页岩气  压裂液  第2部分：降阻剂性能指标及测试方法</t>
  </si>
  <si>
    <t>Shale gas fracturing fluid part 2: performance index and test method of resistance reducer</t>
  </si>
  <si>
    <t>GB/T17514、NB/T14003.1</t>
  </si>
  <si>
    <t>中国石油西南油气田公司天然气研究院、中国石油化工股份有限公司勘探开发研究院、陕西延长石油(集团)有限责任公司研究院、国家能源页岩气研发(实验)中心、中国石油川庆钻探工程有限公司井下作业公司、中国石油西南油气田公司工程技术研究院</t>
  </si>
  <si>
    <t>陈鹏飞、刘友权、郑承纲、段玉秀、王海燕、翟文、周仲建、苏军</t>
  </si>
  <si>
    <t>NB/T 14003的本部分规定了聚丙酰胺类降阻剂的技术指标、性能实验测试方法。本部分适用于页岩油气、致密油气水力压裂用聚丙酰胺类降阻剂性能测试和评价。</t>
  </si>
  <si>
    <t>NB/T 14003.3-2017</t>
  </si>
  <si>
    <t xml:space="preserve">页岩气 压裂液 第3部分：连续混配压裂液性能指标及评价方法 </t>
  </si>
  <si>
    <t>Shale gas-Fracturing fluid-Part :Performance index and evaluation methods for fracturing fluid lended on-the-fly</t>
  </si>
  <si>
    <t>GB/T6003.1、GB/T10247-2008、NB/T14003.1-2015、SY/T0532、SY/T0600、SY/T5107-2016、SY/T5370-1999、SY/T6376-2008</t>
  </si>
  <si>
    <t>中国石油川庆钻探工程有限公司井下作业公司、中国石油勘探开发研究院廊坊分院、国家能源页岩气研究(实验)中心、中国石油西南油气田分公司天然气研究院、中国石油西南油气田分公司工程技术研究院、中国石化石油工程技术研究院、中国石化石油勘探开发研究院、中国石化胜利油田石油工程研究院、四川长宁天然气开发有限责任公司</t>
  </si>
  <si>
    <t>罗炽臻、李美平、陆丽、蔡远红、李嘉、田助红、陈鹏飞、张锁兵、王星皓、刘俊辰、张全胜</t>
  </si>
  <si>
    <t>NB/T 14003的本部分规定了页岩气连续混配水基压裂液的性能指标及评价方法。本部分适用于页岩气连续混配水基压裂液性能测试和评价。</t>
  </si>
  <si>
    <t>NB/T 14020.1-2017</t>
  </si>
  <si>
    <t>页岩气 工具设备 第1部分：复合桥塞</t>
  </si>
  <si>
    <t>工具设备</t>
  </si>
  <si>
    <t>Shale gasTools and equipment art 1:Composite bridge plug</t>
  </si>
  <si>
    <t>GB/T5305、GB/T20739、GB/T20970、SY/T6327</t>
  </si>
  <si>
    <t>中国石油化工股份有限公司石油工程技术研究院、中国石油川庆钻探工程有限公司、中国石油西南油气田分公司</t>
  </si>
  <si>
    <t>何祖清、段友智、彭汉修、张道鹏、陶云、杨云山、唐凯</t>
  </si>
  <si>
    <t>NB/T14020的本部分规定了复合桥塞的分类和型号、技术要求、试验方法、检验规则以及标志、包装、运输和贮存。本部分适用于页岩气井用复合桥塞，其他油气井用复合桥塞可参照本部分执行。</t>
  </si>
  <si>
    <t>NB/T 14020.2-2020</t>
  </si>
  <si>
    <t>页岩气 工具设备 第2部分：压裂可溶桥塞检测及作业规范</t>
  </si>
  <si>
    <t>Shale gas.tools and equipment.Part 2:Fracturing soluble bridge plug detection and operation specification</t>
  </si>
  <si>
    <t>GB/T20970、NB/T14002.4、SY/T5587.5</t>
  </si>
  <si>
    <t xml:space="preserve">中石化江汉石油工程有限公司、中国石油西南油气田分公司工程技术研究院中石化重庆涪陵页岩气勘探开发有限公司、中国石油西南油气田公司页岩气研究院
</t>
  </si>
  <si>
    <t>中石化江汉石油工程有限公司</t>
  </si>
  <si>
    <t>徐帮才、张国锋、赵昆、付玉坤、朱仲义、高云伟、刘辉、张正道、张柚乔</t>
  </si>
  <si>
    <t>NB/T 14020的本部分规定了压裂可溶桥塞的类型与型号编制方法、技术特性参数、检测方法与要求、施工准备、现场施工步骤与要求、应急处理措施。本部分适用于压裂可溶桥塞的室内性能检测与现场作业。</t>
  </si>
  <si>
    <t>NB/T 14020.3-2022</t>
  </si>
  <si>
    <t>页岩气 工具设备 第3部分：趾端压裂滑套</t>
  </si>
  <si>
    <t>Shale gas-Tools and equipment Part 3: Toe sliding sleeve for staged fracturing</t>
  </si>
  <si>
    <t>GB/T196、GB/T228.1、GB/T229、GB/T231.1、GB/T528、GB/T529、GB/T531.1、GB/T567.1、GB/T6400、GB/T7759.1、GB/T9253.2、GB/T19830、NB/T47013.3</t>
  </si>
  <si>
    <t>中石化石油工程技术研究院有限公司、中国石油天然气股份有限公司西南油气田分公司、中国石油集团工程技术研究院有限公司、中国石油化工股份有限公司江汉油田分公司、中国石油化工股份有限公司华东油气分公司、中国石油集团川庆钻探工程有限公司、中国石油天然气股份有限公司勘探开发研究院</t>
  </si>
  <si>
    <t>中石化石油工程技术研究院有限公司</t>
  </si>
  <si>
    <t>曾义金、魏辽、刘奔、朱玉杰、李明、帅春岗、周小金、曲从锋、刘斌辉、姚强、梁辰、房大志、王俊方、王娟、潘勇、沈泽俊、童征</t>
  </si>
  <si>
    <t>本文件规定了页岩气井用趾端压裂滑套的分类与型号、基本参数、技术要求、试验方法、检验、标志、包装、运输和贮存。本文件适用于页岩气井用趾端压裂滑套，其他油气井用趾端压裂滑套可参照本文件执行。</t>
  </si>
  <si>
    <t>NB/T 14021-2017</t>
  </si>
  <si>
    <t>页岩气平台钻前土建工程作业要求</t>
  </si>
  <si>
    <t>Code for pre-drill civil construction for shale gas platform</t>
  </si>
  <si>
    <t>GB/T153、GB175、GB/T706、GB1499.2、GB8076、GB8978、GB/T11263、GB/T12467、GB18599、GB/T22102、GB50119、GB50204、JGJ63、JGJ162、JTGB01、JTGF10、JTJ034</t>
  </si>
  <si>
    <t>中国石油川庆钻探工程有限公司四川蜀渝石油建筑安装工程有限责任公司、中石化江汉石油工程有限公司钻井一公司、中国石油川庆钻探安全环保质量监督检测研究院、中石化胜利石油工程有限公司钻前公司、陕西延长石油有限公司</t>
  </si>
  <si>
    <t>中国石油川庆钻探工程有限公司四川蜀渝石油建筑安装工程有限责任公司</t>
  </si>
  <si>
    <t>欧海湖、谭树成、何学渊、许云川、赵云川、许翼、郭马赟、杨健、曾靖超、刘定军、谢宁、付文涛、张斌</t>
  </si>
  <si>
    <t>本标准规定了页岩气平台钻前土建工程中道路及井场工程，并架及设备基础工程，池类工程，防腐、防渗工程，清污分流工程和放喷坑工程的施工作业要求。本标准适用于页岩气平台钻前土建工程施工作业。</t>
  </si>
  <si>
    <t>NB/T 14023-2017</t>
  </si>
  <si>
    <t>页岩支撑剂充填层长期导流能力测定推荐方法</t>
  </si>
  <si>
    <t>Recommended practices for measuring the long-term conductivity f proppant pack in shale</t>
  </si>
  <si>
    <t>GB/T3864、GB/T6682、SY/T6302</t>
  </si>
  <si>
    <t>中国石油化工股份有限公司石油勘探开发研究院、中国石油勘探开发研究院廊坊分院、中国石油化工股份有限公司石油工程技术研究院、中国石油西南油气田分公司工程技术研究院</t>
  </si>
  <si>
    <t>贺甲元、张汝生、蒙传幼、李凤霞、龙秋莲、刘长印、王宝峰、韩慧芬、黄志文、毕文韬</t>
  </si>
  <si>
    <t>本标准规定了页岩支撑剂充填层长期导流能力测定推荐方法的材料与设备、实验步骤、渗透率及导流能力计算和数据报告。本标准适用于页岩支撑剂充填层长期导流能力的测定，其他储层支撑剂充填层长期导流能力的测定可参照执行。</t>
  </si>
  <si>
    <t>NB/T 47013.1-2015</t>
  </si>
  <si>
    <t>承压设备无损检测 第1部分：通用要求</t>
  </si>
  <si>
    <t>Nondestructive testing of pressure equipments.Part 1: General requirements</t>
  </si>
  <si>
    <t>GB/T12604、GB/T20737、NB/T47013.2、NB/T47013.3、NB/T47013.4、NB/T47013.5、NB/T47013.6、NB/T47013.7、NB/T47013.8、NB/T47013.9、NB/T47013.10、NB/T47013.10、NB/T47013.11、NB/T47013.12、NB/T47013.13</t>
  </si>
  <si>
    <t>JB/T4730.1-2005</t>
  </si>
  <si>
    <t>中国特种设备检测研究院、合肥通用机械研究院、中国特种设备检验协会、江苏省特种设备安全监督检验研究院、上海材料研究所、机械工业兰州石油钻采炼油化工设备质量检验所和大连锅炉压力容器检测研究院</t>
  </si>
  <si>
    <t>林树青、寿比南、郑晖、关卫和、沈刚、强天鹏、金字飞、王纪兵、胡军</t>
  </si>
  <si>
    <t>NB/T 47013的本部分规定了射线检测、超声检测、磁粉检测、渗透检测、涡流检测、泄漏检测、目视检测、声发射检测、衍射时差法超声检测、X射线数字成像检测、漏磁检测和脉冲涡流检测等无损检测方法的一般要求和使用原则。本部分适用于在制和在用金属材料制承压设备的无损检测。</t>
  </si>
  <si>
    <t>NB/T 47013.10-2015</t>
  </si>
  <si>
    <t>承压设备无损检测 第10部分：衍射时差法超声检测</t>
  </si>
  <si>
    <t>Nondestructive testing of pressure equipments .Part 10: Ultrasonic time of flight diffraction technique</t>
  </si>
  <si>
    <t>GB/T12604.1、GB/T27664.1、GB/T27664.2、NB/T47013.1、NB/T47013.2、NB/T47013.3、NB/T47013.4、NB/T47013.5、NB/T47013.6、JB/T8428、JB/T9214、JB/T10062</t>
  </si>
  <si>
    <t>NB/T47013.10-2010</t>
  </si>
  <si>
    <t>中国特种设备检测研究院、合肥通用机械研究院、上海森松压力容器有限公司、江苏省特种设备安全监督检验研究院、中国第一重型机械集团大连加氢反应器制造有限公司、国电科学技术研究皖、辽宁省葫芦岛市特种设备监督检验所</t>
  </si>
  <si>
    <t>郑晖、阎长周、江雁山、强天鹏、周凤革、杨齐、王笑梅、胡先龙、田国民</t>
  </si>
  <si>
    <t>NB/T 47013的本部分规定了承压设备采用衍射时差法超声检测(以下简称“TOFD”)的方法和质量分级要求。本部分适用于同时具备下列条件的焊接接头：a）材料为低碳钢或低合金钢；b）全焊透结构型式的对接接头；c)工件公称厚度t：12mm≤t≤400mm(不包括焊缝余高，焊缝两侧母材公称厚度不同时，取薄侧公称厚度值)。对于基材(材质为低碳钢或低合金钢)公称厚度大于或等于12mm的承压设备用不锈钢-钢复合板、钛-钢复合板、铝-钢复合板和镍-钢复合板，从基材侧进行的对基材对接接头的TOFD检测可参照本部分使用；若从覆材侧对基材对接接头进行TOFD检测，也可参照</t>
  </si>
  <si>
    <t>NB/T 47013.2-2015</t>
  </si>
  <si>
    <t>承压设备无损检测 第2部分：射线检测</t>
  </si>
  <si>
    <t>Nondestructive testing of pressure equipments.Part 2: Radiographic testing</t>
  </si>
  <si>
    <t>GB11533、GB/T12604.2、GB18871、GB/T19348.1、GB/T19348.2、GB/T19802、GB/T23901.2、GBZ117、GBZ132、NB/T47013.1、JB/T5075、JB/T7902</t>
  </si>
  <si>
    <t>NB/T47013.2-2005</t>
  </si>
  <si>
    <t>中国特种设备检测研究院、江苏省特种设备安全监督检验研究院、中广核工程有限公司、甘肃蓝科石化高新装备股份有限公司、东方电气(广州)重型机器有限公司、广东省特种设备检测研究院、黑龙江省特种设备检验研究院、天津诚信达金属检测技术有限公司、辽宁仪表研究所有限责任公司、江苏中特创业设备检测有限公司</t>
  </si>
  <si>
    <t>强天鹏、梁丽红、沈功田、朱从斌、李军、程怒涛、陈玉宝、訾壮辉、孙忠波、李洪国</t>
  </si>
  <si>
    <t>NB/T 47013的本部分规定了承压设备金属熔化焊焊接接头X射线和γ射线检测技术和质量分级要求。本部分适用的金属熔化焊焊接接头的金属包括钢、铜及铜合金、铝及铝合金、钛及钛合金、镍及镍合金。焊接接头的型式包括板及管的对接接头对接焊缝(以下简称“对接焊缝”)、插入式和安放式接管角接接头对接焊缝(以下简称“管座角焊缝”)和管子-管板角焊缝(参考附录A)。承压设备其他金属材料、支承件和结构件的焊接接头的射线检测也可参照使用。</t>
  </si>
  <si>
    <t>NB/T 47013.3-2015</t>
  </si>
  <si>
    <t>承压设备无损检测 第3部分：超声检测</t>
  </si>
  <si>
    <t>Nondestructive testing of pressure equipments.Part 3: Ultrasonic testing</t>
  </si>
  <si>
    <t>GB/T11259、GB/T12604.1、GB/T27664..1、GB/T27664.2、JB/T8428、JB/T9214、JB/T10062、NB/T47013.1</t>
  </si>
  <si>
    <t>JB/T4730.3-2005</t>
  </si>
  <si>
    <t>合肥通用机械研究院、中国特种设备检测研究院、上海电气核电设备有限公司、 中国第一重型机械集团大连加氢反应器制造有限公司、江苏省特种设备安全监督检验研究院、兰州兰石重型装备股份有限公司</t>
  </si>
  <si>
    <t>阎长周、郑晖、许遵言、周凤革、周裕峰、陶元宏、郑凯、谷杰、张保中、潘强华</t>
  </si>
  <si>
    <t>NB/T 47013的本部分规定了承压设备采用A型脉冲反射式超声检测仪检测工件缺陷的超声检测方法和质量分级要求。本部分适用于金属材料制承压设备用原材料或零部件和焊接接头的超声检测，也适用于金属材料制在用承压设备的超声检测。本部分规定了承压设备厚度的超声测量方法。与承压设备有关的支承件和结构件的超声检测，也可参照本部分使用。</t>
  </si>
  <si>
    <t>NB/T 47013.3-2023</t>
  </si>
  <si>
    <t>承压设备无损检测 第3部分:超声检测</t>
  </si>
  <si>
    <t>Nondestructive testing of pressure equipments. Part3:Ultrasonic testing</t>
  </si>
  <si>
    <t>GB/T699、GB/T11259、GB/T12604.1、GB/T27664.1、GB/T27664.2、GB/T29460、GB/T30579、JB/T8428、JB/T9214、NB/T47013.1、NB/T47013.15、ISO/IEC17025</t>
  </si>
  <si>
    <t>47013.3-2015</t>
  </si>
  <si>
    <t>肥通用机械研究院有限公司、中国特种设备检测研究院、上海电气核电设备有限公司、中国第一重型机械集团大连加氢反应器制造有限公司、森松(江苏)重工有限公司、中国科学院声学研究所、浙江省特种设备科学研究院、兰州兰石重型装备股份有限公司、四川佳诚油气管道质量检测有限公司、中国能源建设集团浙江火电建设有限公司、武汉中科创新技术股份有限公司、汕头市超声仪器研究所股份有限公司、浙江优尔特检测科技有限公司、山东瑞祥模具有限公司</t>
  </si>
  <si>
    <t>肥通用机械研究院有限公司</t>
  </si>
  <si>
    <t>阎长周、郑晖、许遵言、周凤革、周裕峰、江雁山、廉国选、陈贤洮、金南辉、宿再春、原可义、程经纬、吴勇、许云伟、林光辉、陈宏龙、柳章龙、魏忠瑞</t>
  </si>
  <si>
    <t>本文件规定了承压设备采用人型脉冲反射法超声检测的方法和质量等级评定要求。本文件适用于承压设备生产和使用过程中金属材料制原材料、零部件和焊接接头的超声检测。与承压设备有关的金属材料制支承件和结构件(包括焊接接头》的超声检测、可参照本文件的规定执行。当采用A型显示和其他显示方式相结合的超声成像技术进行检测时，也可参照本文件的规定执行。</t>
  </si>
  <si>
    <t>NB/T 47013.4-2015</t>
  </si>
  <si>
    <t>承压设备无损检测 第4部分：磁粉检测</t>
  </si>
  <si>
    <t>Nondestructive testing of pressure equipments.Part 4: Magnetic particle testing</t>
  </si>
  <si>
    <t>GB/T5097、GB1153、GB/T12604.5、GB/T23906、GB/T23907、JB/T6063、JB/T8290、NB/T47013.1</t>
  </si>
  <si>
    <t>JB/T4730.4-2005</t>
  </si>
  <si>
    <t>合肥通用机械研究院、中国特种设备检测研究院、浙江省特种设备检验研究院、中广核工程有限公司、上海锅炉厂有限公司</t>
  </si>
  <si>
    <t>陈文虎、周裕峰、郭伟灿、朱从斌、王笑梅、程华云、张佩铭</t>
  </si>
  <si>
    <t>NB/T 47013的本部分规定了承压设备焊缝及其原材料、机加工部件磁粉检测方法及质量分级要求。本部分适用于铁磁性材料制板材、复合板材、管材、管件和锻件等表面或近表面缺陷的检测，以及铁磁性材料对接接头、T型焊接接头和角接接头等表面或近表面缺陷的检测，不适用于非铁磁性材料的检测。承压设备有关的支承件和结构件，也可参照本部分进行磁粉检测。</t>
  </si>
  <si>
    <t>NB/T 47013.5-2015</t>
  </si>
  <si>
    <t>承压设备无损检测 第5部分：渗透检测</t>
  </si>
  <si>
    <t>Nondestructive testing of pressure equipments.Part 5: Penetrant testing</t>
  </si>
  <si>
    <t>GB11533、GB/T12604.3、JB/T6064、JB/T7523、NB/T47013.1</t>
  </si>
  <si>
    <t>JB/T4730.5-2005</t>
  </si>
  <si>
    <t>合肥通用机械研究院、中国特种设备检测研究院、机械工业兰州石油化设备检测所有限公司、天津诚信达金属检测技术有限公司、济南市质量技术监督局</t>
  </si>
  <si>
    <t>范宇、刘德字、杜护军、张玉福、王笑梅、齐杰、孙忠波、邢兆辉、李兵</t>
  </si>
  <si>
    <t>NB/T 47013的本部分规定了承压设备的液体渗透检测方法和质量分级。本部分适用于非多孔性金属材料制承压设备在制造、安装及使用中产生的表面开口缺陷的检测。</t>
  </si>
  <si>
    <t>NB/T 47013.6-2015</t>
  </si>
  <si>
    <t>承压设备无损检测 第6部分：涡流检测</t>
  </si>
  <si>
    <t>Nondestructive testing of pressure equipments.Part 6: Eddy current testing</t>
  </si>
  <si>
    <t>GB/T5126、GB/T5248、GB/T7735、GB/T12604.6、GB/T12969.22、GB/T1448880.3、NB/T47013.1、NB/T47013.3.NB/T47013.4、NB/T47013.5、NB.T47013.10、YB/T145</t>
  </si>
  <si>
    <t>JB/T4730.6-2005</t>
  </si>
  <si>
    <t>合肥通用机械研究院、中国特种设备检测研究院、北京航空材料研究院、华北电力科学研究院、爱德森(厦门)电子有限公司、浙江省特种设备检验研究院</t>
  </si>
  <si>
    <t>关卫和、沈功田、徐可北、胡先龙、林俊明、程华云、胡斌、刘富君</t>
  </si>
  <si>
    <t>NB/T 47013的本部分规定了承压设备涡流检测方法及质量分级要求。本部分适用于在制和在用承压设备用导电性金属材料管材、零部件、焊接接头表面及近表面缺陷的涡流检测，适用于金属基体表面覆盖层厚度的磁性法和涡流法测量。与承压设备有关的支承件和结构件的涡流检测，也可参照本部分使用。</t>
  </si>
  <si>
    <t>NB/T 47013.7-2012</t>
  </si>
  <si>
    <t>承压设备无损检测 第7部分：目视检测</t>
  </si>
  <si>
    <t>Nondestructive testing of pressure equipments. Part 7:Visual examination</t>
  </si>
  <si>
    <t>GB11533、GB/T20737、GB/T20968、JB/T4730.1</t>
  </si>
  <si>
    <t>中国特种设备检测研究院、南京市锅炉压力容器检验研究院、合肥通用机械研究院、上海材料研究所、中国石化工程建设公司、航天晨光股份公司、中石化南化公司化工机械厂、南京宝色股份公司、河北省锅炉压力容器监督检验院、江西省锅炉压力容器检验检测研究院</t>
  </si>
  <si>
    <t>林树青、沈功田、景为科、梁华、孙福广、金宇飞、陈国柱、徐锋、王笑梅、刘灿荣、周勤明、刘鸿彦、马建宇、汤志强、胡斌</t>
  </si>
  <si>
    <t>NB/T 47013的本部分规定了承压设备的目视检测方法。 本部分适用于在制和在用承压设备的目视检测。对于与承压设备有关的支承件和结构件等的目视检测,也可参照本部分执行。 本部分不适用于其他无损检测方法中的目视观察活动。</t>
  </si>
  <si>
    <t>NB/T 47013.8-2012</t>
  </si>
  <si>
    <t>承压设备无损检测 第8部分：泄漏检测</t>
  </si>
  <si>
    <t>Nondestructive testing of pressure equipments.Part 8:Leak Testing</t>
  </si>
  <si>
    <t>GB1153、GB/T12604.7、JB/T4730.1、NB/T47013.7</t>
  </si>
  <si>
    <t>中国特种设备检测研究院、南京市锅炉压力容器检验研究院、合肥通用机械研究院、上海材料研究所、中国石化工程建设公司、航天晨光股份公司、中石化南化公司化工机械广、南京宝色股份公司、河北省锅炉压力容器监督检验院、江西省锅炉压力容器检验检测研究院</t>
  </si>
  <si>
    <t>沈功田、景为科、林树青、业成、陶元宏、金宇飞、徐锋、王笑梅、陈国柱、刘鸿彦、周勒明、刘灿荣、马建宇、肖忠群、胡斌、秦先勇、崔强</t>
  </si>
  <si>
    <t>NB/T 47013的本部分规定了承压设备的泄漏检测方法。 本部分适用于在制和在用承压设备的泄漏检测,可以用来确定泄漏部位和测量泄漏率。 本部分规定的各种检测方法与技术要求分别在各附录中规定。</t>
  </si>
  <si>
    <t>NB/T 47013.9-2012</t>
  </si>
  <si>
    <t>承压设备无损检测 第9部分：声发射检测</t>
  </si>
  <si>
    <t>Nondestructive testing of pressure equipments.Part 9:Acoustic emission testing</t>
  </si>
  <si>
    <t>GB/T12604.4、GB/T19800、GB/T19801、GB/T20737、JB/T4730.1、JB/T4730.2、JB/T4730.3、JB/T4730.4、JB/T4730.5、JB/T4730.6、NB/T47013.7、NB/T47013.8、NB/T47013.10</t>
  </si>
  <si>
    <t>中国特种设备检测研究院、大庆石油学院、合肥通用机械研究院、武汉市锅炉压力容器检验所、上海材料研究所、北京声华兴业科技有限公司、北京科海恒生科技有限公司、中石化天津分公司机械研究所、航天材料工艺性能检测和失效分析中心、南京市锅炉压力容器检验研究院、河北省锅炉压力容器监督检验院、江西省锅炉压力容器检验检测研究院、安徽华夏高科技开发有限责任公司、河北金锋检测技术有限公司</t>
  </si>
  <si>
    <t>沈功田、李邦宪、戴光、关卫和、霍臻、金字飞、李光海、吴占稳、刘时风、段庆儒、蒋仕良、刘哲军、蒋俊、耿会坡、王笑梅、刘伟成、李寰、袁海江</t>
  </si>
  <si>
    <t>NB/T 47013的本部分规定了金属材料承压设备的声发射检测方法和结果分级与评价。 本部分适用于在制和在用金属承压设备活性缺陷的声发射检测与监测。 本部分不适用于泄漏声发射检测和监测。</t>
  </si>
  <si>
    <t>NB/T 47013.11-2023</t>
  </si>
  <si>
    <t>承压设备无损检测 第11部分：射线数字成像检测</t>
  </si>
  <si>
    <t>NB/T 47013.11-2015</t>
  </si>
  <si>
    <t>中国特种设备检测研究院、南通中集能源装备有限公司、中国特种设备检验协会、天津市特种设备监督检验技术研究院、北京嘉盛智检科技有限公司、甘肃省特种设备检验检测研究院、烟台华科检测设备有限公司、广东珺相科技有限公司、东方电气集团东方锅炉股份有限公司、廊坊北检无损检测有限公司、成都中核高通同位素股份有限公司、四川川锅锅炉有限责任公司、万睿视影像设备（中国）有限公司、广州声华科技股份有限公司、成都华宇检测科技有限公司</t>
  </si>
  <si>
    <t>梁丽红、郑 晖、代淮北、林树青、熊丽华、侯金刚、刘怿欢、帅家盛、李 沧、陈小明、陈兴发、张宏亮、王建华、张利雄、颜春松、王 东、夏舞艳、唐良明</t>
  </si>
  <si>
    <t>能源装备领域</t>
  </si>
  <si>
    <t>NB/T 47013.12-2015</t>
  </si>
  <si>
    <t>承压设备无损检测 第12部分：漏磁检测</t>
  </si>
  <si>
    <t>Nondestructive testing of pressure equipment.Part 1 2: Magnetic flux leakage testing</t>
  </si>
  <si>
    <t>GB/T12604.5、GB/T12604.6、GB/T12606、GB/T207373、GB/T27699、NB/T47013.1、NB/T47013.3</t>
  </si>
  <si>
    <t xml:space="preserve">中国特种设备检测研究院、中特检科技发展(北京 ) 有限公司、华中科技大学、沈阳工业大学、北京科海恒生科技有限公司、爱德森(厦门)电子有限公司、东北石油大学
中国石油化工股份有限公司天津分公司装备研究院、长春特种设备检验研究所、浙江省特种设备检测研究院、南京市锅炉压力容器检验研究院、山东瑞祥模具有限公司、安徽华夏高科技开发有限责任公司、硕德(北京 ) 科技有限公司、中石化长输油气管道检测有限公司
</t>
  </si>
  <si>
    <t>沈功田、胡斌、武新军、陈金忠、理践、俞跃、段庆儒、林俊明、戴光、李涛、陈彦泽、刘明、刘富君、于永亮、魏忠瑞、李寰、香勇、刘保余、韩炸</t>
  </si>
  <si>
    <t>NB/T 47013的本部分规定了铁磁性材料制承压设备、无缝钢管和焊管(埋弧焊除外)的漏磁检测及结果评价方法。本部分适用于有涂层或无涂层的铁磁性材料承压设备与元件母材内外表面产生的腐蚀和存在的机械损伤等体积性缺陷的漏磁检测，被检工件的厚度一般不超过30mm，管件直径不小于9mm。承压设备的裂纹检测和常压储罐漏磁检测可参考本部分。</t>
  </si>
  <si>
    <t>NB/T 47013.13-2015</t>
  </si>
  <si>
    <t>承压设备无损检测 第13部分：脉冲涡流检测</t>
  </si>
  <si>
    <t>Nondestructive testing of pressure equipments.Part 13: Pulsed eddy current testing</t>
  </si>
  <si>
    <t>GB/T12604.6、GB/T28705-2012、NB/T47013.1、NB/T47013.3</t>
  </si>
  <si>
    <t>中国特种设备检测研究院、华中科技大学、合肥通用机械研究院、爱德森(厦门)电子有限公司、江西省锅炉压力容器检验检测研究院、南京市锅炉压力容器检验研究院
广东省特种设备检测院、山东省特种设备检验研究院淄博分院</t>
  </si>
  <si>
    <t>石坤、沈功田、武新军、林树青、王笑梅、范智勇、关卫和、林俊明、张路根、业成、陈玉宝、刘守仪、刘再斌</t>
  </si>
  <si>
    <t>NB/T 47013的本部分规定了在不拆除覆盖层的情况下对在用承压设备用碳钢、低合金钢等铁磁性材料由于腐蚀、冲蚀或机械损伤造成的均匀壁厚减薄的检测方法及评价准则。本部分适用于同时具备下列条件的带有覆盖层的承压设备本体母材壁厚减薄的检测：a）金属保护层厚度不大于lmm；b）对于不锈钢或铝保护层，覆盖层厚度不大于200mm；对于铁保护层，覆盖层厚度不大于100mm；c）母材厚度范围为3mm ～ 70mm；d）管子或管件直径不小于50mm；e）母材温度范围为-196℃ ～ 500℃。对于不带覆盖层在用承压设备的检测，可参照本部分使用。</t>
  </si>
  <si>
    <t>NB/T 47013.14-2023</t>
  </si>
  <si>
    <t>承压设备无损检测 第14部分：射线计算机辅助成像检测</t>
  </si>
  <si>
    <t>NB/T 47013.14-2016</t>
  </si>
  <si>
    <t>中国特种设备检测研究院、中广核工程有限公司、立信染整机械（广东）有限公司、查特深冷工程系统（常州）有限公司、广东省特种设备检测研究院、北京埃彼咨能源科技有限公司、上海冠域检测科技有限公司、北京合聚信达科技有限公司、锐珂亚太投资管理（上海）有限公司、贝克休斯检测控制技术（上海）有限公司、青岛持恒过程技术有限公司、江苏省特种设备安全监督检验研究院</t>
  </si>
  <si>
    <t>梁丽红、朱从斌、原可义、林树青、李亚军、盛佩军、王广坤、李绪丰、李黎、韩向文、秦丹、朱彦、董毅、郑凯</t>
  </si>
  <si>
    <t>NB/T 47013.15-2021</t>
  </si>
  <si>
    <t>承压设备无损检测 第15部分：相控阵超声检测</t>
  </si>
  <si>
    <t>Nondestructive testing of pressure equipments.Part 15: Phased-array ultrasonic testing</t>
  </si>
  <si>
    <t>GB/T699、GB/T11259、GB/T12604.1、GB/T29302、GB/T29460、DL/T694-2012、JB/T8428、JB/T9214、JB/T10062、JB/T11731、JB/T11779、NB/T47013.1、NB/T47013.3、NB/T47013.10、JJF1338、ASTM E-317</t>
  </si>
  <si>
    <t>中国特种设备检测研究院、合肥通用机械研究院有限公司、森松(江苏 )重工有限公司、中国科学院声学研究所、中国能源建设集团安徽电力建设第一工程有限公司，浙江省特种设备科学研究院、一重集团大连核电石化有限公司、葫芦岛北检科技有限公司、江苏中特检测公司、生态环境部华北核与辐射安全监督站、天津市达安特工程检测有限公司、广州多浦乐电子科技股份有限公司、北京邹展麓城科技有限公司</t>
  </si>
  <si>
    <t>郑晖、阎长周、侯金刚、江雁山、廉国选、孙磊、郭伟灿、潘强华、杨齐、周凤革、王笑梅、田国良、金南辉、强天鹏、段敏杰、陈一民、纪轩荣、李剑锋</t>
  </si>
  <si>
    <t>本文件规定了承压设备采用相控阵超声检测的方法和质量分级要求，按本文件相关技术要求进行的相控阵超声检测为可记录的脉冲反射法超声检测。 本文件适用于承压设备生产和使用过程中金属材料制原材料、零部件和焊接接头的相控阵超声检测。 对于聚乙烯管道电熔接头的相控阵超声检测可参照附录A(资料性)。 对于本文件未明确规定的承压设备用材料、结构及其焊接接头的相控阵超声检测，经工艺验证能达到检测要求的可参照本文件执行；与承压设备有关的支撑件和结构件的相控阵超声检测也可参照本文件执行。</t>
  </si>
  <si>
    <t>NB/T 47013.16-2024</t>
  </si>
  <si>
    <t>承压设备无损检测 第16部分：红外热成像检测</t>
  </si>
  <si>
    <t>Nondestructive testing of pressure equipments
Part 16: Infared thermographic testing</t>
  </si>
  <si>
    <t>GB/T12604.9、GB/T38238、NB/T47013.1</t>
  </si>
  <si>
    <t>中国特种设备检测研究院、爱德森（厦门）电子有限公司、安徽华夏高科技开发有限责任公司、广东省特种设备检测研究院珠海检测院、中石化（天津）石油化工有限公司、宁波市特种设备检验研究院、中特检云智安全科技（嘉兴）有限公司、湖北特种设备检验检测研究院、北京金谷远见科技有限公司</t>
  </si>
  <si>
    <t>俞跃、沈功田、李桐、杨宁祥、李涛、徐光明、陈英红、许波、林俊明、李寰、徐义、李晖</t>
  </si>
  <si>
    <t>本文件规定了在用承压设备采用红外热成像技术检测的方法和质量分级要求。本文件适用于承压类设备的损伤、保温层破损、结焦以及泄漏的红外检测和结果评定。</t>
  </si>
  <si>
    <t>NB/T 47013.18-2024</t>
  </si>
  <si>
    <t>承压设备无损检测 第18部分：阵列涡流检测</t>
  </si>
  <si>
    <t>Nondestructive testing of pressure equipments
Part 18: Eddy current array testing</t>
  </si>
  <si>
    <t>GB/T12604.6、GB/T34362、NB/T47013.1、NB/T47013.4、NB/T47013.5、NB/T47013.6、JB/T11780、JB/T12726</t>
  </si>
  <si>
    <t>中国特种设备检测研究院、中国特种设备检测研究院、爱德森（厦门）电子有限公司、国能锅炉压力容器检验有限公司、中国铁道科学研究院集团有限公司金属及化学研究所、中国矿业大学、森松（江苏）重工有限公司、宁波市特种设备检验研究院、成都市特种设备检验检测研究院、中石化工程质量监测有限公司、管网集团（徐州）管道检验检测有限公司、国核电站运行服务技术有限公司</t>
  </si>
  <si>
    <t>李运涛、胡斌、林俊明、胡先龙、范孟豹、万本例、江雁山、黄永巍、王新光、黄焕东、苗丕渝、胡斌、贾邦龙、刘太丽、王冬冬</t>
  </si>
  <si>
    <t>本文件规定了承压设备采用阵列涡流检测的方法要求，按本文件相关技术要求进行的阵列涡流检测为可记录的放置式涡流检测。本文件适用于承压设备生产和使用过程中金属制材料、零部件和焊接接头的表面开口缺陷的阵列涡流检测。被检工件可以带涂层或不带涂层;表面形状可以是平面或曲面。承压设备生产和使用过程中金属材料、零部件和焊接接头的近表面缺陷的阵列涡流检测，也可参照本文件执行。对于本文件未明确规定的承压设备用材料、零部件及其焊接接头的阵列涡流检测，经工艺验证能达到检测要求的，可参照本文件执行:与承压设备有关的支撑件和结构件阵列涡流检测也可参照本文件执行。</t>
  </si>
  <si>
    <t>AQ 2012-2007</t>
  </si>
  <si>
    <t>石油天然气安全规程</t>
  </si>
  <si>
    <t>石油天然气</t>
  </si>
  <si>
    <t>Safety specification for petroleum &amp; gas</t>
  </si>
  <si>
    <t>规程</t>
  </si>
  <si>
    <t>中国石油天然气集团公司、中国石油化工集团公司、中国海洋石油总公司，英国劳氏船级社</t>
  </si>
  <si>
    <t>中国石油天然气集团公司</t>
  </si>
  <si>
    <t>李俊荣、杜民、黄刚、左柯庆、门啸、刘景凯、卢世红、吴庆善、李六有、王智晓、于洪金、徐刚、宋立穆、贺荣芳</t>
  </si>
  <si>
    <t>本标准规定了石油天然气勘探、开发生产和油气管道储运的安全要求。 本标准适用于石油天然气勘探、开发生产和油气管道储运；不适用于城市燃气、成品油、液化天然气（LNG）、液化石油气（LPG）和压缩天然气（CNG）的储运。</t>
  </si>
  <si>
    <t>010203</t>
  </si>
  <si>
    <t>AQ</t>
  </si>
  <si>
    <t>AQ 2018-2008</t>
  </si>
  <si>
    <t>含硫化氢天然气井公众安全防护距离</t>
  </si>
  <si>
    <t>含硫化氢天然气井</t>
  </si>
  <si>
    <t>Specification for public safety protection distance of natural gas well involving hydrogen sulfide</t>
  </si>
  <si>
    <t>AQ2017-2008</t>
  </si>
  <si>
    <t>公众安全</t>
  </si>
  <si>
    <t>防护距离</t>
  </si>
  <si>
    <t>中国安全生产科学研究院、中国石油天然气集团公司安全环保部、中国石油化工集团公司安全环保局</t>
  </si>
  <si>
    <t>刘铁民、张兴凯</t>
  </si>
  <si>
    <t>AQ 2037-2012</t>
  </si>
  <si>
    <t>石油行业安全生产标准化 导则</t>
  </si>
  <si>
    <t>The guideline for work safety standardization of petroleum industries</t>
  </si>
  <si>
    <t>AQ2012、AQ/T9006、SY/T6276</t>
  </si>
  <si>
    <t>安全生产标准化</t>
  </si>
  <si>
    <t>导则</t>
  </si>
  <si>
    <t>石油工业安全标准化技术委员会、中国石油天然气集团公司安全环保与节能部、中国石油化工集团公司安全环保局、中国海洋石油总公司质量健康安全环保部</t>
  </si>
  <si>
    <t>石油工业安全标准化技术委员会</t>
  </si>
  <si>
    <t>卢世红、王强、吴苏江、宋立崧、杜民、彭星来、高瑞芝、支景波、邱少林、周焕波、章焱、孙少光</t>
  </si>
  <si>
    <t>AQ/T 9006-2010</t>
  </si>
  <si>
    <t>企业安全生产标准化基本规范</t>
  </si>
  <si>
    <t>Basic norms for work safety standardization of enterprises</t>
  </si>
  <si>
    <t>GB2894、GBZ158</t>
  </si>
  <si>
    <t>中国安全生产协会、中国石油化工股份有限公司北京燕山分公司、中国神华煤制油化工有限公司</t>
  </si>
  <si>
    <t>中国安全生产协会</t>
  </si>
  <si>
    <t>韩国庆、高明</t>
  </si>
  <si>
    <t>AQ/T</t>
  </si>
  <si>
    <t>DZ/T 0250-2010</t>
  </si>
  <si>
    <t>煤层气钻井作业规范</t>
  </si>
  <si>
    <t>全国自然资源与国土空间规划标准化技术委员会</t>
  </si>
  <si>
    <t>Specifications for coalbed methane drilling engineering</t>
  </si>
  <si>
    <t>GB/T8978、GB/T11651、SY/T5089、SY/T5172、SY/T5272、SY/T5322、SY/T5333、SY/T5358、SY/T5396、SY/T5411、SY/T5412、SY/T5526、SY/T5618、SY/T5672、SY/T5678、SY/T5724、SY/T5876-1993、SY/T5954、SY/T5957、SY/T5964、SY/T6075、SY/T6228-1996、SY/T6283、SY/T6426、SY/T6543</t>
  </si>
  <si>
    <t>D00</t>
  </si>
  <si>
    <t>19.020</t>
  </si>
  <si>
    <t>中联煤层气有限责任公司、中联煤层气国家工程研究中心有限责任公司</t>
  </si>
  <si>
    <t>王德桂、鲜保安、林建浩、徐凤银、张遂安、杨能宇、郭炳政、吴华强、王楚峰、唐兴智、张政和、鲍清英</t>
  </si>
  <si>
    <t>本标准包括钻井工程设计、钻前准备及验收、钻井工程质量要求、钻井施工作业、煤层气井井控要求、取心施工作业、固井施工作业要求、健康、安全与环境管理(HSE)要求、钻井工程资料汇交要求及钻井完井交接验收等十项内容，规范了煤层气钻井工程作业全过程的程序和要求。本标准适用于井深在1500m以内的煤层气参数井、试验井、生产井等直井的钻井设计、施工作业、工程质量要求、资料汇交和验收等方面，对于煤成气井、浅层气井、水平井的钻井作业可参照执行，本标准未尽内容可参照其他有关石油天然气行业标准执行。</t>
  </si>
  <si>
    <t>010204</t>
  </si>
  <si>
    <t>DZ/T</t>
  </si>
  <si>
    <t>DZ</t>
  </si>
  <si>
    <t>DZ/T 0276.20-2015</t>
  </si>
  <si>
    <t>岩石物理力学性质试验规程 第20部分:岩石三轴压缩强度试验</t>
  </si>
  <si>
    <t>地矿</t>
  </si>
  <si>
    <t>Regulation for testing the physical and mechanical properties of rock—Part 20:Test for determining the strength of rock in triaxial compression</t>
  </si>
  <si>
    <t>DZ/T0276.18、DZ/T0276.19</t>
  </si>
  <si>
    <t>DY-94</t>
  </si>
  <si>
    <t>湖北省地质实验研究所</t>
  </si>
  <si>
    <t>赵桂芳、王成桥、王玉玲</t>
  </si>
  <si>
    <t>DZ/T 0276的本部分规定了测定岩石三轴压缩强度、内摩擦角φ及凝聚力C的试验方法。本部分适用于岩石物理力学性质试验中的岩石三轴压缩强度试验。</t>
  </si>
  <si>
    <t>DZ/T 0276.6-2015</t>
  </si>
  <si>
    <t>岩石物理力学性质试验规程 第6部分:岩石硬度试验</t>
  </si>
  <si>
    <t>Regulation for testing the physical and mechanical properties of rock. Part 6: Test for determining the hardness of rock</t>
  </si>
  <si>
    <t>湖北省地质实验研究所、广东省地质实验测试中心</t>
  </si>
  <si>
    <t>姚前元、曾骏、刘文华</t>
  </si>
  <si>
    <t>DZ/T 0276的本部分规定了岩石肖氏硬度、磨耗硬度及摩氏硬度的测定。本部分适用于岩石物理力学性质试验中的岩石硬度试验。肖氏硬度试验适用于测定岩石的肖氏硬度值、磨耗硬度适用地各类岩石硬度测定，摩氏硬度适用于岩石硬度的简易测定。</t>
  </si>
  <si>
    <t>DZ/T 0276.18-2015</t>
  </si>
  <si>
    <t>岩石物理力学性质试验规程 第18部分:岩石单轴抗压强度试验</t>
  </si>
  <si>
    <t>Regulation for testing the physical and mechanical properties of rock. Part 18:Test for determing the uniaxial compressive strength of rock</t>
  </si>
  <si>
    <t>DZ/T0276.5</t>
  </si>
  <si>
    <t>赵桂芳、刘立志、程立文、易万元</t>
  </si>
  <si>
    <t>DZ/T 0276的本部分规定了测定岩石单轴抗压强度及岩石软化系数的试验方法。本部分适用于岩石物理力学性质试验中的岩石单轴抗压强度试验。</t>
  </si>
  <si>
    <t>DZ/T 0276.21-2015</t>
  </si>
  <si>
    <t>岩石物理力学性质试验规程 第21部分:岩石抗拉强度试验</t>
  </si>
  <si>
    <t>Regulation for testing the physical and mechanical properties of rock—Part 21:Test for determining the tensile strength of rock</t>
  </si>
  <si>
    <t>赵桂芳、曾骏、何凤</t>
  </si>
  <si>
    <t>DZ/T 0276的本部分规定了劈裂法测定岩石抗拉强度。本部分适用于岩石物理力学性质试验中的岩石抗拉强度的测定。</t>
  </si>
  <si>
    <t>DZ/T 0276.24-2015</t>
  </si>
  <si>
    <t>岩石物理力学性质试验规程 第24部分:岩石声波速度测试</t>
  </si>
  <si>
    <t>Regulation for testing the physical and mechanical properties of rock. Part 24:Test for determining the sound velocity of rock</t>
  </si>
  <si>
    <t>赵桂芳、陈华、王玉玲</t>
  </si>
  <si>
    <t>DZ/T 0276的本部分规定了脉冲波穿透法测定岩石声波速度的试验方法。本部分适用于岩石物理力学性质试验中的岩石声波速度测试。</t>
  </si>
  <si>
    <t>GA 124-2013</t>
  </si>
  <si>
    <t>正压式消防空气呼吸器</t>
  </si>
  <si>
    <t>Self-contained positive pressure air breathing apparatus for fire-fighting</t>
  </si>
  <si>
    <t>GB/T1226-2010、GB/T2410-2008、GB2890-2009、GB3836.1-2010、GB3836.4-2010、GB/T7307-2001、GB28053-2011</t>
  </si>
  <si>
    <t>GA124-2004</t>
  </si>
  <si>
    <t>C85</t>
  </si>
  <si>
    <t>公安部上海消防研究所</t>
  </si>
  <si>
    <t>凌新亮、毕赢、沈坚敏、黄辉、杨晓华、杜希.张守政﹑姚海锋、刘瑞民、李新年</t>
  </si>
  <si>
    <t>废止公告号：中华人民共和国行业标准备案公告 2021年第4号</t>
  </si>
  <si>
    <t>010205</t>
  </si>
  <si>
    <t>GA</t>
  </si>
  <si>
    <t>HG/T 2579-2008</t>
  </si>
  <si>
    <t>普通液压系统用O形橡胶密封圈材料</t>
  </si>
  <si>
    <t>Rubber Compounds of O-Rings used for Hydraulic fluid power System</t>
  </si>
  <si>
    <t>GB/T528-1998、GB/T531-1999、GB/T1682-1994、GB/T1690-1992、GB/T3512-2001、GB/T5720-1993、GB/T6031-1998、GB/T7759-1996</t>
  </si>
  <si>
    <t>HG/T2579-1994</t>
  </si>
  <si>
    <t>安徽宁国中鼎密封件股份有限公司、西北橡胶塑料研究设计院、湖北派克密封件有限公司、原平市泰宝密封有限公司</t>
  </si>
  <si>
    <t>安徽宁国中鼎密封件股份有限公司</t>
  </si>
  <si>
    <t>蔡佩亮、高静茹、李尚珍、贾宪宝</t>
  </si>
  <si>
    <t>本标准规定了普通液压系统耐石油基液压油和润滑油（脂）用O形橡胶密封圈材料的分类、要求、试验方法、检验规则及标识、包装、贮存。 本标准适用于普通液压系统耐石油基液压油和润滑油（脂）、工作温度范围分别为-40℃～+100℃和-25℃～+125℃的O形橡胶密封圈材料。</t>
  </si>
  <si>
    <t>010206</t>
  </si>
  <si>
    <t>HG/T</t>
  </si>
  <si>
    <t>HG</t>
  </si>
  <si>
    <t>HG/T 2701-2022</t>
  </si>
  <si>
    <t>压缩式封隔器胶筒</t>
  </si>
  <si>
    <t>Compression rubber element for packer</t>
  </si>
  <si>
    <t>GB/T528、GB/T531.1、GB/T1690、GB/T2941、GB/T3512、GB/T7759.1、GB/T20739</t>
  </si>
  <si>
    <t>HG/T 2701-2016</t>
  </si>
  <si>
    <t>兴平市恒兴橡胶制品化工有限公司、广州机械科学研究院有限公司、天鼎联创密封技术(北京)有限公司、西北橡胶塑料研究设计院有限公司、上海如实密封科技有限公司、威阳海龙密封复合材料有限公司、湖北派克密封件有限公司</t>
  </si>
  <si>
    <t>兴平市恒兴橡胶制品化工有限公司</t>
  </si>
  <si>
    <t>郭二强、董杰、宋炜、王岚、李恩军、胡泽华、陈忠敏、祝海峰、李尚珍</t>
  </si>
  <si>
    <t>本文件规定了油田、煤气田、页岩气田用压缩式封隔器胶筒的术语和定义、结构、代号、要求、检验规则及标志、包装、运输、贮存。本文件适用于油田、煤气田、页岩气田分层测试、分层射孔、注水、注水井深部调驱、注水井吸水剖面调剂、油水井堵水、酸化和水力压裂、爆燃压裂使用的压缩式封隔器胶筒及完井用压缩式封隔器胶筒（以下统称胶筒）。</t>
  </si>
  <si>
    <t>HG/T 3696.1-2011</t>
  </si>
  <si>
    <t>无机化工产品.化学分析用标准溶液、制剂及制品的制备.第1部分：标准滴定溶液的制备</t>
  </si>
  <si>
    <t>Inorganic chemicals for industrical usePreparations of standard and reagent solutions for chemical analysisPart 1:Preparations of standard volumetric solutions</t>
  </si>
  <si>
    <t>GB/T6682-2008、GB/T8170、HG/T3696.3-2011</t>
  </si>
  <si>
    <t>HG/T 3696.1-2002</t>
  </si>
  <si>
    <t>71.060.01</t>
  </si>
  <si>
    <t>中海油天津化工研究设计院、天津出人境检验检疫局、汇泰投资集团有限公司、中科铜都粉体新材料股份有限公司、广东省汕头市质量计量监督检测所、四川省危险化学品质量监督检验所</t>
  </si>
  <si>
    <t>中海油天津化工研究设计院</t>
  </si>
  <si>
    <t>赵美敬、刘绍从、孔令泉、姚学慧、刘莉、李肖锋</t>
  </si>
  <si>
    <t>本标准规定了无机化工产品化学分析容量法用的主要标准滴定溶液的配制和标定方法。本标准适用于容量法测定无机化工产品的主含量及杂质含量用的准确浓度的标准滴定溶液的制备，也可供其他化工产品的化学分析选用。</t>
  </si>
  <si>
    <t>HG/T 3696.2-2011</t>
  </si>
  <si>
    <t>无机化工产品.化学分析用标准溶液、制剂及制品的制备.第2部分：杂质标准溶液的制备</t>
  </si>
  <si>
    <t>Inorganic chemicals for industrical usePreparations of standard and reagent solutions for chemical analysisPart 2: Preparations of standard solutions for impurity</t>
  </si>
  <si>
    <t>GB/T6682-2008、HG/T3696.1、HG/T3696.3</t>
  </si>
  <si>
    <t>HG/T 3696.2-2002</t>
  </si>
  <si>
    <t>中海油天津化工研究设计院、广东省汕头市质量计量监督检测所、四川省危险化学品质量监督检验所、中科铜都粉体新材料股份有限公司、天津出入境检验检疫局</t>
  </si>
  <si>
    <t>郭永欣、林若芸、焦铸、钱文生、刘绍从、欧阳准</t>
  </si>
  <si>
    <t>本标准规定了无机化工产品化学分析用杂质标准溶液的制备方法。本标准适用于无机化工产品分析中杂质含量测定时所需的一定容积内含有准确数量的某一元素、离子或分子的标准溶液的制备。也可供其他化工产品化学分析选用。</t>
  </si>
  <si>
    <t>HG/T 3696.3-2011</t>
  </si>
  <si>
    <t>无机化工产品.化学分析用标准溶液、制剂及制品的制备.第3部分：制剂及制品的制备</t>
  </si>
  <si>
    <t>Inorganic chemicals for industrical usePreparations of standard and reagent solutions for chemical analysisPart 3: Preparations of reagent solutions</t>
  </si>
  <si>
    <t>GB/T6682-2008、GB/T9733</t>
  </si>
  <si>
    <t>HG/T 3696.3-2002</t>
  </si>
  <si>
    <t>中海油天津化工研究设计院、四川省危险化学品质量监督检验所、广东省汕头市质量计量监督检测所、天津出入境检验检疫局、中科铜都粉体新材料股份有限公司</t>
  </si>
  <si>
    <t>王莹、叶长文、杨建英、刘绍从、钱文生、李光明</t>
  </si>
  <si>
    <t>本标准规定了无机化工产品化学分析中所常用的制剂、制品、试剂和溶液、缓冲溶液、指示剂及指示液的配制。本标准适用于无机化工产品化学分析中所需的制剂及制品的制备。也可供其他化工产品化学分析选用。</t>
  </si>
  <si>
    <t>HJ 2025-2012</t>
  </si>
  <si>
    <t>险废物收集 贮存 运输技术规范</t>
  </si>
  <si>
    <t>国家生态环境部法规与标准司</t>
  </si>
  <si>
    <t>Technical specifications for collection, storage, transportation of hazardous waste</t>
  </si>
  <si>
    <t>GB190、GB5085.1-7、GB6944、GB8979、GB12463、GB13015、GB13392、GB15603、GB15562.2GB16297、GB18597、GB19217、GBZ1、GBZ2.1、GBZ2.2、HJ/T177、HJ/T228、HJ/T229、HJ/T276、HJ/T298、HJ421、HJ519、JT617、JT618</t>
  </si>
  <si>
    <t>Z70</t>
  </si>
  <si>
    <t>13.030</t>
  </si>
  <si>
    <t>沈阳环境科学研究院、中国科学院高能物理研究所、国家环境保护危险废物处置工程技术(沈阳)中心</t>
  </si>
  <si>
    <t>沈阳环境科学研究院</t>
  </si>
  <si>
    <t>010207</t>
  </si>
  <si>
    <t>HJ</t>
  </si>
  <si>
    <t>JB/T 4730.2-2005</t>
  </si>
  <si>
    <t>Nondestructive testing of pressure equipments - Part 2: Radiographic testing</t>
  </si>
  <si>
    <t>GB11533-1989、GB16357-1996、GB18465-2001、GB18871-2002、GB/T19384.1-2003、GB/T19384.2-2003、HB7684-2000</t>
  </si>
  <si>
    <t xml:space="preserve">JB 4730-1994(部分代替) </t>
  </si>
  <si>
    <t>强天鹏、袁榕、郑世才、李伟、陈文虎、李衍、何泽云</t>
  </si>
  <si>
    <t>JB/T 4730的本部分规定了承压设备金属材料受压元件的熔化焊对接接头的X射线和γ射线检测技术和质量分级要求。 本部分适用于承压设备受压元件的制造、安装、在用检测中对接焊接接头的射线检测。用于制作焊接接头的金属材料包括碳素钢、低合金钢、不锈钢、铜及铜合金、铝及铝合金、钛及钛合金、镍及镍合金。 本部分规定的射线检测技术分为三级：A级—低灵敏度技术；AB级—中灵敏度技术；B级—高灵敏度技术。 承压设备的有关支承件和结构件的对接焊接接头的射线检测，也可参照使用。</t>
  </si>
  <si>
    <t>被“NB/T 47013.2-2015 承压设备无损检测.第2部分:射线检测”代替</t>
  </si>
  <si>
    <t>010208</t>
  </si>
  <si>
    <t>JB/T</t>
  </si>
  <si>
    <t>JB</t>
  </si>
  <si>
    <t>JB/T 4730.3-2005</t>
  </si>
  <si>
    <t>Nondestructive testing of pressure equipments - Part 3: Ultrasonic testing</t>
  </si>
  <si>
    <t>JB/T4730.1、JB/T7913-1995、JB/T9214-1999、JB/T10061-1999、JB/T10062-1999、JB/T10063-1999</t>
  </si>
  <si>
    <t>JB 4730-1994(部分代替)</t>
  </si>
  <si>
    <t>袁榕、姚志忠、康纪黔、阎长周、肖家伟、许遵言、潘荣宝、陈程玉</t>
  </si>
  <si>
    <t>JB/T 4730的本部分规定了承压设备采用A型脉冲反射式超声波探伤仪检测工件缺陷的超声检测方法和质量分级要求。 本部分适用于金属材料制承压设备用原材料、零部件和焊接接头的超声检测，也适用于金属材料制在用承压设备的超声检测。 与承压设备有关的支承件和结构件的超声检测，也可参照本部分使用。</t>
  </si>
  <si>
    <t>被“NB/T 47013.3-2015 承压设备无损检测.第3部分:超声检测”代替</t>
  </si>
  <si>
    <t>JB/T 4730.4-2005</t>
  </si>
  <si>
    <t>承压设备无损检测.第4部分:磁粉检测</t>
  </si>
  <si>
    <t>Nondestructive testing of pressure equipments?Part 4:Magnetic particle testing</t>
  </si>
  <si>
    <t>GB11533-1989、GB/T16673-1996、JB/T4730.1、JB/T6063-1992、JB/T6065-2004、JB/T6066-2004、JB/T8290-1998</t>
  </si>
  <si>
    <t>JB 4730-1994</t>
  </si>
  <si>
    <t>潘荣宝、范宇、宋志哲、陈建俊、周志伟</t>
  </si>
  <si>
    <t>本部分规定了承压设备磁粉检测方法及质量分级要求。</t>
  </si>
  <si>
    <t>废止公告号：国家能源局公告 2015年第3号</t>
  </si>
  <si>
    <t>JB/T 5000.10-2007</t>
  </si>
  <si>
    <t>重型机械通用技术条件 第10部分：装配</t>
  </si>
  <si>
    <t>冶金机械</t>
  </si>
  <si>
    <t>机械工业冶金机械标准化技术委员会</t>
  </si>
  <si>
    <t>Heavy mechanical general technical conditions Part 10: Assembly</t>
  </si>
  <si>
    <t>GB/T9239.1-2006、JB/T5000.3、JB/T5000.9、JB/T5000.11-2007、JB/T6996、JB/T7929</t>
  </si>
  <si>
    <t>JB/T5000.10-1998</t>
  </si>
  <si>
    <t>H90</t>
  </si>
  <si>
    <t>25.120.20</t>
  </si>
  <si>
    <t>上海重型机器厂有限公司</t>
  </si>
  <si>
    <t>叶志强、周震、简萍、陈延炳</t>
  </si>
  <si>
    <t>JB/T 5000的本部分规定了重型机械产品装配的一般要求、装配部件的形位公差、装配连接方法、典型部件装配、总装及试车等通用技术要求。 本部分适用于重型机械产品的装配。 除产品图样、技术文件和订货技术条件有特殊要求外，均应符合本部分的规定。</t>
  </si>
  <si>
    <t>JB/T 5000.3-2007</t>
  </si>
  <si>
    <t>重型机械通用技术条件 第3部分：焊接件</t>
  </si>
  <si>
    <t>Heavy mectlanical general techniqueg.Part 3: And standards welding</t>
  </si>
  <si>
    <t>GB/T324、GB/T985、GB/T986、GB/T2649、GB/T2650、GB/T2651、GB/T2652、GB/T2653、GB/T2654、GB/T3323、GB/T11345、JB/T4735、JB/T5000.2、JB/T5000.11、JB/T5000.12、JB/T5926、JB/T6046、JB/T6061、JB/T7949</t>
  </si>
  <si>
    <t>JB/T5000.3-1998</t>
  </si>
  <si>
    <t>25.160</t>
  </si>
  <si>
    <t>太原重型机械集团有限公司</t>
  </si>
  <si>
    <t>陈清阳、陈培君、侯文辉、郑春刚</t>
  </si>
  <si>
    <t>JB/T 5000的本部分规定了钢制焊接件的技术要求，检验方法及图样标注。本部分适用于重型机械及零部件中焊条电弧焊、气体保护焊和埋弧焊焊接的钢制焊接件。凡产品图样、技术文件和订货技术条件无特殊要求时，均应符合本部分的规定。</t>
  </si>
  <si>
    <t>JB/T 5000.4-2007</t>
  </si>
  <si>
    <t>重型机械通用技术条件 第4部分：铸铁件</t>
  </si>
  <si>
    <t>Heavy mechanical general techniques and standards.Payt4: Iron cating</t>
  </si>
  <si>
    <t>GB/T1348、GB/T6060.1、GB/T6414、GB/T9437、GB/T9439、GB/T11351、JB/T5000.12</t>
  </si>
  <si>
    <t>JB/T5000.4-2007</t>
  </si>
  <si>
    <t>第一重型机械集团公司、西安重型机械研究所</t>
  </si>
  <si>
    <t>第一重型机械集团公司</t>
  </si>
  <si>
    <t>段秀明、李剑平</t>
  </si>
  <si>
    <t>JB/T 5000.6-2007</t>
  </si>
  <si>
    <t>重型机械通用技术条件 第6部分：铸钢件</t>
  </si>
  <si>
    <t>Heavy mechanical general techniques and standards.Part 6: Steel castings</t>
  </si>
  <si>
    <t>JB/T5000.6-1998</t>
  </si>
  <si>
    <t>沈阳重型机械集团有限责任公司</t>
  </si>
  <si>
    <t>周寒、杨树文、刘洪生、吴冬梅、康文、刘先金、贺杨</t>
  </si>
  <si>
    <t>JB/T 5000 的本部分规定了重型机械用碳钢和低合金钢铸件的技术要求、试验方法与检验规则、标志与包装等。 本部分适用于砂型或导热性与砂型相当的铸型中铸造的碳钢和低合金钢铸件。 本部分不适用于高健钢、耐热钢和不锈钢等特殊钢种。</t>
  </si>
  <si>
    <t>废止公告号：中华人民共和国工业和信息化部公告 2023年(第27号)</t>
  </si>
  <si>
    <t>JB/T 5000.8-2007</t>
  </si>
  <si>
    <t xml:space="preserve">重型机械通用技术条件 第8部分：锻件 </t>
  </si>
  <si>
    <t>Heavy mechanical generai techniques and standards.Part 8: Forging</t>
  </si>
  <si>
    <t>GB/T223、GB/T226、GB/T228、GB/T229、GB/T231.1、GB/T1979、GB/T4338、GB/T6394、GB/T10561、JB/T5000.15</t>
  </si>
  <si>
    <t>JB/T5000.8-1998</t>
  </si>
  <si>
    <t>第一重型机械集团公司、第二重型机械集团公司</t>
  </si>
  <si>
    <t>郭峰、赵希泉、刘时雨</t>
  </si>
  <si>
    <t>JB/T 5000的本部分规定了一般用途大型锻件的技术要求、检验规则、试验方法、质量合格证书及标志等。 本部分适用于水（油）压机和锻锤自由锻造的碳素钢和合金结构钢大型锻件的订货、制造与检验。</t>
  </si>
  <si>
    <t>JB/T 5000.9-2007</t>
  </si>
  <si>
    <t xml:space="preserve">重型机械通用技术条件 第9部分：切削加工件 </t>
  </si>
  <si>
    <t>Heavy mechanical general techniques and standards.Part 9: Cutting</t>
  </si>
  <si>
    <t>GB/T3、GB/T197-2003、GB/T1184-1996、GB/T1804-2000、GB/T5277-1985</t>
  </si>
  <si>
    <t>JB/T5000.9-1998</t>
  </si>
  <si>
    <t>中信重型机械公司</t>
  </si>
  <si>
    <t>赵宗立、黄丽达</t>
  </si>
  <si>
    <t>JB/T 5000 的本部分规定了切削加工的一般要求和未注公差 , 对键槽、孔径和孔距、中心孔、未注表面粗糙度以及允许选用的刀具形状等提出了具体要求。 本部分适用于重型机械产品零件的切削加工。 凡产品图祥、技术文件无特殊要求时，均应符合本部分的规定。</t>
  </si>
  <si>
    <t>JB/T 5000.12-2007</t>
  </si>
  <si>
    <t>重型机械通用技术条件 第12部分：涂装</t>
  </si>
  <si>
    <t>Heavy mechanical general techniques and standards.Part 12: Paint</t>
  </si>
  <si>
    <t>GB/T2893、GB/T5206.1、GB/T5206.4、GB/T5206.5、GB6514、GB/T7231、GB7692、GB/T8264、GB/T8923、GB/T9286、SY/T0407、GSB05-1426、ISO12944-2、ISO12944-5</t>
  </si>
  <si>
    <t>JB/T5000.12-1998</t>
  </si>
  <si>
    <t>大连重工起重集团有限公司</t>
  </si>
  <si>
    <t>关明、张连滨</t>
  </si>
  <si>
    <t>JB/T 5000的本部分规定了重型机械产品及其零部件的涂装技术要求及检测要求。 本部分主要适用于钢铁产品的表面涂装。凡合同文件无特殊要求的，其产品表面的涂装均应符合本部分的规定。</t>
  </si>
  <si>
    <t>JB/T 5000.13-2007</t>
  </si>
  <si>
    <t>重型机械通用技术条件 第13部分：包装</t>
  </si>
  <si>
    <t>Heavy mechanicai general techniques and standards.Part 13: Packing</t>
  </si>
  <si>
    <t>GB190、GB/T191、GB/T1413、GB/T4768、GB/T48577.21、GB/T48779、GB/T5048、GB/T5398、GB/T6388、GB/T7284、GB/T7350、GB/T8166、GB/T9846.3-2004、GB/T12339、GB/T12464、GB/T13123、GB/T13384、GB/T15172、GB/T18925</t>
  </si>
  <si>
    <t>JB/T5000.13-1998</t>
  </si>
  <si>
    <t>魏国君、邬丽蛟、刘晨龙、巴雅琴</t>
  </si>
  <si>
    <t>JB/T 5000的本部分规定了重型机械产品的运输包装方式、技术要求和试验方法等。 本部分适用于重型机械产品的运输包装。</t>
  </si>
  <si>
    <t>JB/T 8467-2014</t>
  </si>
  <si>
    <t>锻钢件超声检测</t>
  </si>
  <si>
    <t>大型铸锻件</t>
  </si>
  <si>
    <t>全国大型铸锻件标准化技术委员会</t>
  </si>
  <si>
    <t>Ultrasonic testing for steel forgings</t>
  </si>
  <si>
    <t>GB/T9445、GB/T11259、GB/T12604.1、JB/T9214、JB/T10061、JB/T10062</t>
  </si>
  <si>
    <t>JB/T8467-1996</t>
  </si>
  <si>
    <t>J32</t>
  </si>
  <si>
    <t>77.140.85</t>
  </si>
  <si>
    <t>二重集团(德阳)重型装备股份有限公司</t>
  </si>
  <si>
    <t>范吕慧、陈冲</t>
  </si>
  <si>
    <t>JB/T 9388-2015</t>
  </si>
  <si>
    <t>界面张力仪技术条件</t>
  </si>
  <si>
    <t>Interface tensiometers.Technical specification</t>
  </si>
  <si>
    <t>GB/T2611-2007、JB/T614-2007</t>
  </si>
  <si>
    <t>JB/T9338-2002</t>
  </si>
  <si>
    <t>N72</t>
  </si>
  <si>
    <t>19.060</t>
  </si>
  <si>
    <t>长春机械科学研究院有限公司、承德市精密试验机有限公司、广州大学、上海方瑞仪器有限公司</t>
  </si>
  <si>
    <t>长春机械科学研究院有限公司</t>
  </si>
  <si>
    <t>刘智力、赵凌云、徐忠根、金宏波、高安民、王新华</t>
  </si>
  <si>
    <t>JGJ 46-2012</t>
  </si>
  <si>
    <t>施工现场临时用电安全技术规范</t>
  </si>
  <si>
    <t>中华人民共和国建设部</t>
  </si>
  <si>
    <t>Technical code for safety of temporary electrification on construction site</t>
  </si>
  <si>
    <t>P09</t>
  </si>
  <si>
    <t>此项标准为带年代号引用，但是未查到2012版本，JGJ 46-2005为现行版本，没有2012版，属于引用标准版本查新错误，来源SY/T 5727-2020引用，此项标准为强制性技术规程标准</t>
  </si>
  <si>
    <t>010209</t>
  </si>
  <si>
    <t>JGJ</t>
  </si>
  <si>
    <t>JJF 1108-2012</t>
  </si>
  <si>
    <t>石油螺纹工作量规校准规范</t>
  </si>
  <si>
    <t>几何量长度计量</t>
  </si>
  <si>
    <t>Q条款</t>
  </si>
  <si>
    <t>全国几何量长度计量技术委员会</t>
  </si>
  <si>
    <t>Calibration Specification for OCTG Thread Working Gauges</t>
  </si>
  <si>
    <t>JJF1071-2010、GB/T22512.2、API 5B</t>
  </si>
  <si>
    <t>中国计量科学研究院、中国石油集团石油管工程技术研究院、宝鸡市宝石石油量规检测中心、成都成量工具集团有限公司、上海宝山钢铁集团公司钢管厂、宝鸡石油机械有限责任公司</t>
  </si>
  <si>
    <t>中国计量科学研究院</t>
  </si>
  <si>
    <t>裴丽梅、王为农、卫尊义、段旭峰、王莺、无麟、肖俊仓</t>
  </si>
  <si>
    <t>本校准规范适用于旋转台肩式连接螺纹工作量规，以及圆螺纹套管、偏梯形螺纹套管、油管、管线管螺纹工作量规的校准。</t>
  </si>
  <si>
    <t>010210</t>
  </si>
  <si>
    <t>JJF</t>
  </si>
  <si>
    <t>JJG 695-2019</t>
  </si>
  <si>
    <t>硫化氢气体检测仪检定规程</t>
  </si>
  <si>
    <t>环境化学计量</t>
  </si>
  <si>
    <t>全国环境化学计量技术委员会</t>
  </si>
  <si>
    <t>Sulfur Hydrogen Gas Detectors</t>
  </si>
  <si>
    <t>A50/64</t>
  </si>
  <si>
    <t>25.040.40</t>
  </si>
  <si>
    <t>上海市计量测试技术研究院、中国测试技术研究院</t>
  </si>
  <si>
    <t>上海市计量测试技术研究院</t>
  </si>
  <si>
    <t xml:space="preserve">陈岚、刘庆、蔡建华、施建伟、万力、施力予、戚甲举
</t>
  </si>
  <si>
    <t>010211</t>
  </si>
  <si>
    <t>JJG</t>
  </si>
  <si>
    <t>QB/T 2560-2002</t>
  </si>
  <si>
    <t xml:space="preserve">实验室玻璃仪器过滤漏斗 </t>
  </si>
  <si>
    <t>玻璃仪器</t>
  </si>
  <si>
    <t>全国玻璃仪器标准化技术委员会</t>
  </si>
  <si>
    <t>Laboratory glassware-Filter funnels</t>
  </si>
  <si>
    <t>GB191-2002、GB/T2828-1987、GB/T6543-1986、GB/T6582-1997、GB/T15726-1995</t>
  </si>
  <si>
    <t>N64</t>
  </si>
  <si>
    <t>71.040.20</t>
  </si>
  <si>
    <t>盐城市玻璃仪器二厂、国家轻工业玻璃产品质量监督检测中心</t>
  </si>
  <si>
    <t>盐城市玻璃仪器二厂</t>
  </si>
  <si>
    <t>陈汝祝、许文华、袁守菊</t>
  </si>
  <si>
    <t>废止公告号：中华人民共和国工业和信息化部公告 2017年(第23号)</t>
  </si>
  <si>
    <t>企业标准</t>
  </si>
  <si>
    <t>010214</t>
  </si>
  <si>
    <t>QB/T</t>
  </si>
  <si>
    <t>QB</t>
  </si>
  <si>
    <t>QC/T 252-1998</t>
  </si>
  <si>
    <t>专用汽车定型试验规程</t>
  </si>
  <si>
    <t>GB/T1332-1991、GB1496-1979、GB/T3845-1993、GB/T3846-1993、GB4970-1985、GB/T6323.1-1994、GB/T6323.4-1994、GB/T6323.5-1994、GB/T6323.6-1994、GB7258-1997、GB/T12478-1990、GB/T12480-1990、GB/T12534-1990、GB/T12535-1990、GB/T12536-1990、GB/T12538-1990、GB/T12539-1990、GB/T12540-1990、GB/T12541-1990、GB/T12542-1990、GB/T12543-1990、GB/T12544-1990、GB/T12544-1990、GB/T12545-1990、GB/T12546-1990、GB/T12547-1990、GB/T12548-1990、GB/T12673-1990、GB/T12674-1990、GB/T12676-1990、GB/T12677-1990、GB/T12781-1991、GB/T12782-1991、GB/T13872-1992、GB/T13873-1992、GB14023-1992、JB3743-1984、JB4020-1985</t>
  </si>
  <si>
    <t>T50</t>
  </si>
  <si>
    <t>谷明志、安洪昌、吴跃玲</t>
  </si>
  <si>
    <t>010215</t>
  </si>
  <si>
    <t>QC/T</t>
  </si>
  <si>
    <t>QC</t>
  </si>
  <si>
    <t>SH/T 0316-1998</t>
  </si>
  <si>
    <t>石油密度计技术条件</t>
  </si>
  <si>
    <t>Specification for petroleum hydrometer</t>
  </si>
  <si>
    <t>JJG42</t>
  </si>
  <si>
    <t>SH 0316-92</t>
  </si>
  <si>
    <t>本标准规定了SY-02、SY-05和SY-10三个系列固定质量的玻璃石油密度计的技术条件。这些密度计用于测定原油和液体石油产品的20℃密度，密度范围为600～1100千克/立方米。用于低表面张力的液体，具有较小的刻度误差。本标准不包括内装温度计的密度计。</t>
  </si>
  <si>
    <t>010216</t>
  </si>
  <si>
    <t>SH/T</t>
  </si>
  <si>
    <t>SH</t>
  </si>
  <si>
    <t>SH/T 3004-2011</t>
  </si>
  <si>
    <t>石油化工采暖通风与空气调节设计规范</t>
  </si>
  <si>
    <t>中国石油化工集团公司建筑设计技术中心站</t>
  </si>
  <si>
    <t>Design code for heating ventilation and air conditioning in petrochemical industry</t>
  </si>
  <si>
    <t>GB3095、GB8978、GB16297、GB50016、GB50243、GBZ1、SH/T3017、JB/T8439</t>
  </si>
  <si>
    <t>SH 3004-1999</t>
  </si>
  <si>
    <t>91.140</t>
  </si>
  <si>
    <t>中国石化集团宁波工程有限公司</t>
  </si>
  <si>
    <t>暴长玮、刘昆明、张凤山、王一航</t>
  </si>
  <si>
    <t>本标准规定了石油化工建筑采暖通风与空气调节、防火与防爆的设计要求。本标准适用于新建、扩建、改建的石油化工企业生产厂房及辅助建筑物的采暖通风与空气调节设计。</t>
  </si>
  <si>
    <t>TD/T 1036-2013</t>
  </si>
  <si>
    <t>土地复垦质量控制标准</t>
  </si>
  <si>
    <t>国土资源</t>
  </si>
  <si>
    <t>Completion standards on land reclamation quality</t>
  </si>
  <si>
    <t>GB2715、GB3838-2002、GB8703、GB11607、GB14500、GB15618-1995、GB18598、GB50007、GB50011、GB50286、GB50288、GB/T16453、GB/T18337.2、GB/T18337.4、GB/T21010、GBZ167、LY/T1607、NY/T1342、TD/T1031-2011、TD/T1033</t>
  </si>
  <si>
    <t>P57</t>
  </si>
  <si>
    <t>91.020</t>
  </si>
  <si>
    <t>国土资源部土地整治中心、中国地质大学（北京）、北京矿冶研究总院、中国矿业大学（北京）</t>
  </si>
  <si>
    <t>国土资源部土地整治中心</t>
  </si>
  <si>
    <t>吴海洋、刘仁芙、罗明、自中科、刘喜韬、王金满、周连碧、胡振琪、王敬、黄先栋、卢丽华、周妍、周际、周伟、张清春、赵中秋、周旭</t>
  </si>
  <si>
    <t>010217</t>
  </si>
  <si>
    <t>TD/T</t>
  </si>
  <si>
    <t>TD</t>
  </si>
  <si>
    <t>WS/T 754-2016</t>
  </si>
  <si>
    <t>噪声职业病危害风险管理指南</t>
  </si>
  <si>
    <t>全国安全生产标准化技术委员会防尘防毒分技术委员会(SAC/TC 288/SC 7)</t>
  </si>
  <si>
    <t>天津渤海化工集团有限责任公司劳动卫生研究所、南开大学、天津市安全生产监督管理局、中国石油化工股份有限公司天津分公司</t>
  </si>
  <si>
    <t>天津渤海化工集团有限责任公司劳动卫生研究所</t>
  </si>
  <si>
    <t>和AQ/T 4276-2016是同一个标准，但是AQ/T 4276-2016已经废止了</t>
  </si>
  <si>
    <t>010218</t>
  </si>
  <si>
    <t>WS/T</t>
  </si>
  <si>
    <t>WS</t>
  </si>
  <si>
    <t>Q/SY 31-2007</t>
  </si>
  <si>
    <t>压裂工程质量技术监督及验收规范</t>
  </si>
  <si>
    <t>勘探与生产</t>
  </si>
  <si>
    <t>企</t>
  </si>
  <si>
    <t>中国石油天然气集团有限公司勘探与生产专业技术委员会</t>
  </si>
  <si>
    <t>Specificationsforsupervisionandacceptance of fracturingengineering</t>
  </si>
  <si>
    <t>SY/T5107-2005、SY/T5108-2006、SY/T5755-1995、SY/T5762-1995、SY/T5836-1993、SY/T6215-1996、SY/T6302-1997</t>
  </si>
  <si>
    <t>Q/SY 17125-2019</t>
  </si>
  <si>
    <t>中国石油天然气股份有限公司大港油田分公司、中国石油天然气股份有限公司塔里木油田分公司、中国石油天然气股份有限公司长庆油田分公司</t>
  </si>
  <si>
    <t>中国石油天然气股份有限公司大港油田分公司</t>
  </si>
  <si>
    <t>宋友贵、陈树宏、狄连成、邢金生、范永宏、常振武</t>
  </si>
  <si>
    <t>本标准规定了油、气井及注水井压裂作业施工技术监督内容和现场验收的技术要求。本标准适用于油、气井及注水井压裂作业施工的技术监督及现场验收。</t>
  </si>
  <si>
    <t>010301</t>
  </si>
  <si>
    <t>Q/SY</t>
  </si>
  <si>
    <t>QSY</t>
  </si>
  <si>
    <t>Q/SY 91-2004</t>
  </si>
  <si>
    <t>压裂设计规范及施工质量评价方法</t>
  </si>
  <si>
    <t>Specification for design and evaluation method for operation quality on fracturing</t>
  </si>
  <si>
    <t>SY/T5107、SY/T5108、SY/T5745、SY/T6174、SY/T6302、SY/T6376、Q/CNPC25</t>
  </si>
  <si>
    <t>Q/SY 91-2010 （Q/SY 01091-2020）</t>
  </si>
  <si>
    <t>中国石油天然气股份有限公司石油勘探开发研究院廊坊分院、大庆油田有限责任公司、长庆油田分公司</t>
  </si>
  <si>
    <t>汪永利、蒋廷学、姚飞、林英姬、王永辉、王家齐、张有才、赵振峰、李宪文</t>
  </si>
  <si>
    <t>本标准规定了常规条件下的石油与天然气井、注水井压裂设计规范及施工质量评价方法。本标准适用于石油与天然气井、注水井的压裂设计、施工及质量评价。</t>
  </si>
  <si>
    <t>现行标准Q/SY 01091-2020</t>
  </si>
  <si>
    <t>Q/SY 125-2007</t>
  </si>
  <si>
    <t>压裂支撑剂性能指标及评价测试方法</t>
  </si>
  <si>
    <t>中国石油天然气集团有限公司标准化委员会油田化学剂及材料专业标准化直属工作组</t>
  </si>
  <si>
    <t>Specification of proppants used in hydraulic fracturing</t>
  </si>
  <si>
    <t>石油勘探开发研究院廊坊分院、中国石油天然气股份有限公司大庆油田有限责任公司</t>
  </si>
  <si>
    <t>石油勘探开发研究院廊坊分院</t>
  </si>
  <si>
    <t>朱文、姚飞、王鑫、蒙传幼、付海江</t>
  </si>
  <si>
    <t>规定了压裂用支撑剂的技术术语、性能指标和评价测试方法。适用于各油（气）田压裂施工所用压裂支撑剂的选择、使用以及相关的压裂支撑剂性能评价测试。</t>
  </si>
  <si>
    <t>Q/SY 01017-2018</t>
  </si>
  <si>
    <t>地震岩石物理分析技术规范</t>
  </si>
  <si>
    <t>Technical specification of seismic rock physics analysis</t>
  </si>
  <si>
    <t>大庆油田有限责任公司、中国石油勘探开发研究院、新疆油田分公司</t>
  </si>
  <si>
    <t>李奎周，唐建华，赵海波，杨志芳，赵邦六，陈树民，曾忠，王建民，曹宏，朱明，晏信飞，王团</t>
  </si>
  <si>
    <t>本标准规定了地震岩石物理分析所涉及的岩石物理和岩石力学参数的数据内容与存储结构，以及地震岩石物理分析主要工作流程与质控方法。本标准适用于针对地震储层预测、工程压裂等工作所开展的岩石物理分析及岩石力学参数分析，其中岩石力学参数分析仅适用于碎屑岩地层。</t>
  </si>
  <si>
    <t>Q/SY 1025-2010</t>
  </si>
  <si>
    <t>油水井压裂设计规范</t>
  </si>
  <si>
    <t>Specification for fracturing design of oil﹠water well</t>
  </si>
  <si>
    <t>Q/CNPC 25-1999</t>
  </si>
  <si>
    <t>勘探开发研究院廊坊分院、川庆钻探工程公司、华北油田分公司井下作业公司</t>
  </si>
  <si>
    <t>王腾飞、胥云、崔明月、蒋廷学、韩琴、孙锐、余芳、张剑、刘国良</t>
  </si>
  <si>
    <t>规定了油水井压裂设计的录取资料、设计、材料评估与优选、方案与参数优化、施工设计、异常情况预案、质量健康安全与环境保护等技术要求。
适用于油水井压裂设计，探井、气井压裂设计亦可参考。</t>
  </si>
  <si>
    <t>Q/SY 01031-2019</t>
  </si>
  <si>
    <t>Specifications for supervision and acceptence of fracturing engineering</t>
  </si>
  <si>
    <t>大港油田分公司、塔里木油田分公司、长庆油田分公司</t>
  </si>
  <si>
    <t>大港油田分公司</t>
  </si>
  <si>
    <t>Q/SY31—2007</t>
  </si>
  <si>
    <t>Q/SY 01032-2019</t>
  </si>
  <si>
    <t>酸化工程质量技术监督及验收规范</t>
  </si>
  <si>
    <t>Specification for quality supervising and inspective for acid engineering</t>
  </si>
  <si>
    <t>大庆油田有限责任公司、西南油气田分公司、辽河油田分公司</t>
  </si>
  <si>
    <t>王林、尹修炬、徐洪波、张金钟、陈显进</t>
  </si>
  <si>
    <t>本标准规定了酸化工程质量技术监督及验收规范。本标准适用于各油田对酸化工程质量技术监督及验收。</t>
  </si>
  <si>
    <t>Q／SY32—2007</t>
  </si>
  <si>
    <t>Q/SY 01091-2020</t>
  </si>
  <si>
    <t>压裂设计规范及施工质量控制和评价方法</t>
  </si>
  <si>
    <t>Fracturing design specification and construction quality control and evaluation method</t>
  </si>
  <si>
    <t>NB/T14003.1、NB/T14003.2、SY/T5107、SY/T5108、SY/T5745、SY/T6174、SY/T6302、Q/SY02025-2017</t>
  </si>
  <si>
    <t>Q/SY 91-2010</t>
  </si>
  <si>
    <t>75</t>
  </si>
  <si>
    <t>勘探开发研究院、长庆油田分公司、大庆油田公司、西南油气田分公司、新疆油田分公司</t>
  </si>
  <si>
    <t>勘探开发研究院</t>
  </si>
  <si>
    <t>王欣、邱金平、高睿、王发现、刘哲、许建国、杨立峰、姚飞、马旭、石孝志、张永平、莫邵元、王臻、黄波、唐梅荣、顾明勇、周拿云、张晓川、徐创朝、王建麾、殷桂琴、刘海龙</t>
  </si>
  <si>
    <t>本标准规定了常规条件下的石油与天然气井、注水井压裂设计规范及施工质量控制和评价方法。本标准适用于石油与天然气井、注水井的压裂工程设计及施工质量控制和评价。</t>
  </si>
  <si>
    <t>Q/SY 01110-2021</t>
  </si>
  <si>
    <t>水平井水力喷砂射孔分段压裂工艺规范</t>
  </si>
  <si>
    <t>石油工程</t>
  </si>
  <si>
    <t>水平井</t>
  </si>
  <si>
    <t>中国石油天然气集团有限公司标准化委员会石油工程技术专业标准化技术委员会</t>
  </si>
  <si>
    <t>The operation standard of staged hydrajetting fracturing technology</t>
  </si>
  <si>
    <t>SY/T5107、SY/T5289、SY/T5467-2007、SY/T5587.5-2004、SY5727-2007、SY/T6127-2006、SY/T6376-2008、Q/SY125-2007、Q/SY1298-2010</t>
  </si>
  <si>
    <t>长庆油田分公司、大庆油田有限责任公司、吉林油田分公司</t>
  </si>
  <si>
    <t>长庆油田分公司</t>
  </si>
  <si>
    <t>马旭、马占国、毕曼、赵振峰、付钢旦、张燕明、来轩昂、王在强、郭思文、何明舫、胡阳明、马兵、郭小勇、李树良、张酬洪、张宏岩</t>
  </si>
  <si>
    <t>本标准规定了油气田水平井水力喷砂射孔分段压裂工艺的设计方法以及拖动管柱水力喷砂射孔多簇压裂、不动管柱多级滑套水力喷砂射孔分段压裂工艺的实施要求。本标准适用于油管作业水平井水力喷砂射孔分段压裂的设计与施工。</t>
  </si>
  <si>
    <t>Q/SY 01145-2020</t>
  </si>
  <si>
    <t>油气水井压裂施工总结编写规范</t>
  </si>
  <si>
    <t>油气水井</t>
  </si>
  <si>
    <t>Specification of summarizing compiling for fracturing treatment in oil，gas and water wells</t>
  </si>
  <si>
    <t>Q/SY6127-2006、Q/SY31-2007、Q/SY91-2004</t>
  </si>
  <si>
    <t>大庆油田有限责任公司、长庆油田分公司、西南油气田分公司</t>
  </si>
  <si>
    <t>姚海晶、王珂昕、罗明辉、李厉、彭妮妮、刘萍、吴帮英、闵琦、段国彬</t>
  </si>
  <si>
    <t>本标准规定了油气水井水力压裂施工总结、内容及要求。本标准适用于油气水井水力压裂施工总结的编写。</t>
  </si>
  <si>
    <t>Q/SY 01161-2019</t>
  </si>
  <si>
    <t>注水井作业施工规范(原标准号：Q/SY 161-2007)</t>
  </si>
  <si>
    <t>注水井</t>
  </si>
  <si>
    <t>Specifications for operations of water injection wells</t>
  </si>
  <si>
    <t>大庆油田有限责任公司、塔里木油田分公司、冀东油田分公司</t>
  </si>
  <si>
    <t>宗志敏、吴德山、孙文锋、杨来顺、杨良杰</t>
  </si>
  <si>
    <t>本标准规定了注水井试注、转注、重配、试配、调整、压裂、酸化和调剖作业的地址方案及工艺要求、施工设计、施工准备、作业程序、技术质量。本标准适用于油田注水井试注、转注、重配、试配、调整、压裂、酸化和调剖作业施工。</t>
  </si>
  <si>
    <t>Q/SY 01187-2019</t>
  </si>
  <si>
    <t>试油(气)质量评定规范</t>
  </si>
  <si>
    <t>Specifications for assessing the quality of well-testing jobs</t>
  </si>
  <si>
    <t>大庆油田有限责任公司、西南油气田分公司、新疆油田分公司</t>
  </si>
  <si>
    <t>陈娟炜、杨东、张绍礼、许显志、于志光、王维君</t>
  </si>
  <si>
    <t>规定了试油（气）质量评定的机制、程序、内容、方法及评定的级别。适用于试油（气）层的质量评定。</t>
  </si>
  <si>
    <t>Q/SY 01460-2018</t>
  </si>
  <si>
    <t>水平井分段压裂工艺技术规范</t>
  </si>
  <si>
    <t>Specification of multistage fracturing for horizontal well</t>
  </si>
  <si>
    <t>Q/SY1460-2012</t>
  </si>
  <si>
    <t>勘探开发研究院、西南油气田分公司、吉林油田分公司、长庆油田分公司、大庆油田有限责任公司。</t>
  </si>
  <si>
    <t>丁云宏，王永辉，车明光，邱金平，陈伟华，段永伟，李川，张洪涛，高睿，张晓川，田助红，张玉广，张应安，陆红军，王发现，赵振峰，桑宇，王欣，王凤山，唐梅荣，冉立，赵兴东，曾冀，周拿云，许建国，杨立峰，孙志超，杜现飞，徐创朝，陈娟，王贤君，郑贵，魏天超，李琳，王文雄，王辽，张柟桥。</t>
  </si>
  <si>
    <t>本标准规定了水平井分段压裂设计方法以及双封单卡分段压裂、不动管柱滑套分段压裂、水力喷砂分段压裂、桥塞分段压裂和裸眼封隔器分段压裂工艺的实施要求。本标准适用于水平井分段压裂设计与施工。</t>
  </si>
  <si>
    <t>Q/SY 01742-2019</t>
  </si>
  <si>
    <t>保护薄隔层平衡压裂设计与施工规范(原标准号：Q/SY 1742-2014)</t>
  </si>
  <si>
    <t>油水井保护薄隔层平衡压裂</t>
  </si>
  <si>
    <t>Specifications for design and operation of balance fracturing to preserve the thin barrier</t>
  </si>
  <si>
    <t>大庆油田有限责任公司、长庆油气田分公司</t>
  </si>
  <si>
    <t>周婷婷、张晓君、刘献龙、杨玉才</t>
  </si>
  <si>
    <t>本标准规定了采用专用工具保护薄隔层平衡压裂选井选层原则、压裂工艺、压裂施工及技术要求。本标准适用于油水井保护薄隔层平衡压裂设计与施工。</t>
  </si>
  <si>
    <t>Q/SY 1742-2014</t>
  </si>
  <si>
    <t>Q/SY 01748-2019</t>
  </si>
  <si>
    <t>套管滑套分层压裂工艺技术规范(原标准号：Q/SY 1748-2014)</t>
  </si>
  <si>
    <t>套管滑套分层压裂</t>
  </si>
  <si>
    <t>Specification of Multi-layer Fracturing by Casing Sliding Sleeve</t>
  </si>
  <si>
    <t>长庆油田分公司、大庆油田有限责任公司</t>
  </si>
  <si>
    <t>周长静、桂捷、黄占盈、慕立俊、越振峰、王凤山、付钢旦、马旭、张文星</t>
  </si>
  <si>
    <t>本标准规定了套管滑套分层压裂工艺、工具、作业、健康安全环保及技术要求。本标准适用于直井和定向井的套管滑套分层压裂作业。</t>
  </si>
  <si>
    <t>Q/SY 01763-2019</t>
  </si>
  <si>
    <t>微地震地面监测技术规程(原标准号：Q/SY 1763-2014)</t>
  </si>
  <si>
    <t>The technical specification for surface microseismic monitoring</t>
  </si>
  <si>
    <t>中国石油天然气集团公司川庆钻探工程有限公司地球物理勘探公司、中国石油天然气集团公司东方地球物理勘探有限责任公司新兴物探开发处</t>
  </si>
  <si>
    <t>中国石油天然气集团公司川庆钻探工程有限公司地球物理勘探公司</t>
  </si>
  <si>
    <t>张晓斌、李彦鹏、巫芙蓉、曹立斌、储仿东、王晓阳、徐刚、康亮、郭晓中、毛卫平</t>
  </si>
  <si>
    <t>本标准规定了微地震地面监测技术设计、采集、数据处理和成果解释的基本方法及技术要求。本标准适用于油气藏储层压裂过程中的微地震地面监测。</t>
  </si>
  <si>
    <t>Q/SY 16852-2020</t>
  </si>
  <si>
    <t>页岩气井压裂设计规范</t>
  </si>
  <si>
    <t>非常规油气</t>
  </si>
  <si>
    <t>中国石油天然气集团有限公司标准化委员会非常规油气专业标准化技术委员会</t>
  </si>
  <si>
    <t>Specification of Fracturing Design for Shale Gas Well</t>
  </si>
  <si>
    <t>石油勘探开发研究院廊坊分院、西南油气田公司采气工程研究院、川庆钻探工程有限公司、浙江油田分公司</t>
  </si>
  <si>
    <t>田助红、王永辉、杨立峰、严星明、易新斌、肖勇军、尹丛彬、刘臣</t>
  </si>
  <si>
    <t>本标准规定了页岩气井压裂设计目的及原则、压裂工艺确定、压裂改造层／段选择、射孔方式及射孔参数确定、压裂材料选择、施工参数的确定、现场施工准备及设备配套要求、压裂施工要求、压后排采管理要求、压裂风险和应急预案以及健康、安全及环境保护要求。本标准适用于页岩气井压裂设计。</t>
  </si>
  <si>
    <t>Q/SY 16857-2020</t>
  </si>
  <si>
    <t>页岩气水平井平台压裂工厂化作业技术规范</t>
  </si>
  <si>
    <t>页岩气水平井</t>
  </si>
  <si>
    <t>Specification of Factory Operating Technique for 
Horizontal Shale Gas Well Platform Fractured</t>
  </si>
  <si>
    <t>中国石油西南油气田公司采气工程研究院、中国石油勘探开发研究院廊坊分院、中国石油川庆钻探工程有限公司、中国石油浙江油田分公司</t>
  </si>
  <si>
    <t>中国石油西南油气田公司采气工程研究院</t>
  </si>
  <si>
    <t>付永强、曾波、郭兴午、陈远林、汪于博、桑宇、方泽本、肖勇军、舒红林、杨立峰、陈娟、宋毅</t>
  </si>
  <si>
    <t>本标准规定了页岩气水平井平台压裂工厂化作业的施工准备、施工作业、排液管理、资料录取及质量、健康、安全与环保的技术要求。本标准适用于页岩气水平井平台的压裂工厂化作业。</t>
  </si>
  <si>
    <t>Q/SY 02012-2016</t>
  </si>
  <si>
    <t>压裂酸化返排液处理技术规范</t>
  </si>
  <si>
    <t>石油工程技术</t>
  </si>
  <si>
    <t>压裂酸化</t>
  </si>
  <si>
    <t>Treating techinical specification for fracturing and acidification flow-back fluid</t>
  </si>
  <si>
    <t>中国石油集团工程技术分公司、川庆钻探工程有限公司、中国石油安全环保院、长城钻探工程有限公司</t>
  </si>
  <si>
    <t>中国石油集团工程技术分公司</t>
  </si>
  <si>
    <t>李翼、何启平、周瀚、蒲祖凤、贺吉安、黄敏、张冕、曾科</t>
  </si>
  <si>
    <t>本标准规定了水基压裂酸化返排液的处置、水质检测方法、处理方法、贮存及运输要求。本标准适用于水基压裂酸化返排液的处理和回收利用。</t>
  </si>
  <si>
    <t>Q/SY 02021-2018</t>
  </si>
  <si>
    <t>电缆传输高能气体压裂作业规范</t>
  </si>
  <si>
    <t>陆上油气井</t>
  </si>
  <si>
    <t>Operating Specifications for 
Wire Conveyed High Energy Gas Fracturing</t>
  </si>
  <si>
    <t>长庆油田分公司、川庆钻探长庆井下作业技术公司、西安贝尔石油化工科技有限责任公司、北方斯伦贝谢油田技术（西安）有限公司、西安石油大油气科技有限公司</t>
  </si>
  <si>
    <t>闵琦、李志忠、陈存慧、何先君、刘建营、赵永春、齐亚民、白海龙、汪长栓、张杰、左挺、畅毅</t>
  </si>
  <si>
    <t>本标准规定了电缆传输高能气体压裂作业基本条件、作业设计、作业准备、高能气体压裂作业、作业完成评定、异常情况处置和安全要求。本标准适用于陆上油气井电缆传输高能气体压裂作业。</t>
  </si>
  <si>
    <t>Q/SY 02025-2017</t>
  </si>
  <si>
    <t>Q/SY1025-2010</t>
  </si>
  <si>
    <t>中国石油勘探开发研究院廊坊分院、川庆钻探工程公司、渤海钻探工程有限公司</t>
  </si>
  <si>
    <t>胥云、翁定为、刘哲、毕国强、尹从彬、余芳、郭英、王欣、管保山、梁宏波、崔明月、耿周梅、陈清、张冕</t>
  </si>
  <si>
    <t>本标准规定了油水井压裂设计的录取资料、设计、材料评估与优选、水力裂缝参数优化、压裂方案与施工参数优化、施工设计、质量健康安全与环境保护等技术要求。本标准适用于油水井压裂设计，气井压裂设计亦可参考。</t>
  </si>
  <si>
    <t>Q/SY 02026-2018</t>
  </si>
  <si>
    <t>压裂作业用连续混配车（橇）的使用、维护与保养</t>
  </si>
  <si>
    <t>压裂作业用</t>
  </si>
  <si>
    <t>The operating and maintenance of Continuous mixing vehicle for fracturing operations (pry)</t>
  </si>
  <si>
    <t>西部钻探、工程技术分公司。长城钻探、渤海钻探、川庆钻探</t>
  </si>
  <si>
    <t>西部钻探</t>
  </si>
  <si>
    <t>荆江录、熊涛、陈亮、翟尚江、靳龙、万修江、马继光、刘凯、张威、沈凡儿、王学来、涂志威、邹涛、杨晖、尹邦国、张卫净、张钢、张继伟、任四武</t>
  </si>
  <si>
    <t>规定了压裂作业用连续混配车（橇）的安装调试、维护保养、现场操作及存储基本程序。
适用于压裂作业用连续混配车（橇）的使用、维护与保养的基本要求。</t>
  </si>
  <si>
    <t>Q/SY 02056-2019</t>
  </si>
  <si>
    <t>工厂化压裂作业规范</t>
  </si>
  <si>
    <t>工厂化压裂</t>
  </si>
  <si>
    <t>Specification of factory operation for hydraulic fracturing</t>
  </si>
  <si>
    <t>SY/T5225、SY/T5727、SY/T6276、SY/T6524</t>
  </si>
  <si>
    <t>中国石油天然气集团公司大庆油田有限责任公司并下作业分公司、中国石油集团油田技术服务有限公司，长城钻探工程公司、川庆钻探工程公司井下作业公司</t>
  </si>
  <si>
    <t>中国石油天然气集团公司大庆油田有限责任公司并下作业分公司</t>
  </si>
  <si>
    <t>韩春才、张永春、马晓龙、吴浩、胡守林、秦和利、弓剑竹、于淼、王珂昕、张海龙、刘伟</t>
  </si>
  <si>
    <t>本标准规定了油气井工厂化压裂作业的设备设施配套、井场布局、施工准备、压裂施工及安全、环保的技术要求。本标准适用于油气井工厂化压裂作业。</t>
  </si>
  <si>
    <t>Q/SY 02082-2017</t>
  </si>
  <si>
    <t>连续油管作业技术规程</t>
  </si>
  <si>
    <t>Specification for coiled tubing operations in oil and gas well services</t>
  </si>
  <si>
    <t>Q/SY1082-2010</t>
  </si>
  <si>
    <t>川庆钻探工程有限公司井下作业公司、川庆钻探工程有限公司长庆井下技术作业公司、钻井工程技术研究院江汉机械研究所、青海油田井下作业公司、长城钻探工程有限公司井下作业公司、渤海钻探工程有限公司井下作业分公司</t>
  </si>
  <si>
    <t>川庆钻探工程有限公司井下作业公司</t>
  </si>
  <si>
    <t>邹先雄、宋  丹、卢秀德、 张 平、 胡强法、 鲁明春、 刘  伟、 白田增 、石孝志、 李剑秋 、钟连全、 吴  德、 裴楚洲、 向  刚、 李源源 、孙兆岩 、李 睿 、虎元林 、陈柯桦</t>
  </si>
  <si>
    <t>本标准规定了连续油管作业的作业准备、设备安装与拆卸、工艺技术、HSE、资料录取的技术要求。
本标准适用于陆上石油与天然气油、气、水井的连续油管井下作业，海上连续油管井下作业可参照本规程执行。</t>
  </si>
  <si>
    <t>Q/SY 16862-2023</t>
  </si>
  <si>
    <t>油气水平井可溶球座压裂工艺施工规范</t>
  </si>
  <si>
    <t>油气水平井</t>
  </si>
  <si>
    <t>过程</t>
  </si>
  <si>
    <t>Specification for dissolvable ball seat fracturing technology of oil and gas horizontal wells</t>
  </si>
  <si>
    <t>SY/T5325、SY/T5467、SY/T5727、SY/T5981、SY/T6127、SY/T6276、SY/T6277、SY/T6610、SY/T6690、SY/T7305、NB/T14002.4</t>
  </si>
  <si>
    <t>长庆油田公司、勘探与生产分公司、勘探开发研究院、新疆油田公司</t>
  </si>
  <si>
    <t>长庆油田公司</t>
  </si>
  <si>
    <t>张矿生、邱金平、陆红军、车明光、刘汉斌、不银、何小东、李川、冯飞、刘怡、张守良、阎荣辉、唐梅荣、张翔、王治国、马兵、肖旭锋、杜现飞、陈强、李楷、任国富、白晓虎、张彦军、吴顺林、周长静、吕昌盛、李晓燕、殷桂琴</t>
  </si>
  <si>
    <t>本文件规定了油气田水平井可溶球座压裂施工的工艺流程、施工要求及质量、资料录取以及健康安全环保的要求。本文件适用于套管固井完井条件下油气水平井可溶球座压裂工艺的施工。</t>
  </si>
  <si>
    <t>Q/SY 02553-2018</t>
  </si>
  <si>
    <t xml:space="preserve">井下作业井控技术规范
</t>
  </si>
  <si>
    <t>Q/SY 1553-2012</t>
  </si>
  <si>
    <t>川庆钻探工程有限公司、工程技术分公司、勘探与生产分公司、西南油气田公司、长城钻探工程公司</t>
  </si>
  <si>
    <t>川庆钻探工程有限公司</t>
  </si>
  <si>
    <t>李亮、张平、胡守林、赵捍军、胥宏图、何昀宾、邓乐、李强、周朗、付建华、林轶斌、杨开雄、陈友斌、刘伟</t>
  </si>
  <si>
    <t>规定了井下作业井控设计、井控装置的安装与使用、作业过程中的井控要求、溢流的处理、防火防爆防硫化氢措施与井喷失控的处理。
适用于陆上油气田井下作业，连续油管、钢丝电缆作业、带压作业除外</t>
  </si>
  <si>
    <t>Q/SY 02558-2017</t>
  </si>
  <si>
    <t>水平井裸眼封隔器分段压裂酸化技术规程(原标准号：Q/SY 1558-2012)</t>
  </si>
  <si>
    <t>Specification of staged fracturing and acidizing for horizontal well with open-hole packer</t>
  </si>
  <si>
    <t>川庆钻探工程公司、渤海钻探工程公司、长庆油田公司</t>
  </si>
  <si>
    <t>川庆钻探工程公司</t>
  </si>
  <si>
    <t>耿周梅、叶登胜、胡守林、韩琴、何昀宾、陈明忠、陈锐、马贵明、富玉海、管彬、王素兵</t>
  </si>
  <si>
    <t>本标准规定了水平井裸眼分段压裂酸化设计、施工、压后管理和HSE要求。本标准适用于采用裸眼封隔器在水平井的分段压裂酸化作业。</t>
  </si>
  <si>
    <t>Q/SY 02626-2022</t>
  </si>
  <si>
    <t>压裂酸化高压管汇使用管理规范</t>
  </si>
  <si>
    <t>Specifications for the application and management fracturing &amp; acidizing high pressure manifold</t>
  </si>
  <si>
    <t>GB/T20739、JJF1108、NB/T47013.4、SY/T5211、SY/T6270</t>
  </si>
  <si>
    <t>川庆钻探工程公司程技术分公司(中油技服)、宝鸡石油机械公司</t>
  </si>
  <si>
    <t>川庆钻探工程公司程技术分公司(中油技服)</t>
  </si>
  <si>
    <t>王志喜、刘东方、王俊玉、杨文伟、付军刚、张增年、黎宗琪、柳明、胡绍、沈娴静、李天凡、杨小朋、崔佳凯</t>
  </si>
  <si>
    <t>本标准规定了压裂酸化管汇的采购、建档、存放、日常维护保养、检验及使用要求。本标准适用于油、气、水井压裂酸化使用的高、低压管汇。</t>
  </si>
  <si>
    <t>Q/SY 02634-2019</t>
  </si>
  <si>
    <t>井场电气检验技术规范</t>
  </si>
  <si>
    <t>Technical specifications for inspection of electrical of well site</t>
  </si>
  <si>
    <t>中国石油天然气集团公司川庆钻探工程公司、中国石油天然气集团公司长城钻探工程公司、中国石油天然气集团公司冀东油田分公司、中国石油天然气集团钻井工程技术研究院。</t>
  </si>
  <si>
    <t>中国石油天然气集团公司川庆钻探工程公司</t>
  </si>
  <si>
    <t>徐冀林、韩浩、谭刚强、江雨蓠、李学胜、王豫、张志东、任建、史贤志、梁靖远。</t>
  </si>
  <si>
    <t>规定了陆上石油天然气钻井井场电气设备检验的总则、检验和检验报告。
适用于陆上石油天然气钻井井场电气设备（供配电系统、电气传动控制系统，主要设备的电气单元、接地系统、漏电保护、防雷设施和防爆电器）的检验。</t>
  </si>
  <si>
    <t>Q/SY 02298-2019</t>
  </si>
  <si>
    <t xml:space="preserve">水平井修井作业规范
</t>
  </si>
  <si>
    <t>中国石油天然气集团有限公司石油工程技术专业技术委员会</t>
  </si>
  <si>
    <t>SY/T 5467-2007、 SY/T5587.12-2004、 SY/T 6013-2009、 SY/T 6253-20047、 Q/SY 1082-2007</t>
  </si>
  <si>
    <t>新疆油田分公司井下作业公司、辽河油田分公司锦州工程技术处</t>
  </si>
  <si>
    <t>新疆油田分公司井下作业公司</t>
  </si>
  <si>
    <t>Q/SY 07007-2017</t>
  </si>
  <si>
    <t>可溶桥塞和可溶球</t>
  </si>
  <si>
    <t>设备与材料</t>
  </si>
  <si>
    <t>中国石油天然气集团有限公司标准化委员会石油石化设备与材料专业化技术委员会</t>
  </si>
  <si>
    <t>Dissolvable bridge plug and dissolvable ball</t>
  </si>
  <si>
    <t>中国石油天然气股份有限公司勘探开发研究院采油采气装备所、吐哈油田分公司工程技术研究院、大庆油田分公司开发处、长庆油田分公司油气工艺研究院</t>
  </si>
  <si>
    <t>中国石油天然气股份有限公司勘探开发研究院采油采气装备所</t>
  </si>
  <si>
    <t>陈琳、魏松波、魏然、裴晓含、沈泽俊、刘德基、王发现、桂捷</t>
  </si>
  <si>
    <t>本标准规定了可溶桥塞和可溶球的型号表示方法、要求、检验方法、检验规则及标志、包装、运输、贮存。本标准适用于油气井用可溶桥塞和可溶球的设计、制造和检验。</t>
  </si>
  <si>
    <t>Q/SY 08307-2020</t>
  </si>
  <si>
    <t>野外施工营地卫生和饮食卫生规范</t>
  </si>
  <si>
    <t>健康安全环保</t>
  </si>
  <si>
    <t>中国石油天然气集团有限公司标准化委员会健康安全环保专业标准化技术委员会</t>
  </si>
  <si>
    <t>Specications for camp and diet hygiene in field operations</t>
  </si>
  <si>
    <t>GB5749、GB14934、GB19193、GB19298</t>
  </si>
  <si>
    <t>Q/SY 1307-2010</t>
  </si>
  <si>
    <t>中国石油集团石油职业卫生技术服务中心、辽河油田公司、长庆石油勘探局职业病防治所、安全环保技术研究院</t>
  </si>
  <si>
    <t>中国石油集团石油职业卫生技术服务中心</t>
  </si>
  <si>
    <t>侯文胜、潘贵和、杜志勇、叶宏、王宝河、马德库、梁戈清、张宝林、董定龙、张丽芳、赵树海、王丹、辛颖、贾煜、屈尔玥、徐密娟、时佳、田海霞、郭航、高浚凯、贾卓昊、王崇靖、庄和靖、王中满、丁纯雷、孙广河、李明、徐文明、高立杰、张婷、张璐、刘澍、王钧、魏巍、张焱、刘鑫、乔伟泽、李鸿军、崔影、秦胜春</t>
  </si>
  <si>
    <t>本标准规定了中国石油天然气集团有限公司野外施工作业营地卫生和饮食卫生的设置、管理及监督检查要求。本标准适用于中国石油天然气集团有限公司国内有野外施工作业的企业。</t>
  </si>
  <si>
    <t>Q/SY 08316-2019</t>
  </si>
  <si>
    <t xml:space="preserve">油水井带压射孔作业安全技术操作规程
</t>
  </si>
  <si>
    <t>Safety technical operation specification for perforation of snubbing service in oil and water wells</t>
  </si>
  <si>
    <t>辽河油田公司安全环保处、兴隆台工程技术处</t>
  </si>
  <si>
    <t>辽河油田公司安全环保处</t>
  </si>
  <si>
    <t>范玉平、刘宝、张福生、张承志、吴国辉、姜初隽、杨海涛、邱会庆、董方平、詹丽勤</t>
  </si>
  <si>
    <t>规定了油水井带压射孔作业施工设计、施工准备、作业程序控制和安全规定。
适用于陆上油水井井口压力不大于21MPa、套管内径不大于177.8mm的带压射孔作业施工。</t>
  </si>
  <si>
    <t>Q/SY 08368-2020</t>
  </si>
  <si>
    <t xml:space="preserve">电动气动工具安全管理规范
</t>
  </si>
  <si>
    <t>Specifications for electric and pneumatic tools safety management</t>
  </si>
  <si>
    <t>GB/T3787、GB/T3883.1、GB10434、GB17957、Q/SY1240-2009、Q/SY1244-2009</t>
  </si>
  <si>
    <t>中国石油集团安全环保技术研究院、塔里木油田公司</t>
  </si>
  <si>
    <t>侯永平、周建力、刘毅、杜民、张敏</t>
  </si>
  <si>
    <t>本标准规定了电动气动工具的安装、使用和维护管理要求以及相关审核、偏离、培训和沟通的管理要求。本标准适用于电动气动工具的安装、使用和维护的管理。</t>
  </si>
  <si>
    <t>原标准编号：Q/SY 1368-2020, 2020年复审确认</t>
  </si>
  <si>
    <t>Q/SY 08527-2021</t>
  </si>
  <si>
    <t>油气田勘探开发作业职业病危害因素识别及岗位防护规范</t>
  </si>
  <si>
    <t>油气田勘探开发作业</t>
  </si>
  <si>
    <t>Specifications for identification of the factors causing occupational diseases and relevant protection measures in exploration and development operations</t>
  </si>
  <si>
    <t>GBZ 1、GBZ 2.1、GBZ 118、GBZ/T 194、GBZ/T 195、GBZ/T 203、GBZ/T 204、GBZ/T 205、GBZ/T 222、GBZ/T 223、GBZ/T 224、GBZ/T 259、GB 2626、GB 2890、GB/T 11651、GB/T 18664、GB/T 23466、GB/T 31033、GB 50019、GB/T 50087、GB/T 50493、SH/T 3004、SY/T 6277、WS/T 754、Q/SY 08307</t>
  </si>
  <si>
    <t>辽河油田分公司、中国石油集团石油职业卫生技术服务中心、工程建设公司、大庆油田公司、长庆油田分公司、安全环保技术研究院、华北油田分公司、长城钻探工程公司</t>
  </si>
  <si>
    <t>辽河油田分公司</t>
  </si>
  <si>
    <t>潘贵和、杜志勇、王丹、赵刚、张婷、张璐、李艳艳、廖蔚榕、黄鹤楠、佟书慧、叶宏、彭金红、曹连伟、王钧、王丽莉、许静、齐越、张川、王双、吕程、张秀慧、吴悦、聂婉、韩月、刘二平、魏姝玮、王晓宇、张谨、聂馨妍、李春耀、李建、王立国、宋力波、徐文明、石伟海、毕研斌、王品苏、郭凤平、杨芬、范欣、张磊、王明洁、张亮、陈晨、刘澍、朱涛、林东、杨俊英、张丽伟、丁纯雷、曹冰、刘翠芹、陈梅、王翔波、原开、李长龙 杨洪进、丁宜宁、卓小琳、林森</t>
  </si>
  <si>
    <t>本标准规定了石油天然气勘探开发过程中地质勘探、钻井、测井、采油（气）、稠油热注、油气储运、修井作业、井下压裂、油建施工或作业、地质实验作业等场所的职业病危害因素确认及岗位职业病危害防护措施等要求。本标准适用于中国石油天然气集团有限公司所属油气田勘探开发作业企业职业病危害因素识别及岗位防护。</t>
  </si>
  <si>
    <t>Q/SY 11067-2020</t>
  </si>
  <si>
    <t>井下作业劳动定额</t>
  </si>
  <si>
    <t>劳动定员定额</t>
  </si>
  <si>
    <t>中国石油天然气集团有限公司标准化委员会劳动定员定额标准化技术委员会</t>
  </si>
  <si>
    <t>Work quato for downhole operation</t>
  </si>
  <si>
    <t>Q/SY 11067-2017</t>
  </si>
  <si>
    <t>E02</t>
  </si>
  <si>
    <t>03.100.30</t>
  </si>
  <si>
    <t>川庆钻探工程公司、西部钻探工程公司、渤海钻探工程公司、大庆油田公司、长城钻探工程公司</t>
  </si>
  <si>
    <t>徐发龙、周丰、吕凤军、孙虎、李明、宣伟、韩蓉、夏玉磊、刘锦江、曹欣、陈晓军、马万林、杨德勇、付常赢、赵友科、孙勇锋、李锐、蔡学军、刘文斐、胥彬</t>
  </si>
  <si>
    <t>本标准规定了井下作业的压裂（酸化）、试修作业、地层测试和地面测试的施工作业、设备保养、资料及设计和辅助作业。本标准适用于井下作业的劳动定额。</t>
  </si>
  <si>
    <t>Q/SY 16011-2018</t>
  </si>
  <si>
    <t>致密油气、页岩气可回收压裂液技术要求和评价方法</t>
  </si>
  <si>
    <t>致密油气、页岩气</t>
  </si>
  <si>
    <t>Technical specifications and evaluation methods of recyclable fracturing fluid for tight oil / gas &amp; shale gas reservoir</t>
  </si>
  <si>
    <t>长庆油田分公司、西南油气田分公司、川庆钻探工程有限公司、中国石油大庆油田有限责任公司。</t>
  </si>
  <si>
    <t>李楷、慕立俊、赵振峰、薛小佳、李宪文、李志航、熊颖、洪怡春、丁里、范华波。</t>
  </si>
  <si>
    <t>本标准规定了致密油气、页岩气可回收压裂液技术要求和评价方法。本标准适用于致密油气、页岩气可回收压裂液的性能评价。</t>
  </si>
  <si>
    <t>Q/SY 16016-2019</t>
  </si>
  <si>
    <t>致密砂岩油水平井体积压裂优化设计规范</t>
  </si>
  <si>
    <t>致密砂岩油水平井</t>
  </si>
  <si>
    <t>Optimum design specification for volume fracturing of horizontal wells in tight sandstone reservoirs</t>
  </si>
  <si>
    <t>SY/T5107、SY/T5108、SY/T5289、SY/T6013、SY/R6276、SY/T6277、SY/T6610、Q/SY91、Q/SY01460</t>
  </si>
  <si>
    <t>长庆油田分公司、勘探开发研究院、吉林油田分公司</t>
  </si>
  <si>
    <t>张矿生、马兵、毕国强、郝春成、李志忠、陈存慧、唐梅荣、徐静刚、翁定为、段永伟、赵晨旭、薛小佳、杜现飞，白晓虎、张龙、何右安、段瑶瑶、刘哲、梁宏波、郭英陈强、刘顺、李楷、黄蓬刚、樊凤玲、李晓燕、吴顺林、李志文、吴江、殷桂委、山树民，安杰、吕昌盛</t>
  </si>
  <si>
    <t>本标准规范了致密砂岩油水平井体积压裂优化设计的流程和方法。本标准适用于致密砂岩油储层。</t>
  </si>
  <si>
    <t>Q/SY 16457-2018</t>
  </si>
  <si>
    <t>煤层气直井和定向井压裂技术规范</t>
  </si>
  <si>
    <t>煤层气直井和定向井</t>
  </si>
  <si>
    <t>The specification of CBM vertical well and directional well fracturing technology</t>
  </si>
  <si>
    <t>Q/SY1457-2012</t>
  </si>
  <si>
    <t>华北油田分公司、中石油煤层气有限责任公司、中国石油勘探开发研究院。</t>
  </si>
  <si>
    <t>华北油田分公司</t>
  </si>
  <si>
    <t>喻鹏、刘国华、余东合、车航、修书志、李薇、杨秀春、陈树宏、管保山、孙粉锦、张洋、乔豁通、吴刚飞、郭利</t>
  </si>
  <si>
    <t>本标准规定了煤层气直井、定向井水力压裂工程的设计、施工、压裂后测试、压裂后返排、安全环保和资料录取。本标准适用于煤层气直井、定向井水力压裂工程设计、压裂施工及压后返排。</t>
  </si>
  <si>
    <t>Q/SY 16853-2021</t>
  </si>
  <si>
    <t>页岩气井压裂施工规范</t>
  </si>
  <si>
    <t>Construction specifications on shale gas well fracturing
Construction specifications on shale gas well fracturing</t>
  </si>
  <si>
    <t>SY/T5727、SY/T6276、SY/T6690、Q/SY01460、Q/SY02634、Q/SY08316、Q/SY08368</t>
  </si>
  <si>
    <t>川庆钻探工程公司、西南油气田分公司、勘探开发研究院</t>
  </si>
  <si>
    <t>周睿、石孝志、史世平、李雪飞、范育才、朱孟伟．伍洲、陆威、周仲建、陈毅、付鹏、向刚、罗彬、欧跃强、严星明</t>
  </si>
  <si>
    <t>本标准规定了页岩气井压裂施工过程中射孔及电缆下桥塞、压裂、钻磨桥塞、排液测试等施工作业流程及安全要求。本标准适用于页岩气井压裂施工作业现场。</t>
  </si>
  <si>
    <t>Q/SY 17003-2017</t>
  </si>
  <si>
    <t>碳酸盐岩储层改造用粘弹性表面活性剂自转向酸技术规范</t>
  </si>
  <si>
    <t>油学剂及材料</t>
  </si>
  <si>
    <t>碳酸盐岩储层改造用</t>
  </si>
  <si>
    <t>The Technical Specification about Self-Diverting Acid of Viscoelastic Surfactant  Used  for Carbonatite Reservoir Stimulation</t>
  </si>
  <si>
    <t>中国石油西南油气田公司天然气研究院、中国石油勘探开发研究院采油工程研究所、中国石油勘探开发研究院廊坊分院压裂酸化中心</t>
  </si>
  <si>
    <t>孙川、刘友权、熊春明、杨贤友、刘萍、管保山、向超、王海燕、石阳</t>
  </si>
  <si>
    <t>本标准规定了粘弹性表面活性剂自转向酸的通用技术指标、性能实验测试方法。本标准适用于用粘弹性表面活性剂配制的自转向酸性能测试和评价。</t>
  </si>
  <si>
    <t>Q/SY 17005-2017</t>
  </si>
  <si>
    <t>压裂用瓜豆片技术规范</t>
  </si>
  <si>
    <t>Technical specifications of guar gum splits for fracturing</t>
  </si>
  <si>
    <t>中国石油勘探开发研究院廊坊分院、中国石油长庆油田西安长庆化工集团有限公司、中国石油长城钻探工程有限公司昆山公司</t>
  </si>
  <si>
    <t>管保山 、刘萍、 梁利、 程芳、 张菊康 、何建平 、谢璇、 杜彪 、程晓亮 、唐志娟 、陈卫平</t>
  </si>
  <si>
    <t>本标准规定了压裂用瓜豆片的技术要求、检验方法、检验规则、标志与包装、储存与运输。本标准适用于压裂用瓜豆片的质量检测和性能评价。</t>
  </si>
  <si>
    <t>Q/SY 17006-2017</t>
  </si>
  <si>
    <t>压裂酸化用起泡剂技术规范</t>
  </si>
  <si>
    <t>压裂酸化用</t>
  </si>
  <si>
    <t>General technical specifications
 of foaming agent for fracturing and acidification</t>
  </si>
  <si>
    <t>中国石油勘探开发研究院、石油工业标准化所、中国石油大庆油田采油工程研究院、西安长庆化工集团</t>
  </si>
  <si>
    <t>梁 利、  管保山、  程芳、  刘萍、  胥云 、 刘玉婷、  谢璇 、 杜彪 、 李建阁 、 郑贵</t>
  </si>
  <si>
    <t>本标准规定了压裂酸化用起泡剂的适用范围，通用技术要求，检验方法，检验规则，标志、包装、运输、贮存和保质期及健康、安全、环境控制要求。本标准适用于压裂或酸化用起泡剂的质量检验和评价。</t>
  </si>
  <si>
    <t>Q/SY 17007-2018</t>
  </si>
  <si>
    <t>压裂用树脂涂覆类支撑剂技术要求及评价方法</t>
  </si>
  <si>
    <t>Technical requirements and evaluation methods 
for resin-coated proppant used in fracturing</t>
  </si>
  <si>
    <t>大庆油田有限责任公司采油工程研究院、中国石油勘探开发研究院、长庆油田油气工艺研究院。</t>
  </si>
  <si>
    <t>付海江、郑贵、管保山、陆红军、李建阁、赵迪、严玉忠、赵凯强、宣杨、刘艳玲、洪怡春、徐洪波、薛红、耿桥</t>
  </si>
  <si>
    <t>本标准规定了压裂用树脂涂覆类支撑剂的技术指标、实验方法、检验规则、包装标志和储运，以及健康、安全、环境控制要求。本标准适用于水力压裂用树脂涂覆类支撑剂，包括树脂涂覆类预固化支撑剂和树脂涂覆类可固化支撑剂的实验评价。</t>
  </si>
  <si>
    <t>压裂</t>
  </si>
  <si>
    <t>Specification and evaluating test procedure for proppants used in hydraulic fracturing</t>
  </si>
  <si>
    <t>GB/T3098.6、GB/T6003.1</t>
  </si>
  <si>
    <t>中国石油勘探开发研究院压裂酸化技术服务中心、大庆油田有限责任公司采油工程研究院、长庆油田分公司油气工艺研究院</t>
  </si>
  <si>
    <t>管保山、朱文、郑贵、尹晓宏、李建阁、梁天成、谢建立、纪鹏、严玉忠、蒙传幼、付海江、王萌</t>
  </si>
  <si>
    <t>本标准规定了压裂支撑剂的技术术语、性能指标和导流能力评价测试方法。本标准适用于各油（气）田压裂施工所用压裂支撑剂的选择及压裂支撑剂性能评价及导流能力测试。注： 本标准中“支撑剂”为天然砂、陶粒、树脂涂覆类支撑剂、砾石充填材料，以及用于水力压裂和砾石充填作业的其他材料。</t>
  </si>
  <si>
    <t>Q/SY 17376-2017</t>
  </si>
  <si>
    <t>酸化压裂助排剂技术规范</t>
  </si>
  <si>
    <t>酸化压裂</t>
  </si>
  <si>
    <t>Fracture acidizing clean up additive technical requirements</t>
  </si>
  <si>
    <t>Q/SY1376-2011</t>
  </si>
  <si>
    <t>中国石油勘探开发研究院廊坊分院压裂酸化技术服务中心、石油标准化研究所、中国石油长庆油田西安长庆化工集团有限公司、中国石油长城钻探工程有限公司昆山公司、中国石油天然气股份有限公司采油工程产品质量监督检验中心</t>
  </si>
  <si>
    <t>刘玉婷、管保山、程芳、胥云、姚远、刘萍、梁利、肖青香、李建阁、刘友权</t>
  </si>
  <si>
    <t>本标准规定了酸化压裂助排剂的技术要求，仪器设备、试剂，检验方法，检验规则，标志、包装、运输、贮存与保质期及健康、安全、环境控制要求。本标准适用于酸化压裂助排剂的检验和验收。</t>
  </si>
  <si>
    <t>Q/SY 17750-2020</t>
  </si>
  <si>
    <t>压裂用非植物胶聚合物稠化剂技术规范</t>
  </si>
  <si>
    <t>Specifications of non-plant gum polymers as gelling agents for fracturing operations</t>
  </si>
  <si>
    <t>GB/T191、GB/T6003.1、GB/T6679、GB/T6682、GB/T17514-2017、SY/T6787</t>
  </si>
  <si>
    <t>Q/SY 1750-2014</t>
  </si>
  <si>
    <t>勘探开发研究院、长庆油田分公司油气工艺研究院、西安长庆化工集团有限公司、吉林油田分公司采油工艺研究院</t>
  </si>
  <si>
    <t>翟文、梁利、程芳、邱晓惠、薛小佳、刘萍、刘玉婷、许可、石阳、管保山、朱兆鹏</t>
  </si>
  <si>
    <t>本标准规定了粉剂类压裂用非植物胶聚合物稠化剂的技术要求、试验方法、检验规则、标志、包装、运输、安全和环保要求。本标准适用于粉剂类压裂用非植物胶聚合物稠化剂产品的性能评价和质量检验。</t>
  </si>
  <si>
    <t>Q/SY 17814-2021</t>
  </si>
  <si>
    <t>酸化用固体酸技术规范</t>
  </si>
  <si>
    <t>Specifications of solid acid for acidizing</t>
  </si>
  <si>
    <t>GB190、GB/T191、GB/T601、GB/T670、GB/T3049、GB/T6679、GB/T6682、SY/T5405、SY/T5490</t>
  </si>
  <si>
    <t>勘探开发研究院、西安石油大学、西南石油大学、渤海钻探工程公司</t>
  </si>
  <si>
    <t>梁冲、崔明月、王满学、谷庆江、姚飞、崔伟香、王云云、刘平礼、尹海霞、邹春梅、朱大伟、罗志峰、张合文、晏军、崔福员、杨金玲、谢春捷</t>
  </si>
  <si>
    <t>本文件规定了油田酸化用固体盐酸和固体硝酸的技术要求、试验方法、检验规则、包装、标志和储运、健康、安全和环境控制要求。本文件适用于酸化用固体酸产品的检验。</t>
  </si>
  <si>
    <t>Q/SY 17818-2020</t>
  </si>
  <si>
    <t>压裂用增黏剂快速水合瓜尔胶技术规范</t>
  </si>
  <si>
    <t>General technical specifications of fast hydrating guar gum powders for fracturing</t>
  </si>
  <si>
    <t>GB/T191、GB/T6003.1、GB/T6679、GB/T6682、SY/T6787</t>
  </si>
  <si>
    <t>Q/SY 1818-2015</t>
  </si>
  <si>
    <t>长城钻探工程公司、勘探开发研究院、长庆油田分公司、大庆油田公司</t>
  </si>
  <si>
    <t>长城钻探工程公司</t>
  </si>
  <si>
    <t>彭树华、梁利、程芳、何建平、管保山、谢璇、刘萍、唐志娟、翟文、刘玉婷、陈卫平、孙雪莲、李建阁</t>
  </si>
  <si>
    <t>本标准规定了压裂用增黏剂快速水合瓜尔胶的通用技术要求、检验方法、检验规则、标志、包装、运输、贮存与保质期和健康、安全、环境控制要求。本标准适用于压裂用增黏剂快速水合瓜尔胶的质量检验和评价。</t>
  </si>
  <si>
    <t>Q/SY 20772-2019</t>
  </si>
  <si>
    <t>压裂工程合同规范(原标准号：Q/SY 1772-2014)</t>
  </si>
  <si>
    <t>法律事务</t>
  </si>
  <si>
    <t>压裂工程</t>
  </si>
  <si>
    <t>中国石油天然气集团有限公司标准化委员会法律事务专业标准化直属工作组</t>
  </si>
  <si>
    <t>Specification for fracturing engineering contract</t>
  </si>
  <si>
    <t>A10</t>
  </si>
  <si>
    <t>03.100</t>
  </si>
  <si>
    <t>中国石油天然气集团公司法律事务部、大庆油田有限责任公司</t>
  </si>
  <si>
    <t>中国石油天然气集团公司法律事务部</t>
  </si>
  <si>
    <t>杨大新、蒋汉才、柳峰、窦春辉、王乙</t>
  </si>
  <si>
    <t>本标准规定了压裂工程合同（以下简称“合同”）订立的基本要求及合同构成。本标准适用于中国石油天然气集团公司（以下简称“集团公司”）、中国石油天然气股份有限公司（以下简称“股份公司”）及其所属单位；集团公司、股份公司及其所属单位为承包方的压裂工程合同的签订，参照本标准执行。</t>
  </si>
  <si>
    <t>国家安全生产监督管理总局令 第46号,2012年</t>
  </si>
  <si>
    <t>煤层气地面开采安全规程（试行）</t>
  </si>
  <si>
    <t>国家安全生产监督管理总局</t>
  </si>
  <si>
    <t>国家文件</t>
  </si>
  <si>
    <t>010401</t>
  </si>
  <si>
    <t>国家安全生产监督管理总局令</t>
  </si>
  <si>
    <r>
      <rPr>
        <sz val="10"/>
        <color theme="1"/>
        <rFont val="宋体"/>
        <charset val="134"/>
      </rPr>
      <t>第</t>
    </r>
    <r>
      <rPr>
        <sz val="10"/>
        <color theme="1"/>
        <rFont val="Times New Roman"/>
        <charset val="134"/>
      </rPr>
      <t>46</t>
    </r>
    <r>
      <rPr>
        <sz val="10"/>
        <color theme="1"/>
        <rFont val="宋体"/>
        <charset val="134"/>
      </rPr>
      <t>号</t>
    </r>
  </si>
  <si>
    <t>国安令</t>
  </si>
  <si>
    <t>ISO 4591:1992</t>
  </si>
  <si>
    <t>塑料 薄膜和薄片 以重量分析技术(重量分析厚度)测定试样的平均厚度和整卷的平均厚度和总量</t>
  </si>
  <si>
    <t>塑料</t>
  </si>
  <si>
    <t>国际</t>
  </si>
  <si>
    <t>国际标准化组织</t>
  </si>
  <si>
    <t>83.140.10 </t>
  </si>
  <si>
    <t>国外</t>
  </si>
  <si>
    <t>国际标准</t>
  </si>
  <si>
    <t>ISO</t>
  </si>
  <si>
    <t>ISO 9303:1989</t>
  </si>
  <si>
    <t>压力用途的无缝钢管和焊接(埋弧焊除外)钢管 检测纵向缺陷用全周边超声波试验</t>
  </si>
  <si>
    <t>ISO 10405:2000</t>
  </si>
  <si>
    <t>套管和油管的维护与使用</t>
  </si>
  <si>
    <t>套管、油管和钻杆</t>
  </si>
  <si>
    <t>ISO 11960:2010</t>
  </si>
  <si>
    <t>油气井套管或油管用钢管</t>
  </si>
  <si>
    <t>ISO 11961:2008</t>
  </si>
  <si>
    <t>钢制钻杆</t>
  </si>
  <si>
    <t>ISO 13680:2010</t>
  </si>
  <si>
    <t>石油天然气工业 套管、油管和接箍毛坯用耐腐蚀合金无缝管交货技术条件</t>
  </si>
  <si>
    <t>ISO 13703:2000</t>
  </si>
  <si>
    <t>石油和天然气工业 近海生产平台管道系统设计和安装</t>
  </si>
  <si>
    <t>ISO 15156:2020</t>
  </si>
  <si>
    <t>石油天然气工业 油气生产中含H2S环境下使用的材料</t>
  </si>
  <si>
    <t>钢管的无损检测 第10部分:用于纵向和/或横向缺陷探测的无缝和焊接钢管(埋弧焊除外)自动全周边超声波检测</t>
  </si>
  <si>
    <t>10893-10</t>
  </si>
  <si>
    <t>API RP 500:2012</t>
  </si>
  <si>
    <t>石油装置用电气设备位置分类的推荐规程</t>
  </si>
  <si>
    <t>美国石油协会</t>
  </si>
  <si>
    <t>区域标准</t>
  </si>
  <si>
    <t>API</t>
  </si>
  <si>
    <t>RP500</t>
  </si>
  <si>
    <t>API RP 505:2020</t>
  </si>
  <si>
    <t>以1级、0区、1区和2区分类的石油装置用电气设备位置分类的推荐实施规程</t>
  </si>
  <si>
    <t>RP505</t>
  </si>
  <si>
    <t>API RP 14E:1991</t>
  </si>
  <si>
    <t>海上采油平台管路系统设计与安装推荐做法</t>
  </si>
  <si>
    <t>RP14</t>
  </si>
  <si>
    <t>API RP 7G:2014</t>
  </si>
  <si>
    <t>钻柱设计和操作极限推荐做法</t>
  </si>
  <si>
    <t>RP7</t>
  </si>
  <si>
    <t>API Spec 5CT:2001</t>
  </si>
  <si>
    <t>套管和油管规范</t>
  </si>
  <si>
    <t>SPEC 5CT</t>
  </si>
  <si>
    <t>API SPEC 5CT:2011</t>
  </si>
  <si>
    <t>表面安全阀（SSV）和水下安全阀（USV）的耐火测试标准</t>
  </si>
  <si>
    <t>020201</t>
  </si>
  <si>
    <t>API Spec 5DP:2009</t>
  </si>
  <si>
    <t>钻杆规范</t>
  </si>
  <si>
    <t>Spec 5DP</t>
  </si>
  <si>
    <t>API Spec 16F:2017</t>
  </si>
  <si>
    <t>海洋钻井隔水管设备规范</t>
  </si>
  <si>
    <t>Spec 16F</t>
  </si>
  <si>
    <t>API Spec 17D:2020</t>
  </si>
  <si>
    <t>水下井口和采油树设备</t>
  </si>
  <si>
    <t>Spec 17D</t>
  </si>
  <si>
    <t>API Spec 17F:2017</t>
  </si>
  <si>
    <t>海底控制系统规范</t>
  </si>
  <si>
    <t>Spec 17F</t>
  </si>
  <si>
    <t>API Spec 5L:2020</t>
  </si>
  <si>
    <t>管线管</t>
  </si>
  <si>
    <t>Spec 5CRA</t>
  </si>
  <si>
    <t>API Spec 5CRA:2009</t>
  </si>
  <si>
    <t>套管、油管和接箍毛坯用耐蚀合金无缝管规范</t>
  </si>
  <si>
    <t>Spec 5L</t>
  </si>
  <si>
    <t>API Spec 6X:2004</t>
  </si>
  <si>
    <t>承压设备设计计算</t>
  </si>
  <si>
    <t>Spec 6X</t>
  </si>
  <si>
    <t>API Spec 7-1:2013</t>
  </si>
  <si>
    <t>旋转钻柱构件规范</t>
  </si>
  <si>
    <t>Spec7-1</t>
  </si>
  <si>
    <t>API Spec 7-2:2017</t>
  </si>
  <si>
    <t>旋转台肩式螺纹连接螺纹加工及测量规范</t>
  </si>
  <si>
    <t>Spec7-2</t>
  </si>
  <si>
    <t>API TR 5C3:2018</t>
  </si>
  <si>
    <t>套管、油管及用作套管或油管的管线管公式和计算及套管和油管使用性能表技术报告</t>
  </si>
  <si>
    <t>TR5C3</t>
  </si>
  <si>
    <t>ANSI/ASME B1.1:2003</t>
  </si>
  <si>
    <t>统一英制螺纹</t>
  </si>
  <si>
    <t>美国国家标准学会</t>
  </si>
  <si>
    <t>ANSI</t>
  </si>
  <si>
    <t>B1.1</t>
  </si>
  <si>
    <t>ANSI/ASME B1.2:1983(R2001)</t>
  </si>
  <si>
    <t>统一英制螺纹用量规和计量</t>
  </si>
  <si>
    <t>B1.2</t>
  </si>
  <si>
    <t>ANSI B1.5:1997 (R 2004) (R 2009) (R 2014)</t>
  </si>
  <si>
    <t>一般用途的梯形螺纹</t>
  </si>
  <si>
    <t>020202</t>
  </si>
  <si>
    <t>B1.5</t>
  </si>
  <si>
    <t>ANSI B1.8:1988 (R 2011) (R 2016) (R 2021)</t>
  </si>
  <si>
    <t>美国标准短齿梯形螺纹</t>
  </si>
  <si>
    <t>B1.8</t>
  </si>
  <si>
    <t>ANSI/ASME B31.3:2020</t>
  </si>
  <si>
    <t>工艺管道</t>
  </si>
  <si>
    <t>B31.3</t>
  </si>
  <si>
    <t>ASME B1.1:2019</t>
  </si>
  <si>
    <t>统一英制螺纹Unified Inch Screw Threads (UN and UNR Thread Form)</t>
  </si>
  <si>
    <t>美国机械工程师学会</t>
  </si>
  <si>
    <t>Unified Inch Screw Threads (UN and UNR Thread Form)</t>
  </si>
  <si>
    <t>020204</t>
  </si>
  <si>
    <t>ASME</t>
  </si>
  <si>
    <r>
      <rPr>
        <sz val="10"/>
        <color theme="1"/>
        <rFont val="Times New Roman"/>
        <charset val="134"/>
      </rPr>
      <t>ASME B1.2:1983</t>
    </r>
    <r>
      <rPr>
        <sz val="10"/>
        <color theme="1"/>
        <rFont val="宋体"/>
        <charset val="134"/>
      </rPr>
      <t>（</t>
    </r>
    <r>
      <rPr>
        <sz val="10"/>
        <color theme="1"/>
        <rFont val="Times New Roman"/>
        <charset val="134"/>
      </rPr>
      <t>R2017)</t>
    </r>
  </si>
  <si>
    <t>统一英制螺纹用量规和计量Gages and Gaging for Unified Inch Screw Threads</t>
  </si>
  <si>
    <t>Gages and Gaging for Unified Inch Screw Threads</t>
  </si>
  <si>
    <t>ASNT SNT-TC-1A:2020</t>
  </si>
  <si>
    <t>无损检测人员的资格鉴定和认证</t>
  </si>
  <si>
    <t>美国无损检测学会</t>
  </si>
  <si>
    <t>ASNT</t>
  </si>
  <si>
    <t>SNT-TC-1A</t>
  </si>
  <si>
    <t>ASTM A370:2022</t>
  </si>
  <si>
    <t>钢制品力学性能试验的标准方法和定义</t>
  </si>
  <si>
    <t>材料与试验</t>
  </si>
  <si>
    <t>美国材料与试验协会</t>
  </si>
  <si>
    <t>ASTM</t>
  </si>
  <si>
    <t>A370</t>
  </si>
  <si>
    <t>ASTM A388:2019</t>
  </si>
  <si>
    <t>重型锻钢件超声波检验的标准作法Standard Practice for Ultrasonic Examination of Steel Forgings</t>
  </si>
  <si>
    <t>材料</t>
  </si>
  <si>
    <t>Standard Practice for Ultrasonic Examination of Steel Forgings</t>
  </si>
  <si>
    <t>020207</t>
  </si>
  <si>
    <t>A388</t>
  </si>
  <si>
    <t>ASTM A609/A609M:2021</t>
  </si>
  <si>
    <t>碳钢、低合金钢和马氏体不锈钢铸件超声波检验</t>
  </si>
  <si>
    <t>A609</t>
  </si>
  <si>
    <t>ASTM D1415:2018</t>
  </si>
  <si>
    <t>橡胶性能 国际硬度的标准试验方法</t>
  </si>
  <si>
    <t>D1415</t>
  </si>
  <si>
    <t>ASTM D1418:2022</t>
  </si>
  <si>
    <t>橡胶及胶乳命名规程</t>
  </si>
  <si>
    <t>D1418</t>
  </si>
  <si>
    <t>ASTM D2240:2021</t>
  </si>
  <si>
    <t>橡胶性能 硬度计硬度的标准试验方法</t>
  </si>
  <si>
    <t>D2240</t>
  </si>
  <si>
    <t>ASTM E10:2021</t>
  </si>
  <si>
    <t>金属材料布氏硬度试验方法</t>
  </si>
  <si>
    <t>ASTM E11:2022</t>
  </si>
  <si>
    <t>试验用金属丝布和筛的标准规范Standard Specification for Woven Wire Test Sieve Cloth and Test Sieves</t>
  </si>
  <si>
    <t>Standard Specification for Woven Wire Test Sieve Cloth and Test Sieves</t>
  </si>
  <si>
    <t>ASTM E18:2022</t>
  </si>
  <si>
    <t>金属材料洛氏硬度试验方法</t>
  </si>
  <si>
    <t>E18</t>
  </si>
  <si>
    <t>ASTM E94:2017</t>
  </si>
  <si>
    <t>射线照相检验的标准方法指南</t>
  </si>
  <si>
    <t>ASTM E140:2022</t>
  </si>
  <si>
    <t>金属标准硬度换算表</t>
  </si>
  <si>
    <t>E140</t>
  </si>
  <si>
    <t>ASTM E165/E165M:2022</t>
  </si>
  <si>
    <t>渗透检测的实施方法</t>
  </si>
  <si>
    <t>Standard Practice for Liquid Penetrant Testing for General Industry</t>
  </si>
  <si>
    <t>E165</t>
  </si>
  <si>
    <t>ASTM E186:2022</t>
  </si>
  <si>
    <t>厚壁[51mm~114mm(2in~4 1/2in)]铸钢件的标准参考射线照片</t>
  </si>
  <si>
    <t>E186</t>
  </si>
  <si>
    <t xml:space="preserve">ASTM E213:2022 </t>
  </si>
  <si>
    <t>金属管的超声波检查规程</t>
  </si>
  <si>
    <t>E213</t>
  </si>
  <si>
    <t>ASTM E280:2022</t>
  </si>
  <si>
    <t>厚壁[114mm~305mm(4 1/2in~12in)]铸钢件的标准参考射线照片</t>
  </si>
  <si>
    <t>E280</t>
  </si>
  <si>
    <t>ASTM E309:2022</t>
  </si>
  <si>
    <t>用磁饱和法对管形钢制品进行涡流检验的规程</t>
  </si>
  <si>
    <t>E309</t>
  </si>
  <si>
    <t>ASTM E428:2022</t>
  </si>
  <si>
    <t>超声波检验用钢试块的制造和控制标准做法</t>
  </si>
  <si>
    <t>E428</t>
  </si>
  <si>
    <t>ASTM E446:2022</t>
  </si>
  <si>
    <t>厚度等于和小于51 mm(2in)的铸钢件的标准参考射线照片</t>
  </si>
  <si>
    <t>E446</t>
  </si>
  <si>
    <t>ASTM E570:2022</t>
  </si>
  <si>
    <t>铁磁钢管制品漏磁检查规程</t>
  </si>
  <si>
    <t>E570</t>
  </si>
  <si>
    <t xml:space="preserve">ASTM E709:2022 </t>
  </si>
  <si>
    <t>磁粉检测标准指南</t>
  </si>
  <si>
    <t>Standard Guide for Magnetic Particle Testing</t>
  </si>
  <si>
    <t>E709</t>
  </si>
  <si>
    <t>ASTM E747:2022</t>
  </si>
  <si>
    <t>射线照相用线型像质指示器的设计、制造和材料分类的标准操作方法</t>
  </si>
  <si>
    <t>E747</t>
  </si>
  <si>
    <t>AWS A5.1:2012</t>
  </si>
  <si>
    <t>电弧焊接碳钢涂料焊条规范</t>
  </si>
  <si>
    <t>美国焊接协会</t>
  </si>
  <si>
    <t>AWS</t>
  </si>
  <si>
    <t>A5.1</t>
  </si>
  <si>
    <t>AWS D1.1/D1.1M:2020</t>
  </si>
  <si>
    <t>钢结构焊接规范Structural Welding Code—Steel</t>
  </si>
  <si>
    <t>Structural Welding Code—Steel</t>
  </si>
  <si>
    <t>020208</t>
  </si>
  <si>
    <t>D1.1/D1.1M</t>
  </si>
  <si>
    <t>BS 2M 54: 1991(R 2004)</t>
  </si>
  <si>
    <t>金属热处理温度控制规范</t>
  </si>
  <si>
    <t>金属热处理</t>
  </si>
  <si>
    <t>英国标准学会</t>
  </si>
  <si>
    <t>020209</t>
  </si>
  <si>
    <t>BS</t>
  </si>
  <si>
    <t>2M 54</t>
  </si>
  <si>
    <t>BS EN ISO 9712:2022</t>
  </si>
  <si>
    <t>无损检测(NDT)NDT人员的鉴定与认证Non-destructive testing - Qualification and certification of NDT personnel</t>
  </si>
  <si>
    <t>Non-destructive testing - Qualification and certification of NDT personnel</t>
  </si>
  <si>
    <t>EN ISO 9712</t>
  </si>
  <si>
    <t>CSWIP-WI-6-92</t>
  </si>
  <si>
    <t>焊接检验员和高级焊接检验师目视认证要求</t>
  </si>
  <si>
    <t>英国剑桥皇家焊接研究所</t>
  </si>
  <si>
    <t>CSWIP</t>
  </si>
  <si>
    <t>WI-6-92</t>
  </si>
  <si>
    <t>MIL-STD-105D-1989</t>
  </si>
  <si>
    <t>按属性进行检验的抽样程序和表格</t>
  </si>
  <si>
    <t>抽样</t>
  </si>
  <si>
    <t>美国军事标准</t>
  </si>
  <si>
    <t>MIL</t>
  </si>
  <si>
    <t>STD 105D</t>
  </si>
  <si>
    <t>MIL STD H 6875F-1999</t>
  </si>
  <si>
    <t>钢、合金钢和耐热钢的热处理</t>
  </si>
  <si>
    <t>STD H-6875F</t>
  </si>
  <si>
    <t>NACE MR0175/ISO 15156:2020</t>
  </si>
  <si>
    <t>美国腐蚀工程师协会</t>
  </si>
  <si>
    <t>NACE</t>
  </si>
  <si>
    <t>MR0175</t>
  </si>
  <si>
    <t>SAE AMS-H-6875A:1998(R2006)</t>
  </si>
  <si>
    <t>钢材的热处理</t>
  </si>
  <si>
    <t>机动车</t>
  </si>
  <si>
    <t>美国机动车工程师学会</t>
  </si>
  <si>
    <t>020214</t>
  </si>
  <si>
    <t>SAE</t>
  </si>
  <si>
    <t>AMS-H-6875A</t>
  </si>
  <si>
    <t>SAE J517:2016</t>
  </si>
  <si>
    <t>液压软管</t>
  </si>
  <si>
    <t>J517</t>
  </si>
  <si>
    <t>标准类别统计</t>
  </si>
  <si>
    <t>全部</t>
  </si>
  <si>
    <t>引用</t>
  </si>
  <si>
    <t>标准对象类别</t>
  </si>
  <si>
    <t>数量</t>
  </si>
  <si>
    <t>所占比例</t>
  </si>
  <si>
    <t>标准目的类别</t>
  </si>
  <si>
    <t>标准功能类别</t>
  </si>
  <si>
    <t>标准代号归一</t>
  </si>
  <si>
    <t>标准层次类别</t>
  </si>
  <si>
    <t>标准数</t>
  </si>
  <si>
    <t>核心标准数</t>
  </si>
  <si>
    <t>引用标准数</t>
  </si>
  <si>
    <t>现行有效</t>
  </si>
  <si>
    <t>废止+被代替</t>
  </si>
  <si>
    <t>过程标准</t>
  </si>
  <si>
    <t>基础标准</t>
  </si>
  <si>
    <t>试验方法标准</t>
  </si>
  <si>
    <t>核心标准总数</t>
  </si>
  <si>
    <t>产品标准</t>
  </si>
  <si>
    <t>技术标准</t>
  </si>
  <si>
    <t>规程标准</t>
  </si>
  <si>
    <t>产品/过程标准</t>
  </si>
  <si>
    <t>安全标准</t>
  </si>
  <si>
    <t>规范标准</t>
  </si>
  <si>
    <t>方法标准</t>
  </si>
  <si>
    <t>术语标准</t>
  </si>
  <si>
    <t>总引用文件数</t>
  </si>
  <si>
    <t>符号标准</t>
  </si>
  <si>
    <t>规程标准/试验方法标准？</t>
  </si>
  <si>
    <t xml:space="preserve">      </t>
  </si>
  <si>
    <t>平均引用标准数</t>
  </si>
  <si>
    <t>6项标准没有引用标准</t>
  </si>
  <si>
    <t>6项分部分标准被整体引用</t>
  </si>
  <si>
    <t>补齐标准标注</t>
  </si>
  <si>
    <t>包含标准数量</t>
  </si>
  <si>
    <t>引用次数</t>
  </si>
  <si>
    <t>GB 150.1-.4（全部）</t>
  </si>
  <si>
    <r>
      <rPr>
        <sz val="10"/>
        <color rgb="FFFF0000"/>
        <rFont val="Times New Roman"/>
        <charset val="134"/>
      </rPr>
      <t>GB/T 20972.1-.3</t>
    </r>
    <r>
      <rPr>
        <sz val="10"/>
        <color rgb="FFFF0000"/>
        <rFont val="宋体"/>
        <charset val="134"/>
      </rPr>
      <t>（全部）</t>
    </r>
  </si>
  <si>
    <t>总标准数</t>
  </si>
  <si>
    <r>
      <rPr>
        <sz val="10"/>
        <color rgb="FFFF0000"/>
        <rFont val="Times New Roman"/>
        <charset val="134"/>
      </rPr>
      <t>GB/T 308.1-.2</t>
    </r>
    <r>
      <rPr>
        <sz val="10"/>
        <color rgb="FFFF0000"/>
        <rFont val="宋体"/>
        <charset val="134"/>
      </rPr>
      <t>（全部）</t>
    </r>
  </si>
  <si>
    <t>未查新</t>
  </si>
  <si>
    <r>
      <rPr>
        <sz val="10"/>
        <color rgb="FFFF0000"/>
        <rFont val="Times New Roman"/>
        <charset val="134"/>
      </rPr>
      <t>GB/T 4340.1-.4</t>
    </r>
    <r>
      <rPr>
        <sz val="10"/>
        <color rgb="FFFF0000"/>
        <rFont val="宋体"/>
        <charset val="134"/>
      </rPr>
      <t>（全部）</t>
    </r>
  </si>
  <si>
    <r>
      <rPr>
        <sz val="10"/>
        <color rgb="FFFF0000"/>
        <rFont val="Times New Roman"/>
        <charset val="134"/>
      </rPr>
      <t>NB/T 47013</t>
    </r>
    <r>
      <rPr>
        <sz val="10"/>
        <color rgb="FFFF0000"/>
        <rFont val="宋体"/>
        <charset val="134"/>
      </rPr>
      <t>（全部）</t>
    </r>
  </si>
  <si>
    <t>020101</t>
  </si>
  <si>
    <r>
      <rPr>
        <sz val="10"/>
        <color rgb="FFFF0000"/>
        <rFont val="Times New Roman"/>
        <charset val="134"/>
      </rPr>
      <t>SY/T 5587</t>
    </r>
    <r>
      <rPr>
        <sz val="10"/>
        <color rgb="FFFF0000"/>
        <rFont val="宋体"/>
        <charset val="134"/>
      </rPr>
      <t>（全部）</t>
    </r>
  </si>
  <si>
    <t>国内标准数</t>
  </si>
  <si>
    <t>020206</t>
  </si>
  <si>
    <t>引用文件数</t>
  </si>
  <si>
    <t>国际国外标准数</t>
  </si>
  <si>
    <t>020211</t>
  </si>
  <si>
    <t>020212</t>
  </si>
  <si>
    <t>020213</t>
  </si>
  <si>
    <t>标准代号(归类)</t>
  </si>
  <si>
    <t>标准序列号1</t>
  </si>
  <si>
    <t>标准序列号2</t>
  </si>
  <si>
    <t>标准引用总数</t>
  </si>
  <si>
    <t>第46号</t>
  </si>
  <si>
    <t>ASME B1.2:1983（R2017)</t>
  </si>
  <si>
    <t>NB/T10034-2016</t>
  </si>
  <si>
    <t>页岩气  压裂液  第2部分：滑溜水性能指标及评价方法</t>
  </si>
  <si>
    <t>页岩气  压裂液  第3部分：降阻剂性能指标及测试方法</t>
  </si>
  <si>
    <t xml:space="preserve">页岩气 压裂液 第4部分：连续混配压裂液性能指标及评价方法 </t>
  </si>
  <si>
    <t>添加剂</t>
  </si>
  <si>
    <t>支撑剂</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</si>
</sst>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s>
  <fonts count="88">
    <font>
      <sz val="11"/>
      <color theme="1"/>
      <name val="宋体"/>
      <charset val="134"/>
      <scheme val="minor"/>
    </font>
    <font>
      <b/>
      <sz val="12"/>
      <name val="等线"/>
      <charset val="134"/>
    </font>
    <font>
      <b/>
      <sz val="11"/>
      <color rgb="FFFF0000"/>
      <name val="宋体"/>
      <charset val="134"/>
      <scheme val="minor"/>
    </font>
    <font>
      <sz val="9"/>
      <color rgb="FFFF0000"/>
      <name val="等线"/>
      <charset val="134"/>
    </font>
    <font>
      <sz val="9"/>
      <color rgb="FF0070C0"/>
      <name val="等线"/>
      <charset val="134"/>
    </font>
    <font>
      <sz val="9"/>
      <name val="等线"/>
      <charset val="134"/>
    </font>
    <font>
      <sz val="9"/>
      <color theme="1"/>
      <name val="宋体"/>
      <charset val="134"/>
      <scheme val="minor"/>
    </font>
    <font>
      <b/>
      <sz val="11"/>
      <color theme="1"/>
      <name val="宋体"/>
      <charset val="134"/>
      <scheme val="minor"/>
    </font>
    <font>
      <sz val="8"/>
      <color theme="1"/>
      <name val="宋体"/>
      <charset val="134"/>
      <scheme val="minor"/>
    </font>
    <font>
      <sz val="10"/>
      <color theme="1"/>
      <name val="Times New Roman"/>
      <charset val="134"/>
    </font>
    <font>
      <b/>
      <sz val="9"/>
      <color theme="1"/>
      <name val="宋体"/>
      <charset val="134"/>
      <scheme val="minor"/>
    </font>
    <font>
      <sz val="10"/>
      <color rgb="FFFF0000"/>
      <name val="Times New Roman"/>
      <charset val="134"/>
    </font>
    <font>
      <sz val="9"/>
      <color theme="4"/>
      <name val="宋体"/>
      <charset val="134"/>
      <scheme val="minor"/>
    </font>
    <font>
      <b/>
      <sz val="10"/>
      <color theme="1"/>
      <name val="宋体"/>
      <charset val="134"/>
      <scheme val="minor"/>
    </font>
    <font>
      <b/>
      <sz val="10"/>
      <name val="Times New Roman"/>
      <charset val="134"/>
    </font>
    <font>
      <b/>
      <sz val="10"/>
      <name val="宋体"/>
      <charset val="134"/>
      <scheme val="minor"/>
    </font>
    <font>
      <b/>
      <sz val="10"/>
      <color rgb="FF0070C0"/>
      <name val="宋体"/>
      <charset val="134"/>
      <scheme val="minor"/>
    </font>
    <font>
      <b/>
      <sz val="10"/>
      <color rgb="FF000000"/>
      <name val="等线"/>
      <charset val="134"/>
    </font>
    <font>
      <b/>
      <sz val="10"/>
      <color rgb="FF0070C0"/>
      <name val="宋体"/>
      <charset val="134"/>
    </font>
    <font>
      <b/>
      <sz val="10"/>
      <color theme="1"/>
      <name val="Times New Roman"/>
      <charset val="134"/>
    </font>
    <font>
      <sz val="10"/>
      <color rgb="FF0070C0"/>
      <name val="Times New Roman"/>
      <charset val="134"/>
    </font>
    <font>
      <b/>
      <sz val="9"/>
      <name val="等线"/>
      <charset val="134"/>
    </font>
    <font>
      <sz val="10"/>
      <color rgb="FF000000"/>
      <name val="Times New Roman"/>
      <charset val="134"/>
    </font>
    <font>
      <sz val="9"/>
      <name val="宋体"/>
      <charset val="134"/>
      <scheme val="minor"/>
    </font>
    <font>
      <b/>
      <sz val="10"/>
      <color rgb="FFFF0000"/>
      <name val="宋体"/>
      <charset val="134"/>
    </font>
    <font>
      <b/>
      <sz val="10"/>
      <color theme="4"/>
      <name val="宋体"/>
      <charset val="134"/>
      <scheme val="minor"/>
    </font>
    <font>
      <sz val="10"/>
      <color rgb="FFFF0000"/>
      <name val="宋体"/>
      <charset val="134"/>
    </font>
    <font>
      <sz val="11"/>
      <color theme="4"/>
      <name val="宋体"/>
      <charset val="134"/>
      <scheme val="minor"/>
    </font>
    <font>
      <sz val="10"/>
      <name val="Times New Roman"/>
      <charset val="134"/>
    </font>
    <font>
      <sz val="12"/>
      <name val="Calibri"/>
      <charset val="134"/>
    </font>
    <font>
      <b/>
      <sz val="10"/>
      <color rgb="FFFF0000"/>
      <name val="Times New Roman"/>
      <charset val="134"/>
    </font>
    <font>
      <sz val="9"/>
      <color rgb="FF000000"/>
      <name val="等线"/>
      <charset val="134"/>
    </font>
    <font>
      <sz val="10"/>
      <name val="Calibri"/>
      <charset val="134"/>
    </font>
    <font>
      <sz val="10"/>
      <color rgb="FFFF0000"/>
      <name val="宋体"/>
      <charset val="134"/>
      <scheme val="minor"/>
    </font>
    <font>
      <sz val="10"/>
      <color indexed="8"/>
      <name val="Times New Roman"/>
      <charset val="134"/>
    </font>
    <font>
      <b/>
      <sz val="9"/>
      <color indexed="8"/>
      <name val="宋体"/>
      <charset val="134"/>
      <scheme val="minor"/>
    </font>
    <font>
      <b/>
      <sz val="9"/>
      <color rgb="FF000000"/>
      <name val="宋体"/>
      <charset val="134"/>
      <scheme val="minor"/>
    </font>
    <font>
      <sz val="10"/>
      <color rgb="FF333333"/>
      <name val="Times New Roman"/>
      <charset val="134"/>
    </font>
    <font>
      <b/>
      <sz val="9"/>
      <color rgb="FFFF0000"/>
      <name val="等线"/>
      <charset val="134"/>
    </font>
    <font>
      <b/>
      <sz val="10"/>
      <color theme="1"/>
      <name val="宋体"/>
      <charset val="134"/>
    </font>
    <font>
      <sz val="10"/>
      <color theme="1"/>
      <name val="宋体"/>
      <charset val="134"/>
    </font>
    <font>
      <sz val="9"/>
      <color theme="1"/>
      <name val="宋体"/>
      <charset val="134"/>
    </font>
    <font>
      <sz val="10"/>
      <color rgb="FFFF0000"/>
      <name val="Calibri"/>
      <charset val="134"/>
    </font>
    <font>
      <b/>
      <sz val="9"/>
      <color rgb="FF000000"/>
      <name val="等线"/>
      <charset val="134"/>
    </font>
    <font>
      <sz val="8"/>
      <name val="Calibri"/>
      <charset val="134"/>
    </font>
    <font>
      <sz val="8"/>
      <name val="宋体"/>
      <charset val="134"/>
      <scheme val="minor"/>
    </font>
    <font>
      <b/>
      <sz val="9"/>
      <color rgb="FFFF0000"/>
      <name val="Arial Unicode MS"/>
      <charset val="134"/>
    </font>
    <font>
      <b/>
      <sz val="9"/>
      <color theme="1"/>
      <name val="Arial Unicode MS"/>
      <charset val="134"/>
    </font>
    <font>
      <b/>
      <sz val="10"/>
      <color rgb="FFFF0000"/>
      <name val="宋体"/>
      <charset val="134"/>
      <scheme val="minor"/>
    </font>
    <font>
      <sz val="9"/>
      <color rgb="FFFF0000"/>
      <name val="宋体"/>
      <charset val="134"/>
      <scheme val="minor"/>
    </font>
    <font>
      <b/>
      <sz val="11"/>
      <color theme="1"/>
      <name val="微软雅黑"/>
      <charset val="134"/>
    </font>
    <font>
      <b/>
      <sz val="11"/>
      <color rgb="FF0070C0"/>
      <name val="宋体"/>
      <charset val="134"/>
      <scheme val="minor"/>
    </font>
    <font>
      <sz val="11"/>
      <color rgb="FFFF0000"/>
      <name val="宋体"/>
      <charset val="134"/>
      <scheme val="minor"/>
    </font>
    <font>
      <sz val="9"/>
      <color rgb="FF00B0F0"/>
      <name val="宋体"/>
      <charset val="134"/>
      <scheme val="minor"/>
    </font>
    <font>
      <sz val="9"/>
      <color rgb="FF0070C0"/>
      <name val="宋体"/>
      <charset val="134"/>
      <scheme val="minor"/>
    </font>
    <font>
      <b/>
      <sz val="9"/>
      <name val="宋体"/>
      <charset val="134"/>
      <scheme val="minor"/>
    </font>
    <font>
      <b/>
      <sz val="10"/>
      <color theme="1"/>
      <name val="Arial Unicode MS"/>
      <charset val="134"/>
    </font>
    <font>
      <sz val="9.75"/>
      <color rgb="FF428BCA"/>
      <name val="Arial"/>
      <charset val="134"/>
    </font>
    <font>
      <b/>
      <sz val="8"/>
      <name val="宋体"/>
      <charset val="134"/>
      <scheme val="minor"/>
    </font>
    <font>
      <sz val="11"/>
      <color rgb="FF0070C0"/>
      <name val="宋体"/>
      <charset val="134"/>
      <scheme val="minor"/>
    </font>
    <font>
      <b/>
      <sz val="9"/>
      <color rgb="FFFF0000"/>
      <name val="宋体"/>
      <charset val="134"/>
      <scheme val="minor"/>
    </font>
    <font>
      <sz val="9"/>
      <color rgb="FF0000FF"/>
      <name val="宋体"/>
      <charset val="134"/>
      <scheme val="minor"/>
    </font>
    <font>
      <sz val="11"/>
      <color indexed="8"/>
      <name val="宋体"/>
      <charset val="134"/>
    </font>
    <font>
      <sz val="11"/>
      <color rgb="FF0000FF"/>
      <name val="宋体"/>
      <charset val="134"/>
      <scheme val="minor"/>
    </font>
    <font>
      <sz val="8"/>
      <color rgb="FFFF0000"/>
      <name val="宋体"/>
      <charset val="134"/>
      <scheme val="minor"/>
    </font>
    <font>
      <sz val="10.5"/>
      <color rgb="FF606266"/>
      <name val="Helvetica"/>
      <charset val="134"/>
    </font>
    <font>
      <sz val="10.5"/>
      <color rgb="FF606266"/>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name val="Calibri"/>
      <charset val="134"/>
    </font>
    <font>
      <b/>
      <sz val="10"/>
      <color rgb="FF0070C0"/>
      <name val="Times New Roman"/>
      <charset val="134"/>
    </font>
  </fonts>
  <fills count="40">
    <fill>
      <patternFill patternType="none"/>
    </fill>
    <fill>
      <patternFill patternType="gray125"/>
    </fill>
    <fill>
      <patternFill patternType="solid">
        <fgColor theme="5" tint="0.8"/>
        <bgColor indexed="64"/>
      </patternFill>
    </fill>
    <fill>
      <patternFill patternType="solid">
        <fgColor theme="4" tint="0.6"/>
        <bgColor indexed="64"/>
      </patternFill>
    </fill>
    <fill>
      <patternFill patternType="solid">
        <fgColor rgb="FFFFFF00"/>
        <bgColor indexed="64"/>
      </patternFill>
    </fill>
    <fill>
      <patternFill patternType="solid">
        <fgColor theme="4" tint="0.8"/>
        <bgColor indexed="64"/>
      </patternFill>
    </fill>
    <fill>
      <patternFill patternType="solid">
        <fgColor theme="7" tint="0.8"/>
        <bgColor indexed="64"/>
      </patternFill>
    </fill>
    <fill>
      <patternFill patternType="solid">
        <fgColor theme="4" tint="0.4"/>
        <bgColor indexed="64"/>
      </patternFill>
    </fill>
    <fill>
      <patternFill patternType="solid">
        <fgColor rgb="FF00B0F0"/>
        <bgColor indexed="64"/>
      </patternFill>
    </fill>
    <fill>
      <patternFill patternType="solid">
        <fgColor theme="6"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theme="1"/>
      </left>
      <right style="thin">
        <color theme="1"/>
      </right>
      <top style="thin">
        <color theme="1"/>
      </top>
      <bottom style="thin">
        <color theme="1"/>
      </bottom>
      <diagonal/>
    </border>
    <border>
      <left/>
      <right/>
      <top style="thick">
        <color rgb="FFFF0000"/>
      </top>
      <bottom/>
      <diagonal/>
    </border>
    <border>
      <left style="thin">
        <color auto="1"/>
      </left>
      <right style="thin">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top style="thin">
        <color auto="1"/>
      </top>
      <bottom style="thin">
        <color auto="1"/>
      </bottom>
      <diagonal/>
    </border>
    <border>
      <left style="thin">
        <color theme="5" tint="-0.25"/>
      </left>
      <right style="thin">
        <color theme="5" tint="-0.25"/>
      </right>
      <top style="thin">
        <color theme="5" tint="-0.25"/>
      </top>
      <bottom style="thin">
        <color theme="5" tint="-0.25"/>
      </bottom>
      <diagonal/>
    </border>
    <border>
      <left style="thin">
        <color auto="1"/>
      </left>
      <right style="thin">
        <color auto="1"/>
      </right>
      <top/>
      <bottom style="thin">
        <color auto="1"/>
      </bottom>
      <diagonal/>
    </border>
    <border>
      <left/>
      <right/>
      <top style="thin">
        <color rgb="FFFF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67"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0" fillId="10" borderId="9" applyNumberFormat="0" applyFont="0" applyAlignment="0" applyProtection="0">
      <alignment vertical="center"/>
    </xf>
    <xf numFmtId="0" fontId="69"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2" fillId="0" borderId="10" applyNumberFormat="0" applyFill="0" applyAlignment="0" applyProtection="0">
      <alignment vertical="center"/>
    </xf>
    <xf numFmtId="0" fontId="73" fillId="0" borderId="10" applyNumberFormat="0" applyFill="0" applyAlignment="0" applyProtection="0">
      <alignment vertical="center"/>
    </xf>
    <xf numFmtId="0" fontId="74" fillId="0" borderId="11" applyNumberFormat="0" applyFill="0" applyAlignment="0" applyProtection="0">
      <alignment vertical="center"/>
    </xf>
    <xf numFmtId="0" fontId="74" fillId="0" borderId="0" applyNumberFormat="0" applyFill="0" applyBorder="0" applyAlignment="0" applyProtection="0">
      <alignment vertical="center"/>
    </xf>
    <xf numFmtId="0" fontId="75" fillId="11" borderId="12" applyNumberFormat="0" applyAlignment="0" applyProtection="0">
      <alignment vertical="center"/>
    </xf>
    <xf numFmtId="0" fontId="76" fillId="12" borderId="13" applyNumberFormat="0" applyAlignment="0" applyProtection="0">
      <alignment vertical="center"/>
    </xf>
    <xf numFmtId="0" fontId="77" fillId="12" borderId="12" applyNumberFormat="0" applyAlignment="0" applyProtection="0">
      <alignment vertical="center"/>
    </xf>
    <xf numFmtId="0" fontId="78" fillId="13" borderId="14" applyNumberFormat="0" applyAlignment="0" applyProtection="0">
      <alignment vertical="center"/>
    </xf>
    <xf numFmtId="0" fontId="79" fillId="0" borderId="15" applyNumberFormat="0" applyFill="0" applyAlignment="0" applyProtection="0">
      <alignment vertical="center"/>
    </xf>
    <xf numFmtId="0" fontId="80" fillId="0" borderId="16" applyNumberFormat="0" applyFill="0" applyAlignment="0" applyProtection="0">
      <alignment vertical="center"/>
    </xf>
    <xf numFmtId="0" fontId="81" fillId="14" borderId="0" applyNumberFormat="0" applyBorder="0" applyAlignment="0" applyProtection="0">
      <alignment vertical="center"/>
    </xf>
    <xf numFmtId="0" fontId="82" fillId="15" borderId="0" applyNumberFormat="0" applyBorder="0" applyAlignment="0" applyProtection="0">
      <alignment vertical="center"/>
    </xf>
    <xf numFmtId="0" fontId="83" fillId="16" borderId="0" applyNumberFormat="0" applyBorder="0" applyAlignment="0" applyProtection="0">
      <alignment vertical="center"/>
    </xf>
    <xf numFmtId="0" fontId="84" fillId="17" borderId="0" applyNumberFormat="0" applyBorder="0" applyAlignment="0" applyProtection="0">
      <alignment vertical="center"/>
    </xf>
    <xf numFmtId="0" fontId="85" fillId="18" borderId="0" applyNumberFormat="0" applyBorder="0" applyAlignment="0" applyProtection="0">
      <alignment vertical="center"/>
    </xf>
    <xf numFmtId="0" fontId="85" fillId="19" borderId="0" applyNumberFormat="0" applyBorder="0" applyAlignment="0" applyProtection="0">
      <alignment vertical="center"/>
    </xf>
    <xf numFmtId="0" fontId="84" fillId="20" borderId="0" applyNumberFormat="0" applyBorder="0" applyAlignment="0" applyProtection="0">
      <alignment vertical="center"/>
    </xf>
    <xf numFmtId="0" fontId="84" fillId="21" borderId="0" applyNumberFormat="0" applyBorder="0" applyAlignment="0" applyProtection="0">
      <alignment vertical="center"/>
    </xf>
    <xf numFmtId="0" fontId="85" fillId="22" borderId="0" applyNumberFormat="0" applyBorder="0" applyAlignment="0" applyProtection="0">
      <alignment vertical="center"/>
    </xf>
    <xf numFmtId="0" fontId="85" fillId="23" borderId="0" applyNumberFormat="0" applyBorder="0" applyAlignment="0" applyProtection="0">
      <alignment vertical="center"/>
    </xf>
    <xf numFmtId="0" fontId="84" fillId="24" borderId="0" applyNumberFormat="0" applyBorder="0" applyAlignment="0" applyProtection="0">
      <alignment vertical="center"/>
    </xf>
    <xf numFmtId="0" fontId="84" fillId="25" borderId="0" applyNumberFormat="0" applyBorder="0" applyAlignment="0" applyProtection="0">
      <alignment vertical="center"/>
    </xf>
    <xf numFmtId="0" fontId="85" fillId="9" borderId="0" applyNumberFormat="0" applyBorder="0" applyAlignment="0" applyProtection="0">
      <alignment vertical="center"/>
    </xf>
    <xf numFmtId="0" fontId="85" fillId="26" borderId="0" applyNumberFormat="0" applyBorder="0" applyAlignment="0" applyProtection="0">
      <alignment vertical="center"/>
    </xf>
    <xf numFmtId="0" fontId="84" fillId="27" borderId="0" applyNumberFormat="0" applyBorder="0" applyAlignment="0" applyProtection="0">
      <alignment vertical="center"/>
    </xf>
    <xf numFmtId="0" fontId="84" fillId="28" borderId="0" applyNumberFormat="0" applyBorder="0" applyAlignment="0" applyProtection="0">
      <alignment vertical="center"/>
    </xf>
    <xf numFmtId="0" fontId="85" fillId="29" borderId="0" applyNumberFormat="0" applyBorder="0" applyAlignment="0" applyProtection="0">
      <alignment vertical="center"/>
    </xf>
    <xf numFmtId="0" fontId="85" fillId="30" borderId="0" applyNumberFormat="0" applyBorder="0" applyAlignment="0" applyProtection="0">
      <alignment vertical="center"/>
    </xf>
    <xf numFmtId="0" fontId="84" fillId="31" borderId="0" applyNumberFormat="0" applyBorder="0" applyAlignment="0" applyProtection="0">
      <alignment vertical="center"/>
    </xf>
    <xf numFmtId="0" fontId="84" fillId="32" borderId="0" applyNumberFormat="0" applyBorder="0" applyAlignment="0" applyProtection="0">
      <alignment vertical="center"/>
    </xf>
    <xf numFmtId="0" fontId="85" fillId="33" borderId="0" applyNumberFormat="0" applyBorder="0" applyAlignment="0" applyProtection="0">
      <alignment vertical="center"/>
    </xf>
    <xf numFmtId="0" fontId="85" fillId="34" borderId="0" applyNumberFormat="0" applyBorder="0" applyAlignment="0" applyProtection="0">
      <alignment vertical="center"/>
    </xf>
    <xf numFmtId="0" fontId="84" fillId="35" borderId="0" applyNumberFormat="0" applyBorder="0" applyAlignment="0" applyProtection="0">
      <alignment vertical="center"/>
    </xf>
    <xf numFmtId="0" fontId="84" fillId="36" borderId="0" applyNumberFormat="0" applyBorder="0" applyAlignment="0" applyProtection="0">
      <alignment vertical="center"/>
    </xf>
    <xf numFmtId="0" fontId="85" fillId="37" borderId="0" applyNumberFormat="0" applyBorder="0" applyAlignment="0" applyProtection="0">
      <alignment vertical="center"/>
    </xf>
    <xf numFmtId="0" fontId="85" fillId="38" borderId="0" applyNumberFormat="0" applyBorder="0" applyAlignment="0" applyProtection="0">
      <alignment vertical="center"/>
    </xf>
    <xf numFmtId="0" fontId="84" fillId="39" borderId="0" applyNumberFormat="0" applyBorder="0" applyAlignment="0" applyProtection="0">
      <alignment vertical="center"/>
    </xf>
    <xf numFmtId="0" fontId="0" fillId="0" borderId="0"/>
    <xf numFmtId="0" fontId="86" fillId="0" borderId="0"/>
  </cellStyleXfs>
  <cellXfs count="396">
    <xf numFmtId="0" fontId="0" fillId="0" borderId="0" xfId="0">
      <alignment vertical="center"/>
    </xf>
    <xf numFmtId="0" fontId="1" fillId="0" borderId="1" xfId="0" applyFont="1" applyFill="1" applyBorder="1" applyAlignment="1">
      <alignment horizontal="left" vertical="center" wrapText="1"/>
    </xf>
    <xf numFmtId="0" fontId="2" fillId="0" borderId="0" xfId="0" applyFont="1" applyAlignment="1">
      <alignment vertical="center" wrapText="1"/>
    </xf>
    <xf numFmtId="0" fontId="3"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0" fontId="6" fillId="0" borderId="1" xfId="0" applyFont="1" applyFill="1" applyBorder="1">
      <alignment vertical="center"/>
    </xf>
    <xf numFmtId="0" fontId="6" fillId="0" borderId="1" xfId="0" applyFont="1" applyFill="1" applyBorder="1" applyAlignment="1">
      <alignment vertical="center" wrapText="1"/>
    </xf>
    <xf numFmtId="0" fontId="5" fillId="0" borderId="1" xfId="0" applyFont="1" applyFill="1" applyBorder="1" applyAlignment="1">
      <alignment horizontal="left" vertical="center"/>
    </xf>
    <xf numFmtId="0" fontId="4" fillId="0" borderId="1" xfId="0" applyFont="1" applyFill="1" applyBorder="1" applyAlignment="1">
      <alignment horizontal="left" vertical="center"/>
    </xf>
    <xf numFmtId="0" fontId="4" fillId="0" borderId="1" xfId="49" applyFont="1" applyFill="1" applyBorder="1" applyAlignment="1">
      <alignment horizontal="left" vertical="center" wrapText="1"/>
    </xf>
    <xf numFmtId="0" fontId="5" fillId="0" borderId="1" xfId="49" applyFont="1" applyFill="1" applyBorder="1" applyAlignment="1">
      <alignment horizontal="left" vertical="center" wrapText="1"/>
    </xf>
    <xf numFmtId="0" fontId="7" fillId="0" borderId="0" xfId="0" applyFont="1" applyAlignment="1">
      <alignment horizontal="center" vertical="center" wrapText="1"/>
    </xf>
    <xf numFmtId="0" fontId="8" fillId="0" borderId="0" xfId="0" applyFont="1" applyAlignment="1">
      <alignment horizontal="center" vertical="center"/>
    </xf>
    <xf numFmtId="0" fontId="9" fillId="2" borderId="0" xfId="0" applyFont="1" applyFill="1">
      <alignment vertical="center"/>
    </xf>
    <xf numFmtId="0" fontId="10" fillId="0" borderId="0" xfId="0" applyFont="1" applyAlignment="1">
      <alignment vertical="center" wrapText="1"/>
    </xf>
    <xf numFmtId="0" fontId="6" fillId="0" borderId="0" xfId="0" applyFont="1">
      <alignment vertical="center"/>
    </xf>
    <xf numFmtId="0" fontId="2" fillId="0" borderId="0" xfId="0" applyFont="1" applyAlignment="1">
      <alignment horizontal="center" vertical="center"/>
    </xf>
    <xf numFmtId="0" fontId="6" fillId="0" borderId="0" xfId="0" applyFont="1" applyAlignment="1">
      <alignment horizontal="center" vertical="center"/>
    </xf>
    <xf numFmtId="0" fontId="9" fillId="0" borderId="0" xfId="0" applyFont="1" applyAlignment="1">
      <alignment horizontal="left" vertical="center"/>
    </xf>
    <xf numFmtId="0" fontId="11" fillId="0" borderId="0" xfId="0" applyFont="1" applyAlignment="1">
      <alignment horizontal="left" vertical="center"/>
    </xf>
    <xf numFmtId="0" fontId="12" fillId="0" borderId="0" xfId="0" applyFont="1">
      <alignment vertical="center"/>
    </xf>
    <xf numFmtId="0" fontId="13" fillId="3" borderId="0"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15" fillId="2" borderId="0" xfId="0" applyFont="1" applyFill="1" applyBorder="1" applyAlignment="1">
      <alignment horizontal="center" vertical="center" wrapText="1"/>
    </xf>
    <xf numFmtId="0" fontId="16" fillId="3" borderId="0" xfId="0" applyFont="1" applyFill="1" applyBorder="1" applyAlignment="1">
      <alignment horizontal="center" vertical="center" wrapText="1"/>
    </xf>
    <xf numFmtId="0" fontId="17" fillId="0" borderId="0" xfId="0" applyFont="1" applyAlignment="1">
      <alignment horizontal="center" vertical="center" wrapText="1"/>
    </xf>
    <xf numFmtId="0" fontId="18" fillId="3" borderId="0" xfId="0" applyFont="1" applyFill="1" applyBorder="1" applyAlignment="1">
      <alignment horizontal="left" vertical="center" wrapText="1"/>
    </xf>
    <xf numFmtId="0" fontId="8" fillId="0" borderId="0" xfId="0" applyFont="1" applyFill="1">
      <alignment vertical="center"/>
    </xf>
    <xf numFmtId="0" fontId="9" fillId="2" borderId="1" xfId="0" applyFont="1" applyFill="1" applyBorder="1" applyAlignment="1">
      <alignment horizontal="left" vertical="top"/>
    </xf>
    <xf numFmtId="0" fontId="6" fillId="0" borderId="1" xfId="0" applyFont="1" applyFill="1" applyBorder="1" applyAlignment="1">
      <alignment vertical="top"/>
    </xf>
    <xf numFmtId="0" fontId="0" fillId="0" borderId="0" xfId="0" applyFont="1" applyFill="1" applyBorder="1" applyAlignment="1">
      <alignment vertical="top"/>
    </xf>
    <xf numFmtId="0" fontId="0" fillId="0" borderId="0" xfId="0" applyFont="1" applyFill="1" applyBorder="1" applyAlignment="1">
      <alignment horizontal="center" vertical="top"/>
    </xf>
    <xf numFmtId="0" fontId="9" fillId="0" borderId="1" xfId="0" applyFont="1" applyFill="1" applyBorder="1" applyAlignment="1">
      <alignment horizontal="left" vertical="center"/>
    </xf>
    <xf numFmtId="0" fontId="9" fillId="0" borderId="1" xfId="0" applyFont="1" applyBorder="1">
      <alignment vertical="center"/>
    </xf>
    <xf numFmtId="0" fontId="6" fillId="0" borderId="1" xfId="0" applyNumberFormat="1" applyFont="1" applyFill="1" applyBorder="1" applyAlignment="1">
      <alignment horizontal="left" vertical="center"/>
    </xf>
    <xf numFmtId="0" fontId="9" fillId="0" borderId="1" xfId="0" applyFont="1" applyBorder="1" applyAlignment="1">
      <alignment horizontal="left" vertical="center"/>
    </xf>
    <xf numFmtId="0" fontId="9" fillId="2" borderId="1" xfId="0" applyFont="1" applyFill="1" applyBorder="1" applyAlignment="1">
      <alignment vertical="top"/>
    </xf>
    <xf numFmtId="0" fontId="0" fillId="0" borderId="0" xfId="0" applyFill="1" applyAlignment="1">
      <alignment vertical="center"/>
    </xf>
    <xf numFmtId="0" fontId="19" fillId="2" borderId="1" xfId="0" applyFont="1" applyFill="1" applyBorder="1" applyAlignment="1">
      <alignment vertical="top"/>
    </xf>
    <xf numFmtId="0" fontId="0" fillId="0" borderId="0" xfId="0" applyFill="1" applyAlignment="1">
      <alignment horizontal="center" vertical="center"/>
    </xf>
    <xf numFmtId="0" fontId="20" fillId="2" borderId="1" xfId="0" applyFont="1" applyFill="1" applyBorder="1" applyAlignment="1">
      <alignment horizontal="left" vertical="center"/>
    </xf>
    <xf numFmtId="0" fontId="21" fillId="0" borderId="1" xfId="0" applyFont="1" applyFill="1" applyBorder="1" applyAlignment="1">
      <alignment horizontal="left" vertical="center" wrapText="1"/>
    </xf>
    <xf numFmtId="0" fontId="6" fillId="0" borderId="0" xfId="0" applyFont="1" applyFill="1" applyAlignment="1">
      <alignment vertical="center"/>
    </xf>
    <xf numFmtId="0" fontId="6" fillId="0" borderId="0" xfId="0" applyFont="1" applyFill="1" applyBorder="1" applyAlignment="1">
      <alignment horizontal="center" vertical="top"/>
    </xf>
    <xf numFmtId="0" fontId="9" fillId="2" borderId="1" xfId="0" applyNumberFormat="1" applyFont="1" applyFill="1" applyBorder="1" applyAlignment="1"/>
    <xf numFmtId="0" fontId="10" fillId="0" borderId="1" xfId="0" applyNumberFormat="1" applyFont="1" applyFill="1" applyBorder="1" applyAlignment="1">
      <alignment wrapText="1"/>
    </xf>
    <xf numFmtId="0" fontId="22" fillId="2" borderId="1" xfId="0" applyFont="1" applyFill="1" applyBorder="1" applyAlignment="1">
      <alignment horizontal="left" vertical="top"/>
    </xf>
    <xf numFmtId="0" fontId="6" fillId="0" borderId="1" xfId="0" applyFont="1" applyFill="1" applyBorder="1" applyAlignment="1">
      <alignment horizontal="left" vertical="top"/>
    </xf>
    <xf numFmtId="0" fontId="9" fillId="2" borderId="1" xfId="0" applyFont="1" applyFill="1" applyBorder="1" applyAlignment="1">
      <alignment vertical="center" wrapText="1"/>
    </xf>
    <xf numFmtId="0" fontId="6" fillId="0" borderId="1" xfId="0" applyFont="1" applyFill="1" applyBorder="1" applyAlignment="1">
      <alignment vertical="center"/>
    </xf>
    <xf numFmtId="0" fontId="0" fillId="0" borderId="0" xfId="0" applyFill="1" applyBorder="1" applyAlignment="1">
      <alignment vertical="center"/>
    </xf>
    <xf numFmtId="0" fontId="23" fillId="0" borderId="1" xfId="0" applyFont="1" applyFill="1" applyBorder="1" applyAlignment="1">
      <alignment horizontal="left" vertical="top"/>
    </xf>
    <xf numFmtId="0" fontId="20" fillId="2" borderId="1" xfId="0" applyFont="1" applyFill="1" applyBorder="1" applyAlignment="1">
      <alignment horizontal="left" vertical="center" wrapText="1"/>
    </xf>
    <xf numFmtId="0" fontId="23" fillId="0" borderId="1" xfId="50" applyFont="1" applyFill="1" applyBorder="1" applyAlignment="1">
      <alignment vertical="top"/>
    </xf>
    <xf numFmtId="0" fontId="11" fillId="4" borderId="1" xfId="0" applyFont="1" applyFill="1" applyBorder="1" applyAlignment="1">
      <alignment vertical="top"/>
    </xf>
    <xf numFmtId="0" fontId="10" fillId="0" borderId="1" xfId="0" applyFont="1" applyBorder="1" applyAlignment="1">
      <alignment vertical="center" wrapText="1"/>
    </xf>
    <xf numFmtId="0" fontId="9" fillId="2" borderId="1" xfId="0" applyFont="1" applyFill="1" applyBorder="1" applyAlignment="1">
      <alignment vertical="center"/>
    </xf>
    <xf numFmtId="0" fontId="14" fillId="2" borderId="1" xfId="0" applyFont="1" applyFill="1" applyBorder="1" applyAlignment="1">
      <alignment horizontal="left" vertical="top"/>
    </xf>
    <xf numFmtId="0" fontId="24" fillId="3" borderId="0" xfId="0" applyFont="1" applyFill="1" applyBorder="1" applyAlignment="1">
      <alignment horizontal="left" vertical="center" wrapText="1"/>
    </xf>
    <xf numFmtId="0" fontId="25" fillId="3" borderId="0" xfId="0" applyFont="1" applyFill="1" applyBorder="1" applyAlignment="1">
      <alignment horizontal="center" vertical="center" wrapText="1"/>
    </xf>
    <xf numFmtId="0" fontId="2" fillId="0" borderId="0" xfId="0" applyFont="1" applyAlignment="1">
      <alignment horizontal="center" vertical="center" wrapText="1"/>
    </xf>
    <xf numFmtId="0" fontId="9" fillId="0" borderId="0" xfId="0" applyFont="1" applyFill="1" applyBorder="1" applyAlignment="1">
      <alignment horizontal="left" vertical="center"/>
    </xf>
    <xf numFmtId="0" fontId="26" fillId="0" borderId="0" xfId="0" applyFont="1" applyFill="1" applyBorder="1" applyAlignment="1">
      <alignment horizontal="left" vertical="center"/>
    </xf>
    <xf numFmtId="0" fontId="27" fillId="0" borderId="0" xfId="0" applyFont="1" applyFill="1" applyAlignment="1">
      <alignment horizontal="center" vertical="center"/>
    </xf>
    <xf numFmtId="0" fontId="26" fillId="0" borderId="0" xfId="0" applyFont="1" applyAlignment="1">
      <alignment horizontal="left" vertical="center"/>
    </xf>
    <xf numFmtId="0" fontId="26" fillId="0" borderId="0" xfId="0" applyFont="1" applyFill="1" applyAlignment="1">
      <alignment horizontal="left" vertical="center"/>
    </xf>
    <xf numFmtId="0" fontId="11" fillId="0" borderId="0" xfId="0" applyFont="1" applyFill="1" applyBorder="1" applyAlignment="1">
      <alignment horizontal="left" vertical="center"/>
    </xf>
    <xf numFmtId="0" fontId="11" fillId="0" borderId="0" xfId="0" applyFont="1" applyFill="1" applyAlignment="1">
      <alignment horizontal="left" vertical="center"/>
    </xf>
    <xf numFmtId="0" fontId="28" fillId="0" borderId="1" xfId="0" applyFont="1" applyFill="1" applyBorder="1" applyAlignment="1">
      <alignment horizontal="left" vertical="center"/>
    </xf>
    <xf numFmtId="0" fontId="9" fillId="0" borderId="0" xfId="0" applyFont="1" applyFill="1" applyAlignment="1">
      <alignment horizontal="left" vertical="center"/>
    </xf>
    <xf numFmtId="0" fontId="6" fillId="0" borderId="0" xfId="0" applyFont="1" applyFill="1" applyBorder="1" applyAlignment="1">
      <alignment horizontal="center" vertical="center"/>
    </xf>
    <xf numFmtId="0" fontId="10" fillId="0" borderId="0" xfId="0" applyFont="1" applyFill="1" applyBorder="1" applyAlignment="1">
      <alignment horizontal="center" vertical="center"/>
    </xf>
    <xf numFmtId="0" fontId="28" fillId="2" borderId="1" xfId="0" applyFont="1" applyFill="1" applyBorder="1" applyAlignment="1">
      <alignment horizontal="left" vertical="top"/>
    </xf>
    <xf numFmtId="0" fontId="9" fillId="0" borderId="1" xfId="0" applyFont="1" applyFill="1" applyBorder="1">
      <alignment vertical="center"/>
    </xf>
    <xf numFmtId="0" fontId="19" fillId="0" borderId="1" xfId="0" applyFont="1" applyBorder="1" applyAlignment="1">
      <alignment vertical="top"/>
    </xf>
    <xf numFmtId="0" fontId="6" fillId="0" borderId="0" xfId="0" applyFont="1" applyFill="1" applyBorder="1" applyAlignment="1">
      <alignment vertical="top"/>
    </xf>
    <xf numFmtId="0" fontId="0" fillId="0" borderId="0" xfId="0" applyFill="1" applyBorder="1" applyAlignment="1">
      <alignment horizontal="center" vertical="center"/>
    </xf>
    <xf numFmtId="0" fontId="6" fillId="0" borderId="1" xfId="0" applyFont="1" applyBorder="1">
      <alignment vertical="center"/>
    </xf>
    <xf numFmtId="0" fontId="29" fillId="0" borderId="1" xfId="0" applyFont="1" applyFill="1" applyBorder="1" applyAlignment="1">
      <alignment horizontal="left" vertical="center" wrapText="1"/>
    </xf>
    <xf numFmtId="0" fontId="6" fillId="0" borderId="0" xfId="0" applyFont="1" applyFill="1" applyBorder="1" applyAlignment="1">
      <alignment vertical="center"/>
    </xf>
    <xf numFmtId="0" fontId="9" fillId="0" borderId="1" xfId="0" applyFont="1" applyFill="1" applyBorder="1" applyAlignment="1">
      <alignment vertical="top"/>
    </xf>
    <xf numFmtId="0" fontId="0" fillId="0" borderId="1" xfId="0" applyFill="1" applyBorder="1" applyAlignment="1">
      <alignment horizontal="center" vertical="center"/>
    </xf>
    <xf numFmtId="0" fontId="30" fillId="2" borderId="1" xfId="0" applyFont="1" applyFill="1" applyBorder="1" applyAlignment="1">
      <alignment vertical="top"/>
    </xf>
    <xf numFmtId="0" fontId="9" fillId="2" borderId="0" xfId="0" applyFont="1" applyFill="1" applyBorder="1" applyAlignment="1">
      <alignment vertical="top"/>
    </xf>
    <xf numFmtId="0" fontId="19" fillId="2" borderId="0" xfId="0" applyFont="1" applyFill="1" applyBorder="1" applyAlignment="1">
      <alignment vertical="top"/>
    </xf>
    <xf numFmtId="0" fontId="9" fillId="2" borderId="0" xfId="0" applyFont="1" applyFill="1" applyBorder="1" applyAlignment="1">
      <alignment horizontal="justify" vertical="top"/>
    </xf>
    <xf numFmtId="0" fontId="9" fillId="2" borderId="0" xfId="0" applyFont="1" applyFill="1" applyAlignment="1">
      <alignment vertical="center"/>
    </xf>
    <xf numFmtId="0" fontId="6" fillId="0" borderId="0" xfId="0" applyFont="1" applyFill="1" applyBorder="1" applyAlignment="1">
      <alignment horizontal="left" vertical="top"/>
    </xf>
    <xf numFmtId="0" fontId="20" fillId="2" borderId="0" xfId="0" applyFont="1" applyFill="1" applyBorder="1" applyAlignment="1">
      <alignment horizontal="left" vertical="center" wrapText="1"/>
    </xf>
    <xf numFmtId="0" fontId="21" fillId="0" borderId="0" xfId="0" applyFont="1" applyFill="1" applyBorder="1" applyAlignment="1">
      <alignment horizontal="left" vertical="center" wrapText="1"/>
    </xf>
    <xf numFmtId="0" fontId="9" fillId="2" borderId="0" xfId="0" applyFont="1" applyFill="1" applyBorder="1" applyAlignment="1">
      <alignment horizontal="left" vertical="top"/>
    </xf>
    <xf numFmtId="0" fontId="29" fillId="0" borderId="0" xfId="0" applyFont="1" applyFill="1" applyAlignment="1">
      <alignment horizontal="left" vertical="center" wrapText="1"/>
    </xf>
    <xf numFmtId="0" fontId="8" fillId="0" borderId="0" xfId="0" applyFont="1" applyBorder="1" applyAlignment="1">
      <alignment horizontal="left" vertical="center"/>
    </xf>
    <xf numFmtId="0" fontId="9" fillId="4" borderId="0" xfId="0" applyFont="1" applyFill="1" applyBorder="1" applyAlignment="1">
      <alignment vertical="top"/>
    </xf>
    <xf numFmtId="0" fontId="10" fillId="0" borderId="0" xfId="0" applyFont="1" applyBorder="1" applyAlignment="1">
      <alignment vertical="center" wrapText="1"/>
    </xf>
    <xf numFmtId="0" fontId="9" fillId="0" borderId="0" xfId="0" applyFont="1" applyBorder="1">
      <alignment vertical="center"/>
    </xf>
    <xf numFmtId="0" fontId="6" fillId="0" borderId="0" xfId="0" applyNumberFormat="1" applyFont="1" applyFill="1" applyBorder="1" applyAlignment="1">
      <alignment horizontal="left" vertical="center"/>
    </xf>
    <xf numFmtId="0" fontId="22" fillId="2" borderId="0" xfId="0" applyFont="1" applyFill="1" applyBorder="1" applyAlignment="1">
      <alignment vertical="center"/>
    </xf>
    <xf numFmtId="0" fontId="31" fillId="0" borderId="0" xfId="0" applyFont="1" applyFill="1" applyBorder="1" applyAlignment="1">
      <alignment vertical="center"/>
    </xf>
    <xf numFmtId="0" fontId="6" fillId="0" borderId="0" xfId="0" applyNumberFormat="1" applyFont="1" applyFill="1" applyAlignment="1">
      <alignment horizontal="left" vertical="center"/>
    </xf>
    <xf numFmtId="0" fontId="9" fillId="2" borderId="0" xfId="0" applyFont="1" applyFill="1" applyBorder="1" applyAlignment="1">
      <alignment vertical="center"/>
    </xf>
    <xf numFmtId="0" fontId="23" fillId="0" borderId="0" xfId="50" applyFont="1" applyFill="1" applyBorder="1" applyAlignment="1">
      <alignment vertical="top"/>
    </xf>
    <xf numFmtId="0" fontId="19" fillId="0" borderId="0" xfId="0" applyFont="1" applyBorder="1" applyAlignment="1">
      <alignment vertical="top"/>
    </xf>
    <xf numFmtId="0" fontId="22" fillId="2" borderId="0" xfId="0" applyFont="1" applyFill="1" applyAlignment="1">
      <alignment vertical="center"/>
    </xf>
    <xf numFmtId="0" fontId="31" fillId="0" borderId="0" xfId="0" applyFont="1" applyFill="1" applyAlignment="1">
      <alignment vertical="center"/>
    </xf>
    <xf numFmtId="0" fontId="9" fillId="0" borderId="0" xfId="0" applyFont="1">
      <alignment vertical="center"/>
    </xf>
    <xf numFmtId="0" fontId="9" fillId="0" borderId="0" xfId="0" applyFont="1" applyFill="1" applyBorder="1" applyAlignment="1">
      <alignment vertical="top"/>
    </xf>
    <xf numFmtId="0" fontId="9" fillId="0" borderId="0" xfId="0" applyFont="1" applyFill="1" applyBorder="1" applyAlignment="1">
      <alignment vertical="center"/>
    </xf>
    <xf numFmtId="0" fontId="22" fillId="2" borderId="0" xfId="0" applyFont="1" applyFill="1" applyBorder="1" applyAlignment="1">
      <alignment horizontal="left" vertical="top"/>
    </xf>
    <xf numFmtId="0" fontId="9" fillId="2" borderId="0" xfId="0" applyFont="1" applyFill="1" applyAlignment="1">
      <alignment vertical="center" wrapText="1"/>
    </xf>
    <xf numFmtId="0" fontId="9" fillId="2" borderId="0" xfId="0" applyFont="1" applyFill="1" applyBorder="1" applyAlignment="1">
      <alignment vertical="center" wrapText="1"/>
    </xf>
    <xf numFmtId="0" fontId="29" fillId="0" borderId="0" xfId="0" applyFont="1" applyFill="1" applyBorder="1" applyAlignment="1">
      <alignment horizontal="left" vertical="center" wrapText="1"/>
    </xf>
    <xf numFmtId="0" fontId="32" fillId="0" borderId="0" xfId="0" applyFont="1" applyFill="1" applyBorder="1" applyAlignment="1">
      <alignment horizontal="left" vertical="center" wrapText="1"/>
    </xf>
    <xf numFmtId="0" fontId="33" fillId="0" borderId="0" xfId="0" applyFont="1" applyBorder="1" applyAlignment="1">
      <alignment horizontal="left" vertical="center"/>
    </xf>
    <xf numFmtId="0" fontId="9" fillId="2" borderId="0" xfId="0" applyNumberFormat="1" applyFont="1" applyFill="1" applyBorder="1" applyAlignment="1"/>
    <xf numFmtId="0" fontId="10" fillId="0" borderId="0" xfId="0" applyNumberFormat="1" applyFont="1" applyFill="1" applyBorder="1" applyAlignment="1"/>
    <xf numFmtId="0" fontId="20" fillId="2" borderId="0" xfId="0" applyFont="1" applyFill="1" applyBorder="1" applyAlignment="1">
      <alignment horizontal="left" vertical="center"/>
    </xf>
    <xf numFmtId="0" fontId="10" fillId="0" borderId="0" xfId="0" applyFont="1" applyFill="1" applyBorder="1" applyAlignment="1">
      <alignment vertical="center" wrapText="1"/>
    </xf>
    <xf numFmtId="0" fontId="34" fillId="2" borderId="0" xfId="0" applyFont="1" applyFill="1" applyBorder="1" applyAlignment="1">
      <alignment vertical="center"/>
    </xf>
    <xf numFmtId="0" fontId="35" fillId="0" borderId="0" xfId="0" applyFont="1" applyFill="1" applyBorder="1" applyAlignment="1">
      <alignment vertical="center" wrapText="1"/>
    </xf>
    <xf numFmtId="0" fontId="28" fillId="0" borderId="0" xfId="0" applyFont="1" applyFill="1" applyBorder="1" applyAlignment="1">
      <alignment horizontal="left" vertical="center"/>
    </xf>
    <xf numFmtId="0" fontId="9" fillId="0" borderId="0" xfId="0" applyFont="1" applyBorder="1" applyAlignment="1">
      <alignment horizontal="left" vertical="center"/>
    </xf>
    <xf numFmtId="0" fontId="11" fillId="0" borderId="0" xfId="0" applyFont="1" applyBorder="1" applyAlignment="1">
      <alignment horizontal="left" vertical="center"/>
    </xf>
    <xf numFmtId="0" fontId="28" fillId="0" borderId="0" xfId="0" applyFont="1" applyFill="1" applyBorder="1" applyAlignment="1">
      <alignment horizontal="left" vertical="center" wrapText="1"/>
    </xf>
    <xf numFmtId="0" fontId="28" fillId="2" borderId="0" xfId="0" applyFont="1" applyFill="1" applyBorder="1" applyAlignment="1">
      <alignment horizontal="left" vertical="top"/>
    </xf>
    <xf numFmtId="0" fontId="23" fillId="0" borderId="0" xfId="0" applyFont="1" applyFill="1" applyBorder="1" applyAlignment="1">
      <alignment horizontal="left" vertical="top"/>
    </xf>
    <xf numFmtId="0" fontId="10" fillId="0" borderId="0" xfId="0" applyFont="1" applyFill="1" applyBorder="1" applyAlignment="1">
      <alignment horizontal="left" vertical="center" wrapText="1"/>
    </xf>
    <xf numFmtId="0" fontId="6" fillId="0" borderId="0" xfId="0" applyFont="1" applyFill="1" applyBorder="1">
      <alignment vertical="center"/>
    </xf>
    <xf numFmtId="0" fontId="14" fillId="2" borderId="0" xfId="0" applyFont="1" applyFill="1" applyBorder="1" applyAlignment="1">
      <alignment horizontal="left" vertical="top"/>
    </xf>
    <xf numFmtId="0" fontId="36" fillId="0" borderId="0" xfId="0" applyFont="1" applyFill="1" applyBorder="1" applyAlignment="1">
      <alignment vertical="center" wrapText="1"/>
    </xf>
    <xf numFmtId="0" fontId="37" fillId="2" borderId="0" xfId="0" applyFont="1" applyFill="1" applyBorder="1" applyAlignment="1">
      <alignment horizontal="left" vertical="top"/>
    </xf>
    <xf numFmtId="0" fontId="22" fillId="2" borderId="0" xfId="0" applyFont="1" applyFill="1" applyBorder="1" applyAlignment="1">
      <alignment vertical="top"/>
    </xf>
    <xf numFmtId="0" fontId="20" fillId="2" borderId="0" xfId="49" applyFont="1" applyFill="1" applyBorder="1" applyAlignment="1">
      <alignment horizontal="left" vertical="center" wrapText="1"/>
    </xf>
    <xf numFmtId="0" fontId="21" fillId="0" borderId="0" xfId="49" applyFont="1" applyFill="1" applyBorder="1" applyAlignment="1">
      <alignment horizontal="left" vertical="center" wrapText="1"/>
    </xf>
    <xf numFmtId="0" fontId="11" fillId="2" borderId="0" xfId="0" applyFont="1" applyFill="1" applyBorder="1" applyAlignment="1">
      <alignment horizontal="left" vertical="center"/>
    </xf>
    <xf numFmtId="0" fontId="38" fillId="0" borderId="0" xfId="0" applyFont="1" applyFill="1" applyBorder="1" applyAlignment="1">
      <alignment horizontal="left" vertical="center" wrapText="1"/>
    </xf>
    <xf numFmtId="0" fontId="10" fillId="0" borderId="0" xfId="0" applyNumberFormat="1" applyFont="1" applyFill="1" applyBorder="1" applyAlignment="1">
      <alignment wrapText="1"/>
    </xf>
    <xf numFmtId="0" fontId="39" fillId="0" borderId="0" xfId="0" applyFont="1" applyFill="1" applyBorder="1" applyAlignment="1">
      <alignment vertical="top"/>
    </xf>
    <xf numFmtId="0" fontId="40" fillId="0" borderId="0" xfId="0" applyFont="1" applyFill="1" applyAlignment="1">
      <alignment horizontal="left" vertical="center"/>
    </xf>
    <xf numFmtId="0" fontId="40" fillId="0" borderId="0" xfId="0" applyFont="1" applyFill="1" applyBorder="1" applyAlignment="1">
      <alignment horizontal="left" vertical="center"/>
    </xf>
    <xf numFmtId="0" fontId="9" fillId="0" borderId="0" xfId="0" applyFont="1" applyFill="1" applyBorder="1">
      <alignment vertical="center"/>
    </xf>
    <xf numFmtId="0" fontId="19" fillId="0" borderId="0" xfId="0" applyFont="1" applyFill="1" applyBorder="1" applyAlignment="1">
      <alignment vertical="top"/>
    </xf>
    <xf numFmtId="0" fontId="30" fillId="2" borderId="0" xfId="0" applyFont="1" applyFill="1" applyBorder="1" applyAlignment="1">
      <alignment vertical="top"/>
    </xf>
    <xf numFmtId="0" fontId="41" fillId="0" borderId="0" xfId="0" applyFont="1" applyFill="1" applyBorder="1" applyAlignment="1">
      <alignment horizontal="justify" vertical="top"/>
    </xf>
    <xf numFmtId="0" fontId="20" fillId="0" borderId="0" xfId="0" applyFont="1" applyFill="1" applyBorder="1" applyAlignment="1">
      <alignment horizontal="left" vertical="center"/>
    </xf>
    <xf numFmtId="0" fontId="9" fillId="0" borderId="0" xfId="0" applyFont="1" applyFill="1">
      <alignment vertical="center"/>
    </xf>
    <xf numFmtId="0" fontId="6" fillId="0" borderId="0" xfId="0" applyFont="1" applyBorder="1">
      <alignment vertical="center"/>
    </xf>
    <xf numFmtId="0" fontId="28" fillId="2" borderId="0" xfId="0" applyFont="1" applyFill="1" applyBorder="1" applyAlignment="1">
      <alignment horizontal="left" vertical="center"/>
    </xf>
    <xf numFmtId="0" fontId="6" fillId="0" borderId="2" xfId="0" applyNumberFormat="1" applyFont="1" applyFill="1" applyBorder="1" applyAlignment="1">
      <alignment horizontal="left" vertical="center"/>
    </xf>
    <xf numFmtId="0" fontId="6" fillId="0" borderId="2" xfId="0" applyFont="1" applyBorder="1">
      <alignment vertical="center"/>
    </xf>
    <xf numFmtId="0" fontId="32" fillId="0" borderId="1" xfId="0" applyFont="1" applyFill="1" applyBorder="1" applyAlignment="1">
      <alignment horizontal="left" vertical="center" wrapText="1"/>
    </xf>
    <xf numFmtId="0" fontId="42" fillId="0" borderId="1" xfId="0" applyFont="1" applyFill="1" applyBorder="1" applyAlignment="1">
      <alignment horizontal="left" vertical="center" wrapText="1"/>
    </xf>
    <xf numFmtId="0" fontId="22" fillId="2" borderId="1" xfId="0" applyFont="1" applyFill="1" applyBorder="1" applyAlignment="1">
      <alignment vertical="center"/>
    </xf>
    <xf numFmtId="0" fontId="36" fillId="0" borderId="0" xfId="0" applyFont="1" applyFill="1" applyBorder="1" applyAlignment="1">
      <alignment vertical="center"/>
    </xf>
    <xf numFmtId="0" fontId="20" fillId="0" borderId="1" xfId="49" applyFont="1" applyFill="1" applyBorder="1" applyAlignment="1">
      <alignment horizontal="left" vertical="center" wrapText="1"/>
    </xf>
    <xf numFmtId="0" fontId="9" fillId="0" borderId="2" xfId="0" applyFont="1" applyBorder="1" applyAlignment="1">
      <alignment horizontal="left" vertical="center"/>
    </xf>
    <xf numFmtId="0" fontId="11" fillId="0" borderId="2" xfId="0" applyFont="1" applyBorder="1" applyAlignment="1">
      <alignment horizontal="left" vertical="center"/>
    </xf>
    <xf numFmtId="0" fontId="21" fillId="0" borderId="0" xfId="0" applyFont="1" applyFill="1" applyBorder="1" applyAlignment="1">
      <alignment horizontal="left" vertical="center"/>
    </xf>
    <xf numFmtId="0" fontId="9" fillId="2" borderId="1" xfId="0" applyFont="1" applyFill="1" applyBorder="1" applyAlignment="1">
      <alignment horizontal="left"/>
    </xf>
    <xf numFmtId="0" fontId="20" fillId="2" borderId="1" xfId="49" applyFont="1" applyFill="1" applyBorder="1" applyAlignment="1">
      <alignment horizontal="left" vertical="center" wrapText="1"/>
    </xf>
    <xf numFmtId="0" fontId="28" fillId="2" borderId="1" xfId="49" applyFont="1" applyFill="1" applyBorder="1" applyAlignment="1">
      <alignment horizontal="left" vertical="center" wrapText="1"/>
    </xf>
    <xf numFmtId="0" fontId="20" fillId="2" borderId="0" xfId="0" applyFont="1" applyFill="1" applyBorder="1" applyAlignment="1">
      <alignment vertical="center"/>
    </xf>
    <xf numFmtId="0" fontId="9" fillId="0" borderId="0" xfId="0" applyFont="1" applyAlignment="1">
      <alignment vertical="center" wrapText="1"/>
    </xf>
    <xf numFmtId="0" fontId="6" fillId="0" borderId="0" xfId="0" applyFont="1" applyAlignment="1">
      <alignment vertical="center" wrapText="1"/>
    </xf>
    <xf numFmtId="0" fontId="6" fillId="0" borderId="0" xfId="0" applyFont="1" applyBorder="1" applyAlignment="1">
      <alignment horizontal="center" vertical="center" wrapText="1"/>
    </xf>
    <xf numFmtId="0" fontId="9" fillId="0" borderId="0" xfId="0" applyFont="1" applyBorder="1" applyAlignment="1">
      <alignment vertical="center" wrapText="1"/>
    </xf>
    <xf numFmtId="0" fontId="6" fillId="0" borderId="0" xfId="0" applyFont="1" applyBorder="1" applyAlignment="1">
      <alignment vertical="center" wrapText="1"/>
    </xf>
    <xf numFmtId="0" fontId="11" fillId="2" borderId="0" xfId="0" applyFont="1" applyFill="1" applyBorder="1" applyAlignment="1">
      <alignment horizontal="left" vertical="top" wrapText="1"/>
    </xf>
    <xf numFmtId="0" fontId="38" fillId="0" borderId="0" xfId="0" applyFont="1" applyFill="1" applyBorder="1" applyAlignment="1">
      <alignment horizontal="left" vertical="top" wrapText="1"/>
    </xf>
    <xf numFmtId="0" fontId="22" fillId="2" borderId="0" xfId="0" applyFont="1" applyFill="1" applyBorder="1" applyAlignment="1">
      <alignment horizontal="left" vertical="top" wrapText="1"/>
    </xf>
    <xf numFmtId="0" fontId="43" fillId="0" borderId="0" xfId="0" applyFont="1" applyFill="1" applyBorder="1" applyAlignment="1">
      <alignment horizontal="left" vertical="top" wrapText="1"/>
    </xf>
    <xf numFmtId="0" fontId="28" fillId="2" borderId="0" xfId="0" applyFont="1" applyFill="1" applyBorder="1" applyAlignment="1">
      <alignment horizontal="left" vertical="center" wrapText="1"/>
    </xf>
    <xf numFmtId="0" fontId="20" fillId="2" borderId="3" xfId="0" applyFont="1" applyFill="1" applyBorder="1" applyAlignment="1">
      <alignment horizontal="left" vertical="center"/>
    </xf>
    <xf numFmtId="0" fontId="6" fillId="0" borderId="4" xfId="0" applyFont="1" applyBorder="1">
      <alignment vertical="center"/>
    </xf>
    <xf numFmtId="0" fontId="6" fillId="0" borderId="5" xfId="0" applyFont="1" applyFill="1" applyBorder="1" applyAlignment="1">
      <alignment vertical="center"/>
    </xf>
    <xf numFmtId="0" fontId="0" fillId="0" borderId="4" xfId="0" applyFill="1" applyBorder="1" applyAlignment="1">
      <alignment vertical="center"/>
    </xf>
    <xf numFmtId="0" fontId="11" fillId="0" borderId="0" xfId="0" applyFont="1" applyFill="1" applyBorder="1" applyAlignment="1"/>
    <xf numFmtId="0" fontId="29" fillId="0" borderId="3" xfId="0" applyFont="1" applyFill="1" applyBorder="1" applyAlignment="1">
      <alignment horizontal="left" vertical="center" wrapText="1"/>
    </xf>
    <xf numFmtId="0" fontId="28" fillId="0" borderId="0" xfId="0" applyFont="1" applyFill="1" applyAlignment="1">
      <alignment horizontal="left" vertical="center" wrapText="1"/>
    </xf>
    <xf numFmtId="0" fontId="44" fillId="0" borderId="0" xfId="0" applyFont="1" applyFill="1" applyBorder="1" applyAlignment="1">
      <alignment horizontal="left" vertical="center" wrapText="1"/>
    </xf>
    <xf numFmtId="0" fontId="45" fillId="0" borderId="5" xfId="0" applyFont="1" applyBorder="1" applyAlignment="1">
      <alignment horizontal="left" vertical="center"/>
    </xf>
    <xf numFmtId="0" fontId="45" fillId="0" borderId="0" xfId="0" applyFont="1" applyBorder="1" applyAlignment="1">
      <alignment horizontal="left" vertical="center"/>
    </xf>
    <xf numFmtId="0" fontId="35" fillId="0" borderId="0" xfId="0" applyFont="1" applyFill="1" applyBorder="1" applyAlignment="1">
      <alignment vertical="center"/>
    </xf>
    <xf numFmtId="0" fontId="6" fillId="0" borderId="4" xfId="0" applyFont="1" applyFill="1" applyBorder="1" applyAlignment="1">
      <alignment vertical="top"/>
    </xf>
    <xf numFmtId="0" fontId="20" fillId="0" borderId="0" xfId="0" applyFont="1" applyFill="1" applyBorder="1">
      <alignment vertical="center"/>
    </xf>
    <xf numFmtId="0" fontId="6" fillId="0" borderId="5" xfId="0" applyFont="1" applyBorder="1" applyAlignment="1">
      <alignment vertical="center" wrapText="1"/>
    </xf>
    <xf numFmtId="0" fontId="6" fillId="0" borderId="4" xfId="0" applyFont="1" applyBorder="1" applyAlignment="1">
      <alignment horizontal="center" vertical="center" wrapText="1"/>
    </xf>
    <xf numFmtId="0" fontId="10" fillId="0" borderId="0" xfId="0" applyFont="1" applyFill="1" applyBorder="1" applyAlignment="1">
      <alignment horizontal="left"/>
    </xf>
    <xf numFmtId="0" fontId="6" fillId="0" borderId="4" xfId="0" applyFont="1" applyFill="1" applyBorder="1" applyAlignment="1">
      <alignment vertical="center"/>
    </xf>
    <xf numFmtId="0" fontId="0" fillId="0" borderId="4" xfId="0" applyFont="1" applyFill="1" applyBorder="1" applyAlignment="1">
      <alignment vertical="top"/>
    </xf>
    <xf numFmtId="0" fontId="38" fillId="0" borderId="5" xfId="0" applyFont="1" applyFill="1" applyBorder="1" applyAlignment="1">
      <alignment horizontal="left" vertical="center" wrapText="1"/>
    </xf>
    <xf numFmtId="0" fontId="21" fillId="0" borderId="5" xfId="0" applyFont="1" applyFill="1" applyBorder="1" applyAlignment="1">
      <alignment horizontal="left" vertical="center" wrapText="1"/>
    </xf>
    <xf numFmtId="0" fontId="9" fillId="2" borderId="3" xfId="0" applyFont="1" applyFill="1" applyBorder="1" applyAlignment="1">
      <alignment vertical="center"/>
    </xf>
    <xf numFmtId="0" fontId="20" fillId="2" borderId="3" xfId="0" applyFont="1" applyFill="1" applyBorder="1" applyAlignment="1">
      <alignment horizontal="left" vertical="center" wrapText="1"/>
    </xf>
    <xf numFmtId="0" fontId="28" fillId="0" borderId="1" xfId="0" applyFont="1" applyFill="1" applyBorder="1" applyAlignment="1">
      <alignment horizontal="left" vertical="center" wrapText="1"/>
    </xf>
    <xf numFmtId="0" fontId="0" fillId="0" borderId="0" xfId="0" applyAlignment="1">
      <alignment horizontal="center" vertical="center"/>
    </xf>
    <xf numFmtId="0" fontId="0" fillId="0" borderId="0" xfId="0" applyAlignment="1">
      <alignment horizontal="left" vertical="center"/>
    </xf>
    <xf numFmtId="0" fontId="0" fillId="2" borderId="0" xfId="0" applyFill="1">
      <alignment vertical="center"/>
    </xf>
    <xf numFmtId="0" fontId="0" fillId="5" borderId="0" xfId="0" applyFill="1" applyAlignment="1">
      <alignment horizontal="center" vertical="center"/>
    </xf>
    <xf numFmtId="49" fontId="46" fillId="6" borderId="0" xfId="0" applyNumberFormat="1" applyFont="1" applyFill="1" applyBorder="1" applyAlignment="1">
      <alignment horizontal="left" vertical="center" wrapText="1"/>
    </xf>
    <xf numFmtId="49" fontId="47" fillId="6" borderId="0" xfId="0" applyNumberFormat="1" applyFont="1" applyFill="1" applyBorder="1" applyAlignment="1">
      <alignment horizontal="center" vertical="center" wrapText="1"/>
    </xf>
    <xf numFmtId="49" fontId="47" fillId="6" borderId="0" xfId="0" applyNumberFormat="1" applyFont="1" applyFill="1" applyBorder="1" applyAlignment="1">
      <alignment horizontal="left" vertical="center" wrapText="1"/>
    </xf>
    <xf numFmtId="49" fontId="47" fillId="0" borderId="0" xfId="0" applyNumberFormat="1" applyFont="1" applyFill="1" applyBorder="1" applyAlignment="1">
      <alignment horizontal="left" vertical="center" wrapText="1"/>
    </xf>
    <xf numFmtId="10" fontId="6" fillId="0" borderId="0" xfId="0" applyNumberFormat="1" applyFont="1" applyFill="1" applyBorder="1" applyAlignment="1">
      <alignment vertical="center"/>
    </xf>
    <xf numFmtId="0" fontId="6" fillId="0" borderId="0" xfId="0" applyFont="1" applyFill="1" applyAlignment="1">
      <alignment horizontal="center" vertical="center"/>
    </xf>
    <xf numFmtId="0" fontId="48" fillId="0" borderId="0" xfId="0" applyFont="1">
      <alignment vertical="center"/>
    </xf>
    <xf numFmtId="49" fontId="46" fillId="6" borderId="0" xfId="0" applyNumberFormat="1" applyFont="1" applyFill="1" applyBorder="1" applyAlignment="1">
      <alignment horizontal="center" vertical="center" wrapText="1"/>
    </xf>
    <xf numFmtId="0" fontId="11" fillId="0" borderId="0" xfId="0" applyFont="1" applyFill="1" applyBorder="1" applyAlignment="1">
      <alignment horizontal="right" vertical="top"/>
    </xf>
    <xf numFmtId="0" fontId="11" fillId="0" borderId="0" xfId="0" applyFont="1" applyFill="1" applyBorder="1" applyAlignment="1">
      <alignment horizontal="right" vertical="center"/>
    </xf>
    <xf numFmtId="0" fontId="49" fillId="0" borderId="0" xfId="0" applyFont="1" applyAlignment="1">
      <alignment horizontal="center" vertical="center"/>
    </xf>
    <xf numFmtId="0" fontId="50" fillId="6" borderId="0" xfId="0" applyFont="1" applyFill="1">
      <alignment vertical="center"/>
    </xf>
    <xf numFmtId="0" fontId="51" fillId="4" borderId="0" xfId="0" applyFont="1" applyFill="1" applyBorder="1" applyAlignment="1">
      <alignment horizontal="left" vertical="center"/>
    </xf>
    <xf numFmtId="0" fontId="51" fillId="4" borderId="0" xfId="0" applyFont="1" applyFill="1" applyBorder="1" applyAlignment="1">
      <alignment horizontal="center" vertical="top"/>
    </xf>
    <xf numFmtId="10" fontId="0" fillId="0" borderId="0" xfId="0" applyNumberFormat="1">
      <alignment vertical="center"/>
    </xf>
    <xf numFmtId="0" fontId="0" fillId="2" borderId="0" xfId="0" applyFill="1" applyAlignment="1">
      <alignment horizontal="left" vertical="center"/>
    </xf>
    <xf numFmtId="0" fontId="10" fillId="0" borderId="0" xfId="0" applyFont="1" applyFill="1" applyBorder="1" applyAlignment="1">
      <alignment vertical="center"/>
    </xf>
    <xf numFmtId="0" fontId="0" fillId="6" borderId="0" xfId="0" applyFill="1" applyAlignment="1">
      <alignment horizontal="left" vertical="center"/>
    </xf>
    <xf numFmtId="0" fontId="0" fillId="6" borderId="0" xfId="0" applyFill="1">
      <alignment vertical="center"/>
    </xf>
    <xf numFmtId="0" fontId="0" fillId="0" borderId="0" xfId="0" applyFill="1" applyAlignment="1">
      <alignment horizontal="left" vertical="center"/>
    </xf>
    <xf numFmtId="0" fontId="0" fillId="0" borderId="0" xfId="0" applyFill="1">
      <alignment vertical="center"/>
    </xf>
    <xf numFmtId="0" fontId="0" fillId="6" borderId="0" xfId="0" applyFill="1" applyBorder="1" applyAlignment="1">
      <alignment horizontal="left" vertical="center"/>
    </xf>
    <xf numFmtId="0" fontId="0" fillId="0" borderId="0" xfId="0" applyFill="1" applyBorder="1" applyAlignment="1">
      <alignment horizontal="left" vertical="center"/>
    </xf>
    <xf numFmtId="0" fontId="0" fillId="2" borderId="0" xfId="0" applyFill="1" applyBorder="1" applyAlignment="1">
      <alignment horizontal="left" vertical="center"/>
    </xf>
    <xf numFmtId="0" fontId="0" fillId="0" borderId="0" xfId="0" applyBorder="1" applyAlignment="1">
      <alignment horizontal="left" vertical="center"/>
    </xf>
    <xf numFmtId="0" fontId="51" fillId="4" borderId="0" xfId="0" applyFont="1" applyFill="1" applyBorder="1" applyAlignment="1">
      <alignment horizontal="center" vertical="center"/>
    </xf>
    <xf numFmtId="0" fontId="52" fillId="0" borderId="0" xfId="0" applyFont="1" applyAlignment="1">
      <alignment horizontal="center" vertical="center"/>
    </xf>
    <xf numFmtId="0" fontId="52" fillId="0" borderId="0" xfId="0" applyFont="1" applyAlignment="1">
      <alignment horizontal="left" vertical="center"/>
    </xf>
    <xf numFmtId="0" fontId="0" fillId="5" borderId="3" xfId="0" applyFill="1" applyBorder="1" applyAlignment="1">
      <alignment horizontal="center" vertical="center"/>
    </xf>
    <xf numFmtId="0" fontId="2" fillId="0" borderId="0" xfId="0" applyFont="1">
      <alignment vertical="center"/>
    </xf>
    <xf numFmtId="0" fontId="0" fillId="2" borderId="0" xfId="0" applyFill="1" applyAlignment="1">
      <alignment horizontal="center" vertical="center"/>
    </xf>
    <xf numFmtId="0" fontId="0" fillId="6" borderId="0" xfId="0" applyFill="1" applyAlignment="1">
      <alignment horizontal="center" vertical="center"/>
    </xf>
    <xf numFmtId="0" fontId="52" fillId="0" borderId="0" xfId="0" applyFont="1">
      <alignment vertical="center"/>
    </xf>
    <xf numFmtId="0" fontId="7" fillId="0" borderId="0" xfId="0" applyFont="1">
      <alignment vertical="center"/>
    </xf>
    <xf numFmtId="0" fontId="2" fillId="4" borderId="0" xfId="0" applyFont="1" applyFill="1">
      <alignment vertical="center"/>
    </xf>
    <xf numFmtId="0" fontId="0" fillId="0" borderId="3" xfId="0" applyBorder="1" applyAlignment="1">
      <alignment horizontal="center" vertical="center"/>
    </xf>
    <xf numFmtId="0" fontId="6" fillId="0" borderId="0" xfId="0" applyFont="1" applyFill="1">
      <alignment vertical="center"/>
    </xf>
    <xf numFmtId="0" fontId="49" fillId="0" borderId="0" xfId="0" applyFont="1">
      <alignment vertical="center"/>
    </xf>
    <xf numFmtId="0" fontId="10" fillId="0" borderId="0" xfId="0" applyFont="1">
      <alignment vertical="center"/>
    </xf>
    <xf numFmtId="0" fontId="6" fillId="0" borderId="6" xfId="0" applyFont="1" applyBorder="1">
      <alignment vertical="center"/>
    </xf>
    <xf numFmtId="0" fontId="10" fillId="0" borderId="0" xfId="0" applyFont="1" applyAlignment="1">
      <alignment horizontal="left" vertical="center"/>
    </xf>
    <xf numFmtId="0" fontId="53" fillId="0" borderId="0" xfId="0" applyFont="1" applyFill="1" applyAlignment="1">
      <alignment horizontal="left" vertical="center"/>
    </xf>
    <xf numFmtId="49" fontId="6" fillId="0" borderId="0" xfId="0" applyNumberFormat="1" applyFont="1">
      <alignment vertical="center"/>
    </xf>
    <xf numFmtId="176" fontId="6" fillId="0" borderId="0" xfId="0" applyNumberFormat="1" applyFont="1" applyFill="1" applyAlignment="1">
      <alignment horizontal="left" vertical="center"/>
    </xf>
    <xf numFmtId="0" fontId="8" fillId="0" borderId="0" xfId="0" applyFont="1">
      <alignment vertical="center"/>
    </xf>
    <xf numFmtId="0" fontId="54" fillId="0" borderId="0" xfId="0" applyFont="1" applyAlignment="1">
      <alignment horizontal="center" vertical="center"/>
    </xf>
    <xf numFmtId="0" fontId="55" fillId="2" borderId="0" xfId="0" applyFont="1" applyFill="1" applyBorder="1" applyAlignment="1">
      <alignment horizontal="center" vertical="center" wrapText="1"/>
    </xf>
    <xf numFmtId="49" fontId="56" fillId="7" borderId="6" xfId="0" applyNumberFormat="1" applyFont="1" applyFill="1" applyBorder="1" applyAlignment="1">
      <alignment horizontal="center" vertical="center" wrapText="1"/>
    </xf>
    <xf numFmtId="0" fontId="10" fillId="0" borderId="0" xfId="0" applyFont="1" applyFill="1" applyBorder="1" applyAlignment="1">
      <alignment vertical="top"/>
    </xf>
    <xf numFmtId="0" fontId="6" fillId="0" borderId="6" xfId="0" applyFont="1" applyFill="1" applyBorder="1" applyAlignment="1">
      <alignment vertical="center"/>
    </xf>
    <xf numFmtId="0" fontId="9" fillId="4" borderId="1" xfId="0" applyFont="1" applyFill="1" applyBorder="1" applyAlignment="1">
      <alignment vertical="top"/>
    </xf>
    <xf numFmtId="0" fontId="34" fillId="2" borderId="1" xfId="0" applyFont="1" applyFill="1" applyBorder="1" applyAlignment="1">
      <alignment vertical="center"/>
    </xf>
    <xf numFmtId="0" fontId="35" fillId="0" borderId="1" xfId="0" applyFont="1" applyFill="1" applyBorder="1" applyAlignment="1">
      <alignment vertical="center"/>
    </xf>
    <xf numFmtId="0" fontId="20" fillId="0" borderId="1" xfId="0" applyFont="1" applyFill="1" applyBorder="1">
      <alignment vertical="center"/>
    </xf>
    <xf numFmtId="0" fontId="9" fillId="2" borderId="1" xfId="0" applyFont="1" applyFill="1" applyBorder="1" applyAlignment="1">
      <alignment horizontal="justify" vertical="top"/>
    </xf>
    <xf numFmtId="0" fontId="6" fillId="0" borderId="6" xfId="0" applyFont="1" applyFill="1" applyBorder="1">
      <alignment vertical="center"/>
    </xf>
    <xf numFmtId="0" fontId="35" fillId="0" borderId="1" xfId="0" applyFont="1" applyFill="1" applyBorder="1" applyAlignment="1">
      <alignment vertical="center" wrapText="1"/>
    </xf>
    <xf numFmtId="0" fontId="10" fillId="0" borderId="0" xfId="0" applyFont="1" applyFill="1" applyAlignment="1">
      <alignment vertical="center"/>
    </xf>
    <xf numFmtId="0" fontId="49" fillId="0" borderId="6" xfId="0" applyFont="1" applyFill="1" applyBorder="1" applyAlignment="1">
      <alignment vertical="center"/>
    </xf>
    <xf numFmtId="0" fontId="55" fillId="8" borderId="0" xfId="0" applyFont="1" applyFill="1" applyBorder="1" applyAlignment="1">
      <alignment horizontal="center" vertical="center" wrapText="1"/>
    </xf>
    <xf numFmtId="0" fontId="15" fillId="8" borderId="0" xfId="0" applyFont="1" applyFill="1" applyBorder="1" applyAlignment="1">
      <alignment horizontal="center" vertical="center" wrapText="1"/>
    </xf>
    <xf numFmtId="0" fontId="53" fillId="0" borderId="0" xfId="0" applyFont="1" applyFill="1" applyBorder="1" applyAlignment="1">
      <alignment horizontal="left" vertical="center" wrapText="1"/>
    </xf>
    <xf numFmtId="0" fontId="7" fillId="0" borderId="0" xfId="0" applyFont="1" applyFill="1" applyBorder="1" applyAlignment="1">
      <alignment horizontal="left" vertical="top"/>
    </xf>
    <xf numFmtId="0" fontId="53" fillId="0" borderId="0" xfId="0" applyFont="1" applyFill="1" applyBorder="1" applyAlignment="1">
      <alignment vertical="center"/>
    </xf>
    <xf numFmtId="0" fontId="31" fillId="0" borderId="0" xfId="0" applyFont="1" applyFill="1" applyAlignment="1">
      <alignment horizontal="left" vertical="center"/>
    </xf>
    <xf numFmtId="0" fontId="53" fillId="0" borderId="0" xfId="0" applyFont="1" applyFill="1">
      <alignment vertical="center"/>
    </xf>
    <xf numFmtId="0" fontId="10" fillId="0" borderId="0" xfId="0" applyFont="1" applyFill="1" applyBorder="1" applyAlignment="1">
      <alignment horizontal="left" vertical="top"/>
    </xf>
    <xf numFmtId="0" fontId="53" fillId="0" borderId="0" xfId="0" applyFont="1" applyFill="1" applyBorder="1" applyAlignment="1">
      <alignment horizontal="left" vertical="center"/>
    </xf>
    <xf numFmtId="0" fontId="6" fillId="4" borderId="0" xfId="0" applyFont="1" applyFill="1" applyBorder="1" applyAlignment="1">
      <alignment vertical="top"/>
    </xf>
    <xf numFmtId="0" fontId="6" fillId="0" borderId="3" xfId="0" applyFont="1" applyFill="1" applyBorder="1" applyAlignment="1">
      <alignment vertical="center"/>
    </xf>
    <xf numFmtId="0" fontId="10" fillId="0" borderId="0" xfId="0" applyFont="1" applyFill="1" applyAlignment="1">
      <alignment horizontal="left" vertical="center"/>
    </xf>
    <xf numFmtId="0" fontId="6" fillId="0" borderId="3" xfId="0" applyFont="1" applyBorder="1">
      <alignment vertical="center"/>
    </xf>
    <xf numFmtId="0" fontId="57" fillId="0" borderId="0" xfId="0" applyFont="1">
      <alignment vertical="center"/>
    </xf>
    <xf numFmtId="0" fontId="15" fillId="5" borderId="0" xfId="0" applyFont="1" applyFill="1" applyBorder="1" applyAlignment="1">
      <alignment horizontal="center" vertical="center" wrapText="1"/>
    </xf>
    <xf numFmtId="49" fontId="56" fillId="2" borderId="0" xfId="0" applyNumberFormat="1" applyFont="1" applyFill="1" applyBorder="1" applyAlignment="1">
      <alignment horizontal="center" vertical="center" wrapText="1"/>
    </xf>
    <xf numFmtId="0" fontId="15" fillId="3" borderId="0" xfId="0" applyFont="1" applyFill="1" applyBorder="1" applyAlignment="1">
      <alignment horizontal="center" vertical="center" wrapText="1"/>
    </xf>
    <xf numFmtId="49" fontId="0" fillId="0" borderId="0" xfId="0" applyNumberFormat="1" applyFill="1" applyBorder="1" applyAlignment="1">
      <alignment vertical="center"/>
    </xf>
    <xf numFmtId="49" fontId="0" fillId="4" borderId="0" xfId="0" applyNumberFormat="1" applyFill="1" applyBorder="1" applyAlignment="1">
      <alignment vertical="center"/>
    </xf>
    <xf numFmtId="0" fontId="0" fillId="4" borderId="0" xfId="0" applyFill="1" applyBorder="1" applyAlignment="1">
      <alignment vertical="center"/>
    </xf>
    <xf numFmtId="49" fontId="6" fillId="0" borderId="0" xfId="0" applyNumberFormat="1" applyFont="1" applyFill="1" applyBorder="1" applyAlignment="1">
      <alignment vertical="center"/>
    </xf>
    <xf numFmtId="49" fontId="6" fillId="0" borderId="0" xfId="0" applyNumberFormat="1" applyFont="1" applyFill="1" applyAlignment="1">
      <alignment vertical="center"/>
    </xf>
    <xf numFmtId="0" fontId="55" fillId="3" borderId="0" xfId="0" applyFont="1" applyFill="1" applyBorder="1" applyAlignment="1">
      <alignment horizontal="center" vertical="center" wrapText="1"/>
    </xf>
    <xf numFmtId="176" fontId="15" fillId="2" borderId="0" xfId="0" applyNumberFormat="1" applyFont="1" applyFill="1" applyBorder="1" applyAlignment="1">
      <alignment horizontal="center" vertical="center" wrapText="1"/>
    </xf>
    <xf numFmtId="0" fontId="55" fillId="2" borderId="0" xfId="0" applyNumberFormat="1" applyFont="1" applyFill="1" applyBorder="1" applyAlignment="1">
      <alignment horizontal="center" vertical="center" wrapText="1"/>
    </xf>
    <xf numFmtId="0" fontId="58" fillId="3" borderId="0" xfId="0" applyFont="1" applyFill="1" applyBorder="1" applyAlignment="1">
      <alignment horizontal="center" vertical="center" wrapText="1"/>
    </xf>
    <xf numFmtId="176" fontId="0" fillId="0" borderId="0" xfId="0" applyNumberFormat="1" applyFont="1" applyFill="1" applyBorder="1" applyAlignment="1">
      <alignment horizontal="left" vertical="top"/>
    </xf>
    <xf numFmtId="0" fontId="6" fillId="4" borderId="0" xfId="0" applyNumberFormat="1" applyFont="1" applyFill="1" applyBorder="1" applyAlignment="1">
      <alignment vertical="top"/>
    </xf>
    <xf numFmtId="0" fontId="8" fillId="0" borderId="0" xfId="0" applyFont="1" applyFill="1" applyBorder="1" applyAlignment="1">
      <alignment vertical="top"/>
    </xf>
    <xf numFmtId="0" fontId="0" fillId="4" borderId="0" xfId="0" applyFont="1" applyFill="1" applyBorder="1" applyAlignment="1">
      <alignment vertical="top"/>
    </xf>
    <xf numFmtId="176" fontId="0" fillId="0" borderId="0" xfId="0" applyNumberFormat="1" applyFill="1" applyAlignment="1">
      <alignment horizontal="left" vertical="center"/>
    </xf>
    <xf numFmtId="176" fontId="10" fillId="0" borderId="0" xfId="0" applyNumberFormat="1" applyFont="1" applyFill="1" applyAlignment="1">
      <alignment horizontal="left" vertical="center"/>
    </xf>
    <xf numFmtId="0" fontId="45" fillId="0" borderId="0" xfId="0" applyFont="1" applyFill="1" applyBorder="1" applyAlignment="1">
      <alignment horizontal="left" vertical="top"/>
    </xf>
    <xf numFmtId="176" fontId="6" fillId="0" borderId="0" xfId="0" applyNumberFormat="1" applyFont="1" applyFill="1" applyBorder="1" applyAlignment="1">
      <alignment horizontal="left" vertical="top"/>
    </xf>
    <xf numFmtId="0" fontId="8" fillId="0" borderId="0" xfId="0" applyFont="1" applyFill="1" applyBorder="1" applyAlignment="1">
      <alignment vertical="center"/>
    </xf>
    <xf numFmtId="0" fontId="8" fillId="0" borderId="0" xfId="0" applyFont="1" applyFill="1" applyAlignment="1">
      <alignment vertical="center"/>
    </xf>
    <xf numFmtId="14" fontId="0" fillId="0" borderId="0" xfId="0" applyNumberFormat="1">
      <alignment vertical="center"/>
    </xf>
    <xf numFmtId="176" fontId="6" fillId="4" borderId="0" xfId="0" applyNumberFormat="1" applyFont="1" applyFill="1" applyBorder="1" applyAlignment="1">
      <alignment vertical="top"/>
    </xf>
    <xf numFmtId="0" fontId="45" fillId="0" borderId="0" xfId="50" applyFont="1" applyFill="1" applyBorder="1" applyAlignment="1">
      <alignment vertical="top"/>
    </xf>
    <xf numFmtId="0" fontId="8" fillId="9" borderId="1" xfId="0" applyFont="1" applyFill="1" applyBorder="1">
      <alignment vertical="center"/>
    </xf>
    <xf numFmtId="0" fontId="6" fillId="0" borderId="0" xfId="0" applyNumberFormat="1" applyFont="1" applyFill="1" applyBorder="1" applyAlignment="1">
      <alignment vertical="top"/>
    </xf>
    <xf numFmtId="0" fontId="48" fillId="3" borderId="0" xfId="0" applyFont="1" applyFill="1" applyBorder="1" applyAlignment="1">
      <alignment horizontal="center" vertical="center" wrapText="1"/>
    </xf>
    <xf numFmtId="0" fontId="52" fillId="0" borderId="0" xfId="0" applyFont="1" applyFill="1">
      <alignment vertical="center"/>
    </xf>
    <xf numFmtId="0" fontId="59" fillId="0" borderId="0" xfId="0" applyFont="1" applyFill="1" applyAlignment="1">
      <alignment horizontal="center" vertical="center"/>
    </xf>
    <xf numFmtId="0" fontId="31" fillId="0" borderId="1" xfId="0" applyFont="1" applyFill="1" applyBorder="1" applyAlignment="1">
      <alignment vertical="center"/>
    </xf>
    <xf numFmtId="0" fontId="60" fillId="0" borderId="0" xfId="0" applyFont="1" applyFill="1" applyBorder="1" applyAlignment="1">
      <alignment vertical="top"/>
    </xf>
    <xf numFmtId="176" fontId="0" fillId="4" borderId="0" xfId="0" applyNumberFormat="1" applyFont="1" applyFill="1" applyBorder="1" applyAlignment="1">
      <alignment horizontal="left" vertical="top"/>
    </xf>
    <xf numFmtId="0" fontId="8" fillId="0" borderId="0" xfId="0" applyFont="1" applyFill="1" applyBorder="1" applyAlignment="1">
      <alignment horizontal="left" vertical="top"/>
    </xf>
    <xf numFmtId="176" fontId="6" fillId="4" borderId="0" xfId="0" applyNumberFormat="1" applyFont="1" applyFill="1" applyAlignment="1">
      <alignment vertical="top"/>
    </xf>
    <xf numFmtId="0" fontId="6" fillId="6" borderId="6" xfId="0" applyFont="1" applyFill="1" applyBorder="1" applyAlignment="1">
      <alignment vertical="center"/>
    </xf>
    <xf numFmtId="0" fontId="7" fillId="4" borderId="0" xfId="0" applyFont="1" applyFill="1" applyBorder="1" applyAlignment="1">
      <alignment horizontal="left" vertical="top"/>
    </xf>
    <xf numFmtId="49" fontId="6" fillId="0" borderId="0" xfId="0" applyNumberFormat="1" applyFont="1" applyFill="1" applyAlignment="1">
      <alignment vertical="top"/>
    </xf>
    <xf numFmtId="0" fontId="6" fillId="0" borderId="6" xfId="0" applyFont="1" applyFill="1" applyBorder="1" applyAlignment="1">
      <alignment vertical="top"/>
    </xf>
    <xf numFmtId="0" fontId="10" fillId="0" borderId="0" xfId="0" applyFont="1" applyAlignment="1">
      <alignment horizontal="center" vertical="center" wrapText="1"/>
    </xf>
    <xf numFmtId="0" fontId="6" fillId="4" borderId="6" xfId="0" applyFont="1" applyFill="1" applyBorder="1">
      <alignment vertical="center"/>
    </xf>
    <xf numFmtId="0" fontId="7" fillId="0" borderId="0" xfId="0" applyFont="1" applyFill="1" applyAlignment="1">
      <alignment horizontal="left" vertical="center"/>
    </xf>
    <xf numFmtId="0" fontId="53" fillId="0" borderId="0" xfId="0" applyFont="1" applyFill="1" applyAlignment="1">
      <alignment vertical="center"/>
    </xf>
    <xf numFmtId="49" fontId="0" fillId="0" borderId="0" xfId="0" applyNumberFormat="1" applyFill="1" applyAlignment="1">
      <alignment vertical="center"/>
    </xf>
    <xf numFmtId="0" fontId="6" fillId="0" borderId="0" xfId="0" applyNumberFormat="1" applyFont="1" applyFill="1" applyAlignment="1">
      <alignment vertical="center"/>
    </xf>
    <xf numFmtId="0" fontId="61" fillId="0" borderId="0" xfId="0" applyFont="1" applyFill="1" applyAlignment="1">
      <alignment vertical="center"/>
    </xf>
    <xf numFmtId="0" fontId="53" fillId="0" borderId="0" xfId="0" applyFont="1" applyFill="1" applyAlignment="1">
      <alignment vertical="center" wrapText="1"/>
    </xf>
    <xf numFmtId="176" fontId="0" fillId="0" borderId="0" xfId="0" applyNumberFormat="1" applyFill="1" applyAlignment="1">
      <alignment horizontal="center" vertical="center"/>
    </xf>
    <xf numFmtId="176" fontId="6" fillId="0" borderId="0" xfId="0" applyNumberFormat="1" applyFont="1" applyFill="1" applyAlignment="1">
      <alignment horizontal="center" vertical="center"/>
    </xf>
    <xf numFmtId="0" fontId="20" fillId="0" borderId="0" xfId="49" applyFont="1" applyFill="1" applyBorder="1" applyAlignment="1">
      <alignment horizontal="left" vertical="center" wrapText="1"/>
    </xf>
    <xf numFmtId="0" fontId="9" fillId="2" borderId="0" xfId="0" applyFont="1" applyFill="1" applyBorder="1" applyAlignment="1">
      <alignment horizontal="left"/>
    </xf>
    <xf numFmtId="0" fontId="28" fillId="2" borderId="0" xfId="49" applyFont="1" applyFill="1" applyBorder="1" applyAlignment="1">
      <alignment horizontal="left" vertical="center" wrapText="1"/>
    </xf>
    <xf numFmtId="0" fontId="62" fillId="0" borderId="0" xfId="0" applyFont="1" applyFill="1" applyBorder="1" applyAlignment="1">
      <alignment horizontal="left" vertical="center"/>
    </xf>
    <xf numFmtId="0" fontId="8" fillId="0" borderId="7" xfId="0" applyFont="1" applyFill="1" applyBorder="1" applyAlignment="1"/>
    <xf numFmtId="0" fontId="63" fillId="0" borderId="0" xfId="0" applyFont="1">
      <alignment vertical="center"/>
    </xf>
    <xf numFmtId="0" fontId="53" fillId="0" borderId="6" xfId="0" applyFont="1" applyFill="1" applyBorder="1" applyAlignment="1">
      <alignment vertical="center"/>
    </xf>
    <xf numFmtId="0" fontId="6" fillId="0" borderId="2" xfId="0" applyFont="1" applyFill="1" applyBorder="1" applyAlignment="1">
      <alignment vertical="top"/>
    </xf>
    <xf numFmtId="0" fontId="10" fillId="0" borderId="2" xfId="0" applyFont="1" applyFill="1" applyBorder="1" applyAlignment="1">
      <alignment vertical="center"/>
    </xf>
    <xf numFmtId="0" fontId="6" fillId="0" borderId="2" xfId="0" applyFont="1" applyFill="1" applyBorder="1" applyAlignment="1">
      <alignment vertical="center"/>
    </xf>
    <xf numFmtId="0" fontId="11" fillId="0" borderId="1" xfId="0" applyFont="1" applyFill="1" applyBorder="1" applyAlignment="1"/>
    <xf numFmtId="0" fontId="28" fillId="2" borderId="1" xfId="0" applyFont="1" applyFill="1" applyBorder="1" applyAlignment="1">
      <alignment horizontal="left" vertical="center"/>
    </xf>
    <xf numFmtId="0" fontId="0" fillId="0" borderId="2" xfId="0" applyFill="1" applyBorder="1" applyAlignment="1">
      <alignment vertical="center"/>
    </xf>
    <xf numFmtId="0" fontId="7" fillId="0" borderId="2" xfId="0" applyFont="1" applyFill="1" applyBorder="1" applyAlignment="1">
      <alignment horizontal="left" vertical="center"/>
    </xf>
    <xf numFmtId="0" fontId="53" fillId="0" borderId="2" xfId="0" applyFont="1" applyFill="1" applyBorder="1" applyAlignment="1">
      <alignment vertical="center"/>
    </xf>
    <xf numFmtId="0" fontId="7" fillId="0" borderId="0" xfId="0" applyFont="1" applyFill="1" applyBorder="1" applyAlignment="1">
      <alignment horizontal="left" vertical="center"/>
    </xf>
    <xf numFmtId="0" fontId="53" fillId="0" borderId="0" xfId="0" applyFont="1" applyFill="1" applyBorder="1" applyAlignment="1">
      <alignment vertical="top"/>
    </xf>
    <xf numFmtId="0" fontId="53" fillId="0" borderId="0" xfId="0" applyFont="1" applyFill="1" applyBorder="1" applyAlignment="1">
      <alignment horizontal="left" vertical="top"/>
    </xf>
    <xf numFmtId="0" fontId="0" fillId="0" borderId="8" xfId="0" applyFill="1" applyBorder="1" applyAlignment="1">
      <alignment vertical="center"/>
    </xf>
    <xf numFmtId="49" fontId="0" fillId="0" borderId="2" xfId="0" applyNumberFormat="1" applyFill="1" applyBorder="1" applyAlignment="1">
      <alignment vertical="center"/>
    </xf>
    <xf numFmtId="0" fontId="0" fillId="0" borderId="2" xfId="0" applyFill="1" applyBorder="1" applyAlignment="1">
      <alignment horizontal="center" vertical="center"/>
    </xf>
    <xf numFmtId="49" fontId="0" fillId="0" borderId="0" xfId="0" applyNumberFormat="1" applyFill="1">
      <alignment vertical="center"/>
    </xf>
    <xf numFmtId="49" fontId="0" fillId="4" borderId="0" xfId="0" applyNumberFormat="1" applyFont="1" applyFill="1" applyBorder="1" applyAlignment="1">
      <alignment vertical="top"/>
    </xf>
    <xf numFmtId="0" fontId="0" fillId="4" borderId="0" xfId="0" applyFill="1" applyAlignment="1">
      <alignment vertical="center"/>
    </xf>
    <xf numFmtId="176" fontId="0" fillId="0" borderId="2" xfId="0" applyNumberFormat="1" applyFill="1" applyBorder="1" applyAlignment="1">
      <alignment horizontal="left" vertical="center"/>
    </xf>
    <xf numFmtId="0" fontId="6" fillId="0" borderId="2" xfId="0" applyNumberFormat="1" applyFont="1" applyFill="1" applyBorder="1" applyAlignment="1">
      <alignment vertical="center"/>
    </xf>
    <xf numFmtId="0" fontId="8" fillId="0" borderId="2" xfId="0" applyFont="1" applyFill="1" applyBorder="1" applyAlignment="1">
      <alignment vertical="top"/>
    </xf>
    <xf numFmtId="176" fontId="0" fillId="0" borderId="0" xfId="0" applyNumberFormat="1" applyFill="1" applyBorder="1" applyAlignment="1">
      <alignment horizontal="left" vertical="center"/>
    </xf>
    <xf numFmtId="0" fontId="6" fillId="0" borderId="0" xfId="0" applyNumberFormat="1" applyFont="1" applyFill="1" applyBorder="1" applyAlignment="1">
      <alignment vertical="center"/>
    </xf>
    <xf numFmtId="0" fontId="64" fillId="0" borderId="0" xfId="0" applyFont="1" applyFill="1" applyBorder="1" applyAlignment="1">
      <alignment vertical="top"/>
    </xf>
    <xf numFmtId="0" fontId="9" fillId="0" borderId="2" xfId="0" applyFont="1" applyFill="1" applyBorder="1" applyAlignment="1">
      <alignment horizontal="left" vertical="center"/>
    </xf>
    <xf numFmtId="0" fontId="11" fillId="0" borderId="1" xfId="0" applyFont="1" applyFill="1" applyBorder="1" applyAlignment="1">
      <alignment vertical="top"/>
    </xf>
    <xf numFmtId="0" fontId="64" fillId="0" borderId="0" xfId="0" applyFont="1" applyFill="1">
      <alignment vertical="center"/>
    </xf>
    <xf numFmtId="0" fontId="49" fillId="0" borderId="0" xfId="0" applyFont="1" applyFill="1" applyBorder="1" applyAlignment="1">
      <alignment vertical="top"/>
    </xf>
    <xf numFmtId="0" fontId="60" fillId="0" borderId="0" xfId="0" applyFont="1" applyFill="1" applyAlignment="1">
      <alignment vertical="center"/>
    </xf>
    <xf numFmtId="0" fontId="49" fillId="4" borderId="6" xfId="0" applyFont="1" applyFill="1" applyBorder="1">
      <alignment vertical="center"/>
    </xf>
    <xf numFmtId="0" fontId="49" fillId="0" borderId="6" xfId="0" applyFont="1" applyFill="1" applyBorder="1" applyAlignment="1">
      <alignment vertical="top"/>
    </xf>
    <xf numFmtId="0" fontId="9" fillId="2" borderId="3" xfId="0" applyFont="1" applyFill="1" applyBorder="1" applyAlignment="1">
      <alignment horizontal="left" vertical="top"/>
    </xf>
    <xf numFmtId="0" fontId="65" fillId="0" borderId="0" xfId="0" applyFont="1">
      <alignment vertical="center"/>
    </xf>
    <xf numFmtId="0" fontId="6" fillId="0" borderId="0" xfId="0" applyFont="1" applyFill="1" applyBorder="1" applyAlignment="1">
      <alignment horizontal="left" vertical="top" wrapText="1"/>
    </xf>
    <xf numFmtId="0" fontId="49" fillId="4" borderId="0" xfId="0" applyFont="1" applyFill="1">
      <alignment vertical="center"/>
    </xf>
    <xf numFmtId="0" fontId="49" fillId="0" borderId="0" xfId="0" applyFont="1" applyFill="1" applyAlignment="1">
      <alignment vertical="center"/>
    </xf>
    <xf numFmtId="0" fontId="52" fillId="0" borderId="0" xfId="0" applyFont="1" applyFill="1" applyAlignment="1">
      <alignment vertical="center"/>
    </xf>
    <xf numFmtId="0" fontId="49" fillId="4" borderId="0" xfId="0" applyFont="1" applyFill="1" applyBorder="1" applyAlignment="1">
      <alignment vertical="top"/>
    </xf>
    <xf numFmtId="0" fontId="2" fillId="0" borderId="0" xfId="0" applyFont="1" applyAlignment="1">
      <alignment horizontal="left" vertical="center"/>
    </xf>
    <xf numFmtId="0" fontId="49" fillId="0" borderId="0" xfId="0" applyFont="1" applyFill="1">
      <alignment vertical="center"/>
    </xf>
    <xf numFmtId="0" fontId="66" fillId="0" borderId="0" xfId="0" applyFont="1">
      <alignment vertical="center"/>
    </xf>
    <xf numFmtId="49" fontId="52" fillId="0" borderId="0" xfId="0" applyNumberFormat="1" applyFont="1" applyFill="1" applyAlignment="1">
      <alignment vertical="center"/>
    </xf>
    <xf numFmtId="0" fontId="52" fillId="4" borderId="0" xfId="0" applyFont="1" applyFill="1" applyAlignment="1">
      <alignment vertical="center"/>
    </xf>
    <xf numFmtId="49" fontId="0" fillId="0" borderId="0" xfId="0" applyNumberFormat="1" applyFont="1" applyFill="1" applyBorder="1" applyAlignment="1">
      <alignment vertical="top"/>
    </xf>
    <xf numFmtId="49" fontId="6" fillId="0" borderId="0" xfId="0" applyNumberFormat="1" applyFont="1" applyFill="1" applyBorder="1" applyAlignment="1">
      <alignment vertical="top"/>
    </xf>
    <xf numFmtId="49" fontId="6" fillId="4" borderId="0" xfId="0" applyNumberFormat="1" applyFont="1" applyFill="1" applyBorder="1" applyAlignment="1">
      <alignment vertical="center"/>
    </xf>
    <xf numFmtId="0" fontId="6" fillId="4" borderId="0" xfId="0" applyFont="1" applyFill="1" applyAlignment="1">
      <alignment vertical="center"/>
    </xf>
    <xf numFmtId="0" fontId="61" fillId="0" borderId="0" xfId="0" applyFont="1">
      <alignment vertical="center"/>
    </xf>
    <xf numFmtId="0" fontId="52" fillId="4" borderId="0" xfId="0" applyFont="1" applyFill="1" applyBorder="1" applyAlignment="1">
      <alignment vertical="top"/>
    </xf>
    <xf numFmtId="176" fontId="52" fillId="4" borderId="0" xfId="0" applyNumberFormat="1" applyFont="1" applyFill="1" applyBorder="1" applyAlignment="1">
      <alignment horizontal="left" vertical="top"/>
    </xf>
    <xf numFmtId="0" fontId="49" fillId="4" borderId="0" xfId="0" applyNumberFormat="1" applyFont="1" applyFill="1" applyAlignment="1">
      <alignment horizontal="left" vertical="center"/>
    </xf>
    <xf numFmtId="0" fontId="48" fillId="6" borderId="0" xfId="0" applyFont="1" applyFill="1" applyBorder="1" applyAlignment="1">
      <alignment horizontal="left" vertical="top"/>
    </xf>
    <xf numFmtId="0" fontId="52" fillId="0" borderId="0" xfId="0" applyFont="1" applyFill="1" applyAlignment="1">
      <alignment horizontal="center" vertical="center"/>
    </xf>
    <xf numFmtId="0" fontId="6" fillId="4" borderId="6" xfId="0" applyFont="1" applyFill="1" applyBorder="1" applyAlignment="1">
      <alignment vertical="center"/>
    </xf>
    <xf numFmtId="0" fontId="10" fillId="0" borderId="4" xfId="0" applyFont="1" applyBorder="1">
      <alignment vertical="center"/>
    </xf>
    <xf numFmtId="0" fontId="33" fillId="0" borderId="5" xfId="0" applyFont="1" applyBorder="1" applyAlignment="1">
      <alignment horizontal="left" vertical="center"/>
    </xf>
    <xf numFmtId="0" fontId="10" fillId="0" borderId="4" xfId="0" applyFont="1" applyFill="1" applyBorder="1" applyAlignment="1">
      <alignment vertical="center"/>
    </xf>
    <xf numFmtId="0" fontId="42" fillId="0" borderId="0" xfId="0" applyFont="1" applyFill="1" applyBorder="1" applyAlignment="1">
      <alignment horizontal="left" vertical="center" wrapText="1"/>
    </xf>
    <xf numFmtId="0" fontId="32" fillId="0" borderId="3" xfId="0" applyFont="1" applyFill="1" applyBorder="1" applyAlignment="1">
      <alignment horizontal="left" vertical="center" wrapText="1"/>
    </xf>
    <xf numFmtId="0" fontId="8" fillId="0" borderId="5" xfId="0" applyFont="1" applyBorder="1" applyAlignment="1">
      <alignment horizontal="left" vertical="center"/>
    </xf>
    <xf numFmtId="0" fontId="10" fillId="0" borderId="0" xfId="0" applyFont="1" applyBorder="1" applyAlignment="1">
      <alignment horizontal="left" vertical="center"/>
    </xf>
    <xf numFmtId="0" fontId="7" fillId="0" borderId="0" xfId="0" applyFont="1" applyFill="1" applyAlignment="1">
      <alignment vertical="center"/>
    </xf>
    <xf numFmtId="49" fontId="6" fillId="0" borderId="0" xfId="0" applyNumberFormat="1" applyFont="1" applyBorder="1">
      <alignment vertical="center"/>
    </xf>
    <xf numFmtId="176" fontId="0" fillId="0" borderId="0" xfId="0" applyNumberFormat="1" applyFill="1" applyAlignment="1">
      <alignment vertical="center"/>
    </xf>
    <xf numFmtId="0" fontId="0" fillId="4" borderId="0" xfId="0" applyNumberFormat="1" applyFont="1" applyFill="1" applyBorder="1" applyAlignment="1">
      <alignment vertical="top"/>
    </xf>
    <xf numFmtId="176" fontId="6" fillId="0" borderId="0" xfId="0" applyNumberFormat="1" applyFont="1" applyFill="1" applyBorder="1" applyAlignment="1">
      <alignment horizontal="left" vertical="center"/>
    </xf>
    <xf numFmtId="0" fontId="44" fillId="0" borderId="3" xfId="0" applyFont="1" applyFill="1" applyBorder="1" applyAlignment="1">
      <alignment horizontal="left" vertical="center" wrapText="1"/>
    </xf>
    <xf numFmtId="0" fontId="6" fillId="4" borderId="0" xfId="0" applyFont="1" applyFill="1">
      <alignment vertical="center"/>
    </xf>
    <xf numFmtId="0" fontId="9" fillId="0" borderId="1" xfId="0" applyFont="1" applyBorder="1" applyAlignment="1" quotePrefix="1">
      <alignment horizontal="left" vertical="center"/>
    </xf>
    <xf numFmtId="0" fontId="6" fillId="0" borderId="0" xfId="0" applyFont="1" quotePrefix="1">
      <alignment vertical="center"/>
    </xf>
    <xf numFmtId="0" fontId="53" fillId="0" borderId="0" xfId="0" applyFont="1" applyFill="1" quotePrefix="1">
      <alignment vertical="center"/>
    </xf>
    <xf numFmtId="49" fontId="6" fillId="0" borderId="0" xfId="0" applyNumberFormat="1" applyFont="1" quotePrefix="1">
      <alignment vertical="center"/>
    </xf>
    <xf numFmtId="0" fontId="6" fillId="0" borderId="0" xfId="0" applyFont="1" applyAlignment="1" quotePrefix="1">
      <alignment horizontal="center" vertical="center"/>
    </xf>
    <xf numFmtId="0" fontId="6" fillId="0" borderId="0" xfId="0" applyNumberFormat="1" applyFont="1" applyFill="1" applyAlignment="1" quotePrefix="1">
      <alignment horizontal="left" vertical="center"/>
    </xf>
    <xf numFmtId="0" fontId="9" fillId="2" borderId="0" xfId="0" applyNumberFormat="1" applyFont="1" applyFill="1" applyBorder="1" applyAlignment="1" quotePrefix="1"/>
    <xf numFmtId="0" fontId="53" fillId="0" borderId="0" xfId="0" applyFont="1" applyFill="1" applyAlignment="1" quotePrefix="1">
      <alignment vertical="center" wrapText="1"/>
    </xf>
    <xf numFmtId="0" fontId="6" fillId="0" borderId="0" xfId="0" applyFont="1" applyFill="1" applyBorder="1" applyAlignment="1" quotePrefix="1">
      <alignment vertical="center"/>
    </xf>
    <xf numFmtId="0" fontId="10" fillId="0" borderId="0" xfId="0" applyFont="1" applyAlignment="1" quotePrefix="1">
      <alignment vertical="center" wrapText="1"/>
    </xf>
    <xf numFmtId="0" fontId="10" fillId="0" borderId="0" xfId="0" applyNumberFormat="1" applyFont="1" applyFill="1" applyBorder="1" applyAlignment="1" quotePrefix="1">
      <alignment wrapText="1"/>
    </xf>
    <xf numFmtId="0" fontId="10" fillId="0" borderId="0" xfId="0" applyNumberFormat="1" applyFont="1" applyFill="1" applyBorder="1" applyAlignment="1" quotePrefix="1"/>
    <xf numFmtId="0" fontId="53" fillId="0" borderId="0" xfId="0" applyFont="1" applyFill="1" applyAlignment="1" quotePrefix="1">
      <alignment horizontal="left" vertical="center"/>
    </xf>
    <xf numFmtId="0" fontId="6" fillId="0" borderId="6" xfId="0" applyFont="1" applyFill="1" applyBorder="1" applyAlignment="1" quotePrefix="1">
      <alignment vertical="top"/>
    </xf>
    <xf numFmtId="0" fontId="10" fillId="0" borderId="0" xfId="0" applyFont="1" applyAlignment="1" quotePrefix="1">
      <alignment horizontal="left" vertical="center"/>
    </xf>
    <xf numFmtId="0" fontId="9" fillId="0" borderId="0" xfId="0" applyFont="1" applyBorder="1" applyAlignment="1" quotePrefix="1">
      <alignment horizontal="left" vertical="center"/>
    </xf>
    <xf numFmtId="0" fontId="9" fillId="0" borderId="0" xfId="0" applyFont="1" applyAlignment="1" quotePrefix="1">
      <alignment horizontal="left" vertical="center"/>
    </xf>
    <xf numFmtId="0" fontId="0" fillId="0" borderId="0" xfId="0" applyAlignment="1" quotePrefix="1">
      <alignment horizontal="center" vertical="center"/>
    </xf>
    <xf numFmtId="0" fontId="0" fillId="2" borderId="0" xfId="0" applyFill="1" applyAlignment="1" quotePrefix="1">
      <alignment horizontal="center" vertical="center"/>
    </xf>
    <xf numFmtId="0" fontId="0" fillId="6" borderId="0" xfId="0" applyFill="1" applyAlignment="1" quotePrefix="1">
      <alignment horizontal="center" vertical="center"/>
    </xf>
    <xf numFmtId="0" fontId="0" fillId="0" borderId="0" xfId="0" applyFill="1" applyAlignment="1" quotePrefix="1">
      <alignment horizontal="center" vertical="center"/>
    </xf>
    <xf numFmtId="0" fontId="9" fillId="0" borderId="1" xfId="0" applyFont="1" applyBorder="1" quotePrefix="1">
      <alignment vertical="center"/>
    </xf>
    <xf numFmtId="0" fontId="6" fillId="0" borderId="1" xfId="0" applyNumberFormat="1" applyFont="1" applyFill="1" applyBorder="1" applyAlignment="1" quotePrefix="1">
      <alignment horizontal="left" vertical="center"/>
    </xf>
    <xf numFmtId="0" fontId="0" fillId="0" borderId="0" xfId="0" applyFont="1" applyFill="1" applyBorder="1" applyAlignment="1" quotePrefix="1">
      <alignment horizontal="center" vertical="top"/>
    </xf>
    <xf numFmtId="0" fontId="19" fillId="2" borderId="0" xfId="0" applyFont="1" applyFill="1" applyBorder="1" applyAlignment="1" quotePrefix="1">
      <alignment vertical="top"/>
    </xf>
    <xf numFmtId="0" fontId="6" fillId="0" borderId="0" xfId="0" applyFont="1" applyFill="1" applyBorder="1" applyAlignment="1" quotePrefix="1">
      <alignment vertical="top"/>
    </xf>
    <xf numFmtId="0" fontId="6" fillId="0" borderId="0" xfId="0" applyFont="1" applyFill="1" applyBorder="1" applyAlignment="1" quotePrefix="1">
      <alignment horizontal="center" vertical="top"/>
    </xf>
    <xf numFmtId="0" fontId="0" fillId="0" borderId="0" xfId="0" applyFill="1" applyBorder="1" applyAlignment="1" quotePrefix="1">
      <alignment horizontal="center" vertical="center"/>
    </xf>
    <xf numFmtId="0" fontId="6" fillId="0" borderId="0" xfId="0" applyFont="1" applyFill="1" applyBorder="1" applyAlignment="1" quotePrefix="1">
      <alignment horizontal="left" vertical="top"/>
    </xf>
    <xf numFmtId="0" fontId="9" fillId="2" borderId="0" xfId="0" applyFont="1" applyFill="1" applyBorder="1" applyAlignment="1" quotePrefix="1">
      <alignment vertical="top"/>
    </xf>
    <xf numFmtId="0" fontId="9" fillId="0" borderId="0" xfId="0" applyFont="1" applyBorder="1" quotePrefix="1">
      <alignment vertical="center"/>
    </xf>
    <xf numFmtId="0" fontId="21" fillId="0" borderId="0" xfId="0" applyFont="1" applyFill="1" applyBorder="1" applyAlignment="1" quotePrefix="1">
      <alignment horizontal="left" vertical="center" wrapText="1"/>
    </xf>
  </cellXfs>
  <cellStyles count="5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 name="常规 3" xfId="50"/>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www.wps.cn/officeDocument/2023/relationships/customStorage" Target="customStorage/customStorage.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externalLinks/_rels/externalLink1.xml.rels><?xml version="1.0" encoding="UTF-8" standalone="yes"?>
<Relationships xmlns="http://schemas.openxmlformats.org/package/2006/relationships"><Relationship Id="rId1" Type="http://schemas.openxmlformats.org/officeDocument/2006/relationships/externalLinkPath" Target="\02%20&#19994;&#21153;&#24037;&#20316;\2021&#26631;&#20934;&#25968;&#23383;&#21270;&#30740;&#31350;&#39033;&#30446;\02-&#26631;&#20934;&#20998;&#26512;\&#38889;&#21152;&#27880;\&#25968;&#25454;&#23383;&#20856;2-&#19994;&#21153;&#24212;&#29992;&#30456;&#2085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2%20&#19994;&#21153;&#24037;&#20316;\2021&#26631;&#20934;&#25968;&#23383;&#21270;&#30740;&#31350;&#39033;&#30446;\02-&#26631;&#20934;&#20998;&#26512;\02&#20648;&#23618;&#25913;&#36896;&#26631;&#20934;\9999%20&#20998;&#26512;&#25991;&#20214;\&#20840;&#37096;&#26631;&#20934;&#32034;&#24341;&#24211;&#65288;&#20307;&#31995;&#30456;&#20851;&#65289;2024.3.29.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标准代号"/>
      <sheetName val="Sheet1"/>
    </sheetNames>
    <sheetDataSet>
      <sheetData sheetId="0"/>
      <sheetData sheetId="1">
        <row r="1">
          <cell r="A1" t="str">
            <v>标准代号归一</v>
          </cell>
          <cell r="B1" t="str">
            <v>国内/国外</v>
          </cell>
          <cell r="C1" t="str">
            <v>标准层次类别</v>
          </cell>
          <cell r="D1" t="str">
            <v>标准组织分类编号</v>
          </cell>
        </row>
        <row r="2">
          <cell r="A2" t="str">
            <v>GB</v>
          </cell>
          <cell r="B2" t="str">
            <v>国内</v>
          </cell>
          <cell r="C2" t="str">
            <v>国家标准</v>
          </cell>
          <cell r="D2" t="str">
            <v>010101</v>
          </cell>
        </row>
        <row r="3">
          <cell r="A3" t="str">
            <v>GBZ</v>
          </cell>
          <cell r="B3" t="str">
            <v>国内</v>
          </cell>
          <cell r="C3" t="str">
            <v>国家标准</v>
          </cell>
          <cell r="D3" t="str">
            <v>010102</v>
          </cell>
        </row>
        <row r="4">
          <cell r="A4" t="str">
            <v>SY</v>
          </cell>
          <cell r="B4" t="str">
            <v>国内</v>
          </cell>
          <cell r="C4" t="str">
            <v>行业标准</v>
          </cell>
          <cell r="D4" t="str">
            <v>010201</v>
          </cell>
        </row>
        <row r="5">
          <cell r="A5" t="str">
            <v>NB</v>
          </cell>
          <cell r="B5" t="str">
            <v>国内</v>
          </cell>
          <cell r="C5" t="str">
            <v>行业标准</v>
          </cell>
          <cell r="D5" t="str">
            <v>010202</v>
          </cell>
        </row>
        <row r="6">
          <cell r="A6" t="str">
            <v>AQ</v>
          </cell>
          <cell r="B6" t="str">
            <v>国内</v>
          </cell>
          <cell r="C6" t="str">
            <v>行业标准</v>
          </cell>
          <cell r="D6" t="str">
            <v>010203</v>
          </cell>
        </row>
        <row r="7">
          <cell r="A7" t="str">
            <v>DZ</v>
          </cell>
          <cell r="B7" t="str">
            <v>国内</v>
          </cell>
          <cell r="C7" t="str">
            <v>行业标准</v>
          </cell>
          <cell r="D7" t="str">
            <v>010204</v>
          </cell>
        </row>
        <row r="8">
          <cell r="A8" t="str">
            <v>GA</v>
          </cell>
          <cell r="B8" t="str">
            <v>国内</v>
          </cell>
          <cell r="C8" t="str">
            <v>行业标准</v>
          </cell>
          <cell r="D8" t="str">
            <v>010205</v>
          </cell>
        </row>
        <row r="9">
          <cell r="A9" t="str">
            <v>HG</v>
          </cell>
          <cell r="B9" t="str">
            <v>国内</v>
          </cell>
          <cell r="C9" t="str">
            <v>行业标准</v>
          </cell>
          <cell r="D9" t="str">
            <v>010206</v>
          </cell>
        </row>
        <row r="10">
          <cell r="A10" t="str">
            <v>HJ</v>
          </cell>
          <cell r="B10" t="str">
            <v>国内</v>
          </cell>
          <cell r="C10" t="str">
            <v>行业标准</v>
          </cell>
          <cell r="D10" t="str">
            <v>010207</v>
          </cell>
        </row>
        <row r="11">
          <cell r="A11" t="str">
            <v>JB</v>
          </cell>
          <cell r="B11" t="str">
            <v>国内</v>
          </cell>
          <cell r="C11" t="str">
            <v>行业标准</v>
          </cell>
          <cell r="D11" t="str">
            <v>010208</v>
          </cell>
        </row>
        <row r="12">
          <cell r="A12" t="str">
            <v>JGJ</v>
          </cell>
          <cell r="B12" t="str">
            <v>国内</v>
          </cell>
          <cell r="C12" t="str">
            <v>行业标准</v>
          </cell>
          <cell r="D12" t="str">
            <v>010209</v>
          </cell>
        </row>
        <row r="13">
          <cell r="A13" t="str">
            <v>JJF</v>
          </cell>
          <cell r="B13" t="str">
            <v>国内</v>
          </cell>
          <cell r="C13" t="str">
            <v>行业标准</v>
          </cell>
          <cell r="D13" t="str">
            <v>010210</v>
          </cell>
        </row>
        <row r="14">
          <cell r="A14" t="str">
            <v>JJG</v>
          </cell>
          <cell r="B14" t="str">
            <v>国内</v>
          </cell>
          <cell r="C14" t="str">
            <v>行业标准</v>
          </cell>
          <cell r="D14" t="str">
            <v>010211</v>
          </cell>
        </row>
        <row r="15">
          <cell r="A15" t="str">
            <v>JT</v>
          </cell>
          <cell r="B15" t="str">
            <v>国内</v>
          </cell>
          <cell r="C15" t="str">
            <v>行业标准</v>
          </cell>
          <cell r="D15" t="str">
            <v>010212</v>
          </cell>
        </row>
        <row r="16">
          <cell r="A16" t="str">
            <v>JTG</v>
          </cell>
          <cell r="B16" t="str">
            <v>国内</v>
          </cell>
          <cell r="C16" t="str">
            <v>行业标准</v>
          </cell>
          <cell r="D16" t="str">
            <v>010213</v>
          </cell>
        </row>
        <row r="17">
          <cell r="A17" t="str">
            <v>QB</v>
          </cell>
          <cell r="B17" t="str">
            <v>国内</v>
          </cell>
          <cell r="C17" t="str">
            <v>行业标准</v>
          </cell>
          <cell r="D17" t="str">
            <v>010214</v>
          </cell>
        </row>
        <row r="18">
          <cell r="A18" t="str">
            <v>QC</v>
          </cell>
          <cell r="B18" t="str">
            <v>国内</v>
          </cell>
          <cell r="C18" t="str">
            <v>行业标准</v>
          </cell>
          <cell r="D18" t="str">
            <v>010215</v>
          </cell>
        </row>
        <row r="19">
          <cell r="A19" t="str">
            <v>SH</v>
          </cell>
          <cell r="B19" t="str">
            <v>国内</v>
          </cell>
          <cell r="C19" t="str">
            <v>行业标准</v>
          </cell>
          <cell r="D19" t="str">
            <v>010216</v>
          </cell>
        </row>
        <row r="20">
          <cell r="A20" t="str">
            <v>TD</v>
          </cell>
          <cell r="B20" t="str">
            <v>国内</v>
          </cell>
          <cell r="C20" t="str">
            <v>行业标准</v>
          </cell>
          <cell r="D20" t="str">
            <v>010217</v>
          </cell>
        </row>
        <row r="21">
          <cell r="A21" t="str">
            <v>WS</v>
          </cell>
          <cell r="B21" t="str">
            <v>国内</v>
          </cell>
          <cell r="C21" t="str">
            <v>行业标准</v>
          </cell>
          <cell r="D21" t="str">
            <v>010218</v>
          </cell>
        </row>
        <row r="22">
          <cell r="A22" t="str">
            <v>QSY</v>
          </cell>
          <cell r="B22" t="str">
            <v>国内</v>
          </cell>
          <cell r="C22" t="str">
            <v>企业标准</v>
          </cell>
          <cell r="D22" t="str">
            <v>010301</v>
          </cell>
        </row>
        <row r="23">
          <cell r="A23" t="str">
            <v>国安令</v>
          </cell>
          <cell r="B23" t="str">
            <v>国内</v>
          </cell>
          <cell r="C23" t="str">
            <v>国家文件</v>
          </cell>
          <cell r="D23" t="str">
            <v>010401</v>
          </cell>
        </row>
        <row r="24">
          <cell r="A24" t="str">
            <v>ISO</v>
          </cell>
          <cell r="B24" t="str">
            <v>国外</v>
          </cell>
          <cell r="C24" t="str">
            <v>国际标准</v>
          </cell>
          <cell r="D24" t="str">
            <v>020101</v>
          </cell>
        </row>
        <row r="25">
          <cell r="A25" t="str">
            <v>API</v>
          </cell>
          <cell r="B25" t="str">
            <v>国外</v>
          </cell>
          <cell r="C25" t="str">
            <v>区域标准</v>
          </cell>
          <cell r="D25" t="str">
            <v>020201</v>
          </cell>
        </row>
        <row r="26">
          <cell r="A26" t="str">
            <v>ANSI</v>
          </cell>
          <cell r="B26" t="str">
            <v>国外</v>
          </cell>
          <cell r="C26" t="str">
            <v>区域标准</v>
          </cell>
          <cell r="D26" t="str">
            <v>020202</v>
          </cell>
        </row>
        <row r="27">
          <cell r="A27" t="str">
            <v>ASME</v>
          </cell>
          <cell r="B27" t="str">
            <v>国外</v>
          </cell>
          <cell r="C27" t="str">
            <v>区域标准</v>
          </cell>
          <cell r="D27" t="str">
            <v>020204</v>
          </cell>
        </row>
        <row r="28">
          <cell r="A28" t="str">
            <v>ASMT</v>
          </cell>
          <cell r="B28" t="str">
            <v>国外</v>
          </cell>
          <cell r="C28" t="str">
            <v>区域标准</v>
          </cell>
          <cell r="D28" t="str">
            <v>020205</v>
          </cell>
        </row>
        <row r="29">
          <cell r="A29" t="str">
            <v>ASNT</v>
          </cell>
          <cell r="B29" t="str">
            <v>国外</v>
          </cell>
          <cell r="C29" t="str">
            <v>区域标准</v>
          </cell>
          <cell r="D29" t="str">
            <v>020206</v>
          </cell>
        </row>
        <row r="30">
          <cell r="A30" t="str">
            <v>ASTM</v>
          </cell>
          <cell r="B30" t="str">
            <v>国外</v>
          </cell>
          <cell r="C30" t="str">
            <v>区域标准</v>
          </cell>
          <cell r="D30" t="str">
            <v>020207</v>
          </cell>
        </row>
        <row r="31">
          <cell r="A31" t="str">
            <v>AWS</v>
          </cell>
          <cell r="B31" t="str">
            <v>国外</v>
          </cell>
          <cell r="C31" t="str">
            <v>区域标准</v>
          </cell>
          <cell r="D31" t="str">
            <v>020208</v>
          </cell>
        </row>
        <row r="32">
          <cell r="A32" t="str">
            <v>BS</v>
          </cell>
          <cell r="B32" t="str">
            <v>国外</v>
          </cell>
          <cell r="C32" t="str">
            <v>区域标准</v>
          </cell>
          <cell r="D32" t="str">
            <v>020209</v>
          </cell>
        </row>
        <row r="33">
          <cell r="A33" t="str">
            <v>BSI</v>
          </cell>
          <cell r="B33" t="str">
            <v>国外</v>
          </cell>
          <cell r="C33" t="str">
            <v>区域标准</v>
          </cell>
          <cell r="D33" t="str">
            <v>020210</v>
          </cell>
        </row>
        <row r="34">
          <cell r="A34" t="str">
            <v>CSWIP</v>
          </cell>
          <cell r="B34" t="str">
            <v>国外</v>
          </cell>
          <cell r="C34" t="str">
            <v>区域标准</v>
          </cell>
          <cell r="D34" t="str">
            <v>020211</v>
          </cell>
        </row>
        <row r="35">
          <cell r="A35" t="str">
            <v>MIL</v>
          </cell>
          <cell r="B35" t="str">
            <v>国外</v>
          </cell>
          <cell r="C35" t="str">
            <v>区域标准</v>
          </cell>
          <cell r="D35" t="str">
            <v>020212</v>
          </cell>
        </row>
        <row r="36">
          <cell r="A36" t="str">
            <v>NACE</v>
          </cell>
          <cell r="B36" t="str">
            <v>国外</v>
          </cell>
          <cell r="C36" t="str">
            <v>区域标准</v>
          </cell>
          <cell r="D36" t="str">
            <v>020213</v>
          </cell>
        </row>
        <row r="37">
          <cell r="A37" t="str">
            <v>SAE</v>
          </cell>
          <cell r="B37" t="str">
            <v>国外</v>
          </cell>
          <cell r="C37" t="str">
            <v>区域标准</v>
          </cell>
          <cell r="D37" t="str">
            <v>020214</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总表"/>
      <sheetName val="统计分析"/>
      <sheetName val="引用情况统计"/>
      <sheetName val="数据完整性验证"/>
      <sheetName val="体系及引用标准号"/>
      <sheetName val="优化精减标准"/>
      <sheetName val="待补齐信息"/>
      <sheetName val="Sheet3"/>
      <sheetName val="比对用-压裂设计与施工标准"/>
      <sheetName val="比对用-压裂液标准"/>
    </sheetNames>
    <sheetDataSet>
      <sheetData sheetId="0"/>
      <sheetData sheetId="1"/>
      <sheetData sheetId="2"/>
      <sheetData sheetId="3"/>
      <sheetData sheetId="4"/>
      <sheetData sheetId="5"/>
      <sheetData sheetId="6">
        <row r="1">
          <cell r="C1" t="str">
            <v>标准号</v>
          </cell>
          <cell r="D1" t="str">
            <v>标准名称</v>
          </cell>
          <cell r="E1" t="str">
            <v>状态</v>
          </cell>
          <cell r="F1" t="str">
            <v>专业</v>
          </cell>
          <cell r="G1" t="str">
            <v>标准性质</v>
          </cell>
          <cell r="H1" t="str">
            <v>标准类别</v>
          </cell>
          <cell r="I1" t="str">
            <v>归口单位</v>
          </cell>
          <cell r="J1" t="str">
            <v>提出部门</v>
          </cell>
          <cell r="K1" t="str">
            <v>英文名称</v>
          </cell>
          <cell r="L1" t="str">
            <v>发布机构</v>
          </cell>
          <cell r="M1" t="str">
            <v>引用文件</v>
          </cell>
          <cell r="N1" t="str">
            <v>被哪个标准代替</v>
          </cell>
          <cell r="O1" t="str">
            <v>代替标准</v>
          </cell>
          <cell r="P1" t="str">
            <v>采标程度</v>
          </cell>
          <cell r="Q1" t="str">
            <v>采标号</v>
          </cell>
          <cell r="R1" t="str">
            <v>CCS分类号</v>
          </cell>
          <cell r="S1" t="str">
            <v>ICS分类号</v>
          </cell>
          <cell r="T1" t="str">
            <v>总页数</v>
          </cell>
          <cell r="U1" t="str">
            <v>起草单位</v>
          </cell>
          <cell r="V1" t="str">
            <v>第一起草单位</v>
          </cell>
          <cell r="W1" t="str">
            <v>起草人</v>
          </cell>
          <cell r="X1" t="str">
            <v>发布日期</v>
          </cell>
          <cell r="Y1" t="str">
            <v>实施日期</v>
          </cell>
          <cell r="Z1" t="str">
            <v>范围</v>
          </cell>
        </row>
        <row r="2">
          <cell r="C2" t="str">
            <v>GB/T 1884-2000</v>
          </cell>
          <cell r="D2" t="str">
            <v>原油和液体石油产品密度实验室测定法(密度计法)</v>
          </cell>
          <cell r="E2" t="str">
            <v>现行</v>
          </cell>
          <cell r="F2" t="str">
            <v>润滑剂</v>
          </cell>
          <cell r="G2" t="str">
            <v>T</v>
          </cell>
          <cell r="H2" t="str">
            <v>方法</v>
          </cell>
          <cell r="I2" t="str">
            <v>全国石油产品和润滑剂标准化技术委员会</v>
          </cell>
          <cell r="J2" t="str">
            <v>中国石油化工集团公司</v>
          </cell>
          <cell r="K2" t="str">
            <v>Crude petroleum and liquid petroleum products--Laboratory determination of density--Hydrometer method</v>
          </cell>
        </row>
        <row r="2">
          <cell r="M2" t="str">
            <v>GB/T 1885,GB/T 4756,SH/T 0316</v>
          </cell>
        </row>
        <row r="2">
          <cell r="O2" t="str">
            <v>GB/T 1884-1992</v>
          </cell>
          <cell r="P2" t="str">
            <v>等效</v>
          </cell>
          <cell r="Q2" t="str">
            <v>ISO 3675:1998</v>
          </cell>
          <cell r="R2" t="str">
            <v>E30</v>
          </cell>
          <cell r="S2" t="str">
            <v>75.080</v>
          </cell>
          <cell r="T2" t="str">
            <v>12</v>
          </cell>
          <cell r="U2" t="str">
            <v>中国石油化工集团公司石油化工科学研究院</v>
          </cell>
          <cell r="V2" t="str">
            <v>中国石油化工集团公司石油化工科学研究院</v>
          </cell>
          <cell r="W2" t="str">
            <v>管焕铮、薄艳红</v>
          </cell>
          <cell r="X2">
            <v>36619</v>
          </cell>
          <cell r="Y2">
            <v>36708</v>
          </cell>
          <cell r="Z2" t="str">
            <v>本标准规定了使用玻璃石油密度计(以下简称密度计)在实验室测定通常为液体的原油石油产品以及石油产品和非石油产品混合物的 20C密度的方法。这些液体的雷德蒸气压(RVP)小于 100 kPa。本标准适用于测定易流动透明液体的密度，也可使用合适的恒温浴,在高于室温的情况下测定粘稠液体:还能用于不透明液体,读取液体上弯月面与密度计相切处读数，并用表 1加以修正。由于密度计的准确读数是在规定的温度下标定的，在其他温度下的刻度读数仅是密度计的读数(称视密度),而不是在该温度下的密度。</v>
          </cell>
        </row>
        <row r="3">
          <cell r="C3" t="str">
            <v>JB/T 4730.2-2005</v>
          </cell>
          <cell r="D3" t="str">
            <v>承压设备无损检测 第2部分：射线检测</v>
          </cell>
          <cell r="E3" t="str">
            <v>废止</v>
          </cell>
          <cell r="F3" t="str">
            <v>压力容器</v>
          </cell>
          <cell r="G3" t="str">
            <v>T</v>
          </cell>
        </row>
        <row r="3">
          <cell r="I3" t="str">
            <v>全国锅炉压力容器标准化技术委员会</v>
          </cell>
        </row>
        <row r="3">
          <cell r="K3" t="str">
            <v>Nondestructive testing of pressure equipments - Part 2: Radiographic testing</v>
          </cell>
        </row>
        <row r="3">
          <cell r="M3" t="str">
            <v>GB11533-1989,GB16357-1996,GB18465-2001,GB18871-2002,GB/T19384.1-2003,GB/T19384.2-2003,HB7684-2000</v>
          </cell>
        </row>
        <row r="3">
          <cell r="O3" t="str">
            <v>无</v>
          </cell>
        </row>
        <row r="3">
          <cell r="R3" t="str">
            <v>H26</v>
          </cell>
          <cell r="S3" t="str">
            <v>77.040.20</v>
          </cell>
          <cell r="T3">
            <v>8</v>
          </cell>
          <cell r="U3" t="str">
            <v>合肥通用机械研究院</v>
          </cell>
          <cell r="V3" t="str">
            <v>合肥通用机械研究院</v>
          </cell>
          <cell r="W3" t="str">
            <v>强天鹏、袁榕、郑世才、李伟、陈文虎、李衍、何泽云</v>
          </cell>
          <cell r="X3">
            <v>38657</v>
          </cell>
          <cell r="Y3">
            <v>42248</v>
          </cell>
          <cell r="Z3" t="str">
            <v>JB/T 4730的本部分规定了承压设备金属材料受压元件的熔化焊对接接头的X射线和γ射线检测技术和质量分级要求。 本部分适用于承压设备受压元件的制造、安装、在用检测中对接焊接接头的射线检测。用于制作焊接接头的金属材料包括碳素钢、低合金钢、不锈钢、铜及铜合金、铝及铝合金、钛及钛合金、镍及镍合金。 本部分规定的射线检测技术分为三级：A级—低灵敏度技术；AB级—中灵敏度技术；B级—高灵敏度技术。 承压设备的有关支承件和结构件的对接焊接接头的射线检测，也可参照使用。</v>
          </cell>
        </row>
        <row r="4">
          <cell r="C4" t="str">
            <v>JB/T 4730.3-2005</v>
          </cell>
          <cell r="D4" t="str">
            <v>承压设备无损检测 第3部分：超声检测</v>
          </cell>
          <cell r="E4" t="str">
            <v>废止</v>
          </cell>
          <cell r="F4" t="str">
            <v>压力容器</v>
          </cell>
          <cell r="G4" t="str">
            <v>T</v>
          </cell>
        </row>
        <row r="4">
          <cell r="I4" t="str">
            <v>全国锅炉压力容器标准化技术委员会</v>
          </cell>
        </row>
        <row r="4">
          <cell r="K4" t="str">
            <v>Nondestructive testing of pressure equipments - Part 3: Ultrasonic testing</v>
          </cell>
        </row>
        <row r="4">
          <cell r="M4" t="str">
            <v>JB/T4730.1,JB/T7913-1995,JB/T9214-1999,JB/T10061-1999,JB/T10062-1999,JB/T10063-1999</v>
          </cell>
        </row>
        <row r="4">
          <cell r="O4" t="str">
            <v>无</v>
          </cell>
        </row>
        <row r="4">
          <cell r="R4" t="str">
            <v>H26</v>
          </cell>
          <cell r="S4" t="str">
            <v>77.040.20</v>
          </cell>
          <cell r="T4">
            <v>113</v>
          </cell>
          <cell r="U4" t="str">
            <v>合肥通用机械研究院</v>
          </cell>
          <cell r="V4" t="str">
            <v>合肥通用机械研究院</v>
          </cell>
          <cell r="W4" t="str">
            <v>袁榕、姚志忠、康纪黔、阎长周、肖家伟、许遵言、潘荣宝、陈程玉</v>
          </cell>
          <cell r="X4">
            <v>38657</v>
          </cell>
          <cell r="Y4">
            <v>42248</v>
          </cell>
          <cell r="Z4" t="str">
            <v>JB/T 4730的本部分规定了承压设备采用A型脉冲反射式超声波探伤仪检测工件缺陷的超声检测方法和质量分级要求。 本部分适用于金属材料制承压设备用原材料、零部件和焊接接头的超声检测，也适用于金属材料制在用承压设备的超声检测。 与承压设备有关的支承件和结构件的超声检测，也可参照本部分使用。</v>
          </cell>
        </row>
        <row r="5">
          <cell r="C5" t="str">
            <v>JGJ 46-2005</v>
          </cell>
          <cell r="D5" t="str">
            <v>施工现场临时用电安全技术规范</v>
          </cell>
          <cell r="E5" t="str">
            <v>现行</v>
          </cell>
        </row>
        <row r="5">
          <cell r="I5" t="str">
            <v>中华人民共和国建设部</v>
          </cell>
        </row>
        <row r="5">
          <cell r="K5" t="str">
            <v>Technical code for safety of temporary electrification on construction site</v>
          </cell>
        </row>
        <row r="5">
          <cell r="O5" t="str">
            <v>无</v>
          </cell>
        </row>
        <row r="5">
          <cell r="R5" t="str">
            <v>P09</v>
          </cell>
          <cell r="S5" t="str">
            <v>13.100</v>
          </cell>
          <cell r="T5">
            <v>89</v>
          </cell>
          <cell r="U5" t="str">
            <v>沈阳建筑大学、中国建筑业协会建筑安全分会、上海市建设安全协会、山东省建筑施工安全监督站、江苏省建筑安全与设备管理协会、安徽省建设行业安全协会、云南省建设工程安全监督站、武汉市城乡安全生产管理站、陕西省建设工程质量安全监督总站、烟台市施工安全监督站、辽宁省建设厅、抚顺市工程质量安全监督站</v>
          </cell>
          <cell r="V5" t="str">
            <v>沈阳建筑大学</v>
          </cell>
          <cell r="W5" t="str">
            <v>徐荣杰、秦春芳、孙锦强、李印、吴秀丽、顾建生、刘世才、张明、蒲宇锋、操贤平、边尔伦、王晓波、刘少飞、李长凯、白波</v>
          </cell>
          <cell r="X5">
            <v>38457</v>
          </cell>
          <cell r="Y5">
            <v>38534</v>
          </cell>
          <cell r="Z5" t="str">
            <v>为贯彻国家安全生产的法律和法规，保障施工现场用电安全，防止触电和电气火灾事故发生，促进建设事业发展，制定本规范。本规范适用于新建、改建和扩建的工业与民用建筑和市
政基础设施施工现场临时用电工程中的电源中性点直接接地的220/380V三相四线制低压电力系统的设计、安装、使用、维修和拆除。建筑施工现场临时用电工程专用的电源中性点直接接地的220/380V三相四线制低压电力系统，必须符合下列规定:1采用三级配电系统;2采用TN-S接警保护系统3采用二级漏电保护系统。施工现场临时用电，除应执行本规范的定外，尚应符合国家现行有关强制性标准的规定。</v>
          </cell>
        </row>
        <row r="6">
          <cell r="C6" t="str">
            <v>NB/T 10001-2014</v>
          </cell>
          <cell r="D6" t="str">
            <v>煤层气压裂作业规范</v>
          </cell>
          <cell r="E6" t="str">
            <v>现行</v>
          </cell>
          <cell r="F6" t="str">
            <v>煤层气</v>
          </cell>
          <cell r="G6" t="str">
            <v>T</v>
          </cell>
        </row>
        <row r="6">
          <cell r="I6" t="str">
            <v>能源行业煤层气标准化技术委员会</v>
          </cell>
        </row>
        <row r="6">
          <cell r="K6" t="str">
            <v>Specification of fracturing operation in coalbed methane wells</v>
          </cell>
        </row>
        <row r="6">
          <cell r="M6" t="str">
            <v>SY/T5107,SY/T5108,SY/T5325,SY/T5467-2007,SY/T5587.5-2004,SY/T5587.9-2007,SY5727-2007,SY/T5952-2005,SY/T6277-2005,SY/T6302-2009,SY/T6610-2005</v>
          </cell>
        </row>
        <row r="6">
          <cell r="O6" t="str">
            <v>无</v>
          </cell>
        </row>
        <row r="6">
          <cell r="R6" t="str">
            <v>E14</v>
          </cell>
          <cell r="S6" t="str">
            <v>75.020</v>
          </cell>
          <cell r="T6">
            <v>16</v>
          </cell>
          <cell r="U6" t="str">
            <v>中联煤层气国家工程研究中心有限责任公司、中石油煤层气有限责任公司</v>
          </cell>
          <cell r="V6" t="str">
            <v>中联煤层气国家工程研究中心有限责任公司</v>
          </cell>
          <cell r="W6" t="str">
            <v>孙斌、彭少涛、李曙光、刘川庆、朱卫平</v>
          </cell>
          <cell r="X6">
            <v>41716</v>
          </cell>
          <cell r="Y6">
            <v>41852</v>
          </cell>
          <cell r="Z6" t="str">
            <v>本标准规定了煤层气井压裂方案设计方法，压裂方式的选择，压裂设备的选择，压裂过程中压裂液及支撑剂的选择，压裂施工方法，压裂作业流程，现场验收要求，质量、健康、安全、环境要求及资料汇总与上交要求等内容。本标准适用于煤层气井水力压裂方案设计和压裂施工。</v>
          </cell>
        </row>
        <row r="7">
          <cell r="C7" t="str">
            <v>NB/T 10004-2014</v>
          </cell>
          <cell r="D7" t="str">
            <v>煤层气井压裂施工质量验收规范</v>
          </cell>
          <cell r="E7" t="str">
            <v>现行</v>
          </cell>
          <cell r="F7" t="str">
            <v>煤层气</v>
          </cell>
          <cell r="G7" t="str">
            <v>T</v>
          </cell>
        </row>
        <row r="7">
          <cell r="I7" t="str">
            <v>能源行业煤层气标准化技术委员会</v>
          </cell>
        </row>
        <row r="7">
          <cell r="K7" t="str">
            <v>Code for acceptance of construction quality of coalbed methane fracturing</v>
          </cell>
        </row>
        <row r="7">
          <cell r="M7" t="str">
            <v>SY/T5108-2006,SY/T5211-2009,SY/T5289-2008,SY/T6376-2008</v>
          </cell>
        </row>
        <row r="7">
          <cell r="O7" t="str">
            <v>无</v>
          </cell>
        </row>
        <row r="7">
          <cell r="R7" t="str">
            <v>E14</v>
          </cell>
          <cell r="S7" t="str">
            <v>75.020</v>
          </cell>
          <cell r="T7">
            <v>23</v>
          </cell>
          <cell r="U7" t="str">
            <v>中联煤层气有限责任公司、西南石油大学、中国石油集团测井有限公司华北事业部</v>
          </cell>
          <cell r="V7" t="str">
            <v>中联煤层气有限责任公司</v>
          </cell>
          <cell r="W7" t="str">
            <v>张晓朋、高海滨、薛海飞、刘通义、李阳</v>
          </cell>
          <cell r="X7">
            <v>41716</v>
          </cell>
          <cell r="Y7">
            <v>41852</v>
          </cell>
          <cell r="Z7" t="str">
            <v>本标准规定了煤层气井压裂施工的井下管柱，压裂设备，压裂液，支撑剂，压裂施工，压裂质量，健康、安全与环境要求的验收标准及资料汇总与上交内容要求。本标准适用于煤层气井压裂施工质量验收，质量控制及资料验收可参照此标准执行。</v>
          </cell>
        </row>
        <row r="8">
          <cell r="C8" t="str">
            <v>NB/T 10025-2016</v>
          </cell>
          <cell r="D8" t="str">
            <v>水基压裂液敏感性评价用人工煤心制做方法</v>
          </cell>
          <cell r="E8" t="str">
            <v>现行</v>
          </cell>
          <cell r="F8" t="str">
            <v>煤层气</v>
          </cell>
          <cell r="G8" t="str">
            <v>T</v>
          </cell>
        </row>
        <row r="8">
          <cell r="I8" t="str">
            <v>能源行业煤层气标准化技术委员会</v>
          </cell>
        </row>
        <row r="8">
          <cell r="K8" t="str">
            <v>Making method of artificial coal core for sensitivity evaluation of water based fracturing fluid</v>
          </cell>
        </row>
        <row r="8">
          <cell r="M8" t="str">
            <v>GB/T474-2008,GB/T482,SY/T5107-2005,SY/T5336-2006</v>
          </cell>
        </row>
        <row r="8">
          <cell r="O8" t="str">
            <v>无</v>
          </cell>
        </row>
        <row r="8">
          <cell r="R8" t="str">
            <v>E12</v>
          </cell>
          <cell r="S8" t="str">
            <v>75.020</v>
          </cell>
          <cell r="T8">
            <v>9</v>
          </cell>
          <cell r="U8" t="str">
            <v>中联煤层气家工研究中心有限责任公司、中国探开发研究院廊坊分院
</v>
          </cell>
          <cell r="V8" t="str">
            <v>中联煤层气家工研究中心有限责任公司</v>
          </cell>
          <cell r="W8" t="str">
            <v>梁为、胡雄、彭少涛、朱学光、李贵中、邓泽、黄伟强</v>
          </cell>
          <cell r="X8">
            <v>42598</v>
          </cell>
          <cell r="Y8">
            <v>42705</v>
          </cell>
          <cell r="Z8" t="str">
            <v>本标准规定了水基压裂液敏感性评价用人工煤心的制作材料、设备、煤样采样及制备、人工煤心制作、质量控制。本标准适用于水基压裂液敏感性评价用人工煤心的制作，对于水敏、碱敏、酸敏评价等试样制作可参照执行。</v>
          </cell>
        </row>
        <row r="9">
          <cell r="C9" t="str">
            <v>NB/T 10034-2016</v>
          </cell>
          <cell r="D9" t="str">
            <v>煤层气藏用水基压裂液性能评价方法</v>
          </cell>
          <cell r="E9" t="str">
            <v>现行</v>
          </cell>
          <cell r="F9" t="str">
            <v>煤层气</v>
          </cell>
          <cell r="G9" t="str">
            <v>T</v>
          </cell>
        </row>
        <row r="9">
          <cell r="I9" t="str">
            <v>能源行业煤层气标准化技术委员会</v>
          </cell>
        </row>
        <row r="9">
          <cell r="K9" t="str">
            <v>Performance evaluation method of water based fracturing fluid for coalbed methane reservoir</v>
          </cell>
        </row>
        <row r="9">
          <cell r="M9" t="str">
            <v>GB/T1884,GB/T6003.1,SY/T5107,SY/T5336,SY/T5358,SY/T5376</v>
          </cell>
        </row>
        <row r="9">
          <cell r="O9" t="str">
            <v>无</v>
          </cell>
        </row>
        <row r="9">
          <cell r="R9" t="str">
            <v>E16</v>
          </cell>
          <cell r="S9" t="str">
            <v>75.020</v>
          </cell>
          <cell r="T9">
            <v>10</v>
          </cell>
          <cell r="U9" t="str">
            <v>中国石油天然气股份有限公司华北油田分公司、中联煤层气国家工程研究中心有限责任公司、中国石油勘探开发研究院廊坊分院</v>
          </cell>
          <cell r="V9" t="str">
            <v>中国石油天然气股份有限公司华北油田分公司</v>
          </cell>
          <cell r="W9" t="str">
            <v>张德军、车航、刘国华、崔会杰、吴刚飞、孔维中、郭利、余东合、梁为、才博</v>
          </cell>
          <cell r="X9">
            <v>42709</v>
          </cell>
          <cell r="Y9">
            <v>42856</v>
          </cell>
          <cell r="Z9" t="str">
            <v>本标准规定了煤层气藏用水基压裂液的配制和性能参数测定的方法。本标准适用于煤层气藏用水基压裂液性能评价。</v>
          </cell>
        </row>
        <row r="10">
          <cell r="C10" t="str">
            <v>NB/T 10038-2017</v>
          </cell>
          <cell r="D10" t="str">
            <v>煤层气井小型压裂测试设计及评价规范</v>
          </cell>
          <cell r="E10" t="str">
            <v>现行</v>
          </cell>
          <cell r="F10" t="str">
            <v>煤层气</v>
          </cell>
          <cell r="G10" t="str">
            <v>T</v>
          </cell>
        </row>
        <row r="10">
          <cell r="I10" t="str">
            <v>能源行业煤层气标准化技术委员会</v>
          </cell>
        </row>
        <row r="10">
          <cell r="K10" t="str">
            <v>Design and evaluation specification for small scale fracturing test of coalbed methane well</v>
          </cell>
        </row>
        <row r="10">
          <cell r="M10" t="str">
            <v>NB/T10017-2014,SY/T5289-2016</v>
          </cell>
        </row>
        <row r="10">
          <cell r="O10" t="str">
            <v>无</v>
          </cell>
        </row>
        <row r="10">
          <cell r="R10" t="str">
            <v>E14</v>
          </cell>
          <cell r="S10" t="str">
            <v>75.020</v>
          </cell>
          <cell r="T10">
            <v>11</v>
          </cell>
          <cell r="U10" t="str">
            <v>中联煤层气国家工程研究中心有限责任公司、中石油煤层气有限责任公司、西南石油大学</v>
          </cell>
          <cell r="V10" t="str">
            <v>中联煤层气国家工程研究中心有限责任公司</v>
          </cell>
          <cell r="W10" t="str">
            <v>孙斌、彭少涛、郭大立、何东琴、李曙光、张天翔、孙伟、朱卫平、刘川庆、武彬宁、甄怀宾、邵沐鹏、武男</v>
          </cell>
          <cell r="X10">
            <v>43054</v>
          </cell>
          <cell r="Y10">
            <v>43160</v>
          </cell>
          <cell r="Z10" t="str">
            <v>本标准规定了煤层气井小型压裂测试的选井选层原则、设计内容与要求及小型压裂测试分析方法。本标准适用于煤层气井的小型压裂测试设计及评价。</v>
          </cell>
        </row>
        <row r="11">
          <cell r="C11" t="str">
            <v>NB/T 10120-2018</v>
          </cell>
          <cell r="D11" t="str">
            <v>页岩气自支撑裂缝导流能力测定推荐方法</v>
          </cell>
          <cell r="E11" t="str">
            <v>现行</v>
          </cell>
          <cell r="F11" t="str">
            <v>页岩气</v>
          </cell>
          <cell r="G11" t="str">
            <v>T</v>
          </cell>
        </row>
        <row r="11">
          <cell r="I11" t="str">
            <v>能源行业页岩气标准化技术委员会</v>
          </cell>
        </row>
        <row r="11">
          <cell r="K11" t="str">
            <v>Recommended method for determination of conductivity of shale gas self supporting fracture</v>
          </cell>
        </row>
        <row r="11">
          <cell r="M11" t="str">
            <v>SY/T6302-2009</v>
          </cell>
        </row>
        <row r="11">
          <cell r="O11" t="str">
            <v>无</v>
          </cell>
        </row>
        <row r="11">
          <cell r="R11" t="str">
            <v>E14</v>
          </cell>
          <cell r="S11" t="str">
            <v>75.020</v>
          </cell>
          <cell r="T11">
            <v>21</v>
          </cell>
          <cell r="U11" t="str">
            <v>中国石油天然气股份有限公司西南油气田公司工程技术研究院、中国石油化工股份有限公司西南油气分公司石油工程技术研究院、中国石油天然气股份有限公司勘探开发研究院
</v>
          </cell>
          <cell r="V11" t="str">
            <v>中国石油天然气股份有限公司西南油气田公司工程技术研究院</v>
          </cell>
          <cell r="W11" t="str">
            <v>郭建春、卢聪、陈迟、苟兴豪、韩慧芬、王文耀、苟波、赵志红、卢拥军、高新平</v>
          </cell>
          <cell r="X11">
            <v>43459</v>
          </cell>
          <cell r="Y11">
            <v>43586</v>
          </cell>
          <cell r="Z11" t="str">
            <v>本标准规定了页岩气体积压裂中自支撑裂缝导流能力测定推荐方法的试剂、材料、仪器、设备实验步骤、导流能力计算方法和数据报告。本标准适用于页岩气体积压裂中自支撑裂缝导流能力的测定，其他储层水力压裂自支撑裂缝导流能力的测定可参照执行。</v>
          </cell>
        </row>
        <row r="12">
          <cell r="C12" t="str">
            <v>NB/T 10396-2020</v>
          </cell>
          <cell r="D12" t="str">
            <v>页岩气井压裂施工质量控制及验收规范</v>
          </cell>
          <cell r="E12" t="str">
            <v>现行</v>
          </cell>
          <cell r="F12" t="str">
            <v>页岩气</v>
          </cell>
          <cell r="G12" t="str">
            <v>T</v>
          </cell>
        </row>
        <row r="12">
          <cell r="I12" t="str">
            <v>能源行业页岩气标准化技术委员会</v>
          </cell>
        </row>
        <row r="12">
          <cell r="K12" t="str">
            <v>Specification for quality control and acceptance of fracturing operation on shale gas well</v>
          </cell>
        </row>
        <row r="12">
          <cell r="M12" t="str">
            <v>GB/T18182,JJF1108,NB/T14002.2,NB/T14002.3,NB/T14003.1,NB/T14003.3,SY/T5225,SY/T5325,SY/T5727,SY/T6270,SY/T6276,SY/T6334,SY/T6690</v>
          </cell>
        </row>
        <row r="12">
          <cell r="O12" t="str">
            <v>无</v>
          </cell>
        </row>
        <row r="12">
          <cell r="R12" t="str">
            <v>E12</v>
          </cell>
          <cell r="S12" t="str">
            <v>75.020</v>
          </cell>
          <cell r="T12">
            <v>17</v>
          </cell>
          <cell r="U12" t="str">
            <v>中国石油天然气股份有限公司西南油气田分公司页岩气研究院、中国石油天然气集团有限公司川庆钻探工程有限公司井下作业公司、中国石油化工集团有限公司中原石油工程有限公司井下特种作业公司、中国石油天然气股份有限公司西南油气田分公司工程技术研究院、中国石油 化工股份有限公司石油工程技术研究院·中国石油化工股份有限公司胜利油田分公司石油工程技术研究院</v>
          </cell>
          <cell r="V12" t="str">
            <v>中国石油天然气股份有限公司西南油气田分公司页岩气研究院</v>
          </cell>
          <cell r="W12" t="str">
            <v>岳文翰、范宇.雍锐、曾波宋毅郭兴午、李武广、周仲建、赵正龙、付玉坤、庞伟、周小金.周拿云、王星皓.朱仲义、荆晨.陈娟.曾然、赵丹星</v>
          </cell>
          <cell r="X12">
            <v>44127</v>
          </cell>
          <cell r="Y12">
            <v>44228</v>
          </cell>
          <cell r="Z12" t="str">
            <v>本标准规定了页岩气井压前准备，入井材料及工具检测·施工过程质量控制，施工设备维护健康安全及环境保护，资料录取及验收的要求。本标准适用于页岩气井压裂施工质量控制及验收。</v>
          </cell>
        </row>
        <row r="13">
          <cell r="C13" t="str">
            <v>NB/T 10401-2020</v>
          </cell>
          <cell r="D13" t="str">
            <v>页岩气压裂返排液动态结垢趋势测试推荐作法</v>
          </cell>
          <cell r="E13" t="str">
            <v>现行</v>
          </cell>
          <cell r="F13" t="str">
            <v>页岩气</v>
          </cell>
          <cell r="G13" t="str">
            <v>T</v>
          </cell>
        </row>
        <row r="13">
          <cell r="I13" t="str">
            <v>能源行业页岩气标准化技术委员会</v>
          </cell>
        </row>
        <row r="13">
          <cell r="K13" t="str">
            <v>Recommended practice on dynamic evaluation of scaling tendency of flowback water from gas shale</v>
          </cell>
        </row>
        <row r="13">
          <cell r="M13" t="str">
            <v>SY/T5523-2016</v>
          </cell>
        </row>
        <row r="13">
          <cell r="O13" t="str">
            <v>无</v>
          </cell>
        </row>
        <row r="13">
          <cell r="R13" t="str">
            <v>E14</v>
          </cell>
          <cell r="S13" t="str">
            <v>75.020</v>
          </cell>
          <cell r="T13">
            <v>10</v>
          </cell>
          <cell r="U13" t="str">
            <v>中国石油天然气股份有限公司西南油气田分公司天然气研究院、中国石油集团工程技术研究院有限公司、中国石油天然气股份有限公司西南油气田分公司工程技术研究院、中国石油化工股份有限公司勘探开发研究院、中国石油化工股份有限公司石油工程技术研究院、北京华美世纪国际技术有限公司</v>
          </cell>
          <cell r="V13" t="str">
            <v>中国石油天然气股份有限公司西南油气田分公司天然气研究院</v>
          </cell>
          <cell r="W13" t="str">
            <v>刘友权、刘付臣、宋璐璐、王宝峰、韩慧芬、史爱萍、熊颖、杨振周、王永红.陈鹏飞、李伟、许园、赵曼玲、杨向同、蒋其辉</v>
          </cell>
          <cell r="X13">
            <v>44127</v>
          </cell>
          <cell r="Y13">
            <v>44228</v>
          </cell>
          <cell r="Z13" t="str">
            <v>本标准给出了页岩气压裂返排液动态结垢趋势的评价方法。本标准适用于页岩气压裂返排液的结垢趋势预测。</v>
          </cell>
        </row>
        <row r="14">
          <cell r="C14" t="str">
            <v>NB/T 10837.1-2021</v>
          </cell>
          <cell r="D14" t="str">
            <v>页岩气工厂化作业推荐作法 第1部分：总则</v>
          </cell>
          <cell r="E14" t="str">
            <v>现行</v>
          </cell>
          <cell r="F14" t="str">
            <v>页岩气</v>
          </cell>
          <cell r="G14" t="str">
            <v>T</v>
          </cell>
        </row>
        <row r="14">
          <cell r="I14" t="str">
            <v>能源行业页岩气标准化技术委员会</v>
          </cell>
        </row>
        <row r="14">
          <cell r="K14" t="str">
            <v>Recommended practice for shale gas factory construction.Part 1:General principles</v>
          </cell>
        </row>
        <row r="14">
          <cell r="M14" t="str">
            <v>GB8978,GB12523,HJ2025,SY/T5466,SY/T5727,TD/T1036</v>
          </cell>
        </row>
        <row r="14">
          <cell r="O14" t="str">
            <v>无</v>
          </cell>
        </row>
        <row r="14">
          <cell r="R14" t="str">
            <v>E14</v>
          </cell>
          <cell r="S14" t="str">
            <v>75.020</v>
          </cell>
          <cell r="T14">
            <v>14</v>
          </cell>
          <cell r="U14" t="str">
            <v>中石化重庆涪陵页岩气勘探开发有限公司、中国石油西南油气田分公司、陕西延长石(集团)有限司中国有限有限公司、中国石油川庆钻探有限公司、中化石油工程有限公司、中石化石油工程技术研究院</v>
          </cell>
          <cell r="V14" t="str">
            <v>中石化重庆涪陵页岩气勘探开发有限公司</v>
          </cell>
          <cell r="W14" t="str">
            <v>李远照、张正道、赵昆、杨海平、吴魏、汪鹏、艾军、林安国、欣宇、唐文、庄庆武、董晓军、豆瑞杰、李伟、李双明</v>
          </cell>
          <cell r="X14">
            <v>44516</v>
          </cell>
          <cell r="Y14">
            <v>44608</v>
          </cell>
          <cell r="Z14" t="str">
            <v>本文件规定了页岩气工厂化作业内容、工设计场划备配作业流生产安全及环境管理要求。本文件适用于陆上页岩气钻井、压及试气工厂化作业。</v>
          </cell>
        </row>
        <row r="15">
          <cell r="C15" t="str">
            <v>NB/T 10838-2021</v>
          </cell>
          <cell r="D15" t="str">
            <v>页岩气水平井簇式射孔参数优化设计推荐作法</v>
          </cell>
          <cell r="E15" t="str">
            <v>现行</v>
          </cell>
          <cell r="F15" t="str">
            <v>页岩气</v>
          </cell>
          <cell r="G15" t="str">
            <v>T</v>
          </cell>
        </row>
        <row r="15">
          <cell r="I15" t="str">
            <v>能源行业页岩气标准化技术委员会</v>
          </cell>
        </row>
        <row r="15">
          <cell r="K15" t="str">
            <v>Parameter optimization design recommendation of cluster perforation in shale gas horizontal well</v>
          </cell>
        </row>
        <row r="15">
          <cell r="M15" t="str">
            <v>GB/T2000.1,NB/T14002.4-2015,NB/T14002.6-2016,SY/T5562-2016,SY/T5911-2012</v>
          </cell>
        </row>
        <row r="15">
          <cell r="O15" t="str">
            <v>无</v>
          </cell>
        </row>
        <row r="15">
          <cell r="R15" t="str">
            <v>E24</v>
          </cell>
          <cell r="S15" t="str">
            <v>75.020</v>
          </cell>
          <cell r="T15">
            <v>15</v>
          </cell>
          <cell r="U15" t="str">
            <v>中国石油化有限公研究院中国然有限公司探开发研究院、中国石油学(京)中然有限南公司中国石油化工股份有限公司江汉油分公司、中国油集团测限公司</v>
          </cell>
          <cell r="V15" t="str">
            <v>中国石油化有限公研究院中国然有限公司探开发研究院</v>
          </cell>
          <cell r="W15" t="str">
            <v>付道明、路保平、云、刘欢乐、金、廷学、卢运虎、何祖清、侯倩、曾波、刘炜、刘勇军、宋、周小金、孙志扬、吴俊霞、周朝、艾爽、范杰、何同、姚志良、伊伟锴、孙鹏、毛军、罗燕、张玉荣</v>
          </cell>
          <cell r="X15">
            <v>44516</v>
          </cell>
          <cell r="Y15">
            <v>44608</v>
          </cell>
          <cell r="Z15" t="str">
            <v>本文件规定了页岩气水平井簇式射孔工艺及簇式射孔参数优化。本文件适用于页岩气水平井进行簇式射孔时孔深、相位角、孔径、孔密及簇间距等射孔参数的优化设计。</v>
          </cell>
        </row>
        <row r="16">
          <cell r="C16" t="str">
            <v>NB/T 10847-2021</v>
          </cell>
          <cell r="D16" t="str">
            <v>页岩气气田压裂返排液外排处理设计规范</v>
          </cell>
          <cell r="E16" t="str">
            <v>现行</v>
          </cell>
          <cell r="F16" t="str">
            <v>页岩气</v>
          </cell>
          <cell r="G16" t="str">
            <v>T</v>
          </cell>
        </row>
        <row r="16">
          <cell r="I16" t="str">
            <v>能源行业页岩气标准化技术委员会</v>
          </cell>
        </row>
        <row r="16">
          <cell r="K16" t="str">
            <v>Specification for design of discharge treatment of shale gas field fracturing flow back water</v>
          </cell>
        </row>
        <row r="16">
          <cell r="M16" t="str">
            <v>GB3095,GB8978,GB50014,GB50016,GB/T50087,GB50183,GB/T50823,GB/T50892,GBZ1,SY/T0048</v>
          </cell>
        </row>
        <row r="16">
          <cell r="O16" t="str">
            <v>无</v>
          </cell>
        </row>
        <row r="16">
          <cell r="R16" t="str">
            <v>E16</v>
          </cell>
          <cell r="S16" t="str">
            <v>75.020</v>
          </cell>
          <cell r="T16">
            <v>13</v>
          </cell>
          <cell r="U16" t="str">
            <v>中国油工程建设有限公司西南分公司、华东理工大学、中国石油天然气股份有限公司西南油气田分公司安全环保与术监督研究院、中国油天然气股份有限公司西南油分公司天然气研究院、自贡市轻工业设计研究院有限责任公司、中国油化工份有限公司石油工技术研究院、陕西延长石油(集团)有限责公研院</v>
          </cell>
          <cell r="V16" t="str">
            <v>中国油工程建设有限公司西南分公司</v>
          </cell>
          <cell r="W16" t="str">
            <v>张永红、于建国、金艳、连伟、晓、化、赵兴福、陈天欣、熊颖、王宝峰、杨洪、何娜、王丹、杨洋、曹亮、陈彰兵、陈运强、李宇、马先、周宁、周波</v>
          </cell>
          <cell r="X16">
            <v>44516</v>
          </cell>
          <cell r="Y16">
            <v>44608</v>
          </cell>
          <cell r="Z16" t="str">
            <v>本文件规定了页岩气气田压裂返排液外排处理工程的设计原则和推荐处理工艺。本文件适用于新建及改扩建页岩气气田压裂返排液外排处理工程的设计。</v>
          </cell>
        </row>
        <row r="17">
          <cell r="C17" t="str">
            <v>NB/T 14002.1-2022</v>
          </cell>
          <cell r="D17" t="str">
            <v>页岩气 储层改造 第1部分：压裂设计规范</v>
          </cell>
          <cell r="E17" t="str">
            <v>现行</v>
          </cell>
          <cell r="F17" t="str">
            <v>页岩气</v>
          </cell>
          <cell r="G17" t="str">
            <v>T</v>
          </cell>
        </row>
        <row r="17">
          <cell r="I17" t="str">
            <v>能源行业页岩气标准化技术委员会</v>
          </cell>
        </row>
        <row r="17">
          <cell r="K17" t="str">
            <v>Shale gas.Reservoir stimulation.Part 1: Specification for fracturing design</v>
          </cell>
        </row>
        <row r="17">
          <cell r="M17" t="str">
            <v>NB/T10116,NB/T10251,NB/T14002.2,NB/T14002.3-2022,NB/T14003.1-2015,NB/T14003.2-2016,NB/T14003.3-2017,SY/T5727,SY/T6276,SY/T6690</v>
          </cell>
        </row>
        <row r="17">
          <cell r="O17" t="str">
            <v>无</v>
          </cell>
        </row>
        <row r="17">
          <cell r="R17" t="str">
            <v>E14</v>
          </cell>
          <cell r="S17" t="str">
            <v>75.020</v>
          </cell>
          <cell r="T17">
            <v>24</v>
          </cell>
          <cell r="U17" t="str">
            <v>中国石油天然气股份有限公司西南油气田分公司、西南石油大学、中国石油化工股份有限公司江汉油田分公司工程技术研究院、中国石油天然气股份有限公司勘探开发研究院、中石化石油工程技术研究院有限公司、中国石油天然气股份有限公司浙江油田公司、四川长宁天然气开发有限公司</v>
          </cell>
          <cell r="V17" t="str">
            <v>中国石油天然气股份有限公司西南油气田分公司</v>
          </cell>
          <cell r="W17" t="str">
            <v>宋毅、曾波、余朝毅、郭建春、唐建荣、桑宇、付永强、黄晓凯、李德旗、郭兴午、王天一、王海涛、任岚、肖勇军、周小金、江的、刘强、沈骋、黎俊峰、王守毅、李双明、刘臣</v>
          </cell>
          <cell r="X17">
            <v>44869</v>
          </cell>
          <cell r="Y17">
            <v>45050</v>
          </cell>
          <cell r="Z17" t="str">
            <v>本文件规定了页岩气井压裂设计在基础资料收集，压裂设计原则，压裂工艺，压裂层段的选择及射孔，压裂材料，施工参数，泵注程序，现场施工准备及设备配套，压裂施工及排液，风险分析及应急预案，健康、安全及环境保护，压裂设计文本的原则和要求。本文件适用于页岩气井压裂设计。</v>
          </cell>
        </row>
        <row r="18">
          <cell r="C18" t="str">
            <v>NB/T 14002.3-2022</v>
          </cell>
          <cell r="D18" t="str">
            <v>页岩气 储层改造 第3部分：压裂返排液回收和处理方法</v>
          </cell>
          <cell r="E18" t="str">
            <v>现行</v>
          </cell>
          <cell r="F18" t="str">
            <v>页岩气</v>
          </cell>
          <cell r="G18" t="str">
            <v>T</v>
          </cell>
        </row>
        <row r="18">
          <cell r="I18" t="str">
            <v>能源行业页岩气标准化技术委员会</v>
          </cell>
        </row>
        <row r="18">
          <cell r="K18" t="str">
            <v>Shale gas.Reservoir stimulation.Part 3: Recycling and disposal methods of fracturing flowback water</v>
          </cell>
        </row>
        <row r="18">
          <cell r="M18" t="str">
            <v>GB/T6920,GB8978,GB/T11901,GB18564.1-2019,GB50013,GB50014,GB50350,GB/T50823,GB/T50892,SY/T0532,SY/T0600-2016,SY/T5523-2016,SY/T6596-2016</v>
          </cell>
        </row>
        <row r="18">
          <cell r="O18" t="str">
            <v>无</v>
          </cell>
        </row>
        <row r="18">
          <cell r="R18" t="str">
            <v>E14</v>
          </cell>
          <cell r="S18" t="str">
            <v>75.020</v>
          </cell>
          <cell r="T18">
            <v>10</v>
          </cell>
          <cell r="U18" t="str">
            <v>中国石油天然气股份有限公司西南油气田分公司天然气研究院、中石化石油工程技术研究院有限公司、陕西延长石油(集团)有限责任公司研究院、西南石油大学、中国石油工程建设有限公司西南分公司、中国石油天然气股份有限公司西南油气田分公司、中国石油集团川庆钻探工程有限公司井下作业公司</v>
          </cell>
          <cell r="V18" t="str">
            <v>中国石油天然气股份有限公司西南油气田分公司天然气研究院</v>
          </cell>
          <cell r="W18" t="str">
            <v>熊颖、吴文刚、陈力力、常宏岗、刘友权、王宝峰、吕雷、刘文士、陈国平、杨杰、史建华、曾波、周厚安、刘家李、何娜、胥杰、李嘉</v>
          </cell>
          <cell r="X18">
            <v>44869</v>
          </cell>
          <cell r="Y18">
            <v>45050</v>
          </cell>
          <cell r="Z18" t="str">
            <v>本文件规定了页岩气压裂返排液地面回收系统、压裂返排液回用及外排推荐水质处理工艺、处理后回用推荐水质指标要求及水质指标检测分析方法。本文件适用于页岩气压裂返排液回收与处理。</v>
          </cell>
        </row>
        <row r="19">
          <cell r="C19" t="str">
            <v>NB/T 14003.1-2015</v>
          </cell>
          <cell r="D19" t="str">
            <v>页岩气 压裂液 第1部分：滑溜水性能指标及评价方法</v>
          </cell>
          <cell r="E19" t="str">
            <v>现行</v>
          </cell>
          <cell r="F19" t="str">
            <v>页岩气</v>
          </cell>
          <cell r="G19" t="str">
            <v>T</v>
          </cell>
        </row>
        <row r="19">
          <cell r="I19" t="str">
            <v>能源行业页岩气标准化技术委员会</v>
          </cell>
        </row>
        <row r="19">
          <cell r="K19" t="str">
            <v>Shale gas fracturing fluid part 1: performance index and evaluation method of slick water</v>
          </cell>
        </row>
        <row r="19">
          <cell r="M19" t="str">
            <v>GB/T5330-2003,GB7476,GB/T10247,SY/T0532-2012,SY/T0600,SY/T5107-2005,SY/T5336-2006,SY/T5370,SY/T5673-1993,SY/T5971-1994</v>
          </cell>
        </row>
        <row r="19">
          <cell r="O19" t="str">
            <v>无</v>
          </cell>
        </row>
        <row r="19">
          <cell r="R19" t="str">
            <v>E39</v>
          </cell>
          <cell r="S19" t="str">
            <v>75.120</v>
          </cell>
          <cell r="T19">
            <v>13</v>
          </cell>
          <cell r="U19" t="str">
            <v>中国石油西南油气田公司天然气研究院、陕西延长石油有限责任公司研究院、中国石油化工股份有限公司勘探开发研究院、中国石油化工股份有限公司石油工程技术研究院</v>
          </cell>
          <cell r="V19" t="str">
            <v>中国石油西南油气田公司天然气研究院</v>
          </cell>
          <cell r="W19" t="str">
            <v>陈鹏飞、刘友权、段玉秀、吴金桥、龙秋莲、张汝生、王宝峰</v>
          </cell>
          <cell r="X19">
            <v>42304</v>
          </cell>
          <cell r="Y19">
            <v>42430</v>
          </cell>
          <cell r="Z19" t="str">
            <v>本标准规定了页岩气水力压裂用滑溜水的技术指标、性能测试方法。本标准适用于页岩油气、致密油气水力裂用滑溜水性能测试和评价。</v>
          </cell>
        </row>
        <row r="20">
          <cell r="C20" t="str">
            <v>NB/T 14003.2-2016</v>
          </cell>
          <cell r="D20" t="str">
            <v>页岩气 压裂液 第2部分：降阻剂性能指标及测试方法</v>
          </cell>
          <cell r="E20" t="str">
            <v>现行</v>
          </cell>
          <cell r="F20" t="str">
            <v>页岩气</v>
          </cell>
          <cell r="G20" t="str">
            <v>T</v>
          </cell>
        </row>
        <row r="20">
          <cell r="I20" t="str">
            <v>能源行业页岩气标准化技术委员会</v>
          </cell>
        </row>
        <row r="20">
          <cell r="K20" t="str">
            <v>Shale gas fracturing fluid part 2: performance index and test method of resistance reducer</v>
          </cell>
        </row>
        <row r="20">
          <cell r="M20" t="str">
            <v>GB/T17514,NB/T14003.1</v>
          </cell>
        </row>
        <row r="20">
          <cell r="O20" t="str">
            <v>无</v>
          </cell>
        </row>
        <row r="20">
          <cell r="R20" t="str">
            <v>E14</v>
          </cell>
          <cell r="S20" t="str">
            <v>75.020</v>
          </cell>
          <cell r="T20">
            <v>6</v>
          </cell>
          <cell r="U20" t="str">
            <v>中国石油西南油气田公司天然气研究院、中国石油化工股份有限公司勘探开发研究院、陕西延长石油(集团)有限责任公司研究院、国家能源页岩气研发(实验)中心、中国石油川庆钻探工程有限公司井下作业公司、中国石油西南油气田公司工程技术研究院</v>
          </cell>
          <cell r="V20" t="str">
            <v>中国石油西南油气田公司天然气研究院</v>
          </cell>
          <cell r="W20" t="str">
            <v>陈鹏飞、刘友权、郑承纲、段玉秀、王海燕、翟文、周仲建、苏军</v>
          </cell>
          <cell r="X20">
            <v>42709</v>
          </cell>
          <cell r="Y20">
            <v>42856</v>
          </cell>
          <cell r="Z20" t="str">
            <v>NB/T 14003 的本部分规定了聚丙降阻剂的技术指标性能实验测试方法。本部分适用于页岩油气、致密油气水力压裂用聚丙酷胺类降阻剂性能测试和评价。</v>
          </cell>
        </row>
        <row r="21">
          <cell r="C21" t="str">
            <v>NB/T 14003.3-2017</v>
          </cell>
          <cell r="D21" t="str">
            <v>页岩气 压裂液 第3部分：连续混配压裂液性能指标及评价方法 </v>
          </cell>
          <cell r="E21" t="str">
            <v>现行</v>
          </cell>
          <cell r="F21" t="str">
            <v>页岩气</v>
          </cell>
          <cell r="G21" t="str">
            <v>T</v>
          </cell>
        </row>
        <row r="21">
          <cell r="I21" t="str">
            <v>能源行业页岩气标准化技术委员会</v>
          </cell>
        </row>
        <row r="21">
          <cell r="K21" t="str">
            <v>Shale gas-Fracturing fluid-Part :Performance index and evaluation methods for fracturing fluid lended on-the-fly</v>
          </cell>
        </row>
        <row r="21">
          <cell r="M21" t="str">
            <v>GB/T6003.1,GB/T10247-2008,NB/T14003.1-2015,SY/T0532,SY/T0600,SY/T5107-2016,SY/T5370-1999,SY/T6376-2008</v>
          </cell>
        </row>
        <row r="21">
          <cell r="O21" t="str">
            <v>无</v>
          </cell>
        </row>
        <row r="21">
          <cell r="R21" t="str">
            <v>E14</v>
          </cell>
          <cell r="S21" t="str">
            <v>75.020</v>
          </cell>
          <cell r="T21">
            <v>10</v>
          </cell>
          <cell r="U21" t="str">
            <v>中国石油川庆钻探工程有限公司井下作业公司、中国石油勘探开发研究院廊坊分院、国家能源页岩气研究(实验)中心、中国石油西南油气田分公司天然气研究院、中国石油西南油气田分公司工程技术研究院、中国石化石油工程技术研究院、中国石化石油勘探开发研究院、中国石化胜利油田石油工程研究院、四川长宁天然气开发有限责任公司</v>
          </cell>
          <cell r="V21" t="str">
            <v>中国石油川庆钻探工程有限公司井下作业公司</v>
          </cell>
          <cell r="W21" t="str">
            <v>罗炽臻、李美平、陆丽、蔡远红、李嘉、田助红、陈鹏飞、张锁兵、王星皓、刘俊辰、张全胜</v>
          </cell>
          <cell r="X21">
            <v>42822</v>
          </cell>
          <cell r="Y21">
            <v>42948</v>
          </cell>
          <cell r="Z21" t="str">
            <v>NB/T 14003 的本部分规定了页岩气连续混配水基压裂液的性能指标及评价方法。本部分适用于页岩气连续混配水基压裂液性能测试和评价。</v>
          </cell>
        </row>
        <row r="22">
          <cell r="C22" t="str">
            <v>NB/T 14020.1-2017</v>
          </cell>
          <cell r="D22" t="str">
            <v>页岩气 工具设备 第1部分：复合桥塞</v>
          </cell>
          <cell r="E22" t="str">
            <v>现行</v>
          </cell>
          <cell r="F22" t="str">
            <v>页岩气</v>
          </cell>
          <cell r="G22" t="str">
            <v>T</v>
          </cell>
        </row>
        <row r="22">
          <cell r="I22" t="str">
            <v>能源行业页岩气标准化技术委员会</v>
          </cell>
        </row>
        <row r="22">
          <cell r="K22" t="str">
            <v>Shale gasTools and equipment art 1:Composite bridge plug</v>
          </cell>
        </row>
        <row r="22">
          <cell r="M22" t="str">
            <v>GB/T5305,GB/T20739,GB/T20970,SY/T6327</v>
          </cell>
        </row>
        <row r="22">
          <cell r="O22" t="str">
            <v>无</v>
          </cell>
        </row>
        <row r="22">
          <cell r="R22" t="str">
            <v>E14</v>
          </cell>
          <cell r="S22" t="str">
            <v>75.020</v>
          </cell>
          <cell r="T22">
            <v>9</v>
          </cell>
          <cell r="U22" t="str">
            <v>中国石油化工股份有限公司石油工程技术研究院、中国石油川庆钻探工程有限公司、中国石油西南油气田分公司</v>
          </cell>
          <cell r="V22" t="str">
            <v>中国石油化工股份有限公司石油工程技术研究院</v>
          </cell>
          <cell r="W22" t="str">
            <v>何祖清、段友智、彭汉修、张道鹏、陶云、杨云山、唐凯</v>
          </cell>
          <cell r="X22">
            <v>42822</v>
          </cell>
          <cell r="Y22">
            <v>42948</v>
          </cell>
          <cell r="Z22" t="str">
            <v>NB/T 14020 的本部分规定了复合桥塞的分类和型号、技术要求、试验方法、检验规则以及标志包装、运输和贮存。本部分适用于页岩气井用复合桥塞，其他油气井用复合桥塞可参照本部分执行。</v>
          </cell>
        </row>
        <row r="23">
          <cell r="C23" t="str">
            <v>NB/T 14020.2-2020</v>
          </cell>
          <cell r="D23" t="str">
            <v>页岩气工具设备 第2部分：压裂可溶桥塞检测及作业规范</v>
          </cell>
          <cell r="E23" t="str">
            <v>现行</v>
          </cell>
          <cell r="F23" t="str">
            <v>页岩气</v>
          </cell>
          <cell r="G23" t="str">
            <v>T</v>
          </cell>
        </row>
        <row r="23">
          <cell r="I23" t="str">
            <v>能源行业页岩气标准化技术委员会</v>
          </cell>
        </row>
        <row r="23">
          <cell r="K23" t="str">
            <v>Shale gas.tools and equipment.Part 2:Fracturing soluble bridge plug detection and operation specification</v>
          </cell>
        </row>
        <row r="23">
          <cell r="M23" t="str">
            <v>GB/T20970,NB/T14002.4,SY/T5587.5</v>
          </cell>
        </row>
        <row r="23">
          <cell r="O23" t="str">
            <v>无</v>
          </cell>
        </row>
        <row r="23">
          <cell r="R23" t="str">
            <v>E14</v>
          </cell>
          <cell r="S23" t="str">
            <v>75.020</v>
          </cell>
          <cell r="T23">
            <v>12</v>
          </cell>
          <cell r="U23" t="str">
            <v>中石化江汉石油工程有限公司、中国石油西南油气田分公司工程技术研究院中石化重庆涪陵页岩气勘探开发有限公司、中国石油西南油气田公司页岩气研究院
</v>
          </cell>
          <cell r="V23" t="str">
            <v>中石化江汉石油工程有限公司</v>
          </cell>
          <cell r="W23" t="str">
            <v>徐帮才、张国锋、赵昆、付玉坤、朱仲义、高云伟、刘辉、张正道、张柚乔</v>
          </cell>
          <cell r="X23">
            <v>44127</v>
          </cell>
          <cell r="Y23">
            <v>44228</v>
          </cell>
          <cell r="Z23" t="str">
            <v>NB/T 14020 的本部分规定了压裂可溶桥塞的类型与型号编制方法、技术特性参数、检测方法与要求、施工准备、现场施工步骤与要求、应急处理措施。本部分适用于压裂可溶桥塞的室内性能检测与现场作业。</v>
          </cell>
        </row>
        <row r="24">
          <cell r="C24" t="str">
            <v>NB/T 14023-2017</v>
          </cell>
          <cell r="D24" t="str">
            <v>页岩支撑剂充填层长期导流能力测定推荐方法</v>
          </cell>
          <cell r="E24" t="str">
            <v>现行</v>
          </cell>
          <cell r="F24" t="str">
            <v>页岩气</v>
          </cell>
          <cell r="G24" t="str">
            <v>T</v>
          </cell>
        </row>
        <row r="24">
          <cell r="I24" t="str">
            <v>能源行业页岩气标准化技术委员会</v>
          </cell>
        </row>
        <row r="24">
          <cell r="K24" t="str">
            <v>Recommended practices for measuring the long-term conductivity f proppant pack in shale</v>
          </cell>
        </row>
        <row r="24">
          <cell r="M24" t="str">
            <v>GB/T3864,GB/T6682,SY/T6302</v>
          </cell>
        </row>
        <row r="24">
          <cell r="O24" t="str">
            <v>无</v>
          </cell>
        </row>
        <row r="24">
          <cell r="R24" t="str">
            <v>E14</v>
          </cell>
          <cell r="S24" t="str">
            <v>75.020</v>
          </cell>
          <cell r="T24">
            <v>19</v>
          </cell>
          <cell r="U24" t="str">
            <v>中国石油化工股份有限公司石油勘探开发研究院、中国石油勘探开发研究院廊坊分院、中国石油化工股份有限公司石油工程技术研究院、中国石油西南油气田分公司工程技术研究院</v>
          </cell>
          <cell r="V24" t="str">
            <v>中国石油化工股份有限公司石油勘探开发研究院</v>
          </cell>
          <cell r="W24" t="str">
            <v>贺甲元、张汝生、蒙传幼、李凤霞、龙秋莲、刘长印、王宝峰、韩慧芬、黄志文、毕文韬</v>
          </cell>
          <cell r="X24">
            <v>42822</v>
          </cell>
          <cell r="Y24">
            <v>42948</v>
          </cell>
          <cell r="Z24" t="str">
            <v>本标准规定了页岩支撑剂充填层长期导流能力测定推荐方法的材料与设备、实验步骤、渗透率及导流能力计算和数据报告。本标准适用于页岩支撑剂充填层长期导流能力的测定，其他储层支撑剂充填层长期导流能力的测定可参照执行。</v>
          </cell>
        </row>
        <row r="25">
          <cell r="C25" t="str">
            <v>AQ 2012-2007</v>
          </cell>
          <cell r="D25" t="str">
            <v>石油天然气安全规程</v>
          </cell>
          <cell r="E25" t="str">
            <v>现行</v>
          </cell>
          <cell r="F25" t="str">
            <v>安全</v>
          </cell>
        </row>
        <row r="25">
          <cell r="I25" t="str">
            <v>国家安全生产监督管理总局</v>
          </cell>
        </row>
        <row r="25">
          <cell r="K25" t="str">
            <v>Safety specification for petroleum &amp; gas</v>
          </cell>
        </row>
        <row r="25">
          <cell r="O25" t="str">
            <v>无</v>
          </cell>
        </row>
        <row r="25">
          <cell r="R25" t="str">
            <v>E09</v>
          </cell>
          <cell r="S25" t="str">
            <v>13.100</v>
          </cell>
          <cell r="T25">
            <v>44</v>
          </cell>
          <cell r="U25" t="str">
            <v>中国石油天然气集团公司、中国石油化工集团公司、中国海洋石油总公司，英国劳氏船级社</v>
          </cell>
          <cell r="V25" t="str">
            <v>中国石油天然气集团公司</v>
          </cell>
          <cell r="W25" t="str">
            <v>李俊荣、杜民、黄刚、左柯庆、门啸、刘景凯、卢世红、吴庆善、李六有、王智晓、于洪金、徐刚、宋立穆、贺荣芳</v>
          </cell>
          <cell r="X25">
            <v>39086</v>
          </cell>
          <cell r="Y25">
            <v>39173</v>
          </cell>
          <cell r="Z25" t="str">
            <v>本标准规定了石油天然气勘探、开发生产和油气管道储运的安全要求。 本标准适用于石油天然气勘探、开发生产和油气管道储运；不适用于城市燃气、成品油、液化天然气（LNG）、液化石油气（LPG）和压缩天然气（CNG）的储运。</v>
          </cell>
        </row>
        <row r="26">
          <cell r="C26" t="str">
            <v>GB/T 3452.1-2005</v>
          </cell>
          <cell r="D26" t="str">
            <v>液压气动用O形橡胶密封圈　第1部分：尺寸系列及公差</v>
          </cell>
          <cell r="E26" t="str">
            <v>现行</v>
          </cell>
          <cell r="F26" t="str">
            <v>密封垫</v>
          </cell>
          <cell r="G26" t="str">
            <v>T</v>
          </cell>
          <cell r="H26" t="str">
            <v>基础</v>
          </cell>
          <cell r="I26" t="str">
            <v>全国液压气动标准化技术委员会</v>
          </cell>
          <cell r="J26" t="str">
            <v>中国机械工业联合会</v>
          </cell>
          <cell r="K26" t="str">
            <v>Fluid power systems-O-rings-Part 1:Inside diameters,cross-sections,tolerances and size identification code</v>
          </cell>
        </row>
        <row r="26">
          <cell r="M26" t="str">
            <v>GB/T 3452.2,GB/T 17446</v>
          </cell>
        </row>
        <row r="26">
          <cell r="O26" t="str">
            <v>GB 3452.1-1992</v>
          </cell>
          <cell r="P26" t="str">
            <v>修改</v>
          </cell>
          <cell r="Q26" t="str">
            <v>ISO 3601-1:2002</v>
          </cell>
          <cell r="R26" t="str">
            <v>G43</v>
          </cell>
          <cell r="S26" t="str">
            <v>83.140.50</v>
          </cell>
          <cell r="T26">
            <v>11</v>
          </cell>
          <cell r="U26" t="str">
            <v>中国农业机械化科学研究院液压技术研究所</v>
          </cell>
          <cell r="V26" t="str">
            <v>中国农业机械化科学研究院液压技术研究所</v>
          </cell>
          <cell r="W26" t="str">
            <v>李耀文、李鲲、宋一平</v>
          </cell>
          <cell r="X26">
            <v>38544</v>
          </cell>
          <cell r="Y26">
            <v>38718</v>
          </cell>
          <cell r="Z26" t="str">
            <v>GB/T 3452的本部分规定了用于液压气动的O型橡胶密封圈（下称O型圈）的内径、截面直径、公差和尺寸标识代号，适用于一般用途（G系列）和航空及类似的应用（A系列）。 如有适当的加工方法，本部分规定的尺寸和公差适合于任何一种合成橡胶材料。</v>
          </cell>
        </row>
        <row r="27">
          <cell r="C27" t="str">
            <v>GB/T 7251.8-2005</v>
          </cell>
          <cell r="D27" t="str">
            <v>低压成套开关设备和控制设备　智能型成套设备通用技术要求</v>
          </cell>
          <cell r="E27" t="str">
            <v>被代替</v>
          </cell>
          <cell r="F27" t="str">
            <v>电气</v>
          </cell>
          <cell r="G27" t="str">
            <v>T</v>
          </cell>
          <cell r="H27" t="str">
            <v>产品</v>
          </cell>
          <cell r="I27" t="str">
            <v>电气传动成套控制设备标准化技术委员会</v>
          </cell>
          <cell r="J27" t="str">
            <v>中国电器工业协会</v>
          </cell>
          <cell r="K27" t="str">
            <v>Low-Voltage Switchgear and Controlgear assemblies General Technology Requirement for Intelligent Assemblies</v>
          </cell>
        </row>
        <row r="27">
          <cell r="M27" t="str">
            <v>GB 7251.1-2005,GB/T 17626.2-1998,GB/T 17626.4-1998,GB/T 17626.5-1998,GB/T 18858.1-2002,GB/T 18858.3-2002,IEC 61158:2003</v>
          </cell>
          <cell r="N27" t="str">
            <v>GB/T 7251.8-2020</v>
          </cell>
          <cell r="O27" t="str">
            <v>无</v>
          </cell>
        </row>
        <row r="27">
          <cell r="R27" t="str">
            <v>K31</v>
          </cell>
          <cell r="S27" t="str">
            <v>29.120.20</v>
          </cell>
          <cell r="T27">
            <v>15</v>
          </cell>
          <cell r="U27" t="str">
            <v>天津电气传动设计研究所苏能配电自动化有限公司、上海电器科学研究所、杭州之江开关有限公司、广州白云电器设备有限公司、广东奇正电气有限公司上海电器成套厂、京第二开关厂、浙江临海市电实业有限公司电力设备厂、上海飞洲电气股份有限公司、长沙丰日电气集团有限公司、华北电力学院开关厂、江西江特电气集团有限公司</v>
          </cell>
          <cell r="V27" t="str">
            <v>天津电气传动设计研究所苏能配电自动化有限公司</v>
          </cell>
          <cell r="W27" t="str">
            <v>张卫东、王春娟、吴世红、程玉标、季慧玉、仲秀萍、贾景龙、李铨和、周淳、尤月岭、罗正阳、柳关胜、常建超、高知音、卢顺民</v>
          </cell>
          <cell r="X27">
            <v>38389</v>
          </cell>
          <cell r="Y27">
            <v>38565</v>
          </cell>
          <cell r="Z27" t="str">
            <v>本标准规定了低压成套开关设备和控制设备中智能型成套设备的术语和定义、使用条件、要求、试验方法。本标准适用于额定电压交流不超过 1000 V频率不超过 1000 H直流不超过1500 V 的智能型成套设备。</v>
          </cell>
        </row>
        <row r="28">
          <cell r="C28" t="str">
            <v>GB/T 7935-2005</v>
          </cell>
          <cell r="D28" t="str">
            <v>液压元件　通用技术条件</v>
          </cell>
          <cell r="E28" t="str">
            <v>现行</v>
          </cell>
          <cell r="F28" t="str">
            <v>液压</v>
          </cell>
          <cell r="G28" t="str">
            <v>T</v>
          </cell>
          <cell r="H28" t="str">
            <v>产品</v>
          </cell>
          <cell r="I28" t="str">
            <v>全国液压气动标准化技术委员会</v>
          </cell>
          <cell r="J28" t="str">
            <v>中国机械工业联合会</v>
          </cell>
          <cell r="K28" t="str">
            <v>Hydraulic fluid power-General requirements for hydraulic components</v>
          </cell>
        </row>
        <row r="28">
          <cell r="M28" t="str">
            <v>GB/T 2346,GB/T 2347,GB/T 2348,GB/T 2349,GB/T 2350,GB/T 2353,GB/T 2514,GB/T 2877,GB/T 2878,GB/T 8098,GB/T 8100,GB/T 8101,GB/T 14036,GB/T 17446</v>
          </cell>
        </row>
        <row r="28">
          <cell r="O28" t="str">
            <v>GB/T 7935-1987</v>
          </cell>
        </row>
        <row r="28">
          <cell r="R28" t="str">
            <v>J20</v>
          </cell>
          <cell r="S28" t="str">
            <v>23.100.30</v>
          </cell>
          <cell r="T28">
            <v>6</v>
          </cell>
          <cell r="U28" t="str">
            <v>北京机械工业自动化研究所</v>
          </cell>
          <cell r="V28" t="str">
            <v>北京机械工业自动化研究所</v>
          </cell>
          <cell r="W28" t="str">
            <v>彭平、赵曼琳、刘新德</v>
          </cell>
          <cell r="X28">
            <v>38544</v>
          </cell>
          <cell r="Y28">
            <v>38718</v>
          </cell>
          <cell r="Z28" t="str">
            <v>本标准规定了液压元件的通用技术条件。本标准适用于以液压油液或性能相当的其他液压液为工作介质的一般工业用途的液压元件。注:液压辅件可参照本标准。</v>
          </cell>
        </row>
        <row r="29">
          <cell r="C29" t="str">
            <v>GB/T 24001-2004</v>
          </cell>
          <cell r="D29" t="str">
            <v>环境管理体系要求及使用指南</v>
          </cell>
          <cell r="E29" t="str">
            <v>被代替</v>
          </cell>
          <cell r="F29" t="str">
            <v>环境</v>
          </cell>
          <cell r="G29" t="str">
            <v>T</v>
          </cell>
          <cell r="H29" t="str">
            <v>管理</v>
          </cell>
          <cell r="I29" t="str">
            <v>全国环境管理标准化技术委员会</v>
          </cell>
          <cell r="J29" t="str">
            <v>全国环境管理标准化技术委员会</v>
          </cell>
          <cell r="K29" t="str">
            <v>Environmental management systems Requirements with guidance for use</v>
          </cell>
        </row>
        <row r="29">
          <cell r="N29" t="str">
            <v>GB/T 24001-2016</v>
          </cell>
          <cell r="O29" t="str">
            <v>GB/T 24001-1996</v>
          </cell>
          <cell r="P29" t="str">
            <v>等同</v>
          </cell>
          <cell r="Q29" t="str">
            <v>ISO 14001:2004</v>
          </cell>
          <cell r="R29" t="str">
            <v>Z00</v>
          </cell>
          <cell r="S29" t="str">
            <v>13.020</v>
          </cell>
          <cell r="T29">
            <v>25</v>
          </cell>
          <cell r="U29" t="str">
            <v>中国标准化研究院、中国合格评定国家认可中心,华夏认证中心,中国质量认证中心、方圆标志认证中心、清华大学环境科学与工程系、宝山钢铁股份有限公司、海尔集团、广州本田汽车有限公司</v>
          </cell>
          <cell r="V29" t="str">
            <v>中国标准化研究院</v>
          </cell>
          <cell r="W29" t="str">
            <v>范与华、李燕、王顺祺、刘克、陈全、张天柱、黄进、糜建青、史春洁、陈建伟</v>
          </cell>
          <cell r="X29">
            <v>38482</v>
          </cell>
          <cell r="Y29">
            <v>38487</v>
          </cell>
          <cell r="Z29" t="str">
            <v>本标准规定了对环境管理体系的要求,使一个组织能够根据法律法规和它应遵守的其他要求,以及关于重要环境因素的信息.制定和实施环境方针与目标。本标准适用于组织确定其能够控制的、或能够施加影响的那些环境因素。但标准本身并未提出具体的环境绩效准则。本标准适用于任何有下列愿望的组织:a)建立、实施保持并改进环境管理体系;b)使自己确信能符合所声明的环境方针;c)下列方式证实对本标准的符合:1) 进行自我评价和自我声明;2)寻求组织的相关方(如顾客)对其符合性的确认;3)寻求外部对其自我声明的确认;4)寻求外部组织对其环境管理体系进行认证(或注册)。本标准旨在使其所有要求都能够纳入任何一个环境管理体系。其应用程度取决于诸如组织的环境方针,活动、产品和服务的性质，运行场所和条件等因素。本标准还在附录 A 中对如何使用本标准提供了资料性的指南。</v>
          </cell>
        </row>
        <row r="30">
          <cell r="C30" t="str">
            <v>GB 50016-2014</v>
          </cell>
          <cell r="D30" t="str">
            <v>建筑设计防火规范</v>
          </cell>
          <cell r="E30" t="str">
            <v>现行</v>
          </cell>
          <cell r="F30" t="str">
            <v>工程消防</v>
          </cell>
        </row>
        <row r="30">
          <cell r="I30" t="str">
            <v>中华人民共和国公安部</v>
          </cell>
        </row>
        <row r="30">
          <cell r="K30" t="str">
            <v>Code for fire protection design of buildings</v>
          </cell>
        </row>
        <row r="30">
          <cell r="O30" t="str">
            <v>无</v>
          </cell>
        </row>
        <row r="30">
          <cell r="R30" t="str">
            <v>P16</v>
          </cell>
          <cell r="S30" t="str">
            <v>13.220</v>
          </cell>
          <cell r="T30">
            <v>456</v>
          </cell>
          <cell r="U30" t="str">
            <v>中华人民共和国公安部、部天津消防研究所、公安部四川消防研究所、中国建筑科学研究院、中国建筑东北设计研究院有限公司、中国中元国际工程有限公司、中国市政工程华北设计研究院、中国中轻国际工程有限公司、中国寰球化学工程公司、中国建筑设计研究院、公安部沈阳消防研究所、北京市建筑设计研究院、天津市建筑设计院、清华大学建筑设计研究院、东北电力设计院、华东建筑设计研究院有限公司、上海隧道工程轨道交通设计研究院、北京市公安消防总队、上海市公安消防总队、天津市公安消防总队、四川省公安消防总队、陕西省公安消防总队、辽宁省公安消防总队、福建省公安消防总队</v>
          </cell>
          <cell r="V30" t="str">
            <v>中华人民共和国公安部</v>
          </cell>
          <cell r="W30" t="str">
            <v>倪照鹏、刘激扬、王宗存、沈纹、吴和俊、张磊、胡锐、张梅红、黄韬、张敏洁、郭景、黄德祥、卫大可</v>
          </cell>
          <cell r="X30">
            <v>41878</v>
          </cell>
          <cell r="Y30">
            <v>42125</v>
          </cell>
          <cell r="Z30" t="str">
            <v>本规范适用于下列新建、扩建和改建的建筑:1 厂房;2 仓库;3 民用建筑;4 甲、乙、丙类液体储罐(区);5 可燃、助燃气体储罐(区);6 可燃材料堆场;7 城市交通隧道。人民防空工程、石油和天然气工程、石油化工工程和火力发电厂与变电站等的建筑防火设计,当有专门的国家标准时,宜从其规定。本规范不适用于火药、炸药及其制品厂房(仓库)、花炮厂房(仓库)的建筑防火设计。</v>
          </cell>
        </row>
        <row r="31">
          <cell r="C31" t="str">
            <v>GBZ/T 222-2009</v>
          </cell>
          <cell r="D31" t="str">
            <v>密闭空间直读式气体检测仪选用指南</v>
          </cell>
          <cell r="E31" t="str">
            <v>现行</v>
          </cell>
          <cell r="F31" t="str">
            <v>劳动卫生</v>
          </cell>
          <cell r="G31" t="str">
            <v>T</v>
          </cell>
        </row>
        <row r="31">
          <cell r="I31" t="str">
            <v>中华人民共和国卫生部</v>
          </cell>
        </row>
        <row r="31">
          <cell r="K31" t="str">
            <v>Guideline for selection of direct-reading gas detector in the confined space</v>
          </cell>
        </row>
        <row r="31">
          <cell r="M31" t="str">
            <v>GBZ2.1,GBZ/T205,GBZ/T206,GB3836.1,GB12358,GB15322.3,GB50058</v>
          </cell>
        </row>
        <row r="31">
          <cell r="O31" t="str">
            <v>无</v>
          </cell>
        </row>
        <row r="31">
          <cell r="R31" t="str">
            <v>C52</v>
          </cell>
          <cell r="S31" t="str">
            <v>13.100</v>
          </cell>
          <cell r="T31">
            <v>8</v>
          </cell>
          <cell r="U31" t="str">
            <v>中国疾病预防控制中心职业卫生与中毒控制所</v>
          </cell>
          <cell r="V31" t="str">
            <v>中国疾病预防控制中心职业卫生与中毒控制所</v>
          </cell>
          <cell r="W31" t="str">
            <v>张敏、李涛、马瑞岭、徐伯洪、吴维皑、杜燮祎</v>
          </cell>
          <cell r="X31">
            <v>40135</v>
          </cell>
          <cell r="Y31">
            <v>40330</v>
          </cell>
          <cell r="Z31" t="str">
            <v>本标准规定了密闭空间直读式气体检测仪的选用原则、技术和使用要求。 本标准适用于密闭空间直读式气体检测仪的选用。</v>
          </cell>
        </row>
        <row r="32">
          <cell r="C32" t="str">
            <v>GBZ/T 259-2014</v>
          </cell>
          <cell r="D32" t="str">
            <v>硫化氢职业危害防护导则</v>
          </cell>
          <cell r="E32" t="str">
            <v>现行</v>
          </cell>
          <cell r="F32" t="str">
            <v>劳动卫生</v>
          </cell>
          <cell r="G32" t="str">
            <v>T</v>
          </cell>
        </row>
        <row r="32">
          <cell r="I32" t="str">
            <v>中华人民共和国国家卫生和计划生育委员会</v>
          </cell>
        </row>
        <row r="32">
          <cell r="K32" t="str">
            <v>Guidelines for protection against occupational hazards of hydrogen sulfide</v>
          </cell>
        </row>
        <row r="32">
          <cell r="M32" t="str">
            <v>GBZ1,GBZ2.1,GBZ158,GBZ159,GBZ/T160.33,GBZ188,GBZ/T194,GBZ/T203,GBZ/T204,GBZ/T205,GBZ/T222,GBZ/T223,GBZ/T225,GBZ/T229.2,GB/T11651,GB/T18664,GB50493,HG/T23004,HG23013</v>
          </cell>
        </row>
        <row r="32">
          <cell r="O32" t="str">
            <v>无</v>
          </cell>
        </row>
        <row r="32">
          <cell r="R32" t="str">
            <v>C52</v>
          </cell>
          <cell r="S32" t="str">
            <v>13.100</v>
          </cell>
          <cell r="T32">
            <v>22</v>
          </cell>
          <cell r="U32" t="str">
            <v>中国石化集团公司职业病防治中心、山东省职业卫生与职业病防治研究院、中国石油化工股份有限公司天津分公司职业病防治所</v>
          </cell>
          <cell r="V32" t="str">
            <v>中国石化集团公司职业病防治中心</v>
          </cell>
          <cell r="W32" t="str">
            <v>周学勤、傅迎春、寇建朝、马程华、苏树祥、王瑞、易继湖、张海东、吴梅香、袁仲全</v>
          </cell>
          <cell r="X32">
            <v>41925</v>
          </cell>
          <cell r="Y32">
            <v>42064</v>
          </cell>
          <cell r="Z32" t="str">
            <v>本标准规定了硫化氢职业危害防护的职责与基本要求、硫化氢职业接触危害识别及风险评估、职业卫生防护措施及应急救援措施。 本标准适用于职业活动中硫化氢危害的预防和控制。煤矿和金属矿采选业井下作业过程中的硫化氢防护不在本标准的适用范围内。</v>
          </cell>
        </row>
        <row r="33">
          <cell r="C33" t="str">
            <v>HG/T 2579-2008</v>
          </cell>
          <cell r="D33" t="str">
            <v>普通液压系统用O形橡胶密封圈材料</v>
          </cell>
          <cell r="E33" t="str">
            <v>现行</v>
          </cell>
          <cell r="F33" t="str">
            <v>橡胶</v>
          </cell>
          <cell r="G33" t="str">
            <v>T</v>
          </cell>
        </row>
        <row r="33">
          <cell r="I33" t="str">
            <v>全国橡胶与橡胶制品标准化技术委员会</v>
          </cell>
        </row>
        <row r="33">
          <cell r="K33" t="str">
            <v>Rubber Compounds of O-Rings used for Hydraulic fluid power System</v>
          </cell>
        </row>
        <row r="33">
          <cell r="M33" t="str">
            <v>GB/T528-1998,GB/T531-1999,GB/T1682-1994,GB/T1690-1992,GB/T3512-2001,GB/T5720-1993,GB/T6031-1998,GB/T7759-1996</v>
          </cell>
        </row>
        <row r="33">
          <cell r="O33" t="str">
            <v>HG/T2579-1994</v>
          </cell>
        </row>
        <row r="33">
          <cell r="R33" t="str">
            <v>G43</v>
          </cell>
          <cell r="S33" t="str">
            <v>83.140.50</v>
          </cell>
          <cell r="T33">
            <v>8</v>
          </cell>
          <cell r="U33" t="str">
            <v>安徽宁国中鼎密封件股份有限公司、西北橡胶塑料研究设计院;湖北派克密封件有限公司、原平市泰宝密封有限公司</v>
          </cell>
          <cell r="V33" t="str">
            <v>安徽宁国中鼎密封件股份有限公司</v>
          </cell>
          <cell r="W33" t="str">
            <v>蔡佩亮、高静茹、李尚珍、贾宪宝</v>
          </cell>
          <cell r="X33">
            <v>39561</v>
          </cell>
          <cell r="Y33">
            <v>39722</v>
          </cell>
          <cell r="Z33" t="str">
            <v>本标准规定了普通液压系统耐石油基液压油和润滑油（脂）用O形橡胶密封圈材料的分类、要求、试验方法、检验规则及标识、包装、贮存。 本标准适用于普通液压系统耐石油基液压油和润滑油（脂）、工作温度范围分别为-40℃～+100℃和-25℃～+125℃的O形橡胶密封圈材料。</v>
          </cell>
        </row>
        <row r="34">
          <cell r="C34" t="str">
            <v>HG/T 2701-2022</v>
          </cell>
          <cell r="D34" t="str">
            <v>压缩式封隔器胶筒</v>
          </cell>
          <cell r="E34" t="str">
            <v>现行</v>
          </cell>
          <cell r="F34" t="str">
            <v>橡胶</v>
          </cell>
          <cell r="G34" t="str">
            <v>T</v>
          </cell>
        </row>
        <row r="34">
          <cell r="I34" t="str">
            <v>全国橡胶与橡胶制品标准化技术委员会密封制品分技术委员会</v>
          </cell>
        </row>
        <row r="34">
          <cell r="K34" t="str">
            <v>Compression rubber element for packer</v>
          </cell>
        </row>
        <row r="34">
          <cell r="M34" t="str">
            <v>GB/T528,GB/T531.1,GB/T1690,GB/T2941,GB/T3512,GB/T7759.1,GB/T20739</v>
          </cell>
        </row>
        <row r="34">
          <cell r="O34" t="str">
            <v>HG/T2701-2016</v>
          </cell>
        </row>
        <row r="34">
          <cell r="R34" t="str">
            <v>G43</v>
          </cell>
          <cell r="S34" t="str">
            <v>83.140.50</v>
          </cell>
          <cell r="T34">
            <v>15</v>
          </cell>
          <cell r="U34" t="str">
            <v>兴平市恒兴橡胶制品化工有限公司、广州机械科学研究院有限公司、天鼎联创密封技术(北京)有限公司、西北橡胶塑料研究设计院有限公司、上海如实密封科技有限公司、威阳海龙密封复合材料有限公司、湖北派克密封件有限公司</v>
          </cell>
          <cell r="V34" t="str">
            <v>兴平市恒兴橡胶制品化工有限公司</v>
          </cell>
          <cell r="W34" t="str">
            <v>郭二强、董杰、宋炜、王岚、李恩军、胡泽华、陈忠敏、祝海峰、李尚珍</v>
          </cell>
          <cell r="X34">
            <v>44834</v>
          </cell>
          <cell r="Y34">
            <v>45017</v>
          </cell>
          <cell r="Z34" t="str">
            <v>本文件规定了油田、煤气田、页岩气田用压缩式封隔器胶筒的术语和定义、结构、代号、要求、检验规则及标志、包装、运输、 贮存。本文件适用于油田、煤气田、页岩气田分层测试、分层射孔、注水、注水井深部调驱、注水井吸水剖面调剖、油水井堵水、酸化和水力压裂、爆燃压裂使用的压缩式封隔器胶筒及完井用压缩式封隔器胶筒。</v>
          </cell>
        </row>
        <row r="35">
          <cell r="C35" t="str">
            <v>JB/T 5000.10-2007</v>
          </cell>
          <cell r="D35" t="str">
            <v>重型机械通用技术条件 第10部分：装配</v>
          </cell>
          <cell r="E35" t="str">
            <v>现行</v>
          </cell>
          <cell r="F35" t="str">
            <v>冶金</v>
          </cell>
          <cell r="G35" t="str">
            <v>T</v>
          </cell>
        </row>
        <row r="35">
          <cell r="I35" t="str">
            <v>机械工业冶金机械标准化技术委员会</v>
          </cell>
        </row>
        <row r="35">
          <cell r="K35" t="str">
            <v>Heavy mechanical general technical conditions Part 10: Assembly</v>
          </cell>
        </row>
        <row r="35">
          <cell r="M35" t="str">
            <v>GB/T9239.1-2006,JB/T5000.3,JB/T5000.9,JB/T5000.11-2007,JB/T6996,JB/T7929</v>
          </cell>
        </row>
        <row r="35">
          <cell r="O35" t="str">
            <v>JB/T5000.10-1998</v>
          </cell>
        </row>
        <row r="35">
          <cell r="R35" t="str">
            <v>H90</v>
          </cell>
          <cell r="S35" t="str">
            <v>25.120.20</v>
          </cell>
          <cell r="T35">
            <v>21</v>
          </cell>
          <cell r="U35" t="str">
            <v>上海重型机器厂有限公司</v>
          </cell>
          <cell r="V35" t="str">
            <v>上海重型机器厂有限公司</v>
          </cell>
          <cell r="W35" t="str">
            <v>叶志强、周震、简萍、陈延炳</v>
          </cell>
          <cell r="X35">
            <v>39322</v>
          </cell>
          <cell r="Y35">
            <v>39479</v>
          </cell>
          <cell r="Z35" t="str">
            <v>JB/T 5000的本部分规定了重型机械产品装配的一般要求、装配部件的形位公差、装配连接方法、典型部件装配、总装及试车等通用技术要求。 本部分适用于重型机械产品的装配。 除产品图样、技术文件和订货技术条件有特殊要求外，均应符合本部分的规定。</v>
          </cell>
        </row>
        <row r="36">
          <cell r="C36" t="str">
            <v>JB/T 5000.3-2007</v>
          </cell>
          <cell r="D36" t="str">
            <v>重型机械通用技术条件 第3部分：焊接件</v>
          </cell>
          <cell r="E36" t="str">
            <v>现行</v>
          </cell>
          <cell r="F36" t="str">
            <v>冶金</v>
          </cell>
          <cell r="G36" t="str">
            <v>T</v>
          </cell>
        </row>
        <row r="36">
          <cell r="I36" t="str">
            <v>机械工业冶金机械标准化技术委员会</v>
          </cell>
        </row>
        <row r="36">
          <cell r="K36" t="str">
            <v>Heavy mectlanical general techniqueg.Part 3: And standards welding</v>
          </cell>
        </row>
        <row r="36">
          <cell r="M36" t="str">
            <v>GB/T324,GB/T985,GB/T986,GB/T2649,GB/T2650,GB/T2651,GB/T2652,GB/T2653,GB/T2654,GB/T3323,GB/T11345,JB/T4735,JB/T5000.2,JB/T5000.11,JB/T5000.12,JB/T5926,JB/T6046,JB/T6061,JB/T7949</v>
          </cell>
        </row>
        <row r="36">
          <cell r="O36" t="str">
            <v>JB/T5000.3-1998</v>
          </cell>
        </row>
        <row r="36">
          <cell r="R36" t="str">
            <v>H90</v>
          </cell>
          <cell r="S36" t="str">
            <v>25.160</v>
          </cell>
          <cell r="T36">
            <v>14</v>
          </cell>
          <cell r="U36" t="str">
            <v>太原重型机械集团有限公司</v>
          </cell>
          <cell r="V36" t="str">
            <v>太原重型机械集团有限公司</v>
          </cell>
          <cell r="W36" t="str">
            <v>陈清阳、陈培君、侯文辉、郑春刚</v>
          </cell>
          <cell r="X36">
            <v>39322</v>
          </cell>
          <cell r="Y36">
            <v>39479</v>
          </cell>
          <cell r="Z36" t="str">
            <v>JB/T 5000的本部分规定了钢制焊接件的技术要求，检验方法及图样标注。本部分适用于重型机械及零部件中焊条电弧焊、气体保护焊和埋弧焊焊接的钢制焊接件。凡产品图样、技术文件和订货技术条件无特殊要求时，均应符合本部分的规定。</v>
          </cell>
        </row>
        <row r="37">
          <cell r="C37" t="str">
            <v>JB/T 5000.6-2007</v>
          </cell>
          <cell r="D37" t="str">
            <v>重型机械通用技术条件 第6部分：铸钢件</v>
          </cell>
          <cell r="E37" t="str">
            <v>废止</v>
          </cell>
          <cell r="F37" t="str">
            <v>冶金</v>
          </cell>
          <cell r="G37" t="str">
            <v>T</v>
          </cell>
        </row>
        <row r="37">
          <cell r="I37" t="str">
            <v>机械工业冶金机械标准化技术委员会</v>
          </cell>
        </row>
        <row r="37">
          <cell r="K37" t="str">
            <v>Heavy mechanical general techniques and standards.Part 6: Steel castings</v>
          </cell>
        </row>
        <row r="37">
          <cell r="O37" t="str">
            <v>JB/T5000.6-1998</v>
          </cell>
        </row>
        <row r="37">
          <cell r="R37" t="str">
            <v>H90</v>
          </cell>
          <cell r="S37" t="str">
            <v>25.120.20</v>
          </cell>
          <cell r="T37">
            <v>14</v>
          </cell>
          <cell r="U37" t="str">
            <v>沈阳重型机械集团有限责任公司</v>
          </cell>
          <cell r="V37" t="str">
            <v>沈阳重型机械集团有限责任公司</v>
          </cell>
          <cell r="W37" t="str">
            <v>周寒、杨树文、刘洪生、吴冬梅、康文、刘先金、贺杨</v>
          </cell>
          <cell r="X37">
            <v>39322</v>
          </cell>
          <cell r="Y37">
            <v>39479</v>
          </cell>
          <cell r="Z37" t="str">
            <v>JB/T 5000 的本部分规定了重型机械用碳钢和低合金钢铸件的技术要求、试验方法与检验规则、标志与包装等。 本部分适用于砂型或导热性与砂型相当的铸型中铸造的碳钢和低合金钢铸件。 本部分不适用于高健钢、耐热钢和不锈钢等特殊钢种。</v>
          </cell>
        </row>
        <row r="38">
          <cell r="C38" t="str">
            <v>JB/T 5000.8-2007</v>
          </cell>
          <cell r="D38" t="str">
            <v>重型机械通用技术条件 第8部分：锻件 </v>
          </cell>
          <cell r="E38" t="str">
            <v>废止</v>
          </cell>
          <cell r="F38" t="str">
            <v>冶金</v>
          </cell>
          <cell r="G38" t="str">
            <v>T</v>
          </cell>
        </row>
        <row r="38">
          <cell r="I38" t="str">
            <v>机械工业冶金机械标准化技术委员会</v>
          </cell>
        </row>
        <row r="38">
          <cell r="K38" t="str">
            <v>Heavy mechanical generai techniques and standards.Part 8: Forging</v>
          </cell>
        </row>
        <row r="38">
          <cell r="M38" t="str">
            <v>GB/T223,GB/T226,GB/T228,GB/T229,GB/T231.1,GB/T1979,GB/T4338,GB/T6394,GB/T10561,JB/T5000.15</v>
          </cell>
        </row>
        <row r="38">
          <cell r="O38" t="str">
            <v>JB/T5000.8-1998</v>
          </cell>
        </row>
        <row r="38">
          <cell r="R38" t="str">
            <v>H90</v>
          </cell>
          <cell r="S38" t="str">
            <v>25.120.20</v>
          </cell>
          <cell r="T38">
            <v>11</v>
          </cell>
          <cell r="U38" t="str">
            <v>第一重型机械集团公司、第二重型机械集团公司</v>
          </cell>
          <cell r="V38" t="str">
            <v>第一重型机械集团公司</v>
          </cell>
          <cell r="W38" t="str">
            <v>郭峰、赵希泉、刘时雨</v>
          </cell>
          <cell r="X38">
            <v>39322</v>
          </cell>
          <cell r="Y38">
            <v>39479</v>
          </cell>
          <cell r="Z38" t="str">
            <v>JB/T 5000的本部分规定了一般用途大型锻件的技术要求、检验规则、试验方法、质量合格证书及标志等。 本部分适用于水（油）压机和锻锤自由锻造的碳素钢和合金结构钢大型锻件的订货、制造与检验。</v>
          </cell>
        </row>
        <row r="39">
          <cell r="C39" t="str">
            <v>JB/T 5000.9-2007</v>
          </cell>
          <cell r="D39" t="str">
            <v>重型机械通用技术条件 第9部分：切削加工件 </v>
          </cell>
          <cell r="E39" t="str">
            <v>现行</v>
          </cell>
          <cell r="F39" t="str">
            <v>冶金</v>
          </cell>
          <cell r="G39" t="str">
            <v>T</v>
          </cell>
        </row>
        <row r="39">
          <cell r="I39" t="str">
            <v>机械工业冶金机械标准化技术委员会</v>
          </cell>
        </row>
        <row r="39">
          <cell r="K39" t="str">
            <v>Heavy mechanical general techniques and standards.Part 9: Cutting</v>
          </cell>
        </row>
        <row r="39">
          <cell r="M39" t="str">
            <v>GB/T3,GB/T197-2003,GB/T1184-1996,GB/T1804-2000,GB/T5277-1985</v>
          </cell>
        </row>
        <row r="39">
          <cell r="O39" t="str">
            <v>JB/T5000.9-1998</v>
          </cell>
        </row>
        <row r="39">
          <cell r="R39" t="str">
            <v>H90</v>
          </cell>
          <cell r="S39" t="str">
            <v>25.120.20</v>
          </cell>
          <cell r="T39">
            <v>11</v>
          </cell>
          <cell r="U39" t="str">
            <v>中信重型机械公司</v>
          </cell>
          <cell r="V39" t="str">
            <v>中信重型机械公司</v>
          </cell>
          <cell r="W39" t="str">
            <v>赵宗立、黄丽达</v>
          </cell>
          <cell r="X39">
            <v>39322</v>
          </cell>
          <cell r="Y39">
            <v>39479</v>
          </cell>
          <cell r="Z39" t="str">
            <v>JB/T 5000 的本部分规定了切削加工的一般要求和未注公差 , 对键槽、孔径和孔距、中心孔、未注表面粗糙度以及允许选用的刀具形状等提出了具体要求。 本部分适用于重型机械产品零件的切削加工。 凡产品图祥、技术文件无特殊要求时，均应符合本部分的规定。</v>
          </cell>
        </row>
        <row r="40">
          <cell r="C40" t="str">
            <v>JB/T 5000.12-2007</v>
          </cell>
          <cell r="D40" t="str">
            <v>重型机械通用技术条件 第12部分：涂装</v>
          </cell>
          <cell r="E40" t="str">
            <v>现行</v>
          </cell>
          <cell r="F40" t="str">
            <v>冶金</v>
          </cell>
          <cell r="G40" t="str">
            <v>T</v>
          </cell>
        </row>
        <row r="40">
          <cell r="I40" t="str">
            <v>机械工业冶金机械标准化技术委员会</v>
          </cell>
        </row>
        <row r="40">
          <cell r="K40" t="str">
            <v>Heavy mechanical general techniques and standards.Part 12: Paint</v>
          </cell>
        </row>
        <row r="40">
          <cell r="M40" t="str">
            <v>GB/T2893,GB/T5206.1,GB/T5206.4,GB/T5206.5,GB6514,GB/T7231,GB7692,GB/T8264,GB/T8923,GB/T9286,SY/T0407,GSB05-1426,ISO12944-2,ISO12944-5</v>
          </cell>
        </row>
        <row r="40">
          <cell r="O40" t="str">
            <v>JB/T5000.12-1998</v>
          </cell>
        </row>
        <row r="40">
          <cell r="R40" t="str">
            <v>H90</v>
          </cell>
          <cell r="S40" t="str">
            <v>25.120.20</v>
          </cell>
          <cell r="T40">
            <v>13</v>
          </cell>
          <cell r="U40" t="str">
            <v>大连重工·起重集团有限公司</v>
          </cell>
          <cell r="V40" t="str">
            <v>大连重工·起重集团有限公司</v>
          </cell>
          <cell r="W40" t="str">
            <v>关明、张连滨</v>
          </cell>
          <cell r="X40">
            <v>39322</v>
          </cell>
          <cell r="Y40">
            <v>39479</v>
          </cell>
          <cell r="Z40" t="str">
            <v>JB/T 5000的本部分规定了重型机械产品及其零部件的涂装技术要求及检测要求。 本部分主要适用于钢铁产品的表面涂装。凡合同文件无特殊要求的，其产品表面的涂装均应符合本部分的规定。</v>
          </cell>
        </row>
        <row r="41">
          <cell r="C41" t="str">
            <v>JB/T 5000.13-2007</v>
          </cell>
          <cell r="D41" t="str">
            <v>重型机械通用技术条件 第13部分：包装</v>
          </cell>
          <cell r="E41" t="str">
            <v>现行</v>
          </cell>
          <cell r="F41" t="str">
            <v>冶金</v>
          </cell>
          <cell r="G41" t="str">
            <v>T</v>
          </cell>
        </row>
        <row r="41">
          <cell r="I41" t="str">
            <v>机械工业冶金机械标准化技术委员会</v>
          </cell>
        </row>
        <row r="41">
          <cell r="K41" t="str">
            <v>Heavy mechanicai general techniques and standards.Part 13: Packing</v>
          </cell>
        </row>
        <row r="41">
          <cell r="M41" t="str">
            <v>GB190,GB/T191,GB/T1413,GB/T4768,GB/T48577.21,GB/T48779,GB/T5048,GB/T5398,GB/T6388,GB/T7284,GB/T7350,GB/T8166,GB/T9846.3-2004,GB/T12339,GB/T12464,GB/T13123,GB/T13384,GB/T15172,GB/T18925</v>
          </cell>
        </row>
        <row r="41">
          <cell r="O41" t="str">
            <v>JB/T5000.13-1998</v>
          </cell>
        </row>
        <row r="41">
          <cell r="R41" t="str">
            <v>H90</v>
          </cell>
          <cell r="S41" t="str">
            <v>25.120.20</v>
          </cell>
          <cell r="T41">
            <v>19</v>
          </cell>
          <cell r="U41" t="str">
            <v>沈阳重型机械集团有限责任公司</v>
          </cell>
          <cell r="V41" t="str">
            <v>沈阳重型机械集团有限责任公司</v>
          </cell>
          <cell r="W41" t="str">
            <v>魏国君、邬丽蛟、刘晨龙、巴雅琴</v>
          </cell>
          <cell r="X41">
            <v>39322</v>
          </cell>
          <cell r="Y41">
            <v>39479</v>
          </cell>
          <cell r="Z41" t="str">
            <v>JB/T 5000的本部分规定了重型机械产品的运输包装方式、技术要求和试验方法等。 本部分适用于重型机械产品的运输包装。</v>
          </cell>
        </row>
        <row r="42">
          <cell r="C42" t="str">
            <v>JJF 1108-2012</v>
          </cell>
          <cell r="D42" t="str">
            <v>石油螺纹工作量规校准规范</v>
          </cell>
          <cell r="E42" t="str">
            <v>现行</v>
          </cell>
          <cell r="F42" t="str">
            <v>计量</v>
          </cell>
        </row>
        <row r="42">
          <cell r="I42" t="str">
            <v>全国几何量长度计量技术委员会</v>
          </cell>
        </row>
        <row r="42">
          <cell r="K42" t="str">
            <v>Calibration Specification for OCTG Thread Working Gauges</v>
          </cell>
        </row>
        <row r="42">
          <cell r="M42" t="str">
            <v>JJF1071-2010,GB/T22512.2,API 5B</v>
          </cell>
        </row>
        <row r="42">
          <cell r="O42" t="str">
            <v>无</v>
          </cell>
        </row>
        <row r="42">
          <cell r="R42" t="str">
            <v>J42</v>
          </cell>
          <cell r="S42" t="str">
            <v>75.200</v>
          </cell>
          <cell r="T42">
            <v>42</v>
          </cell>
          <cell r="U42" t="str">
            <v>中国计量科学研究院、中国石油集团石油管工程技术研究院、宝鸡市宝石石油量规检测中心、成都成量工具集团有限公司、上海宝山钢铁集团公司钢管厂、宝鸡石油机械有限责任公司</v>
          </cell>
          <cell r="V42" t="str">
            <v>中国计量科学研究院</v>
          </cell>
          <cell r="W42" t="str">
            <v>裴丽梅、王为农、卫尊义、段旭峰、王莺、无麟、肖俊仓</v>
          </cell>
          <cell r="X42">
            <v>41016</v>
          </cell>
          <cell r="Y42">
            <v>41199</v>
          </cell>
          <cell r="Z42" t="str">
            <v>本校准规范适用于旋转台肩式连接螺纹工作量规，以及圆螺纹套管、偏梯形螺纹套管、油管、管线管螺纹工作量规的校准。</v>
          </cell>
        </row>
        <row r="43">
          <cell r="C43" t="str">
            <v>NB/T 10017-2014</v>
          </cell>
          <cell r="D43" t="str">
            <v>煤层气井压裂设计编写规范</v>
          </cell>
          <cell r="E43" t="str">
            <v>现行</v>
          </cell>
          <cell r="F43" t="str">
            <v>煤层气</v>
          </cell>
          <cell r="G43" t="str">
            <v>T</v>
          </cell>
        </row>
        <row r="43">
          <cell r="I43" t="str">
            <v>能源行业煤层气标准化技术委员会</v>
          </cell>
        </row>
        <row r="43">
          <cell r="K43" t="str">
            <v>Specification for fracturing design compiling of coal bed methanewell</v>
          </cell>
        </row>
        <row r="43">
          <cell r="M43" t="str">
            <v>SY/T5107,SY/T5108,SY/T5289,SY/T6302,SY/T6376</v>
          </cell>
        </row>
        <row r="43">
          <cell r="O43" t="str">
            <v>无</v>
          </cell>
        </row>
        <row r="43">
          <cell r="R43" t="str">
            <v>E14</v>
          </cell>
          <cell r="S43" t="str">
            <v>75.020</v>
          </cell>
          <cell r="T43">
            <v>17</v>
          </cell>
          <cell r="U43" t="str">
            <v>中国石油天然气股份有限公司华北油田分公司、中国石油勘探开发研究院廊坊分院</v>
          </cell>
          <cell r="V43" t="str">
            <v>中国石油天然气股份有限公司华北油田分公司</v>
          </cell>
          <cell r="W43" t="str">
            <v>刘国华、赵新红、车航、余东合、王蓉川、李凝、罗炯、李薇、才博</v>
          </cell>
          <cell r="X43">
            <v>41819</v>
          </cell>
          <cell r="Y43">
            <v>41944</v>
          </cell>
          <cell r="Z43" t="str">
            <v>本规范规定了煤层气井直井、定向井压裂设计的内容及技术要求。本规范适用于煤层气井直井、定向井压裂设计的编写。</v>
          </cell>
        </row>
        <row r="44">
          <cell r="C44" t="str">
            <v>NB/T 10116-2018</v>
          </cell>
          <cell r="D44" t="str">
            <v>减少水力压裂作业对地面环境影响的推荐做法</v>
          </cell>
          <cell r="E44" t="str">
            <v>现行</v>
          </cell>
          <cell r="F44" t="str">
            <v>页岩气</v>
          </cell>
          <cell r="G44" t="str">
            <v>T</v>
          </cell>
        </row>
        <row r="44">
          <cell r="I44" t="str">
            <v>能源行业页岩气标准化技术委员会</v>
          </cell>
        </row>
        <row r="44">
          <cell r="K44" t="str">
            <v>Practices for mitigating surface impacts associated with hydraulic fracturing</v>
          </cell>
        </row>
        <row r="44">
          <cell r="M44" t="str">
            <v>GB13690,GB16297,GB18564.1,GB18564.2,GB20891,GB/T22513,GB/T50934,NB/T14002.3,SY/T5727-2014,SY/T5466-2013</v>
          </cell>
        </row>
        <row r="44">
          <cell r="O44" t="str">
            <v>无</v>
          </cell>
        </row>
        <row r="44">
          <cell r="R44" t="str">
            <v>E14</v>
          </cell>
          <cell r="S44" t="str">
            <v>75.020</v>
          </cell>
          <cell r="T44">
            <v>12</v>
          </cell>
          <cell r="U44" t="str">
            <v>中国石油化工股份有限公司石油勘探开发研究院、中国环境科学研究院;中国石油西南油气田公司安全环保与技术监督研究院、中国石化江汉油田分公司、中国石油集团工程设计有限责任公司西南分公司、中国石油集团川庆钻探工程有限公司井下作业公司</v>
          </cell>
          <cell r="V44" t="str">
            <v>中国石油化工股份有限公司石油勘探开发研究院</v>
          </cell>
          <cell r="W44" t="str">
            <v>张汝生、李凤霞、李小敏、翁帮华、常启新、陈国平、周仲键</v>
          </cell>
          <cell r="X44">
            <v>43459</v>
          </cell>
          <cell r="Y44">
            <v>43586</v>
          </cell>
          <cell r="Z44" t="str">
            <v>本标准规定了页岩气水力压裂作业中减少对地面环境影响的系列做法，包括作业前管理、压裂液的选择、压裂材料和装备运输、压裂材料现场管理、压裂施工要求、压裂返排液及废弃物处理等。本标准适用于页岩气勘探开发水力压裂作业，其他类型井水力压裂可参照执行。</v>
          </cell>
        </row>
        <row r="45">
          <cell r="C45" t="str">
            <v>NB/T 10251-2019</v>
          </cell>
          <cell r="D45" t="str">
            <v>页岩气井微注测试技术规范</v>
          </cell>
          <cell r="E45" t="str">
            <v>现行</v>
          </cell>
          <cell r="F45" t="str">
            <v>页岩气</v>
          </cell>
          <cell r="G45" t="str">
            <v>T</v>
          </cell>
        </row>
        <row r="45">
          <cell r="I45" t="str">
            <v>能源行业页岩气标准化技术委员会</v>
          </cell>
        </row>
        <row r="45">
          <cell r="K45" t="str">
            <v>Technique specification for shale gas FCT</v>
          </cell>
        </row>
        <row r="45">
          <cell r="M45" t="str">
            <v>GB/T22513,NB/T140021.4,SY/T5587.5</v>
          </cell>
        </row>
        <row r="45">
          <cell r="O45" t="str">
            <v>无</v>
          </cell>
        </row>
        <row r="45">
          <cell r="R45" t="str">
            <v>E12</v>
          </cell>
          <cell r="S45" t="str">
            <v>75.020</v>
          </cell>
          <cell r="T45">
            <v>14</v>
          </cell>
          <cell r="U45" t="str">
            <v>中国石油化工股份有限公司石油工程技术研究院、中石化江汉石油工程有限公司页岩气开采技术服务公司、中石化重庆涪陵页岩气勘探开发有限公司、中国石油化工股份有限公司江汉油田分公司勘探开发研究院、中国石油股份有限公司西南油气田分公司页岩气研究院、中国石油股份有限公司川庆钻探工程有限公司井下作业公司、中海油研究总院新能源研究中心、中国石油股份有限公司石油勘探开发研究院廊坊分院</v>
          </cell>
          <cell r="V45" t="str">
            <v>中国石油化工股份有限公司石油工程技术研究院</v>
          </cell>
          <cell r="W45" t="str">
            <v>庞伟、何祖清、邹顺良、贾长贵、杨加祥、包汉勇、毛军、张国锋、周拿云、周仲健、沈金才、沈童、白玉湖、翁定为、米瑛、段瑶瑶</v>
          </cell>
          <cell r="X45">
            <v>43773</v>
          </cell>
          <cell r="Y45">
            <v>43952</v>
          </cell>
          <cell r="Z45" t="str">
            <v>本标准规定了页岩气井微注测试资料准备、仪器设备、方案设计、施工工艺、资料录取、资料解释和成果报告的技术要求。本标准适用于页岩气井微注测试方案设计、施工、测试资料解释。</v>
          </cell>
        </row>
        <row r="46">
          <cell r="C46" t="str">
            <v>NB/T 14002.2-2017</v>
          </cell>
          <cell r="D46" t="str">
            <v>页岩气 储层改造 第2部分：工厂化压裂作业技术规范</v>
          </cell>
          <cell r="E46" t="str">
            <v>现行</v>
          </cell>
          <cell r="F46" t="str">
            <v>页岩气</v>
          </cell>
          <cell r="G46" t="str">
            <v>T</v>
          </cell>
        </row>
        <row r="46">
          <cell r="I46" t="str">
            <v>能源行业页岩气标准化技术委员会</v>
          </cell>
        </row>
        <row r="46">
          <cell r="K46" t="str">
            <v>Shale gas reservoir stimulation Part 2: Technical specifcation for factory fracturing operation</v>
          </cell>
        </row>
        <row r="46">
          <cell r="M46" t="str">
            <v>GB/T22513-2013,GB/T31033-2014,NB/T14002.3,NB/T14002.4,NB/T140032.1,SY/T5108,SY5727,SY5856,SY/T6120-2013,SY/T6199,SY/T62770-2012,SY/T7070</v>
          </cell>
        </row>
        <row r="46">
          <cell r="O46" t="str">
            <v>无</v>
          </cell>
        </row>
        <row r="46">
          <cell r="R46" t="str">
            <v>E14</v>
          </cell>
          <cell r="S46" t="str">
            <v>75.020</v>
          </cell>
          <cell r="T46">
            <v>8</v>
          </cell>
          <cell r="U46" t="str">
            <v>中国石油川庆钻探工程有限公司井下作业公司、中国石化重庆涪陵页岩气勘探开发有限公司、中国石油集团长城钻探工程有限公司</v>
          </cell>
          <cell r="V46" t="str">
            <v>中国石油川庆钻探工程有限公司井下作业公司</v>
          </cell>
          <cell r="W46" t="str">
            <v>史世平、张剑、张驰、刘吉、郭兴午、周仲建、卓智川、付鹏、陈敬超、陆威、胡光、李婷</v>
          </cell>
          <cell r="X46">
            <v>42822</v>
          </cell>
          <cell r="Y46">
            <v>42948</v>
          </cell>
          <cell r="Z46" t="str">
            <v>NB/T 14002的本部分规定了页岩气储层改造工厂化压裂作业过程中井场道路、并场准备、压裂施工准备、泵送桥塞一射孔要求、微地震监测要求、压裂施工要求及健康、安全、环保要求。本部分适用于陆地页岩气工厂化压裂作业，其他工厂化压裂作业可参照执行。</v>
          </cell>
        </row>
        <row r="47">
          <cell r="C47" t="str">
            <v>NB/T 14002.3-2015</v>
          </cell>
          <cell r="D47" t="str">
            <v>页岩气 储层改造 第3部分：压裂返排液回收和处理方法</v>
          </cell>
          <cell r="E47" t="str">
            <v>废止</v>
          </cell>
          <cell r="F47" t="str">
            <v>页岩气</v>
          </cell>
          <cell r="G47" t="str">
            <v>T</v>
          </cell>
        </row>
        <row r="47">
          <cell r="I47" t="str">
            <v>能源行业页岩气标准化技术委员会</v>
          </cell>
        </row>
        <row r="47">
          <cell r="K47" t="str">
            <v>Shale gas.Reservoir stimulation.Part 3: Recycling and disposal methods of fracturing flowback water</v>
          </cell>
        </row>
        <row r="47">
          <cell r="M47" t="str">
            <v>GB6920,GB8978,GB11901,GB18564,GB50013,GB50014,GB50350,GB/T50823,GB/T50892,Q/SY1190,SY/T0532,SY/T0600,SY/T5523-2006,SY/T6596-2004</v>
          </cell>
          <cell r="N47" t="str">
            <v>NB/T14002.3-2022</v>
          </cell>
          <cell r="O47" t="str">
            <v>无</v>
          </cell>
        </row>
        <row r="47">
          <cell r="R47" t="str">
            <v>E14</v>
          </cell>
          <cell r="S47" t="str">
            <v>75.020</v>
          </cell>
          <cell r="T47">
            <v>9</v>
          </cell>
          <cell r="U47" t="str">
            <v>中国石油天然气股份有限公司西南油气田分公司天然气研究院、中石化石油工程技术研究院有限公司、陕西延长石油(集团)有限责任公司研究院;西南石油大学、中国石油工程建设有限公司西南分公司、中国石油天然气股份有限公司西南油气田分公司、中国石油集团川庆钻探工程有限公司井下作业公司</v>
          </cell>
          <cell r="V47" t="str">
            <v>中国石油天然气股份有限公司西南油气田分公司天然气研究院</v>
          </cell>
          <cell r="W47" t="str">
            <v>吴文刚、刘友权、陈国平、刘文士、杨志刚、关越、熊化红、胥杰、王宝峰、李嘉</v>
          </cell>
          <cell r="X47">
            <v>42304</v>
          </cell>
          <cell r="Y47">
            <v>42430</v>
          </cell>
          <cell r="Z47" t="str">
            <v>本部分规定了页岩气藏滑溜水压裂返排液地面回收系统设计规范、滑溜水压裂返排液回用及外排推荐水质处理工艺、处理后回用推荐水质指标要求及水质指标检测分析方法。本部分适用于页岩气藏滑溜水压裂返排液回收与处理。</v>
          </cell>
        </row>
        <row r="48">
          <cell r="C48" t="str">
            <v>NB/T 14002.4-2015</v>
          </cell>
          <cell r="D48" t="str">
            <v>页岩气 储层改造 第4部分：水平井泵送桥塞—射孔联作技术推荐作法</v>
          </cell>
          <cell r="E48" t="str">
            <v>废止</v>
          </cell>
          <cell r="F48" t="str">
            <v>页岩气</v>
          </cell>
          <cell r="G48" t="str">
            <v>T</v>
          </cell>
        </row>
        <row r="48">
          <cell r="I48" t="str">
            <v>能源行业页岩气标准化技术委员会</v>
          </cell>
        </row>
        <row r="48">
          <cell r="K48" t="str">
            <v>Shale gas reservoir stimulation Part 4: Recommended practice for the technology of combined pumping fracturing plug and perforation in horizontal well</v>
          </cell>
        </row>
        <row r="48">
          <cell r="M48" t="str">
            <v>SY5225,SY5436,SY/T5587.5,SY57727,SY/T6276,SY/T6362,SY/T6690,SY/T6821</v>
          </cell>
          <cell r="N48" t="str">
            <v>NB/T14002.4-2022</v>
          </cell>
          <cell r="O48" t="str">
            <v>无</v>
          </cell>
        </row>
        <row r="48">
          <cell r="R48" t="str">
            <v>E14</v>
          </cell>
          <cell r="S48" t="str">
            <v>75.020</v>
          </cell>
          <cell r="T48">
            <v>20</v>
          </cell>
          <cell r="U48" t="str">
            <v>中国石油天然气股份有限公司西南油气田分公司工程技术研究院、中国石油川庆钻探工程有限公司测井公司、中国石油化工股份有限公司石油工程技术研究院</v>
          </cell>
          <cell r="V48" t="str">
            <v>中国石油天然气股份有限公司西南油气田分公司工程技术研究院</v>
          </cell>
          <cell r="W48" t="str">
            <v>宋毅、唐凯、何祖清、付永强、桑宇、欧跃强、周长林、彭汉修、刘俊辰</v>
          </cell>
          <cell r="X48">
            <v>42304</v>
          </cell>
          <cell r="Y48">
            <v>42430</v>
          </cell>
          <cell r="Z48" t="str">
            <v>本部分规定了页岩气藏水平井泵送桥塞-射孔联作对施工设计、施工准备、施工程序、资料录取及HSE 的技术要求。本部分适用于页岩气藏水平井泵送桥塞-射孔联作作业,其他类型油气藏水平井泵送桥塞-射孔联作作业可参照执行。</v>
          </cell>
        </row>
        <row r="49">
          <cell r="C49" t="str">
            <v>NB/T 14002.5-2016</v>
          </cell>
          <cell r="D49" t="str">
            <v>页岩气 储层改造 第5部分：水平井钻模桥塞作业要求</v>
          </cell>
          <cell r="E49" t="str">
            <v>现行</v>
          </cell>
          <cell r="F49" t="str">
            <v>页岩气</v>
          </cell>
          <cell r="G49" t="str">
            <v>T</v>
          </cell>
        </row>
        <row r="49">
          <cell r="I49" t="str">
            <v>能源行业页岩气标准化技术委员会</v>
          </cell>
        </row>
        <row r="49">
          <cell r="K49" t="str">
            <v>Shale gas reservoir reconstruction part 5: requirements for drilling and grinding bridge plug in horizontal wells</v>
          </cell>
        </row>
        <row r="49">
          <cell r="M49" t="str">
            <v>SY/T5981,SY/T6276,SY/T6761,SY/T6895,SY/T7012</v>
          </cell>
        </row>
        <row r="49">
          <cell r="O49" t="str">
            <v>无</v>
          </cell>
        </row>
        <row r="49">
          <cell r="R49" t="str">
            <v>E14</v>
          </cell>
          <cell r="S49" t="str">
            <v>75.020</v>
          </cell>
          <cell r="T49">
            <v>11</v>
          </cell>
          <cell r="U49" t="str">
            <v>中国石油集团川庆钻探工程有限公司井下作业公司、中国石油化工集团公司石油工程技术服务有限公司江汉石油工程有限公司、中国石油西南油气田分公司工程技术研究院</v>
          </cell>
          <cell r="V49" t="str">
            <v>中国石油集团川庆钻探工程有限公司井下作业公司</v>
          </cell>
          <cell r="W49" t="str">
            <v>向刚、卢秀德、宋丹、李源源、郭彪、李睿、王汤、曾波、段友智</v>
          </cell>
          <cell r="X49">
            <v>42709</v>
          </cell>
          <cell r="Y49">
            <v>42856</v>
          </cell>
          <cell r="Z49" t="str">
            <v>NB/T 14002的本部分规定了水平井连续油管钻磨可钻桥塞作业的施工设计、施工准备、施工作业、设备拆卸、资料处理、安全环境保护等。本部分适用于页岩气水平井连续油管钻磨可钻桥塞作业。</v>
          </cell>
        </row>
        <row r="50">
          <cell r="C50" t="str">
            <v>NB/T 14002.6-2016</v>
          </cell>
          <cell r="D50" t="str">
            <v>页岩气 储层改造 第6部分：水平井分簇射孔作业要求
</v>
          </cell>
          <cell r="E50" t="str">
            <v>现行</v>
          </cell>
          <cell r="F50" t="str">
            <v>页岩气</v>
          </cell>
          <cell r="G50" t="str">
            <v>T</v>
          </cell>
        </row>
        <row r="50">
          <cell r="I50" t="str">
            <v>能源行业页岩气标准化技术委员会</v>
          </cell>
        </row>
        <row r="50">
          <cell r="K50" t="str">
            <v>Shale gas reservoir reconstruction part 6: requirements for cluster perforation of horizontal wells</v>
          </cell>
        </row>
        <row r="50">
          <cell r="M50" t="str">
            <v>GB/T20489,SY/T5225,SY/T5325,SY5436,SY/T5587.5,SY5727,SY/T6276,SY/T6277,SY/T6610,SY/T6690,SY/T6751</v>
          </cell>
        </row>
        <row r="50">
          <cell r="O50" t="str">
            <v>无</v>
          </cell>
        </row>
        <row r="50">
          <cell r="R50" t="str">
            <v>E14</v>
          </cell>
          <cell r="S50" t="str">
            <v>75.020</v>
          </cell>
          <cell r="T50">
            <v>12</v>
          </cell>
          <cell r="U50" t="str">
            <v>中国石油集团川庆钻探工程有限公司测井公司、中国石油化工股份有限公司石油工程技术研究院、中国石油西南油气田公司工程技术研究院</v>
          </cell>
          <cell r="V50" t="str">
            <v>中国石油集团川庆钻探工程有限公司测井公司</v>
          </cell>
          <cell r="W50" t="str">
            <v>陈锋、欧跃强、王海涛、唐凯、曾波、鄢杨、曾博、任国辉、潘金国、陈建波、王大江、王海</v>
          </cell>
          <cell r="X50">
            <v>42709</v>
          </cell>
          <cell r="Y50">
            <v>42856</v>
          </cell>
          <cell r="Z50" t="str">
            <v>NB/T 14002的本部分规定了页岩气水平井电缆输送分簇射孔施工工艺对作业条件、现场施工作应急预案及 HSE 的技术要求。本部分适用于页岩气水平井电缆输送分簇射孔施工作业。</v>
          </cell>
        </row>
        <row r="51">
          <cell r="C51" t="str">
            <v>NB/T 47013.1-2015</v>
          </cell>
          <cell r="D51" t="str">
            <v>承压设备无损检测 第1部分：通用要求</v>
          </cell>
          <cell r="E51" t="str">
            <v>现行</v>
          </cell>
          <cell r="F51" t="str">
            <v>压力容器</v>
          </cell>
          <cell r="G51" t="str">
            <v>T</v>
          </cell>
        </row>
        <row r="51">
          <cell r="I51" t="str">
            <v>全国锅炉压力容器标准化技术委员会</v>
          </cell>
        </row>
        <row r="51">
          <cell r="K51" t="str">
            <v>Nondestructive testing of pressure equipments.Part 1: General requirements</v>
          </cell>
        </row>
        <row r="51">
          <cell r="M51" t="str">
            <v>GB/T12604,GB/T20737,NB/T47013.2,NB/T47013.3,NB/T47013.4,NB/T47013.5,NB/T47013.6,NB/T47013.7,NB/T47013.8,NB/T47013.9,NB/T47013.10,NB/T47013.10,NB/T47013.11,NB/T47013.12,NB/T47013.13</v>
          </cell>
        </row>
        <row r="51">
          <cell r="O51" t="str">
            <v>JB/T4730.1-2005</v>
          </cell>
        </row>
        <row r="51">
          <cell r="R51" t="str">
            <v>H26</v>
          </cell>
          <cell r="S51" t="str">
            <v>77.040.20</v>
          </cell>
          <cell r="T51">
            <v>14</v>
          </cell>
          <cell r="U51" t="str">
            <v>中国特种设备检测研究院、合肥通用机械研究院、中国特种设备检验协会、江苏省特种设备安全监督检验研究院、上海材料研究所、机械工业兰州石油钻采炼油化工设备质量检验所和大连锅炉压力容器检测研究院</v>
          </cell>
          <cell r="V51" t="str">
            <v>中国特种设备检测研究院</v>
          </cell>
          <cell r="W51" t="str">
            <v>林树青、寿比南、郑晖、关卫和、沈刚、强天鹏、金字飞、王纪兵、胡军</v>
          </cell>
          <cell r="X51">
            <v>42096</v>
          </cell>
          <cell r="Y51">
            <v>42248</v>
          </cell>
          <cell r="Z51" t="str">
            <v>NB/T 47013的本部分规定了射线检测、超声检测、磁粉检测、渗透检测、涡流检测、泄漏检测、目视检测、声发射检测、衍射时差法超声检测、X射线数字成像检测、漏磁检测和脉冲涡流检测等无损检测方法的一般要求和使用原则。本部分适用于在制和在用金属材料制承压设备的无损检测。</v>
          </cell>
        </row>
        <row r="52">
          <cell r="C52" t="str">
            <v>NB/T 47013.10-2015</v>
          </cell>
          <cell r="D52" t="str">
            <v>承压设备无损检测 第10部分：衍射时差法超声检测</v>
          </cell>
          <cell r="E52" t="str">
            <v>现行</v>
          </cell>
          <cell r="F52" t="str">
            <v>压力容器</v>
          </cell>
          <cell r="G52" t="str">
            <v>T</v>
          </cell>
        </row>
        <row r="52">
          <cell r="I52" t="str">
            <v>全国锅炉压力容器标准化技术委员会</v>
          </cell>
        </row>
        <row r="52">
          <cell r="K52" t="str">
            <v>Nondestructive testing of pressure equipments .Part 10: Ultrasonic time of flight diffraction technique</v>
          </cell>
        </row>
        <row r="52">
          <cell r="M52" t="str">
            <v>GB/T12604.1,GB/T27664.1,GB/T27664.2,NB/T47013.1,NB/T47013.2,NB/T47013.3,NB/T47013.4,NB/T47013.5,NB/T47013.6,JB/T8428,JB/T9214,JB/T10062</v>
          </cell>
        </row>
        <row r="52">
          <cell r="O52" t="str">
            <v>NB/T47013.10-2010</v>
          </cell>
        </row>
        <row r="52">
          <cell r="R52" t="str">
            <v>H26</v>
          </cell>
          <cell r="S52" t="str">
            <v>77.040.20</v>
          </cell>
          <cell r="T52">
            <v>47</v>
          </cell>
          <cell r="U52" t="str">
            <v>中国特种设备检测研究院、合肥通用机械研究院、上海森松压力容器有限公司、江苏省特种设备安全监督检验研究院、中国第一重型机械集团大连加氢反应器制造有限公司、国电科学技术研究皖、辽宁省葫芦岛市特种设备监督检验所</v>
          </cell>
          <cell r="V52" t="str">
            <v>中国特种设备检测研究院</v>
          </cell>
          <cell r="W52" t="str">
            <v>郑晖、阎长周、江雁山、强天鹏、周凤革、杨齐、王笑梅、胡先龙、田国民</v>
          </cell>
          <cell r="X52">
            <v>42096</v>
          </cell>
          <cell r="Y52">
            <v>42248</v>
          </cell>
          <cell r="Z52" t="str">
            <v>NB/T 47013的本部分规定了承压设备采用衍射时差法超声检测(以下简称“TOFD”)的方法和质量分级要求。本部分适用于同时具备下列条件的焊接接头：a）材料为低碳钢或低合金钢；b）全焊透结构型式的对接接头；c)工件公称厚度t：12mm≤t≤400mm(不包括焊缝余高，焊缝两侧母材公称厚度不同时，取薄侧公称厚度值)。对于基材(材质为低碳钢或低合金钢)公称厚度大于或等于12mm的承压设备用不锈钢-钢复合板、钛-钢复合板、铝-钢复合板和镍-钢复合板，从基材侧进行的对基材对接接头的TOFD检测可参照本部分使用；若从覆材侧对基材对接接头进行TOFD检测，也可参照</v>
          </cell>
        </row>
        <row r="53">
          <cell r="C53" t="str">
            <v>NB/T 47013.2-2015</v>
          </cell>
          <cell r="D53" t="str">
            <v>承压设备无损检测 第2部分：射线检测</v>
          </cell>
          <cell r="E53" t="str">
            <v>现行</v>
          </cell>
          <cell r="F53" t="str">
            <v>压力容器</v>
          </cell>
          <cell r="G53" t="str">
            <v>T</v>
          </cell>
        </row>
        <row r="53">
          <cell r="I53" t="str">
            <v>全国锅炉压力容器标准化技术委员会</v>
          </cell>
        </row>
        <row r="53">
          <cell r="K53" t="str">
            <v>Nondestructive testing of pressure equipments.Part 2: Radiographic testing</v>
          </cell>
        </row>
        <row r="53">
          <cell r="M53" t="str">
            <v>GB11533,GB/T12604.2,GB18871,GB/T19348.1,GB/T19348.2,GB/T19802,GB/T23901.2,GBZ117,GBZ132,NB/T47013.1,JB/T5075,JB/T7902</v>
          </cell>
        </row>
        <row r="53">
          <cell r="O53" t="str">
            <v>NB/T47013.2-2005</v>
          </cell>
        </row>
        <row r="53">
          <cell r="R53" t="str">
            <v>H26</v>
          </cell>
          <cell r="S53" t="str">
            <v>77.040.20</v>
          </cell>
          <cell r="T53">
            <v>64</v>
          </cell>
          <cell r="U53" t="str">
            <v>中国特种设备检测研究院、江苏省特种设备安全监督检验研究院、中广核工程有限公司、甘肃蓝科石化高新装备股份有限公司、东方电气(广州)重型机器有限公司、广东省特种设备检测研究院、黑龙江省特种设备检验研究院、天津诚信达金属检测技术有限公司、辽宁仪表研究所有限责任公司、江苏中特创业设备检测有限公司</v>
          </cell>
          <cell r="V53" t="str">
            <v>中国特种设备检测研究院</v>
          </cell>
          <cell r="W53" t="str">
            <v>强天鹏、梁丽红、沈功田、朱从斌、李军、程怒涛、陈玉宝、訾壮辉、孙忠波、李洪国</v>
          </cell>
          <cell r="X53">
            <v>42096</v>
          </cell>
          <cell r="Y53">
            <v>42248</v>
          </cell>
          <cell r="Z53" t="str">
            <v>NB/T 47013的本部分规定了承压设备金属熔化焊焊接接头X射线和γ射线检测技术和质量分级要求。本部分适用的金属熔化焊焊接接头的金属包括钢、铜及铜合金、铝及铝合金、钛及钛合金、镍及镍合金。焊接接头的型式包括板及管的对接接头对接焊缝(以下简称“对接焊缝”)、插入式和安放式接管角接接头对接焊缝(以下简称“管座角焊缝”)和管子-管板角焊缝(参考附录A)。承压设备其他金属材料、支承件和结构件的焊接接头的射线检测也可参照使用。</v>
          </cell>
        </row>
        <row r="54">
          <cell r="C54" t="str">
            <v>NB/T 47013.3-2015</v>
          </cell>
          <cell r="D54" t="str">
            <v>承压设备无损检测 第3部分：超声检测</v>
          </cell>
          <cell r="E54" t="str">
            <v>现行</v>
          </cell>
          <cell r="F54" t="str">
            <v>压力容器</v>
          </cell>
          <cell r="G54" t="str">
            <v>T</v>
          </cell>
        </row>
        <row r="54">
          <cell r="I54" t="str">
            <v>全国锅炉压力容器标准化技术委员会</v>
          </cell>
        </row>
        <row r="54">
          <cell r="K54" t="str">
            <v>Nondestructive testing of pressure equipments.Part 3: Ultrasonic testing</v>
          </cell>
        </row>
        <row r="54">
          <cell r="M54" t="str">
            <v>GB/T11259,GB/T12604.1,GB/T27664..1,GB/T27664.2,JB/T8428,JB/T9214,JB/T10062,NB/T47013.1</v>
          </cell>
        </row>
        <row r="54">
          <cell r="O54" t="str">
            <v>JB/T4730.3-2005</v>
          </cell>
        </row>
        <row r="54">
          <cell r="R54" t="str">
            <v>H26</v>
          </cell>
          <cell r="S54" t="str">
            <v>77.040.20</v>
          </cell>
          <cell r="T54">
            <v>126</v>
          </cell>
          <cell r="U54" t="str">
            <v>合肥通用机械研究院、中国特种设备检测研究院、上海电气核电设备有限公司、 中国第一重型机械集团大连加氢反应器制造有限公司、江苏省特种设备安全监督检验研究院、兰州兰石重型装备股份有限公司</v>
          </cell>
          <cell r="V54" t="str">
            <v>合肥通用机械研究院</v>
          </cell>
          <cell r="W54" t="str">
            <v>阎长周、郑晖、许遵言、周凤革、周裕峰、陶元宏、郑凯、谷杰、张保中、潘强华</v>
          </cell>
          <cell r="X54">
            <v>42096</v>
          </cell>
          <cell r="Y54">
            <v>42248</v>
          </cell>
          <cell r="Z54" t="str">
            <v>NB/T 47013的本部分规定了承压设备采用A型脉冲反射式超声检测仪检测工件缺陷的超声检测方法和质量分级要求。本部分适用于金属材料制承压设备用原材料或零部件和焊接接头的超声检测，也适用于金属材料制在用承压设备的超声检测。本部分规定了承压设备厚度的超声测量方法。与承压设备有关的支承件和结构件的超声检测，也可参照本部分使用。</v>
          </cell>
        </row>
        <row r="55">
          <cell r="C55" t="str">
            <v>NB/T 47013.4-2015</v>
          </cell>
          <cell r="D55" t="str">
            <v>承压设备无损检测 第4部分：磁粉检测</v>
          </cell>
          <cell r="E55" t="str">
            <v>现行</v>
          </cell>
          <cell r="F55" t="str">
            <v>压力容器</v>
          </cell>
          <cell r="G55" t="str">
            <v>T</v>
          </cell>
        </row>
        <row r="55">
          <cell r="I55" t="str">
            <v>全国锅炉压力容器标准化技术委员会</v>
          </cell>
        </row>
        <row r="55">
          <cell r="K55" t="str">
            <v>Nondestructive testing of pressure equipments.Part 4: Magnetic particle testing</v>
          </cell>
        </row>
        <row r="55">
          <cell r="M55" t="str">
            <v>GB/T5097,GB1153,GB/T12604.5,GB/T23906,GB/T23907,JB/T6063,JB/T8290,NB/T47013.1</v>
          </cell>
        </row>
        <row r="55">
          <cell r="O55" t="str">
            <v>JB/T4730.4-2005</v>
          </cell>
        </row>
        <row r="55">
          <cell r="R55" t="str">
            <v>H26</v>
          </cell>
          <cell r="S55" t="str">
            <v>77.040.20</v>
          </cell>
          <cell r="T55">
            <v>22</v>
          </cell>
          <cell r="U55" t="str">
            <v>合肥通用机械研究院、中国特种设备检测研究院、浙江省特种设备检验研究院、中广核工程有限公司、上海锅炉厂有限公司</v>
          </cell>
          <cell r="V55" t="str">
            <v>合肥通用机械研究院</v>
          </cell>
          <cell r="W55" t="str">
            <v>陈文虎、周裕峰、郭伟灿、朱从斌、王笑梅、程华云、张佩铭</v>
          </cell>
          <cell r="X55">
            <v>42096</v>
          </cell>
          <cell r="Y55">
            <v>42248</v>
          </cell>
          <cell r="Z55" t="str">
            <v>NB/T 47013的本部分规定了承压设备焊缝及其原材料、机加工部件磁粉检测方法及质量分级要求。本部分适用于铁磁性材料制板材、复合板材、管材、管件和锻件等表面或近表面缺陷的检测，以及铁磁性材料对接接头、T型焊接接头和角接接头等表面或近表面缺陷的检测，不适用于非铁磁性材料的检测。承压设备有关的支承件和结构件，也可参照本部分进行磁粉检测。</v>
          </cell>
        </row>
        <row r="56">
          <cell r="C56" t="str">
            <v>NB/T 47013.5-2015</v>
          </cell>
          <cell r="D56" t="str">
            <v>承压设备无损检测 第5部分：渗透检测</v>
          </cell>
          <cell r="E56" t="str">
            <v>现行</v>
          </cell>
          <cell r="F56" t="str">
            <v>压力容器</v>
          </cell>
          <cell r="G56" t="str">
            <v>T</v>
          </cell>
        </row>
        <row r="56">
          <cell r="I56" t="str">
            <v>全国锅炉压力容器标准化技术委员会</v>
          </cell>
        </row>
        <row r="56">
          <cell r="K56" t="str">
            <v>Nondestructive testing of pressure equipments.Part 5: Penetrant testing</v>
          </cell>
        </row>
        <row r="56">
          <cell r="M56" t="str">
            <v>GB11533,GB/T12604.3,JB/T6064,JB/T7523,NB/T47013.1</v>
          </cell>
        </row>
        <row r="56">
          <cell r="O56" t="str">
            <v>JB/T4730.5-2005</v>
          </cell>
        </row>
        <row r="56">
          <cell r="R56" t="str">
            <v>H26</v>
          </cell>
          <cell r="S56" t="str">
            <v>77.040.20</v>
          </cell>
          <cell r="T56">
            <v>15</v>
          </cell>
          <cell r="U56" t="str">
            <v>合肥通用机械研究院、中国特种设备检测研究院、机械工业兰州石油化设备检测所有限公司、天津诚信达金属检测技术有限公司、济南市质量技术监督局</v>
          </cell>
          <cell r="V56" t="str">
            <v>合肥通用机械研究院</v>
          </cell>
          <cell r="W56" t="str">
            <v>范宇、刘德字、杜护军、张玉福、王笑梅、齐杰、孙忠波、邢兆辉、李兵</v>
          </cell>
          <cell r="X56">
            <v>42096</v>
          </cell>
          <cell r="Y56">
            <v>42248</v>
          </cell>
          <cell r="Z56" t="str">
            <v>NB/T 47013的本部分规定了承压设备的液体渗透检测方法和质量分级。本部分适用于非多孔性金属材料制承压设备在制造、安装及使用中产生的表面开口缺陷的检测。</v>
          </cell>
        </row>
        <row r="57">
          <cell r="C57" t="str">
            <v>NB/T 47013.6-2015</v>
          </cell>
          <cell r="D57" t="str">
            <v>承压设备无损检测 第6部分：涡流检测</v>
          </cell>
          <cell r="E57" t="str">
            <v>现行</v>
          </cell>
          <cell r="F57" t="str">
            <v>压力容器</v>
          </cell>
          <cell r="G57" t="str">
            <v>T</v>
          </cell>
        </row>
        <row r="57">
          <cell r="I57" t="str">
            <v>全国锅炉压力容器标准化技术委员会</v>
          </cell>
        </row>
        <row r="57">
          <cell r="K57" t="str">
            <v>Nondestructive testing of pressure equipments.Part 6: Eddy current testing</v>
          </cell>
        </row>
        <row r="57">
          <cell r="M57" t="str">
            <v>GB/T5126,GB/T5248,GB/T7735,GB/T12604.6,GB/T12969.22,GB/T1448880.3,NB/T47013.1,NB/T47013.3.NB/T47013.4,NB/T47013.5,NB.T47013.10,YB/T145</v>
          </cell>
        </row>
        <row r="57">
          <cell r="O57" t="str">
            <v>JB/T4730.6-2005</v>
          </cell>
        </row>
        <row r="57">
          <cell r="R57" t="str">
            <v>H26</v>
          </cell>
          <cell r="S57" t="str">
            <v>77.040.20</v>
          </cell>
          <cell r="T57">
            <v>41</v>
          </cell>
          <cell r="U57" t="str">
            <v>合肥通用机械研究院、中国特种设备检测研究院、北京航空材料研究院、华北电力科学研究院、爱德森(厦门)电子有限公司、浙江省特种设备检验研究院</v>
          </cell>
          <cell r="V57" t="str">
            <v>合肥通用机械研究院</v>
          </cell>
          <cell r="W57" t="str">
            <v>关卫和、沈功田、徐可北、胡先龙、林俊明、程华云、胡斌、刘富君</v>
          </cell>
          <cell r="X57">
            <v>42096</v>
          </cell>
          <cell r="Y57">
            <v>42248</v>
          </cell>
          <cell r="Z57" t="str">
            <v>NB/T 47013的本部分规定了承压设备涡流检测方法及质量分级要求。本部分适用于在制和在用承压设备用导电性金属材料管材、零部件、焊接接头表面及近表面缺陷的涡流检测，适用于金属基体表面覆盖层厚度的磁性法和涡流法测量。与承压设备有关的支承件和结构件的涡流检测，也可参照本部分使用。</v>
          </cell>
        </row>
        <row r="58">
          <cell r="C58" t="str">
            <v>NB/T 47013.7-2012</v>
          </cell>
          <cell r="D58" t="str">
            <v>承压设备无损检测 第7部分：目视检测</v>
          </cell>
          <cell r="E58" t="str">
            <v>现行</v>
          </cell>
          <cell r="F58" t="str">
            <v>压力容器</v>
          </cell>
          <cell r="G58" t="str">
            <v>T</v>
          </cell>
        </row>
        <row r="58">
          <cell r="I58" t="str">
            <v>全国锅炉压力容器标准化技术委员会</v>
          </cell>
        </row>
        <row r="58">
          <cell r="K58" t="str">
            <v>Nondestructive testing of pressure equipments. Part 7:Visual examination</v>
          </cell>
        </row>
        <row r="58">
          <cell r="M58" t="str">
            <v>GB11533,GB/T20737,GB/T20968,JB/T4730.1</v>
          </cell>
        </row>
        <row r="58">
          <cell r="O58" t="str">
            <v>无</v>
          </cell>
        </row>
        <row r="58">
          <cell r="R58" t="str">
            <v>H26</v>
          </cell>
          <cell r="S58" t="str">
            <v>77.040.20</v>
          </cell>
          <cell r="T58">
            <v>10</v>
          </cell>
          <cell r="U58" t="str">
            <v>中国特种设备检测研究院、南京市锅炉压力容器检验研究院、合肥通用机械研究院、上海材料研究所、中国石化工程建设公司、航天晨光股份公司、中石化南化公司化工机械厂、南京宝色股份公司、河北省锅炉压力容器监督检验院、江西省锅炉压力容器检验检测研究院</v>
          </cell>
          <cell r="V58" t="str">
            <v>中国特种设备检测研究院</v>
          </cell>
          <cell r="W58" t="str">
            <v>林树青、沈功田、景为科、梁华、孙福广、金宇飞、陈国柱、徐锋、王笑梅、刘灿荣、周勤明、刘鸿彦、马建宇、汤志强、胡斌</v>
          </cell>
          <cell r="X58">
            <v>40912</v>
          </cell>
          <cell r="Y58">
            <v>41334</v>
          </cell>
          <cell r="Z58" t="str">
            <v>NB/T 47013的本部分规定了承压设备的目视检测方法。 本部分适用于在制和在用承压设备的目视检测。对于与承压设备有关的支承件和结构件等的目视检测,也可参照本部分执行。 本部分不适用于其他无损检测方法中的目视观察活动。</v>
          </cell>
        </row>
        <row r="59">
          <cell r="C59" t="str">
            <v>NB/T 47013.8-2012</v>
          </cell>
          <cell r="D59" t="str">
            <v>承压设备无损检测 第8部分：泄漏检测</v>
          </cell>
          <cell r="E59" t="str">
            <v>现行</v>
          </cell>
          <cell r="F59" t="str">
            <v>压力容器</v>
          </cell>
          <cell r="G59" t="str">
            <v>T</v>
          </cell>
        </row>
        <row r="59">
          <cell r="I59" t="str">
            <v>全国锅炉压力容器标准化技术委员会</v>
          </cell>
        </row>
        <row r="59">
          <cell r="K59" t="str">
            <v>Nondestructive testing of pressure equipments.Part 8:Leak Testing</v>
          </cell>
        </row>
        <row r="59">
          <cell r="M59" t="str">
            <v>GB1153,GB/T12604.7,JB/T4730.1,NB/T47013.7</v>
          </cell>
        </row>
        <row r="59">
          <cell r="O59" t="str">
            <v>无</v>
          </cell>
        </row>
        <row r="59">
          <cell r="R59" t="str">
            <v>H26</v>
          </cell>
          <cell r="S59" t="str">
            <v>77.040.20</v>
          </cell>
          <cell r="T59">
            <v>45</v>
          </cell>
          <cell r="U59" t="str">
            <v>中国特种设备检测研究院、南京市锅炉压力容器检验研究院、合肥通用机械研究院、上海材料研究所、中国石化工程建设公司、航天晨光股份公司、中石化南化公司化工机械广、南京宝色股份公司、河北省锅炉压力容器监督检验院、江西省锅炉压力容器检验检测研究院</v>
          </cell>
          <cell r="V59" t="str">
            <v>中国特种设备检测研究院</v>
          </cell>
          <cell r="W59" t="str">
            <v>沈功田、景为科、林树青、业成、陶元宏、金宇飞、徐锋、王笑梅、陈国柱、刘鸿彦、周勒明、刘灿荣、马建宇、肖忠群、胡斌、秦先勇、崔强</v>
          </cell>
          <cell r="X59">
            <v>40912</v>
          </cell>
          <cell r="Y59">
            <v>41334</v>
          </cell>
          <cell r="Z59" t="str">
            <v>NB/T 47013的本部分规定了承压设备的泄漏检测方法。 本部分适用于在制和在用承压设备的泄漏检测,可以用来确定泄漏部位和测量泄漏率。 本部分规定的各种检测方法与技术要求分别在各附录中规定。</v>
          </cell>
        </row>
        <row r="60">
          <cell r="C60" t="str">
            <v>NB/T 47013.9-2012</v>
          </cell>
          <cell r="D60" t="str">
            <v>承压设备无损检测 第9部分：声发射检测</v>
          </cell>
          <cell r="E60" t="str">
            <v>现行</v>
          </cell>
          <cell r="F60" t="str">
            <v>压力容器</v>
          </cell>
          <cell r="G60" t="str">
            <v>T</v>
          </cell>
        </row>
        <row r="60">
          <cell r="I60" t="str">
            <v>全国锅炉压力容器标准化技术委员会</v>
          </cell>
        </row>
        <row r="60">
          <cell r="K60" t="str">
            <v>Nondestructive testing of pressure equipments.Part 9:Acoustic emission testing</v>
          </cell>
        </row>
        <row r="60">
          <cell r="M60" t="str">
            <v>GB/T12604.4,GB/T19800,GB/T19801,GB/T20737,JB/T4730.1,JB/T4730.2,JB/T4730.3,JB/T4730.4,JB/T4730.5,JB/T4730.6,NB/T47013.7,NB/T47013.8,NB/T47013.10</v>
          </cell>
        </row>
        <row r="60">
          <cell r="O60" t="str">
            <v>无</v>
          </cell>
        </row>
        <row r="60">
          <cell r="R60" t="str">
            <v>H26</v>
          </cell>
          <cell r="S60" t="str">
            <v>77.040.20</v>
          </cell>
          <cell r="T60">
            <v>17</v>
          </cell>
          <cell r="U60" t="str">
            <v>中国特种设备检测研究院、大庆石油学院、合肥通用机械研究院、武汉市锅炉压力容器检验所、上海材料研究所、北京声华兴业科技有限公司、北京科海恒生科技有限公司、中石化天津分公司机械研究所、航天材料工艺性能检测和失效分析中心、南京市锅炉压力容器检验研究院、河北省锅炉压力容器监督检验院、江西省锅炉压力容器检验检测研究院、安徽华夏高科技开发有限责任公司、河北金锋检测技术有限公司</v>
          </cell>
          <cell r="V60" t="str">
            <v>中国特种设备检测研究院</v>
          </cell>
          <cell r="W60" t="str">
            <v>沈功田、李邦宪、戴光、关卫和、霍臻、金字飞、李光海、吴占稳、刘时风、段庆儒、蒋仕良、刘哲军、蒋俊、耿会坡、王笑梅、刘伟成、李寰、袁海江</v>
          </cell>
          <cell r="X60">
            <v>40912</v>
          </cell>
          <cell r="Y60">
            <v>41334</v>
          </cell>
          <cell r="Z60" t="str">
            <v>NB/T 47013的本部分规定了金属材料承压设备的声发射检测方法和结果分级与评价。 本部分适用于在制和在用金属承压设备活性缺陷的声发射检测与监测。 本部分不适用于泄漏声发射检测和监测。</v>
          </cell>
        </row>
        <row r="61">
          <cell r="C61" t="str">
            <v>NB/T 47013.11-2015</v>
          </cell>
          <cell r="D61" t="str">
            <v>承压设备无损检测 第11部分：射线数字成像检测</v>
          </cell>
          <cell r="E61" t="str">
            <v>现行</v>
          </cell>
          <cell r="F61" t="str">
            <v>压力容器</v>
          </cell>
          <cell r="G61" t="str">
            <v>T</v>
          </cell>
        </row>
        <row r="61">
          <cell r="I61" t="str">
            <v>全国锅炉压力容器标准化技术委员会</v>
          </cell>
        </row>
        <row r="61">
          <cell r="K61" t="str">
            <v>Nondestructive testing of pressure equipments.Part 11: Standard practice for X-ray digital radiography</v>
          </cell>
        </row>
        <row r="61">
          <cell r="M61" t="str">
            <v>GB18871,GB/T23901.1,GB/T23901.5,GB/T23903,GBZ117,NB/T47013.1,NB/T47013.2</v>
          </cell>
        </row>
        <row r="61">
          <cell r="O61" t="str">
            <v>无</v>
          </cell>
        </row>
        <row r="61">
          <cell r="R61" t="str">
            <v>H26</v>
          </cell>
          <cell r="S61" t="str">
            <v>77.040.20</v>
          </cell>
          <cell r="T61">
            <v>30</v>
          </cell>
          <cell r="U61" t="str">
            <v>中国特种设备检测研究院、广东盈泉钢制品有限公司、江苏省特种设备安全监督检验研究院、国家质量监督检验检疫总局特种设备安全监察局、中北大学、北京航空航天大学四川瑞迪射线数字影像技术有限责任公司、国家X射线数字化成像仪器中心、四川川锅锅炉有限责任公司、北京嘉盛国安科技有限公司，成都华宇检测科技有限公司</v>
          </cell>
          <cell r="V61" t="str">
            <v>中国特种设备检测研究院</v>
          </cell>
          <cell r="W61" t="str">
            <v>梁丽红、林树青、丁克勤、曾祥照、强天鹏、郑晖、陈光、王笑梅、修长征、韩焱、傅健、向前、陈浩、颜春松、帅家盛、唐良明</v>
          </cell>
          <cell r="X61">
            <v>42096</v>
          </cell>
          <cell r="Y61">
            <v>42248</v>
          </cell>
          <cell r="Z61" t="str">
            <v>NB/T 47013的本部分规定了承压设备金属材料受压元件的熔化焊焊接接头的X射线数字成像检测技术和质量分级要求。本部分适用于承压设备受压元件的制造、安装、在用检测中的焊接接头的X射线数字成像检测。用于制作焊接接头的金属材料包括钢、铜及铜合金、铝及铝合金、钛及钛合金、镍及镍合金。本部分适用的成像器件为数字探测器；适用的X射线机最高管电压不超过600kV。承压设备的有关支承件和结构件的焊接接头的X射线数字成像检测，可参照使用。</v>
          </cell>
        </row>
        <row r="62">
          <cell r="C62" t="str">
            <v>NB/T 47013.12-2015</v>
          </cell>
          <cell r="D62" t="str">
            <v>承压设备无损检测 第12部分：漏磁检测</v>
          </cell>
          <cell r="E62" t="str">
            <v>现行</v>
          </cell>
          <cell r="F62" t="str">
            <v>压力容器</v>
          </cell>
          <cell r="G62" t="str">
            <v>T</v>
          </cell>
        </row>
        <row r="62">
          <cell r="I62" t="str">
            <v>全国锅炉压力容器标准化技术委员会</v>
          </cell>
        </row>
        <row r="62">
          <cell r="K62" t="str">
            <v>Nondestructive testing of pressure equipment.Part 1 2: Magnetic flux leakage testing</v>
          </cell>
        </row>
        <row r="62">
          <cell r="M62" t="str">
            <v>GB/T12604.5,GB/T12604.6,GB/T12606,GB/T207373,GB/T27699,NB/T47013.1,NB/T47013.3</v>
          </cell>
        </row>
        <row r="62">
          <cell r="O62" t="str">
            <v>无</v>
          </cell>
        </row>
        <row r="62">
          <cell r="R62" t="str">
            <v>H26</v>
          </cell>
          <cell r="S62" t="str">
            <v>77.040.20</v>
          </cell>
          <cell r="T62">
            <v>22</v>
          </cell>
          <cell r="U62" t="str">
            <v>中国特种设备检测研究院、中特检科技发展(北京 ) 有限公司、华中科技大学、沈阳工业大学、北京科海恒生科技有限公司、爱德森(厦门)电子有限公司、东北石油大学
中国石油化工股份有限公司天津分公司装备研究院、长春特种设备检验研究所、浙江省特种设备检测研究院、南京市锅炉压力容器检验研究院、山东瑞祥模具有限公司、安徽华夏高科技开发有限责任公司、硕德(北京 ) 科技有限公司、中石化长输油气管道检测有限公司
</v>
          </cell>
          <cell r="V62" t="str">
            <v>中国特种设备检测研究院</v>
          </cell>
          <cell r="W62" t="str">
            <v>沈功田、胡斌、武新军、陈金忠、理践、俞跃、段庆儒、林俊明、戴光、李涛、陈彦泽、刘明、刘富君、于永亮、魏忠瑞、李寰、香勇、刘保余、韩炸</v>
          </cell>
          <cell r="X62">
            <v>42096</v>
          </cell>
          <cell r="Y62">
            <v>42248</v>
          </cell>
          <cell r="Z62" t="str">
            <v>NB/T 47013的本部分规定了铁磁性材料制承压设备、无缝钢管和焊管(埋弧焊除外)的漏磁检测及结果评价方法。本部分适用于有涂层或无涂层的铁磁性材料承压设备与元件母材内外表面产生的腐蚀和存在的机械损伤等体积性缺陷的漏磁检测，被检工件的厚度一般不超过30mm，管件直径不小于9mm。承压设备的裂纹检测和常压储罐漏磁检测可参考本部分。</v>
          </cell>
        </row>
        <row r="63">
          <cell r="C63" t="str">
            <v>NB/T 47013.13-2015</v>
          </cell>
          <cell r="D63" t="str">
            <v>承压设备无损检测 第13部分：脉冲涡流检测</v>
          </cell>
          <cell r="E63" t="str">
            <v>现行</v>
          </cell>
          <cell r="F63" t="str">
            <v>压力容器</v>
          </cell>
          <cell r="G63" t="str">
            <v>T</v>
          </cell>
        </row>
        <row r="63">
          <cell r="I63" t="str">
            <v>全国锅炉压力容器标准化技术委员会</v>
          </cell>
        </row>
        <row r="63">
          <cell r="K63" t="str">
            <v>Nondestructive testing of pressure equipments.Part 13: Pulsed eddy current testing</v>
          </cell>
        </row>
        <row r="63">
          <cell r="M63" t="str">
            <v>GB/T12604.6,GB/T28705-2012,NB/T47013.1,NB/T47013.3</v>
          </cell>
        </row>
        <row r="63">
          <cell r="O63" t="str">
            <v>无</v>
          </cell>
        </row>
        <row r="63">
          <cell r="R63" t="str">
            <v>H26</v>
          </cell>
          <cell r="S63" t="str">
            <v>77.040.20</v>
          </cell>
          <cell r="T63">
            <v>15</v>
          </cell>
          <cell r="U63" t="str">
            <v>中国特种设备检测研究院、华中科技大学、合肥通用机械研究院、爱德森(厦门)电子有限公司、江西省锅炉压力容器检验检测研究院、南京市锅炉压力容器检验研究院
广东省特种设备检测院、山东省特种设备检验研究院淄博分院</v>
          </cell>
          <cell r="V63" t="str">
            <v>中国特种设备检测研究院</v>
          </cell>
          <cell r="W63" t="str">
            <v>石坤、沈功田、武新军、林树青、王笑梅、范智勇、关卫和、林俊明、张路根、业成、陈玉宝、刘守仪、刘再斌</v>
          </cell>
          <cell r="X63">
            <v>42096</v>
          </cell>
          <cell r="Y63">
            <v>42248</v>
          </cell>
          <cell r="Z63" t="str">
            <v>NB/T 47013的本部分规定了在不拆除覆盖层的情况下对在用承压设备用碳钢、低合金钢等铁磁性材料由于腐蚀、冲蚀或机械损伤造成的均匀壁厚减薄的检测方法及评价准则。本部分适用于同时具备下列条件的带有覆盖层的承压设备本体母材壁厚减薄的检测：a）金属保护层厚度不大于lmm；b）对于不锈钢或铝保护层，覆盖层厚度不大于200mm；对于铁保护层，覆盖层厚度不大于100mm；c）母材厚度范围为3mm ～ 70mm；d）管子或管件直径不小于50mm；e）母材温度范围为-196℃ ～ 500℃。对于不带覆盖层在用承压设备的检测，可参照本部分使用。</v>
          </cell>
        </row>
        <row r="64">
          <cell r="C64" t="str">
            <v>NB/T 47013.14-2016</v>
          </cell>
          <cell r="D64" t="str">
            <v>承压设备无损检测 第14部分：射线计算机辅助成像检测</v>
          </cell>
          <cell r="E64" t="str">
            <v>即将实施</v>
          </cell>
          <cell r="F64" t="str">
            <v>压力容器</v>
          </cell>
          <cell r="G64" t="str">
            <v>T</v>
          </cell>
        </row>
        <row r="64">
          <cell r="I64" t="str">
            <v>全国锅炉压力容器标准化技术委员会</v>
          </cell>
        </row>
        <row r="64">
          <cell r="K64" t="str">
            <v>Nondestructive testing of pressure equipments.Part 14: X-ray computed radiographic testing</v>
          </cell>
        </row>
        <row r="64">
          <cell r="M64" t="str">
            <v>GB11533,GB/T12604.2,GB18871,GB/T21356,GB/T23901.5,GBZ117,JB/T5075,JB/T7902,NB/T47013.1,NB/T47013.2-2015</v>
          </cell>
        </row>
        <row r="64">
          <cell r="O64" t="str">
            <v>无</v>
          </cell>
        </row>
        <row r="64">
          <cell r="R64" t="str">
            <v>J26</v>
          </cell>
          <cell r="S64" t="str">
            <v>77.040.20</v>
          </cell>
          <cell r="T64">
            <v>25</v>
          </cell>
          <cell r="U64" t="str">
            <v>中国特种设备检测研究院、江苏省特种设备安全监督检验研究院、中广核工程有限公司、立信染整机械(深圳)有限公司、上海冠域检测科技有限公司、德华材料检测有限公司、艾默生过程控制流量技术有限公司、北京航机器制造有限公司、通用电气检测控制技术(上海有限公司约克(无锡)空调冷冻设备有限公司、广东省特种设备检测院、北京合聚信达科技有限公司</v>
          </cell>
          <cell r="V64" t="str">
            <v>中国特种设备检测研究院</v>
          </cell>
          <cell r="W64" t="str">
            <v>林树青、梁丽红、强天鹏、朱从斌、李亚军、郑凯、王笑梅、韩向文、徐怪立、黄庆华、王广坤、刘森玉、华晓峰、李绪丰、李黎</v>
          </cell>
          <cell r="X64">
            <v>42598</v>
          </cell>
          <cell r="Y64">
            <v>42705</v>
          </cell>
          <cell r="Z64" t="str">
            <v>NB/T 47013的本部分规定了承压设备金属材料受压元件的熔化焊焊接接头采用450kV以下X射线计算机辅助成像检测(以下简称“CR检测”)技术和质量分级要求。 本部分适用于钢、铜及铜合金、铝及铝合金、钛及钛合金、镍及镍合金材料熔化焊焊接接头的CR检测。焊接接头的型式为板或管的对接接头对接焊缝(以下简称“对接焊缝”)。 承压设备其他材料、支承件和结构件的焊接接头的CR检测，可参照使用。</v>
          </cell>
        </row>
        <row r="65">
          <cell r="C65" t="str">
            <v>NB/T 47013.15-2021</v>
          </cell>
          <cell r="D65" t="str">
            <v>承压设备无损检测 第15部分：相控阵超声检测</v>
          </cell>
          <cell r="E65" t="str">
            <v>现行</v>
          </cell>
          <cell r="F65" t="str">
            <v>压力容器</v>
          </cell>
          <cell r="G65" t="str">
            <v>T</v>
          </cell>
        </row>
        <row r="65">
          <cell r="I65" t="str">
            <v>全国锅炉压力容器标准化技术委员会</v>
          </cell>
        </row>
        <row r="65">
          <cell r="K65" t="str">
            <v>Nondestructive testing of pressure equipments.Part 15: Phased-array ultrasonic testing</v>
          </cell>
        </row>
        <row r="65">
          <cell r="M65" t="str">
            <v>GB/T699,GB/T11259,GB/T12604.1,GB/T29302,GB/T29460,DL/T694-2012,JB/T8428,JB/T9214,JB/T10062,JB/T11731,JB/T11779,NB/T47013.1,NB/T47013.3,NB/T47013.10,JJF1338,ASTM E-317</v>
          </cell>
        </row>
        <row r="65">
          <cell r="O65" t="str">
            <v>无</v>
          </cell>
        </row>
        <row r="65">
          <cell r="R65" t="str">
            <v>H26</v>
          </cell>
          <cell r="S65" t="str">
            <v>77.040.20</v>
          </cell>
          <cell r="T65">
            <v>112</v>
          </cell>
          <cell r="U65" t="str">
            <v>中国特种设备检测研究院、合肥通用机械研究院有限公司、森松(江苏 )重工有限公司、中国科学院声学研究所、中国能源建设集团安徽电力建设第一工程有限公司，浙江省特种设备科学研究院、一重集团大连核电石化有限公司、葫芦岛北检科技有限公司、江苏中特检测公司、生态环境部华北核与辐射安全监督站、天津市达安特工程检测有限公司、广州多浦乐电子科技股份有限公司、北京邹展麓城科技有限公司</v>
          </cell>
          <cell r="V65" t="str">
            <v>中国特种设备检测研究院、合肥通用机械研究院有限公司、森松(江苏 )重工有限公司、中国科学院声学研究所、中国能源建设集团安徽电力建设第一工程有限公司，浙江省特种设备科学研究院、一重集团大连核电石化有限公司、葫芦岛北检科技有限公司、江苏中特检测公司、生态环境部华北核与辐射安全监督站、天津市达安特工程检测有限公司、广州多浦乐电子科技股份有限公司、北京邹展麓城科技有限公司</v>
          </cell>
          <cell r="W65" t="str">
            <v>郑晖、阎长周、侯金刚、江雁山、廉国选、孙磊、郭伟灿、潘强华、杨齐、周凤革、王笑梅、田国良、金南辉、强天鹏、段敏杰、陈一民、纪轩荣、李剑锋</v>
          </cell>
          <cell r="X65">
            <v>44312</v>
          </cell>
          <cell r="Y65">
            <v>44434</v>
          </cell>
          <cell r="Z65" t="str">
            <v>本文件规定了承压设备采用相控阵超声检测的方法和质量分级要求，按本文件相关技术要求进行的相控阵超声检测为可记录的脉冲反射法超声检测。 本文件适用于承压设备生产和使用过程中金属材料制原材料、零部件和焊接接头的相控阵超声检测。 对于聚乙烯管道电熔接头的相控阵超声检测可参照附录A(资料性)。 对于本文件未明确规定的承压设备用材料、结构及其焊接接头的相控阵超声检测，经工艺验证能达到检测要求的可参照本文件执行；与承压设备有关的支撑件和结构件的相控阵超声检测也可参照本文件执行。</v>
          </cell>
        </row>
        <row r="66">
          <cell r="C66" t="str">
            <v>Q/SY 31-2007</v>
          </cell>
          <cell r="D66" t="str">
            <v>压裂工程质量技术监督及验收规范</v>
          </cell>
          <cell r="E66" t="str">
            <v>被代替</v>
          </cell>
          <cell r="F66" t="str">
            <v>勘探与生产</v>
          </cell>
        </row>
        <row r="66">
          <cell r="I66" t="str">
            <v>中国石油天然气集团有限公司勘探与生产专业技术委员会</v>
          </cell>
        </row>
        <row r="66">
          <cell r="K66" t="str">
            <v>Specificationsforsupervisionandacceptance of fracturingengineering</v>
          </cell>
          <cell r="L66" t="str">
            <v>中国石油天然气集团公司</v>
          </cell>
          <cell r="M66" t="str">
            <v>SY/T5107-2005,SY/T5108-2006,SY/T5755-1995,SY/T5762-1995,SY/T5836-1993,SY/T6215-1996,SY/T6302-1997</v>
          </cell>
          <cell r="N66" t="str">
            <v>Q/SY 17125-2019</v>
          </cell>
          <cell r="O66" t="str">
            <v>无</v>
          </cell>
        </row>
        <row r="66">
          <cell r="R66" t="str">
            <v>E12</v>
          </cell>
          <cell r="S66" t="str">
            <v>75.020</v>
          </cell>
          <cell r="T66">
            <v>10</v>
          </cell>
          <cell r="U66" t="str">
            <v>中国石油天然气股份有限公司大港油田分公司、中国石油天然气股份有限公司塔里木油田分公司、中国石油天然气股份有限公司长庆油田分公司</v>
          </cell>
          <cell r="V66" t="str">
            <v>中国石油天然气股份有限公司大港油田分公司</v>
          </cell>
          <cell r="W66" t="str">
            <v>宋友贵、陈树宏、狄连成、邢金生、范永宏、常振武</v>
          </cell>
          <cell r="X66">
            <v>39354</v>
          </cell>
          <cell r="Y66">
            <v>39354</v>
          </cell>
          <cell r="Z66" t="str">
            <v>本标准规定了油、气井及注水井压裂作业施工技术监督内容和现场验收的技术要求。本标准适用于油、气井及注水井压裂作业施工的技术监督及现场验收。</v>
          </cell>
        </row>
        <row r="67">
          <cell r="C67" t="str">
            <v>Q/SY 91-2004</v>
          </cell>
          <cell r="D67" t="str">
            <v>压裂设计规范及施工质量评价方法</v>
          </cell>
          <cell r="E67" t="str">
            <v>被代替</v>
          </cell>
          <cell r="F67" t="str">
            <v>勘探与生产</v>
          </cell>
        </row>
        <row r="67">
          <cell r="I67" t="str">
            <v>中国石油天然气集团有限公司勘探与生产专业技术委员会</v>
          </cell>
        </row>
        <row r="67">
          <cell r="K67" t="str">
            <v>Specification for design and evaluation method for operation quality on fracturing</v>
          </cell>
          <cell r="L67" t="str">
            <v>中国石油天然气集团公司</v>
          </cell>
          <cell r="M67" t="str">
            <v>SY/T5107,SY/T5108,SY/T5745,SY/T6174,SY/T6302,SY/T6376,Q/CNPC25</v>
          </cell>
          <cell r="N67" t="str">
            <v>Q/SY 91-2010 （Q/SY 01091-2020）</v>
          </cell>
          <cell r="O67" t="str">
            <v>无</v>
          </cell>
        </row>
        <row r="67">
          <cell r="R67" t="str">
            <v>E12</v>
          </cell>
          <cell r="S67" t="str">
            <v>75.020</v>
          </cell>
          <cell r="T67">
            <v>24</v>
          </cell>
          <cell r="U67" t="str">
            <v>中国石油天然气股份有限公司石油勘探开发研究院廊坊分院、大庆油田有限责任公司、长庆油田分公司</v>
          </cell>
          <cell r="V67" t="str">
            <v>中国石油天然气股份有限公司石油勘探开发研究院廊坊分院</v>
          </cell>
          <cell r="W67" t="str">
            <v>汪永利、蒋廷学、姚飞、林英姬、王永辉、王家齐、张有才、赵振峰、李宪文</v>
          </cell>
          <cell r="X67">
            <v>38055</v>
          </cell>
          <cell r="Y67">
            <v>38078</v>
          </cell>
          <cell r="Z67" t="str">
            <v>本标准规定了常规条件下的石油与天然气井、注水井压裂设计规范及施工质量评价方法。本标准适用于石油与天然气井、注水井的压裂设计、施工及质量评价。</v>
          </cell>
        </row>
        <row r="68">
          <cell r="C68" t="str">
            <v>Q/SY 01110-2021</v>
          </cell>
          <cell r="D68" t="str">
            <v>水平井水力喷砂射孔分段压裂工艺规范</v>
          </cell>
          <cell r="E68" t="str">
            <v>现行</v>
          </cell>
          <cell r="F68" t="str">
            <v>勘探与生产</v>
          </cell>
        </row>
        <row r="68">
          <cell r="I68" t="str">
            <v>中国石油天然气集团有限公司标准化委员会石油工程技术专业标准化技术委员会</v>
          </cell>
        </row>
        <row r="68">
          <cell r="K68" t="str">
            <v>The operation standard of staged hydrajetting fracturing technology</v>
          </cell>
          <cell r="L68" t="str">
            <v>中国石油天然气集团公司</v>
          </cell>
          <cell r="M68" t="str">
            <v>SY/T5107,SY/T5289,SY/T5467-2007,SY/T5587.5-2004,SY5727-2007,SY/T6127-2006,SY/T6376-2008,Q/SY125-2007,Q/SY1298-2010</v>
          </cell>
        </row>
        <row r="68">
          <cell r="O68" t="str">
            <v>无</v>
          </cell>
        </row>
        <row r="68">
          <cell r="R68" t="str">
            <v>E12</v>
          </cell>
          <cell r="S68" t="str">
            <v>75.020</v>
          </cell>
          <cell r="T68">
            <v>16</v>
          </cell>
          <cell r="U68" t="str">
            <v>长庆油田分公司、大庆油田有限责任公司、吉林油田分公司</v>
          </cell>
          <cell r="V68" t="str">
            <v>长庆油田分公司</v>
          </cell>
          <cell r="W68" t="str">
            <v>马旭、马占国、毕曼、赵振峰、付钢旦、张燕明、来轩昂、王在强、郭思文、何明舫、胡阳明、马兵、郭小勇、李树良、张酬洪、张宏岩</v>
          </cell>
          <cell r="X68">
            <v>44503</v>
          </cell>
          <cell r="Y68">
            <v>44503</v>
          </cell>
          <cell r="Z68" t="str">
            <v>本标准规定了油气田水平井水力喷砂射孔分段压裂工艺的设计方法以及拖动管柱水力喷砂射孔多簇压裂、不动管柱多级滑套水力喷砂射孔分段压裂工艺的实施要求。本标准适用于油管作业水平井水力喷砂射孔分段压裂的设计与施工。</v>
          </cell>
        </row>
        <row r="69">
          <cell r="C69" t="str">
            <v>Q/SY 02056-2019</v>
          </cell>
          <cell r="D69" t="str">
            <v>工厂化压裂作业规范</v>
          </cell>
          <cell r="E69" t="str">
            <v>现行</v>
          </cell>
          <cell r="F69" t="str">
            <v>石油工程技术</v>
          </cell>
        </row>
        <row r="69">
          <cell r="I69" t="str">
            <v>中国石油天然气集团有限公司标准化委员会石油工程技术专业标准化技术委员会</v>
          </cell>
        </row>
        <row r="69">
          <cell r="K69" t="str">
            <v>Specification of factory operation for hydraulic fracturing</v>
          </cell>
          <cell r="L69" t="str">
            <v>中国石油天然气集团公司</v>
          </cell>
          <cell r="M69" t="str">
            <v>SY/T5225,SY/T5727,SY/T6276,SY/T6524</v>
          </cell>
        </row>
        <row r="69">
          <cell r="O69" t="str">
            <v>无</v>
          </cell>
        </row>
        <row r="69">
          <cell r="R69" t="str">
            <v>E14</v>
          </cell>
          <cell r="S69" t="str">
            <v>75.020</v>
          </cell>
          <cell r="T69">
            <v>12</v>
          </cell>
          <cell r="U69" t="str">
            <v>中国石油天然气集团公司大庆油田有限责任公司并下作业分公司、中国石油集团油田技术服务有限公司，长城钻探工程公司、川庆钻探工程公司井下作业公司</v>
          </cell>
          <cell r="V69" t="str">
            <v>中国石油天然气集团公司大庆油田有限责任公司并下作业分公司</v>
          </cell>
          <cell r="W69" t="str">
            <v>韩春才、张永春、马晓龙、吴浩、胡守林、秦和利、弓剑竹、于淼、王珂昕、张海龙、刘伟</v>
          </cell>
          <cell r="X69">
            <v>43795</v>
          </cell>
          <cell r="Y69">
            <v>43891</v>
          </cell>
          <cell r="Z69" t="str">
            <v>本标准规定了油气井工厂化压裂作业的设备设施配套、并场布局、施工准备、压裂施工及安全环保的技术要求。本标准适用于油气井工厂化压裂作业。</v>
          </cell>
        </row>
        <row r="70">
          <cell r="C70" t="str">
            <v>Q/SY 16862-2023</v>
          </cell>
          <cell r="D70" t="str">
            <v>油气水平井可溶球座压裂工艺施工规范</v>
          </cell>
          <cell r="E70" t="str">
            <v>现行</v>
          </cell>
          <cell r="F70" t="str">
            <v>非常规油气</v>
          </cell>
        </row>
        <row r="70">
          <cell r="I70" t="str">
            <v>中国石油天然气集团有限公司标准化委员会非常规油气专业标准化技术委员会</v>
          </cell>
        </row>
        <row r="70">
          <cell r="K70" t="str">
            <v>Specification for dissolvable ball seat fracturing technology of oil and gas horizontal wells</v>
          </cell>
          <cell r="L70" t="str">
            <v>中国石油天然气集团公司</v>
          </cell>
          <cell r="M70" t="str">
            <v>SY/T5325,SY/T5467,SY/T5727,SY/T5981,SY/T6127,SY/T6276,SY/T6277,SY/T6610,SY/T6690,SY/T7305,NB/T14002.4</v>
          </cell>
        </row>
        <row r="70">
          <cell r="O70" t="str">
            <v>无</v>
          </cell>
        </row>
        <row r="70">
          <cell r="R70" t="str">
            <v>E12</v>
          </cell>
          <cell r="S70" t="str">
            <v>75.020</v>
          </cell>
          <cell r="T70">
            <v>12</v>
          </cell>
          <cell r="U70" t="str">
            <v>长庆油田公司、勘探与生产分公司、勘探开发研究院、新疆油田公司</v>
          </cell>
          <cell r="V70" t="str">
            <v>长庆油田公司</v>
          </cell>
          <cell r="W70" t="str">
            <v>张矿生、邱金平、陆红军、车明光、刘汉斌、不银、何小东、李川、冯飞、刘怡、张守良、阎荣辉、唐梅荣、张翔、王治国、马兵、肖旭锋、杜现飞、陈强、李楷、任国富、白晓虎、张彦军、吴顺林、周长静、吕昌盛、李晓燕、殷桂琴</v>
          </cell>
          <cell r="X70">
            <v>45218</v>
          </cell>
          <cell r="Y70">
            <v>45261</v>
          </cell>
          <cell r="Z70" t="str">
            <v>本文件规定了油气田水平井可溶球座压裂施工的工艺流程、施工要求及质量、资料录取及健康安全环保的要求。本文件适用于套管固井完井条件下油气水平井可溶球座压裂工艺的施工。</v>
          </cell>
        </row>
        <row r="71">
          <cell r="C71" t="str">
            <v>Q/SY 02626-2022</v>
          </cell>
          <cell r="D71" t="str">
            <v>压裂酸化高压管汇使用管理规范</v>
          </cell>
          <cell r="E71" t="str">
            <v>现行</v>
          </cell>
          <cell r="F71" t="str">
            <v>石油工程技术</v>
          </cell>
        </row>
        <row r="71">
          <cell r="I71" t="str">
            <v>中国石油天然气集团有限公司标准化委员会石油工程技术专业标准化技术委员会</v>
          </cell>
        </row>
        <row r="71">
          <cell r="K71" t="str">
            <v>Specifications for the application and management fracturing &amp; acidizing high pressure manifold</v>
          </cell>
          <cell r="L71" t="str">
            <v>中国石油天然气集团公司</v>
          </cell>
          <cell r="M71" t="str">
            <v>GB/T20739,JJF1108,NB/T47013.4,SY/T5211,SY/T6270</v>
          </cell>
        </row>
        <row r="71">
          <cell r="O71" t="str">
            <v>Q/SY 02626-2019</v>
          </cell>
        </row>
        <row r="71">
          <cell r="R71" t="str">
            <v>E14</v>
          </cell>
          <cell r="S71" t="str">
            <v>75.020</v>
          </cell>
          <cell r="T71">
            <v>16</v>
          </cell>
          <cell r="U71" t="str">
            <v>川庆钻探工程公司程技术分公司(中油技服)、宝鸡石油机械公司</v>
          </cell>
          <cell r="V71" t="str">
            <v>川庆钻探工程公司程技术分公司(中油技服)</v>
          </cell>
          <cell r="W71" t="str">
            <v>王志喜、刘东方、王俊玉、杨文伟、付军刚、张增年、黎宗琪、柳明、胡绍、沈娴静、李天凡、杨小朋、崔佳凯</v>
          </cell>
          <cell r="X71">
            <v>44889</v>
          </cell>
          <cell r="Y71">
            <v>44958</v>
          </cell>
          <cell r="Z71" t="str">
            <v>本文件规定了压裂酸化高压管汇的分级使用管理、安装、试压、使用与拆卸、维护保养与维修检测、存储与报废等的管理要求。本文件适用于额定压力大于或等于 105MPa 的压裂酸化高压管汇的使用管理。</v>
          </cell>
        </row>
        <row r="72">
          <cell r="C72" t="str">
            <v>Q/SY 02998-2019</v>
          </cell>
          <cell r="D72" t="str">
            <v>水平井修井作业规范
</v>
          </cell>
        </row>
        <row r="72">
          <cell r="L72" t="str">
            <v>中国石油天然气集团公司</v>
          </cell>
        </row>
        <row r="72">
          <cell r="O72" t="str">
            <v>无</v>
          </cell>
        </row>
        <row r="73">
          <cell r="C73" t="str">
            <v>Q/SY 08368-2020</v>
          </cell>
          <cell r="D73" t="str">
            <v>电动气动工具安全管理规范
</v>
          </cell>
          <cell r="E73" t="str">
            <v>现行</v>
          </cell>
          <cell r="F73" t="str">
            <v>健康安全环保</v>
          </cell>
        </row>
        <row r="73">
          <cell r="I73" t="str">
            <v>中国石油天然气集团有限公司标准化委员会健康安全环保专业标准化技术委员会</v>
          </cell>
        </row>
        <row r="73">
          <cell r="K73" t="str">
            <v>Specifications for electric and pneumatic tools safety management</v>
          </cell>
          <cell r="L73" t="str">
            <v>中国石油天然气集团公司</v>
          </cell>
          <cell r="M73" t="str">
            <v>GB/T3787,GB/T3883.1,GB10434,GB17957,Q/SY1240-2009,Q/SY1244-2009</v>
          </cell>
        </row>
        <row r="73">
          <cell r="O73" t="str">
            <v>无</v>
          </cell>
        </row>
        <row r="73">
          <cell r="R73" t="str">
            <v>E09</v>
          </cell>
          <cell r="S73" t="str">
            <v>13.100</v>
          </cell>
          <cell r="T73">
            <v>12</v>
          </cell>
          <cell r="U73" t="str">
            <v>中国石油集团安全环保技术研究院、塔里木油田公司</v>
          </cell>
          <cell r="V73" t="str">
            <v>中国石油集团安全环保技术研究院</v>
          </cell>
          <cell r="W73" t="str">
            <v>侯永平、周建力、刘毅、杜民、张敏</v>
          </cell>
          <cell r="X73">
            <v>44161</v>
          </cell>
          <cell r="Y73">
            <v>44161</v>
          </cell>
          <cell r="Z73" t="str">
            <v>本标准规定了电动气动工具的安装、使用和维护管理要求以及相关审核、偏离、培训和沟通的管理要求。本标准适用于电动气动工具的安装、使用和维护的管理。</v>
          </cell>
        </row>
        <row r="74">
          <cell r="C74" t="str">
            <v>Q/SY 08527-2021</v>
          </cell>
          <cell r="D74" t="str">
            <v>油气田勘探开发作业职业病危害因素识别及岗位防护规范</v>
          </cell>
          <cell r="E74" t="str">
            <v>现行</v>
          </cell>
          <cell r="F74" t="str">
            <v>健康安全环保</v>
          </cell>
        </row>
        <row r="74">
          <cell r="I74" t="str">
            <v>中国石油天然气集团有限公司标准化委员会健康安全环保专业标准化技术委员会</v>
          </cell>
        </row>
        <row r="74">
          <cell r="K74" t="str">
            <v>Specifications for identification of the factors causing occupational diseases and relevant protection measures in exploration and development operations</v>
          </cell>
          <cell r="L74" t="str">
            <v>中国石油天然气集团公司</v>
          </cell>
          <cell r="M74" t="str">
            <v>GBZ 1,GBZ 2.1,GBZ 118,GBZ/T 194,GBZ/T 195,GBZ/T 203,GBZ/T 204,GBZ/T 205,GBZ/T 222,GBZ/T 223,GBZ/T 224,GBZ/T 259,GB 2626,GB 2890,GB/T 11651,GB/T 18664,GB/T 23466,GB/T 31033,GB 50019,GB/T 50087,GB/T 50493,SH/T 3004,SY/T 6277,WS/T 754,Q/SY 08307</v>
          </cell>
        </row>
        <row r="74">
          <cell r="O74" t="str">
            <v>Q/SY1426-2011,Q/SY08527-2018</v>
          </cell>
        </row>
        <row r="74">
          <cell r="R74" t="str">
            <v>E09</v>
          </cell>
          <cell r="S74" t="str">
            <v>13.100</v>
          </cell>
          <cell r="T74">
            <v>28</v>
          </cell>
          <cell r="U74" t="str">
            <v>辽河油田分公司、中国石油集团石油职业卫生技术服务中心、工程建设公司、大庆油田公司、长庆油田分公司、安全环保技术研究院、华北油田分公司、长城钻探工程公司</v>
          </cell>
          <cell r="V74" t="str">
            <v>辽河油田分公司</v>
          </cell>
          <cell r="W74" t="str">
            <v>潘贵和、杜志勇、王丹、赵刚、张婷、张璐、李艳艳、廖蔚榕、黄鹤楠、佟书慧、叶宏、彭金红、曹连伟、王钧、王丽莉、许静、齐越、张川、王双、吕程、张秀慧、吴悦、聂婉、韩月、刘二平、魏姝玮、王晓宇、张谨、聂馨妍、李春耀、李建、王立国、宋力波、徐文明、石伟海、毕研斌、王品苏、郭凤平、杨芬、范欣、张磊、王明洁、张亮、陈晨、刘澍、朱涛、林东、杨俊英、张丽伟、丁纯雷、曹冰、刘翠芹、陈梅、王翔波、原开、李长龙 杨洪进、丁宜宁、卓小琳、林森</v>
          </cell>
          <cell r="X74">
            <v>44446</v>
          </cell>
          <cell r="Y74">
            <v>44515</v>
          </cell>
          <cell r="Z74" t="str">
            <v>本文件规定了石油天然气勘探开发过程中的各作业岗位职业病危害因素识别、职业病危害防护基本要求、关键岗位防护措施、防护用品使用与管理要点、野外施工和气候与环境影响的预防要求。本文件适用于陆上油气田勘探开发作业职业病危害因素识别及岗位防护。</v>
          </cell>
        </row>
        <row r="75">
          <cell r="C75" t="str">
            <v>Q/SY 16016-2019</v>
          </cell>
          <cell r="D75" t="str">
            <v>致密砂岩油水平井体积压裂优化设计规范</v>
          </cell>
          <cell r="E75" t="str">
            <v>现行</v>
          </cell>
          <cell r="F75" t="str">
            <v>非常规油气</v>
          </cell>
        </row>
        <row r="75">
          <cell r="I75" t="str">
            <v>中国石油天然气集团有限公司标准化委员会非常规油气专业标准化技术委员会</v>
          </cell>
        </row>
        <row r="75">
          <cell r="K75" t="str">
            <v>Optimum design specification for volume fracturing of horizontal wells in tight sandstone reservoirs</v>
          </cell>
          <cell r="L75" t="str">
            <v>中国石油天然气集团公司</v>
          </cell>
          <cell r="M75" t="str">
            <v>SY/T5107,SY/T5108,SY/T5289,SY/T6013,SY/R6276,SY/T6277,SY/T6610,Q/SY91,Q/SY01460</v>
          </cell>
        </row>
        <row r="75">
          <cell r="O75" t="str">
            <v>无</v>
          </cell>
        </row>
        <row r="75">
          <cell r="R75" t="str">
            <v>E12</v>
          </cell>
          <cell r="S75" t="str">
            <v>75.020</v>
          </cell>
          <cell r="T75">
            <v>16</v>
          </cell>
          <cell r="U75" t="str">
            <v>长庆油田分公司、勘探开发研究院、吉林油田分公司</v>
          </cell>
          <cell r="V75" t="str">
            <v>长庆油田分公司</v>
          </cell>
          <cell r="W75" t="str">
            <v>张矿生、马兵、毕国强、郝春成、李志忠、陈存慧、唐梅荣、徐静刚、翁定为、段永伟、赵晨旭、薛小佳、杜现飞，白晓虎、张龙、何右安、段瑶瑶、刘哲、梁宏波、郭英陈强、刘顺、李楷、黄蓬刚、樊凤玲、李晓燕、吴顺林、李志文、吴江、殷桂委、山树民，安杰、吕昌盛</v>
          </cell>
          <cell r="X75">
            <v>43795</v>
          </cell>
          <cell r="Y75">
            <v>43891</v>
          </cell>
          <cell r="Z75" t="str">
            <v>本标准规范了致密砂岩油水平并体积压裂优化设计的流程和方法。本标准适用于致密砂岩油储层。</v>
          </cell>
        </row>
        <row r="76">
          <cell r="C76" t="str">
            <v>Q/SY 17125-2019</v>
          </cell>
          <cell r="D76" t="str">
            <v>压裂支撑剂性能指标及评价测试方法</v>
          </cell>
          <cell r="E76" t="str">
            <v>现行</v>
          </cell>
          <cell r="F76" t="str">
            <v>油化剂及材料</v>
          </cell>
        </row>
        <row r="76">
          <cell r="I76" t="str">
            <v>中国石油天然气集团有限公司油田化学剂及材料专业技术委员会</v>
          </cell>
        </row>
        <row r="76">
          <cell r="K76" t="str">
            <v>Specification and evaluating test procedure for proppants used in hydraulic fracturing</v>
          </cell>
          <cell r="L76" t="str">
            <v>中国石油天然气集团公司</v>
          </cell>
          <cell r="M76" t="str">
            <v>GB/T3098.6,GB/T6003.1</v>
          </cell>
        </row>
        <row r="76">
          <cell r="O76" t="str">
            <v>Q/SY125-2007</v>
          </cell>
        </row>
        <row r="76">
          <cell r="R76" t="str">
            <v>E14</v>
          </cell>
          <cell r="S76" t="str">
            <v>75.020</v>
          </cell>
          <cell r="T76">
            <v>56</v>
          </cell>
          <cell r="U76" t="str">
            <v>中国石油勘探开发研究院压裂酸化技术服务中心、大庆油田有限责任公司采油工程研究院、长庆油田分公司油气工艺研究院</v>
          </cell>
          <cell r="V76" t="str">
            <v>中国石油勘探开发研究院压裂酸化技术服务中心</v>
          </cell>
          <cell r="W76" t="str">
            <v>管保山、朱文、郑贵、尹晓宏、李建阁、梁天成、谢建立、纪鹏、严玉忠、蒙传幼、付海江、王萌</v>
          </cell>
          <cell r="X76">
            <v>43629</v>
          </cell>
          <cell r="Y76">
            <v>43678</v>
          </cell>
          <cell r="Z76" t="str">
            <v>本标准规定了压裂支撑剂的技术术语、性能指标和导流能力评价测试方法。本标准适用于各油(气)压烈施工所用压烈支掉剂的选择及压裂支撑剂性能评价及导流能力测试。注:本标准中“支撑剂”为天然砂、陶、树脂涂疆类支撑剂，砾石充材料，以及用于水力压烈和联石充填作业的其他材料。</v>
          </cell>
        </row>
        <row r="77">
          <cell r="C77" t="str">
            <v>Q/SY 17814-2021</v>
          </cell>
          <cell r="D77" t="str">
            <v>酸化用固体酸技术规范</v>
          </cell>
          <cell r="E77" t="str">
            <v>现行</v>
          </cell>
          <cell r="F77" t="str">
            <v>油化剂及材料</v>
          </cell>
        </row>
        <row r="77">
          <cell r="I77" t="str">
            <v>中国石油天然气集团有限公司油田化学剂及材料专业技术委员会</v>
          </cell>
        </row>
        <row r="77">
          <cell r="K77" t="str">
            <v>Specifications of solid acid for acidizing</v>
          </cell>
          <cell r="L77" t="str">
            <v>中国石油天然气集团公司</v>
          </cell>
          <cell r="M77" t="str">
            <v>GB190,GB/T191,GB/T601,GB/T670,GB/T3049,GB/T6679,GB/T6682,SY/T5405,SY/T5490</v>
          </cell>
        </row>
        <row r="77">
          <cell r="O77" t="str">
            <v>Q/SY1814-2015</v>
          </cell>
        </row>
        <row r="77">
          <cell r="R77" t="str">
            <v>E14</v>
          </cell>
          <cell r="S77" t="str">
            <v>75.020</v>
          </cell>
          <cell r="T77">
            <v>20</v>
          </cell>
          <cell r="U77" t="str">
            <v>勘探开发研究院、西安石油大学、西南石油大学、渤海钻探工程公司</v>
          </cell>
          <cell r="V77" t="str">
            <v>勘探开发研究院</v>
          </cell>
          <cell r="W77" t="str">
            <v>梁冲、崔明月、王满学、谷庆江、姚飞、崔伟香、王云云、刘平礼、尹海霞、邹春梅、朱大伟、罗志峰、张合文、晏军、崔福员、杨金玲、谢春捷</v>
          </cell>
          <cell r="X77">
            <v>44446</v>
          </cell>
          <cell r="Y77">
            <v>44515</v>
          </cell>
          <cell r="Z77" t="str">
            <v>本文件规定了油田酸化用固体盐酸和固体确酸的技术要求、试验方法、检验规则、包装、标志和储运、健康、安全和环境控制要求。本文件适用于酸化用固体酸产品的检验。</v>
          </cell>
        </row>
        <row r="78">
          <cell r="C78" t="str">
            <v>SH/T 3004-2011</v>
          </cell>
          <cell r="D78" t="str">
            <v>石油化工采暖通风与空气调节设计规范</v>
          </cell>
          <cell r="E78" t="str">
            <v>现行</v>
          </cell>
          <cell r="F78" t="str">
            <v>石油化工</v>
          </cell>
          <cell r="G78" t="str">
            <v>T</v>
          </cell>
        </row>
        <row r="78">
          <cell r="I78" t="str">
            <v>中国石油化工集团公司建筑设计技术中心站</v>
          </cell>
        </row>
        <row r="78">
          <cell r="K78" t="str">
            <v>Design specification for heating,ventilation and air conditioning in petrochemical engineering</v>
          </cell>
        </row>
        <row r="78">
          <cell r="M78" t="str">
            <v>GB3095,GB8978,GB16297,GB50016,GB50243,GBZ1,SH/T3017,JB/T8439</v>
          </cell>
        </row>
        <row r="78">
          <cell r="O78" t="str">
            <v>SH3004-1999</v>
          </cell>
        </row>
        <row r="78">
          <cell r="R78" t="str">
            <v>P72</v>
          </cell>
          <cell r="S78" t="str">
            <v>91.140</v>
          </cell>
          <cell r="T78">
            <v>49</v>
          </cell>
          <cell r="U78" t="str">
            <v>中国石油化工集团宁波工程公司、中国石化工程建设公司、北京比特赛天系统集成技术有限公司
</v>
          </cell>
          <cell r="V78" t="str">
            <v>中国石油化工集团宁波工程公司</v>
          </cell>
          <cell r="W78" t="str">
            <v>暴长玮、刘昆明、张凤山、王一航</v>
          </cell>
          <cell r="X78">
            <v>40681</v>
          </cell>
          <cell r="Y78">
            <v>40695</v>
          </cell>
          <cell r="Z78" t="str">
            <v>本规范规定了石油化工建筑采暖通风与空气调节、防火与防爆的设计要求。 本规范适用于新建、扩建、改建的石油化工企业生产厂房及辅助建筑物的采暖通风与空气调节设计。</v>
          </cell>
        </row>
        <row r="79">
          <cell r="C79" t="str">
            <v>GB 50013-2018</v>
          </cell>
          <cell r="D79" t="str">
            <v>室外给水设计标准</v>
          </cell>
          <cell r="E79" t="str">
            <v>现行</v>
          </cell>
          <cell r="F79" t="str">
            <v>工程建设</v>
          </cell>
        </row>
        <row r="79">
          <cell r="I79" t="str">
            <v>中华人民共和国住房和城乡建设部</v>
          </cell>
        </row>
        <row r="79">
          <cell r="K79" t="str">
            <v>Standard for design of outdoor water supply engineering</v>
          </cell>
        </row>
        <row r="79">
          <cell r="M79" t="str">
            <v>无</v>
          </cell>
          <cell r="N79" t="str">
            <v>无</v>
          </cell>
          <cell r="O79" t="str">
            <v>无</v>
          </cell>
        </row>
        <row r="79">
          <cell r="R79" t="str">
            <v>P41</v>
          </cell>
          <cell r="S79" t="str">
            <v>83.140</v>
          </cell>
        </row>
        <row r="79">
          <cell r="U79" t="str">
            <v>上海市政工程设计研究总院(集团)有限公司、北京市市政工程设计研究总院有限公司、中国市政工程华北设计研究总院有限公司、中国市政工程东北设计研究总院有限公司、中国市政工程西北设计研究院有限公司、中国市政工程中南设计研究总院有限公司、中国市政工程西南设计研究总院有限公司、杭州市城市规划设计研究院、清华大学、同济大学、哈尔滨工业大学</v>
          </cell>
        </row>
        <row r="79">
          <cell r="W79" t="str">
            <v>王如华、于水利、马林伟、王南威、王胜军、王洋、王晏、王海梅、王雄、邓志光、邓慧萍、史春海、冯一军、冯嘉琳、朱昱、邬亦俊、刘文君、许嘉炯、李冬、李伟、李国洪、李春鞠、李祖鹏、杨力、杨红、杨孟进、杨宪力、杨雪、时文歆、何纯提、沈小红、张杰、张晓健、张硕、张德跃、张德新、陈永成、陈超、郑国兴、单晓峻、赵忠富、饶磊、姚左钢、聂福胜、徐承华、曹伟新、崔福义、董红、舒玉芬、谢仁杰、熊水应、魏俊杰</v>
          </cell>
          <cell r="X79">
            <v>43460</v>
          </cell>
          <cell r="Y79">
            <v>43678</v>
          </cell>
        </row>
        <row r="80">
          <cell r="C80" t="str">
            <v>GB 50014-2021</v>
          </cell>
          <cell r="D80" t="str">
            <v>室外排水设计标准</v>
          </cell>
          <cell r="E80" t="str">
            <v>现行</v>
          </cell>
          <cell r="F80" t="str">
            <v>工程建设</v>
          </cell>
        </row>
        <row r="80">
          <cell r="I80" t="str">
            <v>中华人民共和国住房和城乡建设部</v>
          </cell>
        </row>
        <row r="80">
          <cell r="K80" t="str">
            <v>Standard for design of outdoor wastewater engineering</v>
          </cell>
        </row>
        <row r="80">
          <cell r="M80" t="str">
            <v>无</v>
          </cell>
          <cell r="N80" t="str">
            <v>无</v>
          </cell>
          <cell r="O80" t="str">
            <v>无</v>
          </cell>
        </row>
        <row r="80">
          <cell r="R80" t="str">
            <v>P40</v>
          </cell>
          <cell r="S80" t="str">
            <v>29.160.01</v>
          </cell>
        </row>
        <row r="80">
          <cell r="U80" t="str">
            <v>上海市政工程设计研究总院(集团)有限公司、北京市市政工程设计研究总院有限公司、中国市政工程东北设计研究总院有限公司、中国市政工程华北设计研究总院有限公司、中国市政工程西北设计研究院有限公司、中国市政工程中南设计研究总院有限公司、天津市市政工程设计研究总院、中国市政工程西南设计研究总院有限公司</v>
          </cell>
        </row>
        <row r="80">
          <cell r="W80" t="str">
            <v>张辰、李艺、陈嫣、厉彦松、李成江、马小蕾、李树苑、王秀朵、罗万申、王锡清、胡维杰、李滨、赵明、任玉辉、吕永鹏、谭学军、李春鞠、冯凯、杨红、张德跃、史春海、刘向荣、付忠志、张欣、俞士静、陆继诚、周质炎、杨雪、邹伟国、李伦、朱文美、姚玉健、杨雪、李金龙、雷培树</v>
          </cell>
          <cell r="X80">
            <v>44295</v>
          </cell>
          <cell r="Y80">
            <v>44470</v>
          </cell>
        </row>
        <row r="81">
          <cell r="C81" t="str">
            <v>GB 50016-2014</v>
          </cell>
          <cell r="D81" t="str">
            <v>建筑设计防火规范</v>
          </cell>
          <cell r="E81" t="str">
            <v>现行</v>
          </cell>
          <cell r="F81" t="str">
            <v>工程建设</v>
          </cell>
        </row>
        <row r="81">
          <cell r="I81" t="str">
            <v>中华人民共和国住房和城乡建设部</v>
          </cell>
        </row>
        <row r="81">
          <cell r="K81" t="str">
            <v>Code for fire protection design of buildings</v>
          </cell>
        </row>
        <row r="81">
          <cell r="M81" t="str">
            <v>无</v>
          </cell>
          <cell r="N81" t="str">
            <v>无</v>
          </cell>
          <cell r="O81" t="str">
            <v>无</v>
          </cell>
        </row>
        <row r="81">
          <cell r="R81" t="str">
            <v>P16</v>
          </cell>
          <cell r="S81" t="str">
            <v>13.220</v>
          </cell>
        </row>
        <row r="81">
          <cell r="U81" t="str">
            <v>中华人民共和国公安部、公安部天津消防研究所、公安部四川消防研究所、中国建筑科学研究院、中国建筑东北设计研究院有限公司、中国中元国际工程有限公司、中国市政工程华北设计研究院、中国中轻国际工程有限公司、中国寰球化学工程公司、中国建筑设计研究院、公安部沈阳消防研究所、北京市建筑设计研究院、天津市建筑设计院、清华大学建筑设计研究院、东北电力设计院、华东建筑设计研究院有限公司、上海隧道工程轨道交通设计研究院、北京市公安消防总队、上海市公安消防总队、天津市公安消防总队、四川省公安消防总队、陕西省公安消防总队、辽宁省公安消防总队、福建省公安消防总队</v>
          </cell>
        </row>
        <row r="81">
          <cell r="W81" t="str">
            <v>杜兰萍、马恒、倪照鹏、卢国建、沈纹、王宗存、黄德祥、邱培芳、张磊、王炯、杜霞、王金元、高建民、郑晋丽、周详、宋晓勇、赵克伟、晁海鸥、李引擎、曾杰、刘祖玲、郭树林、丁宏军、沈友弟、陈云玉、谢树俊、郑实、刘建华、黄晓家、李向东、张凤新、宋孝春、寇九贵、郑铁一</v>
          </cell>
          <cell r="X81">
            <v>41878</v>
          </cell>
          <cell r="Y81">
            <v>42125</v>
          </cell>
        </row>
        <row r="82">
          <cell r="C82" t="str">
            <v>GB 50019-2015</v>
          </cell>
          <cell r="D82" t="str">
            <v>工业建筑供暖通风与空气调节设计规范</v>
          </cell>
          <cell r="E82" t="str">
            <v>现行</v>
          </cell>
          <cell r="F82" t="str">
            <v>工程建设</v>
          </cell>
        </row>
        <row r="82">
          <cell r="I82" t="str">
            <v>中华人民共和国住房和城乡建设部</v>
          </cell>
        </row>
        <row r="82">
          <cell r="K82" t="str">
            <v>Design code for heating ventilation and air conditioning of industrial buildings</v>
          </cell>
        </row>
        <row r="82">
          <cell r="M82" t="str">
            <v>无</v>
          </cell>
          <cell r="N82" t="str">
            <v>无</v>
          </cell>
          <cell r="O82" t="str">
            <v>无</v>
          </cell>
        </row>
        <row r="82">
          <cell r="R82" t="str">
            <v>P48</v>
          </cell>
        </row>
        <row r="82">
          <cell r="U82" t="str">
            <v>中国有色金属工业协会、中国有色工程有限公司、中国恩菲工程技术有限公司、中国疾病预防控制中心、中国电子工程设计院、中治京诚工程技术有限公司、上海市机电设计研究院有限公司、中国航空规划建设发展有限公司、广东启源建筑工程设计院有限公司、机械工业第六设计研究院有限公司、中国昆仑工程公司、中国瑞林工程技术有限公司、昆明有色冶金设计研究院股份公司、长沙有色冶金设计研究院有限公司、中国建筑科学研究院、清华大学、同济大学、哈尔滨工业大学、西安建筑科技大学、广州大学、重庆大学、东华大学、西安工程大学、湖南大学、上海拓邦电子有限公司、河南乾丰暖通科技股份有限公司、洁华控股股份有限公司、南通昆仑空调有限公司、约克(无锡)空调冷冻设备有限公司、唐纳森(无锡)过滤器有限公司、澳蓝(福建)实业有限公司</v>
          </cell>
        </row>
        <row r="82">
          <cell r="W82" t="str">
            <v>任兆成、罗英、高波、邓有源、欧阳施化、戴自祝、秦学礼、袁志明、陈佩文、叶鸣、赵波、赵炬、刘强、舒春林、朱映莉、许小云、路宾、郑翔、李先庭、王福林、燕达、张崎、赵晓宇、张旭、刘东、周翔、赵加宁、董重成、刘京、姜益强、李安桂、冀兆良、李百战、李楠、沈恒根、黄翔、张国强、韩杰、钱怡松、叶方涛、胡洪明、孟辉</v>
          </cell>
          <cell r="X82">
            <v>42135</v>
          </cell>
          <cell r="Y82">
            <v>42401</v>
          </cell>
        </row>
        <row r="83">
          <cell r="C83" t="str">
            <v>GB/T 50087-2013</v>
          </cell>
          <cell r="D83" t="str">
            <v>工业企业噪声控制设计规范</v>
          </cell>
          <cell r="E83" t="str">
            <v>现行</v>
          </cell>
          <cell r="F83" t="str">
            <v>工程建设</v>
          </cell>
        </row>
        <row r="83">
          <cell r="I83" t="str">
            <v>中华人民共和国住房和城乡建设部</v>
          </cell>
        </row>
        <row r="83">
          <cell r="K83" t="str">
            <v>Code for design of noise control of industrial enterprises</v>
          </cell>
        </row>
        <row r="83">
          <cell r="M83" t="str">
            <v>无</v>
          </cell>
          <cell r="N83" t="str">
            <v>无</v>
          </cell>
          <cell r="O83" t="str">
            <v>无</v>
          </cell>
        </row>
        <row r="83">
          <cell r="R83" t="str">
            <v>P31</v>
          </cell>
          <cell r="S83" t="str">
            <v>17.140.01</v>
          </cell>
        </row>
        <row r="83">
          <cell r="U83" t="str">
            <v>北京市劳动保护科学研究所、中国科学院声学研究所、中国建筑科学研究院、中国建筑设计研究院、中国环境科学研究院、国家建筑材料工业标准定额总站、北京市疾病预防控制中心、北京城建科技促进会、华北科技学院、北京绿创声学工程股份有限公司、中材装备集团有限公司、天津水泥工业设计研究院有限公司</v>
          </cell>
        </row>
        <row r="83">
          <cell r="W83" t="str">
            <v>张斌、魏志勇、徐民、王蓓蓓、秦勤、邵斌、户文成、李贤徽、宋瑞祥、佟小朋、刘碧龙、张翔、张付奎、张国宁、施敬林、吕琳、王建明、程根银、耿晓音、郭宇春、吴涛、岳润清</v>
          </cell>
          <cell r="X83">
            <v>41607</v>
          </cell>
          <cell r="Y83">
            <v>41791</v>
          </cell>
        </row>
        <row r="84">
          <cell r="C84" t="str">
            <v>GB 50183-2015</v>
          </cell>
          <cell r="D84" t="str">
            <v>石油天然气工程设计防火规范</v>
          </cell>
          <cell r="E84" t="str">
            <v>现行</v>
          </cell>
          <cell r="F84" t="str">
            <v>工程建设</v>
          </cell>
        </row>
        <row r="84">
          <cell r="I84" t="str">
            <v>中华人民共和国住房和城乡建设部</v>
          </cell>
        </row>
        <row r="84">
          <cell r="K84" t="str">
            <v>Code for fire protection design of petroleum and natural gas engineering</v>
          </cell>
        </row>
        <row r="84">
          <cell r="M84" t="str">
            <v>GB6722,GB50016,GB50019,GB50052,GB50057,GB50058,GB50116,GB50140,GB50151,GB50251,GB50253,GB50313,GB50423,GB50459,GB50470,GB/T50698,GB50974,GB20368,GB/T21447,TSG R004,SY6503</v>
          </cell>
          <cell r="N84" t="str">
            <v>无</v>
          </cell>
          <cell r="O84" t="str">
            <v>无</v>
          </cell>
        </row>
        <row r="84">
          <cell r="R84" t="str">
            <v>P15/19</v>
          </cell>
          <cell r="S84" t="str">
            <v>13.220.20</v>
          </cell>
        </row>
        <row r="84">
          <cell r="U84" t="str">
            <v>中国石油天然气股份有限公司规划总院、大庆油田工程有限公司、中国石油集团工程设计有限责任公司西南分公司、中油辽河工程有限公司、公安部天津消防研究所、中石化石油工程设计有限公司、中国石油天然气管道工程有限公司、中国寰球工程公司</v>
          </cell>
        </row>
        <row r="84">
          <cell r="W84" t="str">
            <v>杨莉娜、惠熙祥、杨春明、李―冰、陈运强、白改玲、李爽、郭宝申、秘义行、王瞭智、连洪江、李正才、黄云松、杨︰艳、吴军、刘杨龙、杨清民、刘玉身、董增强、童富良、孙绳昆、王春燕、何玉辉、程―静、王璐、翟永辉、袁印实、郭佳春、杨﹐峥、邱心鹏、李艳辉、李玉春、白晓东、乔秀民、胡连锋、严明、李一强、陆永康、徐―晶、王秀君、陆―勇
</v>
          </cell>
          <cell r="X84">
            <v>42150</v>
          </cell>
          <cell r="Y84">
            <v>42430</v>
          </cell>
        </row>
        <row r="85">
          <cell r="C85" t="str">
            <v>GB 50350-2015</v>
          </cell>
          <cell r="D85" t="str">
            <v>油田油气集输设计规范</v>
          </cell>
          <cell r="E85" t="str">
            <v>现行</v>
          </cell>
          <cell r="F85" t="str">
            <v>工程建设</v>
          </cell>
        </row>
        <row r="85">
          <cell r="I85" t="str">
            <v>中华人民共和国住房和城乡建设部</v>
          </cell>
        </row>
        <row r="85">
          <cell r="K85" t="str">
            <v>Code for design of oil-gas gathering and transportation systems of oilfield</v>
          </cell>
        </row>
        <row r="85">
          <cell r="M85" t="str">
            <v>GB50183,GB50058,GB50253,GB50251,GB50074,GB/T13007,GB17820,GB9053,GB11174,GB50470,GB50264,GB50423,GB50459,GB21447,GB/T8163,GB5310,GB6479,GB/T9711,GB713,GB50316,GB50493,GB/T4756,GB/T27867,GB/T9109.1,GB/T9109.2,GB/T17288,GB/T18603,GB/T21446,GB/T18604,GB/T21391,GB50016,GB50160,GB50187,GBJ87GBZ1,GB50014,GB50351,GB50052,GB50057,GB5749,GB50428,GB8978,GB50010,GB50040,GB50223,GB50011,GB50191,GB50041,GB/T1576,GB21447,GB21448,GB/T50698,GB50264,GB12348,GB50395,GB50115,GB50343,GB50313,GB50311,GB50200,GB50019,SY/T6420,SY/T0049,SY/T0540,SY/T0515,SY/T0045,SY/T0081,SY/T0069,SY/T0511.1,SY/T0511.2,SY/T0048,SY/T0076,SY/T0011,SY/T0077,SY/T0516,SY/T0415,SY/T0071,SY/T0090,SY/T0091,SY/T0310,SY6503,SY0043,SY/T/T5398,SY/T6682,SY/T6658,SY/T0033,SY/T6671,SY/T0317,SY/T0089,SY/T0021,SY/T4097,SY/T0017,SY/T6276,SH/T3068,SH/T3083,HG/T20670,GBJ22,YD/T5095,YD/T5024,YD/T5119,YD5102,YD/T1099,YD/T1627,YD/T1629,GB/T50622,YD/T1434,YD/T1385,YD5007,YD5040,YD5098</v>
          </cell>
          <cell r="N85" t="str">
            <v>无</v>
          </cell>
          <cell r="O85" t="str">
            <v>无</v>
          </cell>
        </row>
        <row r="85">
          <cell r="R85" t="str">
            <v>E98</v>
          </cell>
          <cell r="S85" t="str">
            <v>75.200</v>
          </cell>
        </row>
        <row r="85">
          <cell r="U85" t="str">
            <v>大庆油田工程有限公司、中油辽河工程有限公司、中石化石油工程设计有限公司、西安长庆科技工程有限责任公司</v>
          </cell>
        </row>
        <row r="85">
          <cell r="X85">
            <v>42341</v>
          </cell>
          <cell r="Y85">
            <v>42583</v>
          </cell>
        </row>
        <row r="86">
          <cell r="C86" t="str">
            <v>GB/T 50493-2019</v>
          </cell>
          <cell r="D86" t="str">
            <v>石油化工可燃气体和有毒气体检测报警设计标准</v>
          </cell>
          <cell r="E86" t="str">
            <v>现行</v>
          </cell>
          <cell r="F86" t="str">
            <v>工程建设</v>
          </cell>
        </row>
        <row r="86">
          <cell r="I86" t="str">
            <v>中华人民共和国住房和城乡建设部</v>
          </cell>
        </row>
        <row r="86">
          <cell r="K86" t="str">
            <v>Standard for design of combustible gas and toxic gas detection and alarm for petrochemical industry</v>
          </cell>
        </row>
        <row r="86">
          <cell r="M86" t="str">
            <v>无</v>
          </cell>
          <cell r="N86" t="str">
            <v>无</v>
          </cell>
          <cell r="O86" t="str">
            <v>无</v>
          </cell>
        </row>
        <row r="86">
          <cell r="R86" t="str">
            <v>P30/39</v>
          </cell>
          <cell r="S86" t="str">
            <v>17.040.30</v>
          </cell>
        </row>
        <row r="86">
          <cell r="U86" t="str">
            <v>中石化广州工程有限公司、中国石化工程建设有限公司、深圳市诺安环境安全股份有限公司、无锡格林通安全装备有限公司、北京燕山时代仪表有限公司、深圳市特安电子有限公司、汉威科技集团股份有限公司、成都安可信电子股份有限公司、中石化霍尼韦尔(天津)有限公司
</v>
          </cell>
        </row>
        <row r="86">
          <cell r="W86" t="str">
            <v>文科武、裴炳安、朱华兴、吕明伦、金哲、邵瑜、林融、卿笃安、唐蓉、刘昕、韩振东、张占峰、龙方彦、沙蓓裔</v>
          </cell>
          <cell r="X86">
            <v>43733</v>
          </cell>
          <cell r="Y86">
            <v>43831</v>
          </cell>
        </row>
        <row r="87">
          <cell r="C87" t="str">
            <v>GB/T 50823-2013</v>
          </cell>
          <cell r="D87" t="str">
            <v>油气田及管道工程计算机控制系统设计规范</v>
          </cell>
          <cell r="E87" t="str">
            <v>现行</v>
          </cell>
          <cell r="F87" t="str">
            <v>工程建设</v>
          </cell>
        </row>
        <row r="87">
          <cell r="I87" t="str">
            <v>中华人民共和国住房和城乡建设部</v>
          </cell>
        </row>
        <row r="87">
          <cell r="K87" t="str">
            <v>Code for computer control system design of oil/gas fields and pipelines</v>
          </cell>
        </row>
        <row r="87">
          <cell r="M87" t="str">
            <v>无</v>
          </cell>
          <cell r="N87" t="str">
            <v>无</v>
          </cell>
          <cell r="O87" t="str">
            <v>无</v>
          </cell>
        </row>
        <row r="87">
          <cell r="R87" t="str">
            <v>P71</v>
          </cell>
          <cell r="S87" t="str">
            <v>75.020</v>
          </cell>
        </row>
        <row r="87">
          <cell r="U87" t="str">
            <v>胜利油田胜利勘察设计研究院有限公司、大庆油田工程有限公司、中国石油天然气管道工程有限公司</v>
          </cell>
        </row>
        <row r="87">
          <cell r="W87" t="str">
            <v>田京山、程云海、王怀义、刘强、徐晶、梅斌、梅刚、张德发、高原、冯立法、刘晓刚、聂中文、邢建芬、刘少宇、王志强、纪志军、王静、王偣、闰辉、李瑾、宋衍茹、杨立萍、李敬</v>
          </cell>
          <cell r="X87">
            <v>41268</v>
          </cell>
          <cell r="Y87">
            <v>41395</v>
          </cell>
        </row>
        <row r="88">
          <cell r="C88" t="str">
            <v>GB/T 50892-2013</v>
          </cell>
          <cell r="D88" t="str">
            <v>油气田及管道工程仪表控制系统设计规范</v>
          </cell>
          <cell r="E88" t="str">
            <v>现行</v>
          </cell>
          <cell r="F88" t="str">
            <v>工程建设</v>
          </cell>
        </row>
        <row r="88">
          <cell r="I88" t="str">
            <v>中华人民共和国住房和城乡建设部</v>
          </cell>
        </row>
        <row r="88">
          <cell r="K88" t="str">
            <v>Code for engineering design of instrument control system for oil/gas fields and pipelines</v>
          </cell>
        </row>
        <row r="88">
          <cell r="M88" t="str">
            <v>无</v>
          </cell>
          <cell r="N88" t="str">
            <v>无</v>
          </cell>
          <cell r="O88" t="str">
            <v>无</v>
          </cell>
        </row>
        <row r="88">
          <cell r="R88" t="str">
            <v>P80</v>
          </cell>
          <cell r="S88" t="str">
            <v>75.200</v>
          </cell>
        </row>
        <row r="88">
          <cell r="U88" t="str">
            <v>中国石化集团中原石油勘探局勘察设计研究院、胜利油田胜利勘察设计研究院有限公司、大庆油田工程有限公司、中国石油天然气管道工程有限公司、中国石油集团工程设计有限责任公司西南分公司
</v>
          </cell>
        </row>
        <row r="88">
          <cell r="W88" t="str">
            <v>胡迈清、朱瑞苗、郭晓明、梅刚、程云海、卢文达、何丽梅、王晓莉、王向阳、田京山、张德发、王怀义、于建林、张建强、连家秀、祁会芳、梅斌、杨捷、郭峋、赵国敏、王美燕、张欣、李萍、王琦、高志国、张倩、刘强、纪志军、杨春成、王愔、王志强、杨焜</v>
          </cell>
          <cell r="X88">
            <v>41579</v>
          </cell>
          <cell r="Y88">
            <v>41791</v>
          </cell>
        </row>
        <row r="89">
          <cell r="C89" t="str">
            <v>GB/T 50934-2013</v>
          </cell>
          <cell r="D89" t="str">
            <v>石油化工工程防渗技术规范</v>
          </cell>
          <cell r="E89" t="str">
            <v>现行</v>
          </cell>
          <cell r="F89" t="str">
            <v>工程建设</v>
          </cell>
        </row>
        <row r="89">
          <cell r="I89" t="str">
            <v>中华人民共和国住房和城乡建设部</v>
          </cell>
        </row>
        <row r="89">
          <cell r="K89" t="str">
            <v>Technical code for seepage prevention in petrochemical engineering</v>
          </cell>
        </row>
        <row r="89">
          <cell r="M89" t="str">
            <v>无</v>
          </cell>
          <cell r="N89" t="str">
            <v>无</v>
          </cell>
          <cell r="O89" t="str">
            <v>无</v>
          </cell>
        </row>
        <row r="89">
          <cell r="R89" t="str">
            <v>P72</v>
          </cell>
          <cell r="S89" t="str">
            <v>75.020</v>
          </cell>
        </row>
        <row r="89">
          <cell r="U89" t="str">
            <v>中石化洛阳工程有限公司、中国石化工程建设有限公司、中石化宁波工程有限公司、中国寰球工程公司、中国石油工程建设公司华东设计分公司、中国成达工程有限公司、中国石油庆阳石化分公司、中国石油四川石化有限责任公司、四川正升环保科技有限公司、北京高能时代环境技术股份有限公司、北京中非博克科技有限公司、SOLMAX(索玛)国际土工材料有限公司、GSE(吉事益)衬垫技术有限公司、北京金禹华科技发展有限公司、道康宁(中国)投资有限公司、北京锄禾环保技术有限公司、北京固斯特国际化工有限公司</v>
          </cell>
        </row>
        <row r="89">
          <cell r="W89" t="str">
            <v>武笑平、稳转平、申满对、王松生、张林青、陈薇、黄钟喜、周家祥、王耀东、杨晓红、葛保锋、崔忠涛、杨诗勇、魏治中、张栋杰、张成武、姜吉祥、邱石、刘仲元、杨小永、杨辉、刘勇、刘继武、黄仕昌、曹大伟、谭晓明、祁昌伟、高剑秋、李建留、王文开、杜新辉、杨建平</v>
          </cell>
          <cell r="X89">
            <v>41579</v>
          </cell>
          <cell r="Y89">
            <v>41791</v>
          </cell>
        </row>
        <row r="90">
          <cell r="C90" t="str">
            <v>GBZ 1-2002</v>
          </cell>
          <cell r="D90" t="str">
            <v>工业企业设计卫生标准</v>
          </cell>
          <cell r="E90" t="str">
            <v>废止</v>
          </cell>
          <cell r="F90" t="str">
            <v>劳动卫生</v>
          </cell>
        </row>
        <row r="90">
          <cell r="I90" t="str">
            <v>中华人民共和国卫生部</v>
          </cell>
        </row>
        <row r="90">
          <cell r="K90" t="str">
            <v>Hygienic standards for the Design of Industrial Enterprises</v>
          </cell>
        </row>
        <row r="90">
          <cell r="M90" t="str">
            <v>GB4792-1984,GB8702-1988,GB10434-1989,GB10436-1989,GB10437,GB1164-1989,GB18053-2000,GB12348-1990,GB16297-1996,GB16910-1997,GB50034-1992,GB50187-1993,GBJ19,GBJ87-1985,GBZ2-2002</v>
          </cell>
          <cell r="N90" t="str">
            <v>GBZ 1-2010</v>
          </cell>
          <cell r="O90" t="str">
            <v>无</v>
          </cell>
        </row>
        <row r="90">
          <cell r="R90" t="str">
            <v>C52</v>
          </cell>
          <cell r="S90" t="str">
            <v>13.100</v>
          </cell>
        </row>
        <row r="90">
          <cell r="U90" t="str">
            <v>中国疾病预防控制中心、北京市疾病预防控制中心、复旦大学公共卫生学院、上海市疾病预防控制中心</v>
          </cell>
        </row>
        <row r="90">
          <cell r="W90" t="str">
            <v>吴维皑、邵强、于永中、施瑾、赵容、刘江、吕伯钦、梁友信、傅慰祖</v>
          </cell>
          <cell r="X90">
            <v>37354</v>
          </cell>
          <cell r="Y90">
            <v>37408</v>
          </cell>
        </row>
        <row r="91">
          <cell r="C91" t="str">
            <v>GBZ 1-2010</v>
          </cell>
          <cell r="D91" t="str">
            <v>工业企业设计卫生标准</v>
          </cell>
          <cell r="E91" t="str">
            <v>现行</v>
          </cell>
          <cell r="F91" t="str">
            <v>劳动卫生</v>
          </cell>
        </row>
        <row r="91">
          <cell r="I91" t="str">
            <v>中华人民共和国卫生部</v>
          </cell>
        </row>
        <row r="91">
          <cell r="K91" t="str">
            <v>Hygienic standards for the Design of Industrial Enterprises</v>
          </cell>
        </row>
        <row r="91">
          <cell r="M91" t="str">
            <v>GBZ2.1,GBZ2.2,GBZ158,GBZ/T194,GBZ/T195,GBZ/T223,GB3095,GB16297,GB/T16758,GB18083,GB/T18664,GB18871,GB50019,GB/T50033,GB50034,GB50073,GB50187,GBJ87</v>
          </cell>
          <cell r="N91" t="str">
            <v>无</v>
          </cell>
          <cell r="O91" t="str">
            <v>GBZ 1-2002</v>
          </cell>
        </row>
        <row r="91">
          <cell r="R91" t="str">
            <v>C52</v>
          </cell>
          <cell r="S91" t="str">
            <v>13.100</v>
          </cell>
        </row>
        <row r="91">
          <cell r="U91" t="str">
            <v>中国疾病预防控制中心职业卫生与中毒控制所、中国疾病预防控制中心环境与健康相关产品安全所、复旦大学公共卫生学院、北京大学公共卫生学院、首都经济贸易大学、北京市疾病预防控制中心、上海市疾病预防控制中心、辽宁省疾病预防控制中心、中华全国总工会、山东省职业卫生与职业病防治研究院﹑河南省职业病防治研究所、辽宁省职业病防治院、鞍山钢铁集团公司劳动卫生研究所、中国纺织勘察设计协会、中国化学工业协会、中国石油和化工勘察设计协会、全国电力行业劳动环境检测监督总站</v>
          </cell>
        </row>
        <row r="91">
          <cell r="W91" t="str">
            <v>李涛、张敏、吴维皑、杜燮祎、邵强、徐伯洪、梁友信、戴自祝、王生、郭建中、王忠旭、李文捷、赵容、吕琳、吴世达、刘茁、余善法、李刚、刘晓延、邵华、林菡、王恩业、刘承彬、樊晶光、赵桂芹、王丹、金晔鑫、陈青松、张永</v>
          </cell>
          <cell r="X91">
            <v>40200</v>
          </cell>
          <cell r="Y91">
            <v>40391</v>
          </cell>
        </row>
        <row r="92">
          <cell r="C92" t="str">
            <v>GBZ 2.1-2019</v>
          </cell>
          <cell r="D92" t="str">
            <v>工作场所有害因素职业接触限值 第1部分:化学有害因素</v>
          </cell>
          <cell r="E92" t="str">
            <v>现行</v>
          </cell>
          <cell r="F92" t="str">
            <v>劳动卫生</v>
          </cell>
        </row>
        <row r="92">
          <cell r="I92" t="str">
            <v>中华人民共和国卫生部</v>
          </cell>
        </row>
        <row r="92">
          <cell r="K92" t="str">
            <v>Occupational exposure limits for hazardous agents in the workplace-Part 1: Chemical hazardous agents</v>
          </cell>
        </row>
        <row r="92">
          <cell r="M92" t="str">
            <v>GBZ1,GBZ159,GBZ/T160,GBZ/T192,GBZ/T224,GBZ/T225,GBZ/T229.2GBZ/T295,GBZ/T300</v>
          </cell>
          <cell r="N92" t="str">
            <v>无</v>
          </cell>
          <cell r="O92" t="str">
            <v>GBZ2.1-2007</v>
          </cell>
        </row>
        <row r="92">
          <cell r="R92" t="str">
            <v>C52</v>
          </cell>
          <cell r="S92" t="str">
            <v>13.100</v>
          </cell>
        </row>
        <row r="92">
          <cell r="U92" t="str">
            <v>中国疾病预防控制中心职业卫生与中毒控制所、复旦大学公共卫生学院、军事医学科学院、华中科技大学同济公共卫生学院、北京大学公共卫生学院、广东省职业病防治院等</v>
          </cell>
        </row>
        <row r="92">
          <cell r="W92" t="str">
            <v>李涛、张敏、闫慧芳、朱晓俊、陈青松、李文捷、徐伯洪、吴维皑、郑玉新、刘洪涛、周志俊、王生、谷京宇、丘创逸、杨磊、刘晓延、杜燮祎、邱兵、丁春光、王恩业、聂武、朱志良
</v>
          </cell>
          <cell r="X92">
            <v>43704</v>
          </cell>
          <cell r="Y92">
            <v>43922</v>
          </cell>
        </row>
        <row r="93">
          <cell r="C93" t="str">
            <v>GBZ 118-2020</v>
          </cell>
          <cell r="D93" t="str">
            <v>油气田测井放射防护要求</v>
          </cell>
          <cell r="E93" t="str">
            <v>现行</v>
          </cell>
          <cell r="F93" t="str">
            <v>放射卫生防护</v>
          </cell>
        </row>
        <row r="93">
          <cell r="I93" t="str">
            <v>中华人民共和国卫生部</v>
          </cell>
        </row>
        <row r="93">
          <cell r="K93" t="str">
            <v>Requirements for radiological protection in oil and gas field logging</v>
          </cell>
        </row>
        <row r="93">
          <cell r="M93" t="str">
            <v>GB2894,GB4075,GB11806,GB11930,GB14500,GB18871,GBZ128,SYT5419</v>
          </cell>
          <cell r="N93" t="str">
            <v>无</v>
          </cell>
          <cell r="O93" t="str">
            <v>GBZ118-2002,GBZ142-2002</v>
          </cell>
        </row>
        <row r="93">
          <cell r="R93" t="str">
            <v>C57</v>
          </cell>
          <cell r="S93" t="str">
            <v>13.100</v>
          </cell>
        </row>
        <row r="93">
          <cell r="U93" t="str">
            <v>山东省医学科学院放射医学研究所、中石化胜利石油工程有限公司测井公司、河南省职业病防治研究院</v>
          </cell>
        </row>
        <row r="93">
          <cell r="W93" t="str">
            <v>邓大平、宋钢、申英杰、王云飞、张钦富、程晓军、卢峰、王京平、陈英民、陈睿、高泽宇、牛菲</v>
          </cell>
          <cell r="X93">
            <v>43924</v>
          </cell>
          <cell r="Y93">
            <v>44105</v>
          </cell>
        </row>
        <row r="94">
          <cell r="C94" t="str">
            <v>GBZ/T 194-2007</v>
          </cell>
          <cell r="D94" t="str">
            <v>工作场所防止职业中毒卫生工程防护措施规范</v>
          </cell>
          <cell r="E94" t="str">
            <v>现行</v>
          </cell>
          <cell r="F94" t="str">
            <v>劳动卫生</v>
          </cell>
        </row>
        <row r="94">
          <cell r="I94" t="str">
            <v>中华人民共和国卫生部</v>
          </cell>
        </row>
        <row r="94">
          <cell r="K94" t="str">
            <v>Hygienic engineering measures for preventing and controlling occupational poisoning in the work place</v>
          </cell>
        </row>
        <row r="94">
          <cell r="M94" t="str">
            <v>GBZ1,GBZ2,GBZ158,GBZ159,GBZ/T160,GB50052,GB50187</v>
          </cell>
          <cell r="N94" t="str">
            <v>无</v>
          </cell>
          <cell r="O94" t="str">
            <v>无</v>
          </cell>
        </row>
        <row r="94">
          <cell r="R94" t="str">
            <v>C52</v>
          </cell>
          <cell r="S94" t="str">
            <v>13.100</v>
          </cell>
        </row>
        <row r="94">
          <cell r="U94" t="str">
            <v>中国疾病预防控制中心环境与健康相关产品安全所</v>
          </cell>
        </row>
        <row r="94">
          <cell r="W94" t="str">
            <v>邵强、刘江、施瑾、刘光铨</v>
          </cell>
          <cell r="X94">
            <v>39307</v>
          </cell>
          <cell r="Y94">
            <v>39479</v>
          </cell>
        </row>
        <row r="95">
          <cell r="C95" t="str">
            <v>GBZ/T 195-2007</v>
          </cell>
          <cell r="D95" t="str">
            <v>有机溶剂作业场所个人职业病防护用品使用规范</v>
          </cell>
          <cell r="E95" t="str">
            <v>现行</v>
          </cell>
          <cell r="F95" t="str">
            <v>劳动卫生</v>
          </cell>
        </row>
        <row r="95">
          <cell r="I95" t="str">
            <v>中华人民共和国卫生部</v>
          </cell>
        </row>
        <row r="95">
          <cell r="K95" t="str">
            <v>The usage criterion of personal protective equipment against occupational diseases in the organic solvents workplace</v>
          </cell>
        </row>
        <row r="95">
          <cell r="M95" t="str">
            <v>GBZ2.1,GB2890,GB3836.1,GB3836.2,GB3836.4,GB/T12903,GB14866,GB16756,GB/T18664</v>
          </cell>
          <cell r="N95" t="str">
            <v>无</v>
          </cell>
          <cell r="O95" t="str">
            <v>无</v>
          </cell>
        </row>
        <row r="95">
          <cell r="R95" t="str">
            <v>C52</v>
          </cell>
          <cell r="S95" t="str">
            <v>13.100</v>
          </cell>
        </row>
        <row r="95">
          <cell r="U95" t="str">
            <v>中国疾病预防控制中心职业卫生与中毒控制所、中国疾病预防控制中心环境与健康相关产品安全所、北京市劳动保护科学研究所、广东省职业病防治院、3M中国有限公司</v>
          </cell>
        </row>
        <row r="95">
          <cell r="W95" t="str">
            <v>缪庆、陈永青、邵强、胡伟江、汪彤、罗伶、杨文芬、黄汉林、王海兰、吴邦华、姚红</v>
          </cell>
          <cell r="X95">
            <v>39307</v>
          </cell>
          <cell r="Y95">
            <v>39479</v>
          </cell>
        </row>
        <row r="96">
          <cell r="C96" t="str">
            <v>GBZ/T 203-2007</v>
          </cell>
          <cell r="D96" t="str">
            <v>高毒物品作业岗位职业病　危害告知规范</v>
          </cell>
          <cell r="E96" t="str">
            <v>现行</v>
          </cell>
          <cell r="F96" t="str">
            <v>劳动卫生</v>
          </cell>
        </row>
        <row r="96">
          <cell r="I96" t="str">
            <v>中华人民共和国卫生部</v>
          </cell>
        </row>
        <row r="96">
          <cell r="K96" t="str">
            <v>Warning specification for occupational hazards of highly toxic substances in the workplace</v>
          </cell>
        </row>
        <row r="96">
          <cell r="M96" t="str">
            <v>GBZ158</v>
          </cell>
          <cell r="N96" t="str">
            <v>无</v>
          </cell>
          <cell r="O96" t="str">
            <v>无</v>
          </cell>
        </row>
        <row r="96">
          <cell r="R96" t="str">
            <v>C52</v>
          </cell>
          <cell r="S96" t="str">
            <v>13.100</v>
          </cell>
        </row>
        <row r="96">
          <cell r="U96" t="str">
            <v>中国疾病预防控制中心职业卫生与中毒控制所、北京市疾病预防控制中心</v>
          </cell>
        </row>
        <row r="96">
          <cell r="W96" t="str">
            <v>张敏、李涛、凌瑞杰、杜燮祎、陈曙旸、蔡世雄、黄金祥、徐伯洪、李德鸿、高星、陶永娴、王焕强、郑玉新、周安寿、秦戬、张爽</v>
          </cell>
          <cell r="X96">
            <v>39350</v>
          </cell>
          <cell r="Y96">
            <v>39508</v>
          </cell>
        </row>
        <row r="97">
          <cell r="C97" t="str">
            <v>GBZ/T 204-2007</v>
          </cell>
          <cell r="D97" t="str">
            <v>高毒物品作业岗位职业病危害信息指南</v>
          </cell>
          <cell r="E97" t="str">
            <v>现行</v>
          </cell>
          <cell r="F97" t="str">
            <v>劳动卫生</v>
          </cell>
        </row>
        <row r="97">
          <cell r="I97" t="str">
            <v>中华人民共和国卫生部</v>
          </cell>
        </row>
        <row r="97">
          <cell r="K97" t="str">
            <v>Information guide for occupational hazards of highly toxic substances in the workplace</v>
          </cell>
        </row>
        <row r="97">
          <cell r="M97" t="str">
            <v>GBZ158</v>
          </cell>
          <cell r="N97" t="str">
            <v>无</v>
          </cell>
          <cell r="O97" t="str">
            <v>无</v>
          </cell>
        </row>
        <row r="97">
          <cell r="R97" t="str">
            <v>C52</v>
          </cell>
          <cell r="S97" t="str">
            <v>13.100</v>
          </cell>
        </row>
        <row r="97">
          <cell r="U97" t="str">
            <v>中国疾病预防控制中心职业卫生与中毒控制所;北京市疾病预防控制中心、福建省职业病与化学中毒预防控制中心</v>
          </cell>
        </row>
        <row r="97">
          <cell r="W97" t="str">
            <v>张敏、李涛、缪剑影、凌瑞杰、杜燮祎、陈曙旸、蔡世雄、黄金祥、徐伯洪、李德鸿、高星、陶永娴、王焕强、郑玉新、周安寿、秦戬、张爽</v>
          </cell>
          <cell r="X97">
            <v>39350</v>
          </cell>
          <cell r="Y97">
            <v>39508</v>
          </cell>
        </row>
        <row r="98">
          <cell r="C98" t="str">
            <v>GBZ/T 205-2007</v>
          </cell>
          <cell r="D98" t="str">
            <v>密闭空间作业职业危害防护规范</v>
          </cell>
          <cell r="E98" t="str">
            <v>现行</v>
          </cell>
          <cell r="F98" t="str">
            <v>劳动卫生</v>
          </cell>
        </row>
        <row r="98">
          <cell r="I98" t="str">
            <v>中华人民共和国卫生部</v>
          </cell>
        </row>
        <row r="98">
          <cell r="K98" t="str">
            <v>Specification of prevention and control on occupational hazards in confined space</v>
          </cell>
        </row>
        <row r="98">
          <cell r="M98" t="str">
            <v>GB8958,GB/T18664,GBZ2.1</v>
          </cell>
          <cell r="N98" t="str">
            <v>无</v>
          </cell>
          <cell r="O98" t="str">
            <v>无</v>
          </cell>
        </row>
        <row r="98">
          <cell r="R98" t="str">
            <v>C52</v>
          </cell>
          <cell r="S98" t="str">
            <v>13.100</v>
          </cell>
        </row>
        <row r="98">
          <cell r="U98" t="str">
            <v>中国疾病预防控制中心职业卫生与中毒控制所、华瑞科力恒科技有限公司、福建省职业病与化学中毒预防控制中心</v>
          </cell>
        </row>
        <row r="98">
          <cell r="W98" t="str">
            <v>李涛、张敏、朱刚、王焕强、杜燮祎、周安寿、缪剑影、秦戬、张爽、陈曙旸、马瑞岭</v>
          </cell>
          <cell r="X98">
            <v>39350</v>
          </cell>
          <cell r="Y98">
            <v>39508</v>
          </cell>
        </row>
        <row r="99">
          <cell r="C99" t="str">
            <v>GBZ/T 222-2009</v>
          </cell>
          <cell r="D99" t="str">
            <v>密闭空间直读式气体检测仪选用指南</v>
          </cell>
          <cell r="E99" t="str">
            <v>现行</v>
          </cell>
          <cell r="F99" t="str">
            <v>劳动卫生</v>
          </cell>
        </row>
        <row r="99">
          <cell r="I99" t="str">
            <v>中华人民共和国卫生部</v>
          </cell>
        </row>
        <row r="99">
          <cell r="K99" t="str">
            <v>Guideline for selection of direct-reading gas detector in the confined space</v>
          </cell>
        </row>
        <row r="99">
          <cell r="M99" t="str">
            <v>GBZ2.1,GBZ/T205,GBZ/T206,GB3836.1,GB12358,GB15322.3GB50058</v>
          </cell>
          <cell r="N99" t="str">
            <v>无</v>
          </cell>
          <cell r="O99" t="str">
            <v>无</v>
          </cell>
        </row>
        <row r="99">
          <cell r="R99" t="str">
            <v>C52</v>
          </cell>
          <cell r="S99" t="str">
            <v>13.100</v>
          </cell>
        </row>
        <row r="99">
          <cell r="U99" t="str">
            <v>中国疾病预防控制中心职业卫生与中毒控制所</v>
          </cell>
        </row>
        <row r="99">
          <cell r="W99" t="str">
            <v>张敏、李涛、马瑞岭、徐伯洪、吴维皑、杜燮祎</v>
          </cell>
          <cell r="X99">
            <v>40135</v>
          </cell>
          <cell r="Y99">
            <v>40330</v>
          </cell>
        </row>
        <row r="100">
          <cell r="C100" t="str">
            <v>GBZ/T 223-2009</v>
          </cell>
          <cell r="D100" t="str">
            <v>工作场所有毒气体检测报警装置设置规范</v>
          </cell>
          <cell r="E100" t="str">
            <v>现行</v>
          </cell>
          <cell r="F100" t="str">
            <v>劳动卫生</v>
          </cell>
        </row>
        <row r="100">
          <cell r="I100" t="str">
            <v>中华人民共和国卫生部</v>
          </cell>
        </row>
        <row r="100">
          <cell r="K100" t="str">
            <v>Specification of setting monitoring and alarming devices for toxic gas in the workplace</v>
          </cell>
        </row>
        <row r="100">
          <cell r="M100" t="str">
            <v>GBZ2.1,GBZ/T205,GB3836.1,GB3836.15,GB12358,GB50058</v>
          </cell>
          <cell r="N100" t="str">
            <v>无</v>
          </cell>
          <cell r="O100" t="str">
            <v>无</v>
          </cell>
        </row>
        <row r="100">
          <cell r="R100" t="str">
            <v>C52</v>
          </cell>
          <cell r="S100" t="str">
            <v>13.100</v>
          </cell>
        </row>
        <row r="100">
          <cell r="U100" t="str">
            <v>中国疾病预防控制中心职业卫生与中毒控制所</v>
          </cell>
        </row>
        <row r="100">
          <cell r="W100" t="str">
            <v>张敏、李涛、马瑞岭、徐伯洪、吴维皑、杜燮祎</v>
          </cell>
          <cell r="X100">
            <v>40135</v>
          </cell>
          <cell r="Y100">
            <v>40330</v>
          </cell>
        </row>
        <row r="101">
          <cell r="C101" t="str">
            <v>GBZ/T 224-2010</v>
          </cell>
          <cell r="D101" t="str">
            <v>职业卫生名词术语</v>
          </cell>
          <cell r="E101" t="str">
            <v>现行</v>
          </cell>
          <cell r="F101" t="str">
            <v>劳动卫生</v>
          </cell>
        </row>
        <row r="101">
          <cell r="I101" t="str">
            <v>中华人民共和国卫生部</v>
          </cell>
        </row>
        <row r="101">
          <cell r="K101" t="str">
            <v>Terms of occupational health</v>
          </cell>
        </row>
        <row r="101">
          <cell r="M101" t="str">
            <v>无</v>
          </cell>
          <cell r="N101" t="str">
            <v>无</v>
          </cell>
          <cell r="O101" t="str">
            <v>无</v>
          </cell>
        </row>
        <row r="101">
          <cell r="R101" t="str">
            <v>C52</v>
          </cell>
          <cell r="S101" t="str">
            <v>13.100</v>
          </cell>
        </row>
        <row r="101">
          <cell r="U101" t="str">
            <v>中国疾病预防控制中心职业卫生与中毒控制所、辽宁省疾病预防控制中心、中国疾病预防控制中心环境与健康相关产品安全所、北京大学医学部;天津市疾病预防控制中心、中国医科大学;深圳市疾病预防控制中心、华中科技大学;北京市疾病预防控制中心</v>
          </cell>
        </row>
        <row r="101">
          <cell r="W101" t="str">
            <v>李涛、张敏、吴维皑、徐伯洪、刘占元、王生、戴自祝、杜燮祎、邱兵、金晔鑫、吕琳、刘黛莉、黄雪祥、黄金祥、蔡原、庄志雄、李斌、许建宁、陈卫红、王忠旭、陈永青、王丹、李文捷、石春兰、王恩业、陈青松</v>
          </cell>
          <cell r="X101">
            <v>40200</v>
          </cell>
          <cell r="Y101">
            <v>40391</v>
          </cell>
        </row>
        <row r="102">
          <cell r="C102" t="str">
            <v>GBZ/T 259-2014</v>
          </cell>
          <cell r="D102" t="str">
            <v>硫化氢职业危害防护导则</v>
          </cell>
          <cell r="E102" t="str">
            <v>现行</v>
          </cell>
          <cell r="F102" t="str">
            <v>劳动卫生</v>
          </cell>
        </row>
        <row r="102">
          <cell r="I102" t="str">
            <v>中华人民共和国卫生部</v>
          </cell>
        </row>
        <row r="102">
          <cell r="K102" t="str">
            <v>Guidelines for protection against occupational hazards of hydrogen sulfide</v>
          </cell>
        </row>
        <row r="102">
          <cell r="M102" t="str">
            <v>GBZ1,GBZ2.1,GBZ158,GBZ159,GBZ/T160.33,GBZ188,GBZ/T194,GBZ/T203,GBZ/T204,GBZ/T205,GBZ/T222,GBZ/T223,GBZ/T225,GBZ/T229.2,GBZ/T11651,GB/T18664,GB50493,HG/T23004,HG23013</v>
          </cell>
          <cell r="N102" t="str">
            <v>无</v>
          </cell>
          <cell r="O102" t="str">
            <v>无</v>
          </cell>
        </row>
        <row r="102">
          <cell r="R102" t="str">
            <v>C52</v>
          </cell>
          <cell r="S102" t="str">
            <v>13.100</v>
          </cell>
        </row>
        <row r="102">
          <cell r="U102" t="str">
            <v>中国石化集团公司职业病防治中心、山东省职业卫生与职业病防治研究院、中国石油化工股份有限公司天津分公司职业病防治所</v>
          </cell>
        </row>
        <row r="102">
          <cell r="W102" t="str">
            <v>周学勤、傅迎春、寇建朝、马程华、苏树祥、王瑞、易继湖、张海东、吴梅香、袁仲全</v>
          </cell>
          <cell r="X102">
            <v>41925</v>
          </cell>
          <cell r="Y102">
            <v>42064</v>
          </cell>
        </row>
        <row r="103">
          <cell r="C103" t="str">
            <v>AQ 2018-2008</v>
          </cell>
          <cell r="D103" t="str">
            <v>含硫化氢天然气井公众安全防护距离</v>
          </cell>
          <cell r="E103" t="str">
            <v>现行</v>
          </cell>
          <cell r="F103" t="str">
            <v>安全</v>
          </cell>
        </row>
        <row r="103">
          <cell r="I103" t="str">
            <v>全国安全生产标准化技术委员会</v>
          </cell>
        </row>
        <row r="103">
          <cell r="K103" t="str">
            <v>Specification for public safety protection distance of natural gas well involving hydrogen sulfide</v>
          </cell>
        </row>
        <row r="103">
          <cell r="M103" t="str">
            <v>AQ2017-2008</v>
          </cell>
          <cell r="N103" t="str">
            <v>无</v>
          </cell>
          <cell r="O103" t="str">
            <v>无</v>
          </cell>
        </row>
        <row r="103">
          <cell r="R103" t="str">
            <v>E09</v>
          </cell>
          <cell r="S103" t="str">
            <v>75.010</v>
          </cell>
        </row>
        <row r="103">
          <cell r="U103" t="str">
            <v>中国安全生产科学研究院、中国石油天然气集团公司安全环保部、中国石油化工集团公司安全环保局</v>
          </cell>
        </row>
        <row r="103">
          <cell r="W103" t="str">
            <v>刘铁民、张兴凯</v>
          </cell>
          <cell r="X103">
            <v>39771</v>
          </cell>
          <cell r="Y103">
            <v>39814</v>
          </cell>
        </row>
        <row r="104">
          <cell r="C104" t="str">
            <v>AQ 2037-2012</v>
          </cell>
          <cell r="D104" t="str">
            <v>石油行业安全生产标准化 导则</v>
          </cell>
          <cell r="E104" t="str">
            <v>现行</v>
          </cell>
          <cell r="F104" t="str">
            <v>安全</v>
          </cell>
        </row>
        <row r="104">
          <cell r="I104" t="str">
            <v>全国安全生产标准化技术委员会</v>
          </cell>
        </row>
        <row r="104">
          <cell r="K104" t="str">
            <v>The guideline for work safety standardization of petroleum industries</v>
          </cell>
        </row>
        <row r="104">
          <cell r="M104" t="str">
            <v>AQ2012,AQ/T9006,SY/T6276</v>
          </cell>
          <cell r="N104" t="str">
            <v>无</v>
          </cell>
          <cell r="O104" t="str">
            <v>无</v>
          </cell>
        </row>
        <row r="104">
          <cell r="R104" t="str">
            <v>E09</v>
          </cell>
          <cell r="S104" t="str">
            <v>13.100</v>
          </cell>
        </row>
        <row r="104">
          <cell r="U104" t="str">
            <v>石油工业安全标准化技术委员会、中国石油天然气集团公司安全环保与节能部、中国石油化工集团公司安全环保局、中国海洋石油总公司质量健康安全环保部</v>
          </cell>
        </row>
        <row r="104">
          <cell r="W104" t="str">
            <v>卢世红、王强、吴苏江、宋立崧、杜民、彭星来、高瑞芝、支景波、邱少林、周焕波、章焱、孙少光</v>
          </cell>
          <cell r="X104">
            <v>41253</v>
          </cell>
          <cell r="Y104">
            <v>41334</v>
          </cell>
        </row>
        <row r="105">
          <cell r="C105" t="str">
            <v>AQ/T 9006-2010</v>
          </cell>
          <cell r="D105" t="str">
            <v>企业安全生产标准化基本规范</v>
          </cell>
          <cell r="E105" t="str">
            <v>现行</v>
          </cell>
          <cell r="F105" t="str">
            <v>安全</v>
          </cell>
        </row>
        <row r="105">
          <cell r="I105" t="str">
            <v>全国安全生产标准化技术委员会</v>
          </cell>
        </row>
        <row r="105">
          <cell r="K105" t="str">
            <v>Basic norms for work safety standardization of enterprises</v>
          </cell>
        </row>
        <row r="105">
          <cell r="M105" t="str">
            <v>GB2894,GBZ158</v>
          </cell>
          <cell r="N105" t="str">
            <v>无</v>
          </cell>
          <cell r="O105" t="str">
            <v>无</v>
          </cell>
        </row>
        <row r="105">
          <cell r="R105" t="str">
            <v>C78</v>
          </cell>
          <cell r="S105" t="str">
            <v>13.100</v>
          </cell>
        </row>
        <row r="105">
          <cell r="U105" t="str">
            <v>中国安全生产协会、中国石油化工股份有限公司北京燕山分公司、中国神华煤制油化工有限公司</v>
          </cell>
        </row>
        <row r="105">
          <cell r="W105" t="str">
            <v>韩国庆、高明</v>
          </cell>
          <cell r="X105">
            <v>40283</v>
          </cell>
          <cell r="Y105">
            <v>40330</v>
          </cell>
        </row>
        <row r="106">
          <cell r="C106" t="str">
            <v>DZ/T 0276.20-2015</v>
          </cell>
          <cell r="D106" t="str">
            <v>岩石物理力学性质试验规程 第20部分：岩石三轴压缩强度试验</v>
          </cell>
          <cell r="E106" t="str">
            <v>现行</v>
          </cell>
          <cell r="F106" t="str">
            <v>质量管理</v>
          </cell>
        </row>
        <row r="106">
          <cell r="I106" t="str">
            <v>全国国土资源标准化技术委员会</v>
          </cell>
        </row>
        <row r="106">
          <cell r="K106" t="str">
            <v>Regulation for testing the physical and mechanical properties of rock.Part 20:Test for determining the strength of rock in triaxial compression</v>
          </cell>
        </row>
        <row r="106">
          <cell r="M106" t="str">
            <v>DZ/T0276.18,DZ/T0276.19</v>
          </cell>
          <cell r="N106" t="str">
            <v>无</v>
          </cell>
          <cell r="O106" t="str">
            <v>DY-94</v>
          </cell>
        </row>
        <row r="106">
          <cell r="R106" t="str">
            <v>D00</v>
          </cell>
          <cell r="S106" t="str">
            <v>19.020</v>
          </cell>
        </row>
        <row r="106">
          <cell r="U106" t="str">
            <v>湖北省地质实验研究所、广东省地质实验测试中心</v>
          </cell>
        </row>
        <row r="106">
          <cell r="W106" t="str">
            <v>赵桂芳、王成桥、王玉玲</v>
          </cell>
          <cell r="X106">
            <v>42039</v>
          </cell>
          <cell r="Y106">
            <v>42095</v>
          </cell>
        </row>
        <row r="107">
          <cell r="C107" t="str">
            <v>DZ/T 0276.6-2015</v>
          </cell>
          <cell r="D107" t="str">
            <v>岩石物理力学性质试验规程 第6部分：岩石硬度试验 </v>
          </cell>
          <cell r="E107" t="str">
            <v>现行</v>
          </cell>
          <cell r="F107" t="str">
            <v>质量管理</v>
          </cell>
        </row>
        <row r="107">
          <cell r="I107" t="str">
            <v>全国国土资源标准化技术委员会</v>
          </cell>
        </row>
        <row r="107">
          <cell r="K107" t="str">
            <v>Regulation for testing the physical and mechanical properties of rock.Part 6:Test for determining the hardness of rock</v>
          </cell>
        </row>
        <row r="107">
          <cell r="M107" t="str">
            <v>无</v>
          </cell>
          <cell r="N107" t="str">
            <v>无</v>
          </cell>
          <cell r="O107" t="str">
            <v>DY-94</v>
          </cell>
        </row>
        <row r="107">
          <cell r="R107" t="str">
            <v>D00</v>
          </cell>
          <cell r="S107" t="str">
            <v>19.020</v>
          </cell>
        </row>
        <row r="107">
          <cell r="U107" t="str">
            <v>湖北省地质实验研究所、广东省地质实验测试中心</v>
          </cell>
        </row>
        <row r="107">
          <cell r="W107" t="str">
            <v>姚前元、曾骏、刘文华</v>
          </cell>
          <cell r="X107">
            <v>42039</v>
          </cell>
          <cell r="Y107">
            <v>42095</v>
          </cell>
        </row>
        <row r="108">
          <cell r="C108" t="str">
            <v>DZ/T 0276.18-2015</v>
          </cell>
          <cell r="D108" t="str">
            <v>岩石物理力学性质试验规程 第18部分：岩石单轴抗压强度试验</v>
          </cell>
          <cell r="E108" t="str">
            <v>现行</v>
          </cell>
          <cell r="F108" t="str">
            <v>质量管理</v>
          </cell>
        </row>
        <row r="108">
          <cell r="I108" t="str">
            <v>全国国土资源标准化技术委员会</v>
          </cell>
        </row>
        <row r="108">
          <cell r="K108" t="str">
            <v>Regulation for testing the physical and mechanical properties of rock.Part 18:Test for determing the uniaxial compressive strength of rock</v>
          </cell>
        </row>
        <row r="108">
          <cell r="M108" t="str">
            <v>DZ/T0276.5</v>
          </cell>
          <cell r="N108" t="str">
            <v>无</v>
          </cell>
          <cell r="O108" t="str">
            <v>DY-94</v>
          </cell>
        </row>
        <row r="108">
          <cell r="R108" t="str">
            <v>D00</v>
          </cell>
          <cell r="S108" t="str">
            <v>19.020</v>
          </cell>
        </row>
        <row r="108">
          <cell r="U108" t="str">
            <v>湖北省地质实验研究所</v>
          </cell>
        </row>
        <row r="108">
          <cell r="W108" t="str">
            <v>赵桂芳、刘立志、程立文、易万元</v>
          </cell>
          <cell r="X108">
            <v>42039</v>
          </cell>
          <cell r="Y108">
            <v>42095</v>
          </cell>
        </row>
        <row r="109">
          <cell r="C109" t="str">
            <v>DZ/T 0276.21-2015</v>
          </cell>
          <cell r="D109" t="str">
            <v>岩石物理力学性质试验规程 第21部分：岩石抗拉强度试验 </v>
          </cell>
          <cell r="E109" t="str">
            <v>现行</v>
          </cell>
          <cell r="F109" t="str">
            <v>质量管理</v>
          </cell>
        </row>
        <row r="109">
          <cell r="I109" t="str">
            <v>全国国土资源标准化技术委员会</v>
          </cell>
        </row>
        <row r="109">
          <cell r="K109" t="str">
            <v>Regulation for testing the physical and mechanical properties of rock.Part 21:Test for determining the tensile strength of rock</v>
          </cell>
        </row>
        <row r="109">
          <cell r="M109" t="str">
            <v>DZ/T0276.5</v>
          </cell>
          <cell r="N109" t="str">
            <v>无</v>
          </cell>
          <cell r="O109" t="str">
            <v>DY-94</v>
          </cell>
        </row>
        <row r="109">
          <cell r="R109" t="str">
            <v>D00</v>
          </cell>
          <cell r="S109" t="str">
            <v>19.020</v>
          </cell>
        </row>
        <row r="109">
          <cell r="U109" t="str">
            <v>湖北省地质实验研究所</v>
          </cell>
        </row>
        <row r="109">
          <cell r="W109" t="str">
            <v>赵桂芳、曾骏、何凤</v>
          </cell>
          <cell r="X109">
            <v>42039</v>
          </cell>
          <cell r="Y109">
            <v>42095</v>
          </cell>
        </row>
        <row r="110">
          <cell r="C110" t="str">
            <v>DZ/T 0276.24-2015</v>
          </cell>
          <cell r="D110" t="str">
            <v>岩石物理力学性质试验规程 第24部分：岩石声波速度测试 </v>
          </cell>
          <cell r="E110" t="str">
            <v>现行</v>
          </cell>
          <cell r="F110" t="str">
            <v>质量管理</v>
          </cell>
        </row>
        <row r="110">
          <cell r="I110" t="str">
            <v>全国国土资源标准化技术委员会</v>
          </cell>
        </row>
        <row r="110">
          <cell r="K110" t="str">
            <v>Regulation for testing the physical and mechanical properties of rock.Part 24:Test for determining the sound velocity of rock</v>
          </cell>
        </row>
        <row r="110">
          <cell r="M110" t="str">
            <v>无</v>
          </cell>
          <cell r="N110" t="str">
            <v>无</v>
          </cell>
          <cell r="O110" t="str">
            <v>DY-94</v>
          </cell>
        </row>
        <row r="110">
          <cell r="R110" t="str">
            <v>D00</v>
          </cell>
          <cell r="S110" t="str">
            <v>19.020</v>
          </cell>
        </row>
        <row r="110">
          <cell r="U110" t="str">
            <v>湖北省地质实验研究所、广东省地质实验测试中心</v>
          </cell>
        </row>
        <row r="110">
          <cell r="W110" t="str">
            <v>赵桂芳、陈华、王玉玲</v>
          </cell>
          <cell r="X110">
            <v>42039</v>
          </cell>
          <cell r="Y110">
            <v>42095</v>
          </cell>
        </row>
        <row r="111">
          <cell r="C111" t="str">
            <v>GA 124-2013</v>
          </cell>
          <cell r="D111" t="str">
            <v>正压式消防空气呼吸器</v>
          </cell>
          <cell r="E111" t="str">
            <v>废止</v>
          </cell>
          <cell r="F111" t="str">
            <v>消防</v>
          </cell>
        </row>
        <row r="111">
          <cell r="I111" t="str">
            <v>全国消防标准化技术委员会消防员防护装备分技术委员会</v>
          </cell>
        </row>
        <row r="111">
          <cell r="K111" t="str">
            <v>Self-contained positive pressure air breathing apparatus for fire-fighting</v>
          </cell>
        </row>
        <row r="111">
          <cell r="M111" t="str">
            <v>GB/T1226-2010,GB/T2410-2008,GB2890-2009,GB3836.1-2010,GB3836.4-2010,GB/T7307-2001,GB28053-2011</v>
          </cell>
        </row>
        <row r="111">
          <cell r="O111" t="str">
            <v>GA124-2004</v>
          </cell>
        </row>
        <row r="111">
          <cell r="R111" t="str">
            <v>C85</v>
          </cell>
          <cell r="S111" t="str">
            <v>13.220.10</v>
          </cell>
        </row>
        <row r="111">
          <cell r="U111" t="str">
            <v>公安部上海消防研究所</v>
          </cell>
        </row>
        <row r="111">
          <cell r="W111" t="str">
            <v>凌新亮、毕赢、沈坚敏、黄辉、杨晓华、杜希.张守政﹑姚海锋、刘瑞民、李新年</v>
          </cell>
          <cell r="X111">
            <v>41481</v>
          </cell>
          <cell r="Y111">
            <v>41518</v>
          </cell>
        </row>
        <row r="112">
          <cell r="C112" t="str">
            <v>HJ 2025-2012</v>
          </cell>
          <cell r="D112" t="str">
            <v>险废物收集 贮存 运输技术规范</v>
          </cell>
          <cell r="E112" t="str">
            <v>现行</v>
          </cell>
          <cell r="F112" t="str">
            <v>环境</v>
          </cell>
        </row>
        <row r="112">
          <cell r="I112" t="str">
            <v>环境保护部科技标准司</v>
          </cell>
        </row>
        <row r="112">
          <cell r="K112" t="str">
            <v>Technical specifications for collection, storage, transportation of hazardous waste</v>
          </cell>
        </row>
        <row r="112">
          <cell r="M112" t="str">
            <v>GB190,GB5085.1-7,GB6944,GB8979,GB12463,GB13015,GB13392,GB15603,GB15562.2GB16297,GB18597,GB19217,GBZ1,GBZ2.1,GBZ2.2,HJ/T177,HJ/T228,HJ/T229,HJ/T276,HJ/T298,HJ421,HJ519,JT617,JT618</v>
          </cell>
          <cell r="N112" t="str">
            <v>无</v>
          </cell>
          <cell r="O112" t="str">
            <v>无</v>
          </cell>
        </row>
        <row r="112">
          <cell r="R112" t="str">
            <v>Z70</v>
          </cell>
          <cell r="S112" t="str">
            <v>13.030</v>
          </cell>
        </row>
        <row r="112">
          <cell r="U112" t="str">
            <v>沈阳环境科学研究院、中国科学院高能物理研究所、国家环境保护危险废物处置工程技术(沈阳)中心</v>
          </cell>
        </row>
        <row r="112">
          <cell r="X112">
            <v>41267</v>
          </cell>
          <cell r="Y112">
            <v>41334</v>
          </cell>
        </row>
        <row r="113">
          <cell r="C113" t="str">
            <v>JB/T 4730.2-2005</v>
          </cell>
          <cell r="D113" t="str">
            <v>承压设备无损检测 第2部分：射线检测</v>
          </cell>
          <cell r="E113" t="str">
            <v>废止</v>
          </cell>
          <cell r="F113" t="str">
            <v>检测</v>
          </cell>
        </row>
        <row r="113">
          <cell r="I113" t="str">
            <v>全国锅炉压力容器标准化技术委员会</v>
          </cell>
        </row>
        <row r="113">
          <cell r="K113" t="str">
            <v>Nondestructive testing of pressure equipments - Part 2: Radiographic testing</v>
          </cell>
        </row>
        <row r="113">
          <cell r="M113" t="str">
            <v>GB11533-1989,GB16357-1996,GB18465-2001,GB18871-2002,GB/T19384.1-2003,GB/T19384.2-2003,HB7684-2000,JB/T4730.1,JB/T7902-1999,JB/T7903-1999</v>
          </cell>
          <cell r="N113" t="str">
            <v>无</v>
          </cell>
          <cell r="O113" t="str">
            <v>无</v>
          </cell>
        </row>
        <row r="113">
          <cell r="R113" t="str">
            <v>H26</v>
          </cell>
          <cell r="S113" t="str">
            <v>77.040.20</v>
          </cell>
        </row>
        <row r="113">
          <cell r="U113" t="str">
            <v>合肥通用机械研究院</v>
          </cell>
        </row>
        <row r="113">
          <cell r="W113" t="str">
            <v>强天鹏、袁榕、郑世才、李伟、陈文虎、李衍、何泽云</v>
          </cell>
          <cell r="X113">
            <v>38559</v>
          </cell>
          <cell r="Y113">
            <v>38657</v>
          </cell>
        </row>
        <row r="114">
          <cell r="C114" t="str">
            <v>JB/T 4730.3-2005</v>
          </cell>
          <cell r="D114" t="str">
            <v>承压设备无损检测 第3部分：超声检测</v>
          </cell>
          <cell r="E114" t="str">
            <v>废止</v>
          </cell>
          <cell r="F114" t="str">
            <v>检测</v>
          </cell>
        </row>
        <row r="114">
          <cell r="I114" t="str">
            <v>全国锅炉压力容器标准化技术委员会</v>
          </cell>
        </row>
        <row r="114">
          <cell r="K114" t="str">
            <v>Nondestructive testing of pressure equipments - Part 3: Ultrasonic testing</v>
          </cell>
        </row>
        <row r="114">
          <cell r="M114" t="str">
            <v>JB/T4730.1,JB/T7913-1995,JB/T9214-1999,JB/T10061-1999,JB/T10062-1999,JB/T10063-1999</v>
          </cell>
          <cell r="N114" t="str">
            <v>无</v>
          </cell>
          <cell r="O114" t="str">
            <v>无</v>
          </cell>
        </row>
        <row r="114">
          <cell r="R114" t="str">
            <v>H26</v>
          </cell>
          <cell r="S114" t="str">
            <v>77.040.20</v>
          </cell>
        </row>
        <row r="114">
          <cell r="U114" t="str">
            <v>合肥通用机械研究院</v>
          </cell>
        </row>
        <row r="114">
          <cell r="W114" t="str">
            <v>袁榕、姚志忠、康纪黔、阎长周、肖家伟、许遵言、潘荣宝、陈程玉</v>
          </cell>
          <cell r="X114">
            <v>38559</v>
          </cell>
          <cell r="Y114">
            <v>38657</v>
          </cell>
        </row>
        <row r="115">
          <cell r="C115" t="str">
            <v>JB/T 5000.4-2007</v>
          </cell>
          <cell r="D115" t="str">
            <v>重型机械通用技术条件 第4部分：铸铁件</v>
          </cell>
          <cell r="E115" t="str">
            <v>现行</v>
          </cell>
          <cell r="F115" t="str">
            <v>铸造</v>
          </cell>
        </row>
        <row r="115">
          <cell r="I115" t="str">
            <v>机械工业冶金机械标准化技术委员会</v>
          </cell>
        </row>
        <row r="115">
          <cell r="K115" t="str">
            <v>Heavy mechanical general techniques and standards.Payt4: Iron cating</v>
          </cell>
        </row>
        <row r="115">
          <cell r="M115" t="str">
            <v>GB/T1348,GB/T6060.1,GB/T6414,GB/T9437,GB/T9439,GB/T11351,JB/T5000.12</v>
          </cell>
          <cell r="N115" t="str">
            <v>无</v>
          </cell>
          <cell r="O115" t="str">
            <v>JB/T5000.4-2007</v>
          </cell>
        </row>
        <row r="115">
          <cell r="R115" t="str">
            <v>J31</v>
          </cell>
          <cell r="S115" t="str">
            <v>25.120.20</v>
          </cell>
        </row>
        <row r="115">
          <cell r="U115" t="str">
            <v>第一重型机械集团公司、西安重型机械研究所</v>
          </cell>
        </row>
        <row r="115">
          <cell r="W115" t="str">
            <v>段秀明、李剑平</v>
          </cell>
          <cell r="X115">
            <v>39322</v>
          </cell>
          <cell r="Y115">
            <v>39479</v>
          </cell>
        </row>
        <row r="116">
          <cell r="C116" t="str">
            <v>JB/T 8467-2014</v>
          </cell>
          <cell r="D116" t="str">
            <v>锻钢件超声检测</v>
          </cell>
          <cell r="E116" t="str">
            <v>现行</v>
          </cell>
          <cell r="F116" t="str">
            <v>锻压</v>
          </cell>
        </row>
        <row r="116">
          <cell r="I116" t="str">
            <v>全国大型铸锻件标准化技术委员会</v>
          </cell>
        </row>
        <row r="116">
          <cell r="K116" t="str">
            <v>Ultrasonic testing for steel forgings</v>
          </cell>
        </row>
        <row r="116">
          <cell r="M116" t="str">
            <v>GB/T9445,GB/T11259,GB/T12604.1,JB/T9214,JB/T10061,JB/T10062</v>
          </cell>
          <cell r="N116" t="str">
            <v>无</v>
          </cell>
          <cell r="O116" t="str">
            <v>JB/T8467-1996</v>
          </cell>
        </row>
        <row r="116">
          <cell r="R116" t="str">
            <v>J32</v>
          </cell>
          <cell r="S116" t="str">
            <v>77.140.85</v>
          </cell>
        </row>
        <row r="116">
          <cell r="U116" t="str">
            <v>二重集团(德阳)重型装备股份有限公司</v>
          </cell>
        </row>
        <row r="116">
          <cell r="W116" t="str">
            <v>范吕慧、陈冲</v>
          </cell>
          <cell r="X116">
            <v>41829</v>
          </cell>
          <cell r="Y116">
            <v>41944</v>
          </cell>
        </row>
        <row r="117">
          <cell r="C117" t="str">
            <v>JB/T 9388-2015</v>
          </cell>
          <cell r="D117" t="str">
            <v>界面张力仪技术条件</v>
          </cell>
          <cell r="E117" t="str">
            <v>现行</v>
          </cell>
          <cell r="F117" t="str">
            <v>试验机</v>
          </cell>
        </row>
        <row r="117">
          <cell r="I117" t="str">
            <v>全国试验机标准化技术委员会</v>
          </cell>
        </row>
        <row r="117">
          <cell r="K117" t="str">
            <v>Interface tensiometers.Technical specification</v>
          </cell>
        </row>
        <row r="117">
          <cell r="M117" t="str">
            <v>GB/T2611-2007,JB/T614-2007</v>
          </cell>
          <cell r="N117" t="str">
            <v>无</v>
          </cell>
          <cell r="O117" t="str">
            <v>JB/T9338-2002</v>
          </cell>
        </row>
        <row r="117">
          <cell r="R117" t="str">
            <v>N72</v>
          </cell>
          <cell r="S117" t="str">
            <v>19.060</v>
          </cell>
        </row>
        <row r="117">
          <cell r="U117" t="str">
            <v>长春机械科学研究院有限公司、承德市精密试验机有限公司、广州大学、上海方瑞仪器有限公司</v>
          </cell>
        </row>
        <row r="117">
          <cell r="W117" t="str">
            <v>刘智力、赵凌云、徐忠根、金宏波、高安民、王新华</v>
          </cell>
          <cell r="X117">
            <v>42287</v>
          </cell>
          <cell r="Y117">
            <v>42430</v>
          </cell>
        </row>
        <row r="118">
          <cell r="C118" t="str">
            <v>JGJ 46-2005</v>
          </cell>
          <cell r="D118" t="str">
            <v>施工现场临时用电安全技术规范</v>
          </cell>
          <cell r="E118" t="str">
            <v>现行</v>
          </cell>
          <cell r="F118" t="str">
            <v>劳动保护</v>
          </cell>
        </row>
        <row r="118">
          <cell r="I118" t="str">
            <v>中华人民共和国建设部</v>
          </cell>
        </row>
        <row r="118">
          <cell r="K118" t="str">
            <v>Technical code for safety of temporary electrification on construction site</v>
          </cell>
        </row>
        <row r="118">
          <cell r="M118" t="str">
            <v>无</v>
          </cell>
          <cell r="N118" t="str">
            <v>无</v>
          </cell>
          <cell r="O118" t="str">
            <v>无</v>
          </cell>
        </row>
        <row r="118">
          <cell r="R118" t="str">
            <v>P09</v>
          </cell>
          <cell r="S118" t="str">
            <v>13.100</v>
          </cell>
        </row>
        <row r="118">
          <cell r="U118" t="str">
            <v>沈阳建筑大学、中国建筑业协会建筑安全分会、上海市建设安全协会、山东省建筑施工安全监督站、江苏省建筑安全与设备管理协会、安徽省建设行业安全协会、云南省建设工程安全监督站、武汉市城乡安全生产管理站、陕西省建设工程质量安全监督总站、烟台市施工安全监督站、辽宁省建设厅、抚顺市工程质量安全监督站
</v>
          </cell>
        </row>
        <row r="118">
          <cell r="W118" t="str">
            <v>徐荣杰、秦春芳、孙锦强、李印、吴秀丽、顾建生、刘世才、张明、蒲宇锋、操贤平、边尔伦、王晓波、刘少飞、李长凯、白波</v>
          </cell>
          <cell r="X118">
            <v>38457</v>
          </cell>
          <cell r="Y118">
            <v>38534</v>
          </cell>
        </row>
        <row r="119">
          <cell r="C119" t="str">
            <v>JJG 695-2019</v>
          </cell>
          <cell r="D119" t="str">
            <v>硫化氢气体检测仪检定规程</v>
          </cell>
          <cell r="E119" t="str">
            <v>现行</v>
          </cell>
          <cell r="F119" t="str">
            <v>计量</v>
          </cell>
        </row>
        <row r="119">
          <cell r="I119" t="str">
            <v>全国环境化学计量技术委员会</v>
          </cell>
        </row>
        <row r="119">
          <cell r="K119" t="str">
            <v>Sulfur Hydrogen Gas Detectors</v>
          </cell>
        </row>
        <row r="119">
          <cell r="M119" t="str">
            <v>无</v>
          </cell>
          <cell r="N119" t="str">
            <v>无</v>
          </cell>
          <cell r="O119" t="str">
            <v>无</v>
          </cell>
        </row>
        <row r="119">
          <cell r="R119" t="str">
            <v>A50/64</v>
          </cell>
          <cell r="S119" t="str">
            <v>25.040.40</v>
          </cell>
        </row>
        <row r="119">
          <cell r="U119" t="str">
            <v>上海市计量测试技术研究院、中国测试技术研究院</v>
          </cell>
        </row>
        <row r="119">
          <cell r="W119" t="str">
            <v>陈岚、刘庆、蔡建华、施建伟、万力、施力予、戚甲举
</v>
          </cell>
          <cell r="X119">
            <v>43735</v>
          </cell>
          <cell r="Y119">
            <v>43917</v>
          </cell>
        </row>
        <row r="120">
          <cell r="C120" t="str">
            <v>QB/T 2560-2002</v>
          </cell>
          <cell r="D120" t="str">
            <v>实验室玻璃仪器过滤漏斗 </v>
          </cell>
          <cell r="E120" t="str">
            <v>废止</v>
          </cell>
          <cell r="F120" t="str">
            <v>塑料器皿</v>
          </cell>
        </row>
        <row r="120">
          <cell r="I120" t="str">
            <v>全国玻璃仪器标准化技术委员会</v>
          </cell>
        </row>
        <row r="120">
          <cell r="K120" t="str">
            <v>Laboratory glassware-Filter funnels</v>
          </cell>
        </row>
        <row r="120">
          <cell r="M120" t="str">
            <v>GB191-2002,GB/T2828-1987,GB/T6543-1986,GB/T6582-1997,GB/T15726-1995</v>
          </cell>
        </row>
        <row r="120">
          <cell r="O120" t="str">
            <v>无</v>
          </cell>
        </row>
        <row r="120">
          <cell r="R120" t="str">
            <v>N64</v>
          </cell>
          <cell r="S120" t="str">
            <v>71.040.20</v>
          </cell>
        </row>
        <row r="120">
          <cell r="U120" t="str">
            <v>盐城市玻璃仪器二厂、国家轻工业玻璃产品质量监督检测中心</v>
          </cell>
        </row>
        <row r="120">
          <cell r="W120" t="str">
            <v>陈汝祝、许文华、袁守菊</v>
          </cell>
          <cell r="X120">
            <v>37520</v>
          </cell>
          <cell r="Y120">
            <v>37591</v>
          </cell>
        </row>
        <row r="121">
          <cell r="C121" t="str">
            <v>QC/T 252-1998</v>
          </cell>
          <cell r="D121" t="str">
            <v>专用汽车定型试验规程</v>
          </cell>
          <cell r="E121" t="str">
            <v>现行</v>
          </cell>
          <cell r="F121" t="str">
            <v>汽车</v>
          </cell>
        </row>
        <row r="121">
          <cell r="I121" t="str">
            <v>全国汽车标准化技术委员会</v>
          </cell>
        </row>
        <row r="121">
          <cell r="M121" t="str">
            <v>GB/T1332-1991,GB1496-1979,GB/T3845-1993,GB/T3846-1993,GB4970-1985,GB/T6323.1-1994,GB/T6323.4-1994,GB/T6323.5-1994,GB/T6323.6-1994,GB7258-1997,GB/T12478-1990,GB/T12480-1990,GB/T12534-1990,GB/T12535-1990,GB/T12536-1990,GB/T12538-1990,GB/T12539-1990,GB/T12540-1990,GB/T12541-1990,GB/T12542-1990,GB/T12543-1990,GB/T12544-1990,GB/T12544-1990,GB/T12545-1990,GB/T12546-1990,GB/T12547-1990,GB/T12548-1990,GB/T12673-1990,GB/T12674-1990,GB/T12676-1990,GB/T12677-1990,GB/T12781-1991,GB/T12782-1991,GB/T13872-1992,GB/T13873-1992,GB14023-1992、JB3743-1984,JB4020-1985</v>
          </cell>
          <cell r="N121" t="str">
            <v>无</v>
          </cell>
          <cell r="O121" t="str">
            <v>无</v>
          </cell>
        </row>
        <row r="121">
          <cell r="R121" t="str">
            <v>T50</v>
          </cell>
          <cell r="S121" t="str">
            <v>43.160</v>
          </cell>
        </row>
        <row r="121">
          <cell r="U121" t="str">
            <v>汉阳专用汽车研究所</v>
          </cell>
        </row>
        <row r="121">
          <cell r="W121" t="str">
            <v>谷明志、安洪昌、吴跃玲</v>
          </cell>
          <cell r="X121">
            <v>35989</v>
          </cell>
          <cell r="Y121">
            <v>36161</v>
          </cell>
        </row>
        <row r="122">
          <cell r="C122" t="str">
            <v>TD/T 1036-2013</v>
          </cell>
          <cell r="D122" t="str">
            <v>土地复垦质量控制标准</v>
          </cell>
          <cell r="E122" t="str">
            <v>现行</v>
          </cell>
          <cell r="F122" t="str">
            <v>国土资源</v>
          </cell>
        </row>
        <row r="122">
          <cell r="I122" t="str">
            <v>全国国土资源标准化技术委员会</v>
          </cell>
        </row>
        <row r="122">
          <cell r="K122" t="str">
            <v>Completion standards on land reclamation quality</v>
          </cell>
        </row>
        <row r="122">
          <cell r="M122" t="str">
            <v>GB2715,GB3838-2002,GB8703,GB11607,GB14500,GB15618-1995,GB18598,GB50007,GB50011,GB50286,GB50288,GB/T16453,GB/T18337.2,GB/T18337.4,GB/T21010,GBZ167,LY/T1607,NY/T1342,TD/T1031-2011,TD/T1033</v>
          </cell>
          <cell r="N122" t="str">
            <v>无</v>
          </cell>
          <cell r="O122" t="str">
            <v>无</v>
          </cell>
        </row>
        <row r="122">
          <cell r="R122" t="str">
            <v>P57</v>
          </cell>
          <cell r="S122" t="str">
            <v>91.020</v>
          </cell>
        </row>
        <row r="122">
          <cell r="U122" t="str">
            <v>国土资源部土地整治中心、中国地质大学（北京）、北京矿冶研究总院、中国矿业大学（北京）</v>
          </cell>
        </row>
        <row r="122">
          <cell r="W122" t="str">
            <v>吴海洋、刘仁芙、罗明、自中科、刘喜韬、王金满、周连碧、胡振琪、王敬、黄先栋、卢丽华、周妍、周际、周伟、张清春、赵中秋、周旭</v>
          </cell>
          <cell r="X122">
            <v>41297</v>
          </cell>
          <cell r="Y122">
            <v>41306</v>
          </cell>
        </row>
        <row r="123">
          <cell r="C123" t="str">
            <v>WS/T 754-2016</v>
          </cell>
          <cell r="D123" t="str">
            <v>噪声职业病危害风险管理指南</v>
          </cell>
          <cell r="E123" t="str">
            <v>现行</v>
          </cell>
          <cell r="F123" t="str">
            <v>生产监督</v>
          </cell>
        </row>
        <row r="123">
          <cell r="I123" t="str">
            <v>全国安全生产标准化技术委员会防尘防毒分技术委员会</v>
          </cell>
        </row>
        <row r="123">
          <cell r="K123" t="str">
            <v>Guidelines for risk management of occupational noise hazard</v>
          </cell>
        </row>
        <row r="123">
          <cell r="M123" t="str">
            <v>无</v>
          </cell>
          <cell r="N123" t="str">
            <v>无</v>
          </cell>
          <cell r="O123" t="str">
            <v>无</v>
          </cell>
        </row>
        <row r="123">
          <cell r="R123" t="str">
            <v>C78</v>
          </cell>
          <cell r="S123" t="str">
            <v>13.100</v>
          </cell>
        </row>
        <row r="123">
          <cell r="U123" t="str">
            <v>天津渤海化工集团有限责任公司劳动卫生研究所、南开大学;天津市安全生产监督管理局、中国石油化工股份有限公司天津分公司</v>
          </cell>
        </row>
        <row r="123">
          <cell r="W123" t="str">
            <v>黄德寅、刘茂、李敏嫣、张倩、刁立成、吴梅香、高海山、赵健、邢立焕、刘忠河、张建强</v>
          </cell>
          <cell r="X123">
            <v>42611</v>
          </cell>
          <cell r="Y123">
            <v>42795</v>
          </cell>
        </row>
        <row r="124">
          <cell r="C124" t="str">
            <v>Q/SY 01145-2020</v>
          </cell>
          <cell r="D124" t="str">
            <v>油气水井压裂施工总结编写规范</v>
          </cell>
          <cell r="E124" t="str">
            <v>现行</v>
          </cell>
          <cell r="F124" t="str">
            <v>勘探与生产</v>
          </cell>
        </row>
        <row r="124">
          <cell r="I124" t="str">
            <v>中国石油天然气集团有限公司标准化委员会勘探与生产专业标准化技术委员好</v>
          </cell>
        </row>
        <row r="124">
          <cell r="K124" t="str">
            <v>Specification of summarizing compiling for fracturing treatment in oil，gas and water wells</v>
          </cell>
        </row>
        <row r="124">
          <cell r="M124" t="str">
            <v>Q/SY6127-2006,Q/SY31-2007,Q/SY91-2004</v>
          </cell>
          <cell r="N124" t="str">
            <v>无</v>
          </cell>
          <cell r="O124" t="str">
            <v>无</v>
          </cell>
        </row>
        <row r="124">
          <cell r="R124" t="str">
            <v>E11</v>
          </cell>
        </row>
        <row r="124">
          <cell r="U124" t="str">
            <v>大庆油田有限责任公司、长庆油田分公司、西南油气田分公司</v>
          </cell>
        </row>
        <row r="124">
          <cell r="W124" t="str">
            <v>姚海晶、王珂昕、罗明辉、李厉、彭妮妮、刘萍、吴帮英、闵琦、段国彬</v>
          </cell>
          <cell r="X124">
            <v>44161</v>
          </cell>
          <cell r="Y124">
            <v>44161</v>
          </cell>
        </row>
        <row r="125">
          <cell r="C125" t="str">
            <v>Q/SY 16853-2021</v>
          </cell>
          <cell r="D125" t="str">
            <v>页岩气井压裂施工规范
</v>
          </cell>
          <cell r="E125" t="str">
            <v>现行</v>
          </cell>
          <cell r="F125" t="str">
            <v>勘探与生产</v>
          </cell>
        </row>
        <row r="125">
          <cell r="I125" t="str">
            <v>中国石油天然气集团有限公司标准化委员会勘探与生产专业标准化技术委员好</v>
          </cell>
        </row>
        <row r="125">
          <cell r="K125" t="str">
            <v>Construction specifications on shale gas well fracturing
Construction specifications on shale gas well fracturing</v>
          </cell>
        </row>
        <row r="125">
          <cell r="M125" t="str">
            <v>SY/T5727,SY/T6276,SY/T6690,Q/SY01460,Q/SY02634,Q/SY08316,Q/SY08368</v>
          </cell>
          <cell r="N125" t="str">
            <v>无</v>
          </cell>
          <cell r="O125" t="str">
            <v>无</v>
          </cell>
        </row>
        <row r="125">
          <cell r="R125" t="str">
            <v>E11</v>
          </cell>
        </row>
        <row r="125">
          <cell r="U125" t="str">
            <v>川庆钻探工程公司、西南油气田分公司、勘探开发研究院</v>
          </cell>
        </row>
        <row r="125">
          <cell r="W125" t="str">
            <v>周睿、石孝志、史世平、李雪飞、范育才、朱孟伟．伍洲、陆威、周仲建、陈毅、付鹏、向刚、罗彬、欧跃强、严星明</v>
          </cell>
          <cell r="X125">
            <v>44560</v>
          </cell>
          <cell r="Y125">
            <v>44621</v>
          </cell>
        </row>
        <row r="126">
          <cell r="C126" t="str">
            <v>SY/T 5510-2021</v>
          </cell>
          <cell r="D126" t="str">
            <v>油田化学常用术语</v>
          </cell>
          <cell r="E126" t="str">
            <v>现行</v>
          </cell>
        </row>
        <row r="126">
          <cell r="I126" t="str">
            <v>油田化学剂专业标准化技术委员会</v>
          </cell>
        </row>
        <row r="126">
          <cell r="K126" t="str">
            <v>Common vocabulary of oilfield chemistry</v>
          </cell>
        </row>
        <row r="126">
          <cell r="O126" t="str">
            <v>SY/T 5510-1992</v>
          </cell>
        </row>
        <row r="126">
          <cell r="R126" t="str">
            <v>E13</v>
          </cell>
          <cell r="S126" t="str">
            <v>75.020</v>
          </cell>
        </row>
        <row r="126">
          <cell r="U126" t="str">
            <v>石油工业标准化研究所、中国石油化工股份有限公司胜利油田分公司勘探开发研究院、中海石油（中国）有限公司开发生产部、中海油田服务股份有限公司油田化学研究院、中国石油物资采购中心、西安石油大学、中国石油安全环保技术研究院有限公司</v>
          </cell>
        </row>
        <row r="126">
          <cell r="W126" t="str">
            <v>张玉、王凤、祝仰文、姜维东、韩睿婧、耿铁、张菊康、任晓娟、刘敏、王梦颖、李思源、何旭鵁、杨涵舒</v>
          </cell>
          <cell r="X126">
            <v>44516</v>
          </cell>
          <cell r="Y126">
            <v>44608</v>
          </cell>
          <cell r="Z126" t="str">
            <v>本文件界定了油田化学的常用术语。本文件适用于钻井完井、压裂酸化、采油采气、提高采收率、油气水处理及集输等过程中的油田化学领域。</v>
          </cell>
        </row>
        <row r="127">
          <cell r="C127" t="str">
            <v>SY/T 5745-2008</v>
          </cell>
          <cell r="D127" t="str">
            <v>采油采气工程词汇</v>
          </cell>
          <cell r="E127" t="str">
            <v>现行</v>
          </cell>
        </row>
        <row r="127">
          <cell r="I127" t="str">
            <v>采油采气专业标准化委员会</v>
          </cell>
        </row>
        <row r="127">
          <cell r="K127" t="str">
            <v>Vocabulary of oil &amp; gas production engineering</v>
          </cell>
        </row>
        <row r="127">
          <cell r="O127" t="str">
            <v>SY/T 5745-1995</v>
          </cell>
        </row>
        <row r="127">
          <cell r="R127" t="str">
            <v>E14</v>
          </cell>
          <cell r="S127" t="str">
            <v>75.020</v>
          </cell>
        </row>
        <row r="127">
          <cell r="U127" t="str">
            <v>中国石油西南油气田分公司采气工程研究院、大庆石油学院</v>
          </cell>
        </row>
        <row r="127">
          <cell r="W127" t="str">
            <v>李季、黄艳、白璐、赵子刚</v>
          </cell>
          <cell r="X127">
            <v>39615</v>
          </cell>
          <cell r="Y127">
            <v>39783</v>
          </cell>
          <cell r="Z127" t="str">
            <v>本标准规定了采油采气工程常用词汇。本标准适用于石油天然工业采油采气工程领域，也适用于石油工业其他领域。</v>
          </cell>
        </row>
        <row r="128">
          <cell r="C128" t="str">
            <v>Q/SY 01017-2018</v>
          </cell>
          <cell r="D128" t="str">
            <v>地震岩石物理分析技术规范</v>
          </cell>
          <cell r="E128" t="str">
            <v>现行</v>
          </cell>
        </row>
        <row r="128">
          <cell r="I128" t="str">
            <v>中国石油天然气集团有限公司油田化学剂及材料专业技术委员会</v>
          </cell>
        </row>
        <row r="128">
          <cell r="K128" t="str">
            <v>Technical specification of seismic rock physics analysis</v>
          </cell>
        </row>
        <row r="128">
          <cell r="R128" t="str">
            <v>E11</v>
          </cell>
          <cell r="S128" t="str">
            <v>75.180.10</v>
          </cell>
        </row>
        <row r="128">
          <cell r="U128" t="str">
            <v>大庆油田有限责任公司,中国石油勘探开发研究院，新疆油田分公司</v>
          </cell>
        </row>
        <row r="128">
          <cell r="W128" t="str">
            <v>李奎周，唐建华，赵海波，杨志芳，赵邦六，陈树民，曾忠，王建民，曹宏，朱明，晏信飞，王团</v>
          </cell>
          <cell r="X128">
            <v>43307</v>
          </cell>
          <cell r="Y128">
            <v>43405</v>
          </cell>
          <cell r="Z128" t="str">
            <v>本标准规定了地震岩石物理分析所涉及的岩石物理和岩石力学参数的数据内容与存储结构，以及地震岩石物理分析主要工作流程与质控方法。本标准适用于针对地震储层预测、工程压裂等工作所开展的岩石物理分析及岩石力学参数分析，其中岩石力学参数分析仅适用于碎屑岩地层。</v>
          </cell>
        </row>
        <row r="129">
          <cell r="C129" t="str">
            <v>Q/SY 01460-2018</v>
          </cell>
          <cell r="D129" t="str">
            <v>水平井分段压裂工艺技术规范</v>
          </cell>
          <cell r="E129" t="str">
            <v>现行</v>
          </cell>
        </row>
        <row r="129">
          <cell r="I129" t="str">
            <v>中国石油天然气集团有限公司油田化学剂及材料专业技术委员会</v>
          </cell>
        </row>
        <row r="129">
          <cell r="K129" t="str">
            <v>Specification of multistage fracturing for horizontal well</v>
          </cell>
        </row>
        <row r="129">
          <cell r="O129" t="str">
            <v>Q/SY1460-2012</v>
          </cell>
        </row>
        <row r="129">
          <cell r="R129" t="str">
            <v>E14</v>
          </cell>
          <cell r="S129" t="str">
            <v>75.020</v>
          </cell>
        </row>
        <row r="129">
          <cell r="U129" t="str">
            <v>勘探开发研究院，西南油气田分公司，吉林油田分公司，长庆油田分公司，大庆油田有限责任公司。</v>
          </cell>
        </row>
        <row r="129">
          <cell r="W129" t="str">
            <v>丁云宏，王永辉，车明光，邱金平，陈伟华，段永伟，李川，张洪涛，高睿，张晓川，田助红，张玉广，张应安，陆红军，王发现，赵振峰，桑宇，王欣，王凤山，唐梅荣，冉立，赵兴东，曾冀，周拿云，许建国，杨立峰，孙志超，杜现飞，徐创朝，陈娟，王贤君，郑贵，魏天超，李琳，王文雄，王辽，张柟桥。</v>
          </cell>
          <cell r="X129">
            <v>43307</v>
          </cell>
          <cell r="Y129">
            <v>43405</v>
          </cell>
          <cell r="Z129" t="str">
            <v>本标准规定了水平井分段压裂设计方法以及双封单卡分段压裂、不动管柱滑套分段压裂、水力喷砂分段压裂、桥塞分段压裂和裸眼封隔器分段压裂工艺的实施要求。本标准适用于水平井分段压裂设计与施工。</v>
          </cell>
        </row>
        <row r="130">
          <cell r="C130" t="str">
            <v>Q/SY 01742-2019</v>
          </cell>
          <cell r="D130" t="str">
            <v>保护薄隔层平衡压裂设计与施工规范(原标准号：Q/SY 1742-2014)</v>
          </cell>
          <cell r="E130" t="str">
            <v>现行</v>
          </cell>
        </row>
        <row r="130">
          <cell r="I130" t="str">
            <v>中国石油天然气集团有限公司油田化学剂及材料专业技术委员会</v>
          </cell>
        </row>
        <row r="130">
          <cell r="K130" t="str">
            <v>Specifications for design and operation of balance fracturing to preserve the thin barrier</v>
          </cell>
        </row>
        <row r="130">
          <cell r="R130" t="str">
            <v>E14</v>
          </cell>
          <cell r="S130" t="str">
            <v>75.020</v>
          </cell>
        </row>
        <row r="130">
          <cell r="U130" t="str">
            <v>大庆油田有限责任公司，长庆油气田分公司</v>
          </cell>
        </row>
        <row r="130">
          <cell r="W130" t="str">
            <v>周婷婷、张晓君、刘献龙、杨玉才</v>
          </cell>
          <cell r="X130">
            <v>41873</v>
          </cell>
          <cell r="Y130">
            <v>41913</v>
          </cell>
          <cell r="Z130" t="str">
            <v>本标准规定了采用专用工具保护薄隔层平衡压裂选井选层原则、压裂工艺、压裂施工及技术要求。本标准适用于油水井保护薄隔层平衡压裂设计与施工。</v>
          </cell>
        </row>
        <row r="131">
          <cell r="C131" t="str">
            <v>Q/SY 01748-2019</v>
          </cell>
          <cell r="D131" t="str">
            <v>套管滑套分层压裂工艺技术规范(原标准号：Q/SY 1748-2014)</v>
          </cell>
          <cell r="E131" t="str">
            <v>现行</v>
          </cell>
        </row>
        <row r="131">
          <cell r="I131" t="str">
            <v>中国石油天然气集团有限公司油田化学剂及材料专业技术委员会</v>
          </cell>
        </row>
        <row r="131">
          <cell r="K131" t="str">
            <v>Specification of Multi-layer Fracturing by Casing Sliding Sleeve</v>
          </cell>
        </row>
        <row r="131">
          <cell r="R131" t="str">
            <v>E14</v>
          </cell>
          <cell r="S131" t="str">
            <v>75.020</v>
          </cell>
        </row>
        <row r="131">
          <cell r="U131" t="str">
            <v>长庆油田分公司，大庆油田有限责任公司</v>
          </cell>
        </row>
        <row r="131">
          <cell r="W131" t="str">
            <v>周长静、桂捷、黄占盈、慕立俊、越振峰、王凤山、付钢旦、马旭、张文星</v>
          </cell>
          <cell r="X131">
            <v>41873</v>
          </cell>
          <cell r="Y131">
            <v>41913</v>
          </cell>
          <cell r="Z131" t="str">
            <v>本标准规定了套管滑套分层压裂工艺、工具、作业、健康安全环保及技术要求。本标准适用于直井和定向井的套管滑套分层压裂作业。</v>
          </cell>
        </row>
        <row r="132">
          <cell r="C132" t="str">
            <v>Q/SY 1852-2015</v>
          </cell>
          <cell r="D132" t="str">
            <v>页岩气井压裂设计规范</v>
          </cell>
          <cell r="E132" t="str">
            <v>现行</v>
          </cell>
        </row>
        <row r="132">
          <cell r="I132" t="str">
            <v>中国石油天然气集团有限公司油田化学剂及材料专业技术委员会</v>
          </cell>
        </row>
        <row r="132">
          <cell r="K132" t="str">
            <v>Specification of Fracturing Design for Shale Gas Well</v>
          </cell>
        </row>
        <row r="132">
          <cell r="R132" t="str">
            <v>E12</v>
          </cell>
          <cell r="S132" t="str">
            <v>75.020</v>
          </cell>
        </row>
        <row r="132">
          <cell r="U132" t="str">
            <v>石油勘探开发研究院廊坊分院，西南油气田公司采气工程研究院，川庆钻探工程有限公司，浙江油田分公司</v>
          </cell>
        </row>
        <row r="132">
          <cell r="W132" t="str">
            <v>田助红、王永辉、杨立峰、严星明、易新斌、肖勇军、尹丛彬、刘臣</v>
          </cell>
          <cell r="X132">
            <v>42220</v>
          </cell>
          <cell r="Y132">
            <v>42309</v>
          </cell>
          <cell r="Z132" t="str">
            <v>本标准规定了页岩气井压裂设计目的及原则、压裂工艺确定、压裂改造层／段选择、射孔方式及射孔参数确定、压裂材料选择、施工参数的确定、现场施工准备及设备配套要求、压裂施工要求、压后排采管理要求、压裂风险和应急预案以及健康、安全及环境保护要求。本标准适用于页岩气井压裂设计。</v>
          </cell>
        </row>
        <row r="133">
          <cell r="C133" t="str">
            <v>Q/SY 02025-2017</v>
          </cell>
          <cell r="D133" t="str">
            <v>油水井压裂设计规范</v>
          </cell>
          <cell r="E133" t="str">
            <v>现行</v>
          </cell>
        </row>
        <row r="133">
          <cell r="I133" t="str">
            <v>中国石油天然气集团有限公司油田化学剂及材料专业技术委员会</v>
          </cell>
        </row>
        <row r="133">
          <cell r="K133" t="str">
            <v>Specification for fracturing design of oil﹠water well</v>
          </cell>
        </row>
        <row r="133">
          <cell r="O133" t="str">
            <v>Q/SY1025-2010</v>
          </cell>
        </row>
        <row r="133">
          <cell r="R133" t="str">
            <v>E14</v>
          </cell>
          <cell r="S133" t="str">
            <v>75.020</v>
          </cell>
        </row>
        <row r="133">
          <cell r="U133" t="str">
            <v>中国石油勘探开发研究院廊坊分院，川庆钻探工程公司，渤海钻探工程有限公司</v>
          </cell>
        </row>
        <row r="133">
          <cell r="W133" t="str">
            <v>胥云、翁定为、刘哲、毕国强、尹从彬、余芳、郭英、王欣、管保山、梁宏波、崔明月、耿周梅、陈清、张冕</v>
          </cell>
          <cell r="X133">
            <v>42914</v>
          </cell>
          <cell r="Y133">
            <v>42993</v>
          </cell>
          <cell r="Z133" t="str">
            <v>本标准规定了油水井压裂设计的录取资料、设计、材料评估与优选、水力裂缝参数优化、压裂方案与施工参数优化、施工设计、质量健康安全与环境保护等技术要求。本标准适用于油水井压裂设计，气井压裂设计亦可参考。</v>
          </cell>
        </row>
        <row r="134">
          <cell r="C134" t="str">
            <v>Q/SY 11067-2020</v>
          </cell>
          <cell r="D134" t="str">
            <v>井下作业劳动定额</v>
          </cell>
          <cell r="E134" t="str">
            <v>现行</v>
          </cell>
        </row>
        <row r="134">
          <cell r="I134" t="str">
            <v>中国石油天然气集团有限公司油田化学剂及材料专业技术委员会</v>
          </cell>
        </row>
        <row r="134">
          <cell r="K134" t="str">
            <v>Work quato for downhole operation</v>
          </cell>
        </row>
        <row r="134">
          <cell r="O134" t="str">
            <v>Q/SY 11067-2017</v>
          </cell>
        </row>
        <row r="134">
          <cell r="R134" t="str">
            <v>E02</v>
          </cell>
          <cell r="S134" t="str">
            <v>03.100.30</v>
          </cell>
        </row>
        <row r="134">
          <cell r="U134" t="str">
            <v>川庆钻探工程公司，西部钻探工程公司，渤海钻探工程公司，大庆油田公司，长城钻探工程公司</v>
          </cell>
        </row>
        <row r="134">
          <cell r="W134" t="str">
            <v>徐发龙、周丰、吕凤军、孙虎、李明、宣伟、韩蓉、夏玉磊、刘锦江、曹欣、陈晓军、马万林、杨德勇、付常赢、赵友科、孙勇锋、李锐、蔡学军、刘文斐、胥彬</v>
          </cell>
          <cell r="X134">
            <v>44042</v>
          </cell>
          <cell r="Y134">
            <v>44116</v>
          </cell>
          <cell r="Z134" t="str">
            <v>本标准规定了井下作业的压裂（酸化）、试修作业、地层测试和地面测试的施工作业、设备保养、资料及设计和辅助作业。本标准适用于井下作业的劳动定额。</v>
          </cell>
        </row>
        <row r="135">
          <cell r="C135" t="str">
            <v>Q/SY 16016-2019</v>
          </cell>
          <cell r="D135" t="str">
            <v>致密砂岩油水平井体积压裂优化设计规范</v>
          </cell>
          <cell r="E135" t="str">
            <v>现行</v>
          </cell>
        </row>
        <row r="135">
          <cell r="I135" t="str">
            <v>中国石油天然气集团有限公司油田化学剂及材料专业技术委员会</v>
          </cell>
        </row>
        <row r="135">
          <cell r="R135" t="str">
            <v>E12</v>
          </cell>
          <cell r="S135" t="str">
            <v>75.020</v>
          </cell>
        </row>
        <row r="135">
          <cell r="U135" t="str">
            <v>长庆油田分公司、探开发研究院、吉林油田分公司</v>
          </cell>
        </row>
        <row r="135">
          <cell r="W135" t="str">
            <v>张矿生、马兵、毕国强、郝春成，李志忠、陈存慧、唐梅荣、徐静刚、翁定为、段永伟、赵晨旭、薛小佳、杜现飞、白晓虎、张龙、何右安、段瑶瑶、刘哲、梁宏波、郭英陈强、刘顺、李楷、黄蓬刚、樊凤玲、李晓燕、吴顺林、李志文、吴江、殷桂季、山树民、安杰、吕昌盛</v>
          </cell>
          <cell r="X135">
            <v>43795</v>
          </cell>
          <cell r="Y135">
            <v>43891</v>
          </cell>
          <cell r="Z135" t="str">
            <v>本标准规范了致密砂岩油水平井体积压裂优化设计的流程和方法。本标准适用于致密砂岩油储层。</v>
          </cell>
        </row>
        <row r="136">
          <cell r="C136" t="str">
            <v>Q/SY 20772-2019</v>
          </cell>
          <cell r="D136" t="str">
            <v>压裂工程合同规范(原标准号：Q/SY 1772-2014)</v>
          </cell>
          <cell r="E136" t="str">
            <v>现行</v>
          </cell>
        </row>
        <row r="136">
          <cell r="I136" t="str">
            <v>中国石油天然气集团有限公司油田化学剂及材料专业技术委员会</v>
          </cell>
        </row>
        <row r="136">
          <cell r="K136" t="str">
            <v>Specification for fracturing engineering contract</v>
          </cell>
        </row>
        <row r="136">
          <cell r="R136" t="str">
            <v>A10</v>
          </cell>
          <cell r="S136" t="str">
            <v>03.100</v>
          </cell>
        </row>
        <row r="136">
          <cell r="U136" t="str">
            <v>中国石油天然气集团公司法律事务部，大庆油田有限责任公司</v>
          </cell>
        </row>
        <row r="136">
          <cell r="W136" t="str">
            <v>杨大新、蒋汉才、柳峰、窦春辉、王乙</v>
          </cell>
          <cell r="X136">
            <v>42004</v>
          </cell>
          <cell r="Y136">
            <v>42064</v>
          </cell>
          <cell r="Z136" t="str">
            <v>本标准规定了压裂工程合同（以下简称“合同”）订立的基本要求及合同构成。本标准适用于中国石油天然气集团公司（以下简称“集团公司”）、中国石油天然气股份有限公司（以下简称“股份公司”）及其所属单位；集团公司、股份公司及其所属单位为承包方的压裂工程合同的签订，参照本标准执行。</v>
          </cell>
        </row>
        <row r="137">
          <cell r="C137" t="str">
            <v>GB/T 4472-2011</v>
          </cell>
          <cell r="D137" t="str">
            <v>化工产品密度、相对密度的测定</v>
          </cell>
          <cell r="E137" t="str">
            <v>现行</v>
          </cell>
        </row>
        <row r="137">
          <cell r="I137" t="str">
            <v>全国化学标准化技术委员会</v>
          </cell>
        </row>
        <row r="137">
          <cell r="K137" t="str">
            <v>Detemination of density and relative density for chemical products</v>
          </cell>
        </row>
        <row r="137">
          <cell r="M137" t="str">
            <v>GB/T 6682</v>
          </cell>
        </row>
        <row r="137">
          <cell r="O137" t="str">
            <v>GB/T 4472-1984</v>
          </cell>
        </row>
        <row r="137">
          <cell r="R137" t="str">
            <v>G04</v>
          </cell>
          <cell r="S137" t="str">
            <v>71.040.50</v>
          </cell>
        </row>
        <row r="137">
          <cell r="U137" t="str">
            <v>中国化工经济技术发展中心、湖北省化工研究院、中化化工标准化研究所</v>
          </cell>
        </row>
        <row r="137">
          <cell r="W137" t="str">
            <v>魏静、方路、魏乃新、钟之万</v>
          </cell>
          <cell r="X137">
            <v>40907</v>
          </cell>
          <cell r="Y137">
            <v>41183</v>
          </cell>
          <cell r="Z137" t="str">
            <v>本标准规定了化工产品密度和相对密度测定的术语和定义、固体、液体和气体化工产品的密度和相对密度测定的方法。 本标准适用于一般化工产品密度和相对密度的测定。 本标准不适用于炭黑、开孔式泡沫橡胶或塑料等特殊状态的化工产品密度、相对密度的测定。</v>
          </cell>
        </row>
        <row r="138">
          <cell r="C138" t="str">
            <v>GB/T 9724-2007</v>
          </cell>
          <cell r="D138" t="str">
            <v>化学试剂  pH值测定通则</v>
          </cell>
          <cell r="E138" t="str">
            <v>现行</v>
          </cell>
        </row>
        <row r="138">
          <cell r="I138" t="str">
            <v>全国化学标准化技术委员会</v>
          </cell>
        </row>
        <row r="138">
          <cell r="K138" t="str">
            <v>Chemical reagent - General rule for the determination of pH</v>
          </cell>
        </row>
        <row r="138">
          <cell r="M138" t="str">
            <v>GB/T 601,GB/T 603,GB/T 6682,JJG 119-2005</v>
          </cell>
        </row>
        <row r="138">
          <cell r="O138" t="str">
            <v>GB/T 9724-1988</v>
          </cell>
        </row>
        <row r="138">
          <cell r="R138" t="str">
            <v>G60</v>
          </cell>
          <cell r="S138" t="str">
            <v>71.040.30</v>
          </cell>
        </row>
        <row r="138">
          <cell r="U138" t="str">
            <v>上海试四赫维化工有限公司</v>
          </cell>
        </row>
        <row r="138">
          <cell r="W138" t="str">
            <v>贾玲</v>
          </cell>
          <cell r="X138">
            <v>39351</v>
          </cell>
          <cell r="Y138">
            <v>39539</v>
          </cell>
          <cell r="Z138" t="str">
            <v>本标准规定了用电位法测定水溶液 pH 值的通则。本标准适用于化学试剂水液 pH 值的测定。pH 值测定范围为1-12。</v>
          </cell>
        </row>
        <row r="139">
          <cell r="C139" t="str">
            <v>Q/SY 16011-2018</v>
          </cell>
          <cell r="D139" t="str">
            <v>致密油气、页岩气可回收压裂液技术要求和评价方法</v>
          </cell>
          <cell r="E139" t="str">
            <v>现行</v>
          </cell>
        </row>
        <row r="139">
          <cell r="I139" t="str">
            <v>中国石油天然气集团有限公司油田化学剂及材料专业技术委员会</v>
          </cell>
        </row>
        <row r="139">
          <cell r="K139" t="str">
            <v>Technical specifications and evaluation methods of recyclable fracturing fluid for tight oil / gas &amp; shale gas reservoir</v>
          </cell>
        </row>
        <row r="139">
          <cell r="R139" t="str">
            <v>E12</v>
          </cell>
          <cell r="S139" t="str">
            <v>75.020</v>
          </cell>
        </row>
        <row r="139">
          <cell r="U139" t="str">
            <v>长庆油田分公司，西南油气田分公司，川庆钻探工程有限公司，中国石油大庆油田有限责任公司。</v>
          </cell>
        </row>
        <row r="139">
          <cell r="W139" t="str">
            <v>李楷、慕立俊、赵振峰、薛小佳、李宪文、李志航、熊颖、洪怡春、丁里、范华波。</v>
          </cell>
          <cell r="X139">
            <v>43307</v>
          </cell>
          <cell r="Y139">
            <v>43405</v>
          </cell>
          <cell r="Z139" t="str">
            <v>本标准规定了致密油气、页岩气可回收压裂液技术要求和评价方法。本标准适用于致密油气、页岩气可回收压裂液的性能评价。</v>
          </cell>
        </row>
        <row r="140">
          <cell r="C140" t="str">
            <v>Q/SY 17005-2017</v>
          </cell>
          <cell r="D140" t="str">
            <v>压裂用瓜豆片技术规范</v>
          </cell>
          <cell r="E140" t="str">
            <v>现行</v>
          </cell>
        </row>
        <row r="140">
          <cell r="I140" t="str">
            <v>中国石油天然气集团有限公司油田化学剂及材料专业技术委员会</v>
          </cell>
        </row>
        <row r="140">
          <cell r="K140" t="str">
            <v>Technical specifications of guar gum splits for fracturing</v>
          </cell>
        </row>
        <row r="140">
          <cell r="R140" t="str">
            <v>E14</v>
          </cell>
          <cell r="S140" t="str">
            <v>75.020</v>
          </cell>
        </row>
        <row r="140">
          <cell r="U140" t="str">
            <v>中国石油勘探开发研究院廊坊分院，中国石油长庆油田西安长庆化工集团有限公司，中国石油长城钻探工程有限公司昆山公司</v>
          </cell>
        </row>
        <row r="140">
          <cell r="W140" t="str">
            <v>管保山 、刘萍、 梁利、 程芳、 张菊康 、何建平 、谢璇、 杜彪 、程晓亮 、唐志娟 、陈卫平</v>
          </cell>
          <cell r="X140">
            <v>42914</v>
          </cell>
          <cell r="Y140">
            <v>42993</v>
          </cell>
          <cell r="Z140" t="str">
            <v>本标准规定了压裂用瓜豆片的技术要求、检验方法、检验规则、标志与包装、储存与运输。本标准适用于压裂用瓜豆片的质量检测和性能评价。</v>
          </cell>
        </row>
        <row r="141">
          <cell r="C141" t="str">
            <v>Q/SY 17003-2017</v>
          </cell>
          <cell r="D141" t="str">
            <v>碳酸盐岩储层改造用粘弹性表面活性剂自转向酸技术规范</v>
          </cell>
          <cell r="E141" t="str">
            <v>现行</v>
          </cell>
        </row>
        <row r="141">
          <cell r="I141" t="str">
            <v>中国石油天然气集团有限公司油田化学剂及材料专业技术委员会</v>
          </cell>
        </row>
        <row r="141">
          <cell r="K141" t="str">
            <v>The Technical Specification about Self-Diverting Acid of Viscoelastic Surfactant  Used  for Carbonatite Reservoir Stimulation</v>
          </cell>
        </row>
        <row r="141">
          <cell r="R141" t="str">
            <v>E14</v>
          </cell>
          <cell r="S141" t="str">
            <v>75.020</v>
          </cell>
        </row>
        <row r="141">
          <cell r="U141" t="str">
            <v>中国石油西南油气田公司天然气研究院，中国石油勘探开发研究院采油工程研究所，中国石油勘探开发研究院廊坊分院压裂酸化中心</v>
          </cell>
        </row>
        <row r="141">
          <cell r="W141" t="str">
            <v>孙川、刘友权、熊春明、杨贤友、刘萍、管保山、向超、王海燕、石阳</v>
          </cell>
          <cell r="X141">
            <v>42914</v>
          </cell>
          <cell r="Y141">
            <v>42993</v>
          </cell>
          <cell r="Z141" t="str">
            <v>本标准规定了粘弹性表面活性剂自转向酸的通用技术指标、性能实验测试方法。本标准适用于用粘弹性表面活性剂配制的自转向酸性能测试和评价。</v>
          </cell>
        </row>
        <row r="142">
          <cell r="C142" t="str">
            <v>Q/SY 17006-2017</v>
          </cell>
          <cell r="D142" t="str">
            <v>压裂酸化用起泡剂技术规范</v>
          </cell>
          <cell r="E142" t="str">
            <v>现行</v>
          </cell>
        </row>
        <row r="142">
          <cell r="I142" t="str">
            <v>中国石油天然气集团有限公司油田化学剂及材料专业技术委员会</v>
          </cell>
        </row>
        <row r="142">
          <cell r="K142" t="str">
            <v>General technical specifications
 of foaming agent for fracturing and acidification</v>
          </cell>
        </row>
        <row r="142">
          <cell r="R142" t="str">
            <v>E14</v>
          </cell>
          <cell r="S142" t="str">
            <v>75.020</v>
          </cell>
        </row>
        <row r="142">
          <cell r="U142" t="str">
            <v>中国石油勘探开发研究院，石油工业标准化所，中国石油大庆油田采油工程研究院，西安长庆化工集团</v>
          </cell>
        </row>
        <row r="142">
          <cell r="W142" t="str">
            <v>梁 利、  管保山、  程芳、  刘萍、  胥云 、 刘玉婷、  谢璇 、 杜彪 、 李建阁 、 郑贵</v>
          </cell>
          <cell r="X142">
            <v>42914</v>
          </cell>
          <cell r="Y142">
            <v>42993</v>
          </cell>
          <cell r="Z142" t="str">
            <v>本标准规定了压裂酸化用起泡剂的适用范围，通用技术要求，检验方法，检验规则，标志、包装、运输、贮存和保质期及健康、安全、环境控制要求。本标准适用于压裂或酸化用起泡剂的质量检验和评价。</v>
          </cell>
        </row>
        <row r="143">
          <cell r="C143" t="str">
            <v>Q/SY 17376-2017</v>
          </cell>
          <cell r="D143" t="str">
            <v>酸化压裂助排剂技术规范</v>
          </cell>
          <cell r="E143" t="str">
            <v>现行</v>
          </cell>
        </row>
        <row r="143">
          <cell r="I143" t="str">
            <v>中国石油天然气集团有限公司油田化学剂及材料专业技术委员会</v>
          </cell>
        </row>
        <row r="143">
          <cell r="K143" t="str">
            <v>Fracture acidizing clean up additive technical requirements</v>
          </cell>
        </row>
        <row r="143">
          <cell r="O143" t="str">
            <v>Q/SY1376-2011</v>
          </cell>
        </row>
        <row r="143">
          <cell r="R143" t="str">
            <v>E14</v>
          </cell>
          <cell r="S143" t="str">
            <v>75.020</v>
          </cell>
        </row>
        <row r="143">
          <cell r="U143" t="str">
            <v>中国石油勘探开发研究院廊坊分院压裂酸化技术服务中心，石油标准化研究所，中国石油长庆油田西安长庆化工集团有限公司，中国石油长城钻探工程有限公司昆山公司，中国石油天然气股份有限公司采油工程产品质量监督检验中心</v>
          </cell>
        </row>
        <row r="143">
          <cell r="W143" t="str">
            <v>刘玉婷、管保山、程芳、胥云、姚远、刘萍、梁利、肖青香、李建阁、刘友权</v>
          </cell>
          <cell r="X143">
            <v>42914</v>
          </cell>
          <cell r="Y143">
            <v>42993</v>
          </cell>
          <cell r="Z143" t="str">
            <v>本标准规定了酸化压裂助排剂的技术要求，仪器设备、试剂，检验方法，检验规则，标志、包装、运输、贮存与保质期及健康、安全、环境控制要求。本标准适用于酸化压裂助排剂的检验和验收。</v>
          </cell>
        </row>
        <row r="144">
          <cell r="C144" t="str">
            <v>Q/SY 17007-2018</v>
          </cell>
          <cell r="D144" t="str">
            <v>压裂用树脂涂覆类支撑剂技术要求及评价方法</v>
          </cell>
          <cell r="E144" t="str">
            <v>现行</v>
          </cell>
        </row>
        <row r="144">
          <cell r="I144" t="str">
            <v>中国石油天然气集团有限公司油田化学剂及材料专业技术委员会</v>
          </cell>
        </row>
        <row r="144">
          <cell r="K144" t="str">
            <v>Technical requirements and evaluation methods 
for resin-coated proppant used in fracturing</v>
          </cell>
        </row>
        <row r="144">
          <cell r="R144" t="str">
            <v>E14</v>
          </cell>
          <cell r="S144" t="str">
            <v>75.020</v>
          </cell>
        </row>
        <row r="144">
          <cell r="U144" t="str">
            <v>大庆油田有限责任公司采油工程研究院，中国石油勘探开发研究院，长庆油田油气工艺研究院。</v>
          </cell>
        </row>
        <row r="144">
          <cell r="W144" t="str">
            <v>付海江、郑贵、管保山、陆红军、李建阁、赵迪、严玉忠、赵凯强、宣杨、刘艳玲、洪怡春、徐洪波、薛红、耿桥</v>
          </cell>
          <cell r="X144">
            <v>43307</v>
          </cell>
          <cell r="Y144">
            <v>43405</v>
          </cell>
          <cell r="Z144" t="str">
            <v>本标准规定了压裂用树脂涂覆类支撑剂的技术指标、实验方法、检验规则、包装标志和储运，以及健康、安全、环境控制要求。本标准适用于水力压裂用树脂涂覆类支撑剂，包括树脂涂覆类预固化支撑剂和树脂涂覆类可固化支撑剂的实验评价。</v>
          </cell>
        </row>
        <row r="145">
          <cell r="C145" t="str">
            <v>Q/SY 17125-2019</v>
          </cell>
          <cell r="D145" t="str">
            <v>压裂支撑剂性能指标及评价测试方法</v>
          </cell>
          <cell r="E145" t="str">
            <v>现行</v>
          </cell>
        </row>
        <row r="145">
          <cell r="I145" t="str">
            <v>中国石油天然气集团有限公司油田化学剂及材料专业技术委员会</v>
          </cell>
        </row>
        <row r="145">
          <cell r="O145" t="str">
            <v>Q/SY 125-2007</v>
          </cell>
        </row>
        <row r="145">
          <cell r="R145" t="str">
            <v>E14</v>
          </cell>
          <cell r="S145" t="str">
            <v>75.020</v>
          </cell>
        </row>
        <row r="145">
          <cell r="U145" t="str">
            <v>中国石油探开发研究院压裂酸化技术服务中心、大庆油田有限责任公司采油、工程研究院，长庆油田分公司油气工艺研究院
中国石油探开发研究院压裂酸化技术服务中心、大庆油田有限责任公司采油、工程研究院，长庆油田分公司油气工艺研究院
</v>
          </cell>
        </row>
        <row r="145">
          <cell r="W145" t="str">
            <v>管保山，朱文、郑贵、尹晓宏、李建阁，梁天成，谢建立、纪鹏、严玉忠</v>
          </cell>
          <cell r="X145">
            <v>43629</v>
          </cell>
          <cell r="Y145">
            <v>43678</v>
          </cell>
          <cell r="Z145" t="str">
            <v>本标准规定了压裂支撑剂的技术术语、性能指标和导流能力评价测试方法。本标准适用于各油（气）田压裂施工所用压裂支撑剂的选择及压裂支撑剂性能评价及导流能力测试。注： 本标准中“支撑剂”为天然砂、陶粒、树脂涂覆类支撑剂、砾石充填材料，以及用于水力压裂和砾石充填作业的其他材料。</v>
          </cell>
        </row>
        <row r="146">
          <cell r="C146" t="str">
            <v>GB/T 261-2021</v>
          </cell>
          <cell r="D146" t="str">
            <v>闪点的测定  宾斯基-马丁闭口杯法</v>
          </cell>
          <cell r="E146" t="str">
            <v>现行</v>
          </cell>
        </row>
        <row r="146">
          <cell r="I146" t="str">
            <v>全国石油产品和润滑剂标准化技术委员会</v>
          </cell>
        </row>
        <row r="146">
          <cell r="K146" t="str">
            <v>Determination of flash point—Pensky-Martens closed cup method</v>
          </cell>
        </row>
        <row r="146">
          <cell r="M146" t="str">
            <v>GB/T 3186,GB/T 4756,GB/T 20777,GB/T 27867</v>
          </cell>
        </row>
        <row r="146">
          <cell r="O146" t="str">
            <v>GB/T 261-2008</v>
          </cell>
        </row>
        <row r="146">
          <cell r="R146" t="str">
            <v>E30</v>
          </cell>
          <cell r="S146" t="str">
            <v>75.080</v>
          </cell>
        </row>
        <row r="146">
          <cell r="U146" t="str">
            <v>中国石油化工股份有限公司石油化工科学研究院、中国石油天然气股份有限公司石油化工研究院</v>
          </cell>
        </row>
        <row r="146">
          <cell r="W146" t="str">
            <v>郭涛、梁迎春、蔺玉贵、徐华玲、赵杰、常春艳、陶志平、郑煜、孙欣婵</v>
          </cell>
          <cell r="X146">
            <v>44480</v>
          </cell>
          <cell r="Y146">
            <v>44682</v>
          </cell>
          <cell r="Z146" t="str">
            <v>本标准规定了压裂支撑剂的技术术语、性能指标和导流能力评价测试方法。本标准适用于各油(气)田压烈施工所用压裂支撑剂的选择及压裂支撑剂性能评价及导流能力测试。注:本标准中“支撑剂”为天然砂、陶粒、树脂涂疆类支撑剂、砾石充填材料，以及用于水力压烈和联石充填作业的其他材料。</v>
          </cell>
        </row>
        <row r="147">
          <cell r="C147" t="str">
            <v>GB/T 6679-2003</v>
          </cell>
          <cell r="D147" t="str">
            <v>固体化工产品采样通则</v>
          </cell>
          <cell r="E147" t="str">
            <v>现行</v>
          </cell>
        </row>
        <row r="147">
          <cell r="I147" t="str">
            <v>全国化学标准化技术委员会</v>
          </cell>
        </row>
        <row r="147">
          <cell r="K147" t="str">
            <v>General rules for sampling solid chemical products</v>
          </cell>
        </row>
        <row r="147">
          <cell r="M147" t="str">
            <v>GB/T 3723,GB/T 6678-2003</v>
          </cell>
        </row>
        <row r="147">
          <cell r="O147" t="str">
            <v>GB/T 6679-1986</v>
          </cell>
        </row>
        <row r="147">
          <cell r="R147" t="str">
            <v>G04</v>
          </cell>
          <cell r="S147" t="str">
            <v>71.100.01</v>
          </cell>
        </row>
        <row r="147">
          <cell r="U147" t="str">
            <v>中化化工标准化研究所</v>
          </cell>
        </row>
        <row r="147">
          <cell r="W147" t="str">
            <v>周琦、周飞舟、王晓兵、王华、梅建、汪蓉、张君玺</v>
          </cell>
          <cell r="X147">
            <v>37905</v>
          </cell>
          <cell r="Y147">
            <v>38108</v>
          </cell>
          <cell r="Z147" t="str">
            <v>本标准规定了固体化工产品的采样技术、样品制备、采样报告。 本标准适用于固体化工产品的采样。本标准不适用于气体中的固体悬浮物和浆状物的采样。</v>
          </cell>
        </row>
        <row r="148">
          <cell r="C148" t="str">
            <v>GB/T 6682-2008</v>
          </cell>
          <cell r="D148" t="str">
            <v>分析实验室用水规格和试验方法</v>
          </cell>
          <cell r="E148" t="str">
            <v>现行</v>
          </cell>
        </row>
        <row r="148">
          <cell r="I148" t="str">
            <v>全国化学标准化技术委员会</v>
          </cell>
        </row>
        <row r="148">
          <cell r="K148" t="str">
            <v>Water for analytical laboratory use - Specification and test methods</v>
          </cell>
        </row>
        <row r="148">
          <cell r="M148" t="str">
            <v>GB/T 601,GB/T 602,GB/T 603,GB/T 9721,GB/T 9724,GB/T 9740</v>
          </cell>
        </row>
        <row r="148">
          <cell r="O148" t="str">
            <v>GB/T 6682-1992</v>
          </cell>
        </row>
        <row r="148">
          <cell r="R148" t="str">
            <v>G60</v>
          </cell>
          <cell r="S148" t="str">
            <v>71.040.30</v>
          </cell>
        </row>
        <row r="148">
          <cell r="U148" t="str">
            <v>国药集团化学试剂有限公司</v>
          </cell>
        </row>
        <row r="148">
          <cell r="W148" t="str">
            <v>陈浩云、陈红</v>
          </cell>
          <cell r="X148">
            <v>39583</v>
          </cell>
          <cell r="Y148">
            <v>39753</v>
          </cell>
          <cell r="Z148" t="str">
            <v>本标准规定了分析实验室用水的级别、规格、取样及贮存、试验方法和试验报告。 本标准适用于化学分析和无机痕量分析等试验用水。可根据实际工作需要选用不同级别的水。</v>
          </cell>
        </row>
        <row r="149">
          <cell r="C149" t="str">
            <v>Q/SY 02026-2018</v>
          </cell>
          <cell r="D149" t="str">
            <v>压裂作业用连续混配车（橇）的使用、维护与保养</v>
          </cell>
          <cell r="E149" t="str">
            <v>现行</v>
          </cell>
        </row>
        <row r="149">
          <cell r="I149" t="str">
            <v>中国石油天然气集团有限公司油田化学剂及材料专业技术委员会</v>
          </cell>
        </row>
        <row r="149">
          <cell r="K149" t="str">
            <v>The operating and maintenance of Continuous mixing vehicle for fracturing operations (pry)</v>
          </cell>
        </row>
        <row r="149">
          <cell r="R149" t="str">
            <v>E14</v>
          </cell>
          <cell r="S149" t="str">
            <v>75.020</v>
          </cell>
        </row>
        <row r="149">
          <cell r="U149" t="str">
            <v>西部钻探，工程技术分公司。长城钻探，渤海钻探，川庆钻探</v>
          </cell>
        </row>
        <row r="149">
          <cell r="W149" t="str">
            <v>荆江录、熊涛、陈亮、翟尚江、靳龙、万修江、马继光、刘凯、张威、沈凡儿、王学来、涂志威、邹涛、杨晖、尹邦国、张卫净、张钢、张继伟、任四武</v>
          </cell>
          <cell r="X149">
            <v>43459</v>
          </cell>
          <cell r="Y149">
            <v>43497</v>
          </cell>
          <cell r="Z149" t="str">
            <v>规定了压裂作业用连续混配车（橇）的安装调试、维护保养、现场操作及存储基本程序。
适用于压裂作业用连续混配车（橇）的使用、维护与保养的基本要求。</v>
          </cell>
        </row>
        <row r="150">
          <cell r="C150" t="str">
            <v>Q/SY 07007-2017</v>
          </cell>
          <cell r="D150" t="str">
            <v>可溶桥塞和可溶球</v>
          </cell>
          <cell r="E150" t="str">
            <v>现行</v>
          </cell>
        </row>
        <row r="150">
          <cell r="I150" t="str">
            <v>中国石油天然气集团有限公司油田化学剂及材料专业技术委员会</v>
          </cell>
        </row>
        <row r="150">
          <cell r="K150" t="str">
            <v>Dissolvable bridge plug and dissolvable ball</v>
          </cell>
        </row>
        <row r="150">
          <cell r="R150" t="str">
            <v>E92</v>
          </cell>
          <cell r="S150" t="str">
            <v>75.180.10</v>
          </cell>
        </row>
        <row r="150">
          <cell r="U150" t="str">
            <v>中国石油天然气股份有限公司勘探开发研究院采油采气装备所，吐哈油田分公司工程技术研究院，大庆油田分公司开发处，长庆油田分公司油气工艺研究院</v>
          </cell>
        </row>
        <row r="150">
          <cell r="W150" t="str">
            <v>陈琳、魏松波、魏然、裴晓含、沈泽俊、刘德基、王发现、桂捷</v>
          </cell>
          <cell r="X150">
            <v>42914</v>
          </cell>
          <cell r="Y150">
            <v>42993</v>
          </cell>
          <cell r="Z150" t="str">
            <v>本标准规定了可溶桥塞和可溶球的型号表示方法、要求、检验方法、检验规则及标志、包装、运输、贮存。本标准适用于油气井用可溶桥塞和可溶球的设计、制造和检验。</v>
          </cell>
        </row>
        <row r="151">
          <cell r="C151" t="str">
            <v>HG/T 2701-2022</v>
          </cell>
          <cell r="D151" t="str">
            <v>压缩式封隔器胶筒</v>
          </cell>
          <cell r="E151" t="str">
            <v>现行</v>
          </cell>
        </row>
        <row r="151">
          <cell r="I151" t="str">
            <v>全国橡胶与橡胶制品标准化技术委员会</v>
          </cell>
        </row>
        <row r="151">
          <cell r="O151" t="str">
            <v>HG/T2701-2016</v>
          </cell>
        </row>
        <row r="151">
          <cell r="R151" t="str">
            <v>G43</v>
          </cell>
          <cell r="S151" t="str">
            <v>83.140.50</v>
          </cell>
        </row>
        <row r="151">
          <cell r="U151" t="str">
            <v>兴平市恒兴橡胶制品化工有限公司、广州机械科学研究院有限公司、天鼎联创密封技术(北京)有限公司、西北橡胶塑料研究设计院有限公司、上海如实密封科技有限公司、咸阳海龙密封复合材料有限公司、湖北派克密封件有限公司</v>
          </cell>
        </row>
        <row r="151">
          <cell r="W151" t="str">
            <v>郭二强、董杰、宋炜、王岚、李恩军、胡泽华、陈忠敏、祝海峰、李尚珍</v>
          </cell>
          <cell r="X151">
            <v>44834</v>
          </cell>
          <cell r="Y151">
            <v>45017</v>
          </cell>
          <cell r="Z151" t="str">
            <v>本文件规定了油田、煤气田、页岩气田用压缩式封隔器胶筒的术语和定义、结构、代号、要求、检验规则及标志、包装、运输、贮存。本文件适用于油田、煤气田、页岩气田分层测试、分层射孔、注水、注水井深部调驱、注水井吸水剖面调剂、油水井堵水、酸化和水力压裂、爆燃压裂使用的压缩式封隔器胶筒及完井用压缩式封隔器胶筒（以下统称胶筒）。</v>
          </cell>
        </row>
        <row r="152">
          <cell r="C152" t="str">
            <v>SY/T 6120-2013</v>
          </cell>
          <cell r="D152" t="str">
            <v>油井井下作业防喷技术规程</v>
          </cell>
          <cell r="E152" t="str">
            <v>被代替</v>
          </cell>
        </row>
        <row r="152">
          <cell r="I152" t="str">
            <v>采油采气专业标准化委员会</v>
          </cell>
        </row>
        <row r="152">
          <cell r="K152" t="str">
            <v>Specification for blowout prevention durring down-hole operations in oil well</v>
          </cell>
        </row>
        <row r="152">
          <cell r="N152" t="str">
            <v>SY/T 6690-2016</v>
          </cell>
          <cell r="O152" t="str">
            <v>SY/T 6120-1995</v>
          </cell>
        </row>
        <row r="152">
          <cell r="R152" t="str">
            <v>E14</v>
          </cell>
          <cell r="S152" t="str">
            <v>75.020</v>
          </cell>
        </row>
        <row r="152">
          <cell r="U152" t="str">
            <v>中国石油集团渤海钻探工程有限公司井下作业分公司</v>
          </cell>
        </row>
        <row r="152">
          <cell r="W152" t="str">
            <v>庄英涛、贾容锐、孙海林、娄新春、张秀丽、赵继发、张伟</v>
          </cell>
          <cell r="X152">
            <v>41606</v>
          </cell>
          <cell r="Y152">
            <v>41730</v>
          </cell>
          <cell r="Z152" t="str">
            <v>本标准适用于陆地油气田试油、修井、压裂酸化、地层测试、油井措施等井下作业施工。</v>
          </cell>
        </row>
        <row r="153">
          <cell r="C153" t="str">
            <v>Q/SY 01145-2020</v>
          </cell>
          <cell r="D153" t="str">
            <v>油气水井压裂施工总结编写规范</v>
          </cell>
          <cell r="E153" t="str">
            <v>现行</v>
          </cell>
        </row>
        <row r="153">
          <cell r="I153" t="str">
            <v>中国石油天然气集团有限公司勘探与生产专业技术委员会</v>
          </cell>
        </row>
        <row r="153">
          <cell r="K153" t="str">
            <v>Specification of summarizing compiling for fracturing treatment in oil，gas and water wells</v>
          </cell>
        </row>
        <row r="153">
          <cell r="M153" t="str">
            <v>Q/SY6127-2006,Q/SY31-2007,Q/SY91-2004</v>
          </cell>
          <cell r="N153" t="str">
            <v>无</v>
          </cell>
          <cell r="O153" t="str">
            <v>无</v>
          </cell>
        </row>
        <row r="153">
          <cell r="R153" t="str">
            <v>E11</v>
          </cell>
          <cell r="S153" t="str">
            <v>75.020</v>
          </cell>
        </row>
        <row r="153">
          <cell r="U153" t="str">
            <v>大庆油田有限责任公司、长庆油田分公司、西南油气田分公司</v>
          </cell>
        </row>
        <row r="153">
          <cell r="W153" t="str">
            <v>姚海晶、王珂昕、罗明辉、李厉、彭妮妮、刘萍、吴帮英、闵琦、段国彬</v>
          </cell>
          <cell r="X153">
            <v>44161</v>
          </cell>
          <cell r="Y153">
            <v>44161</v>
          </cell>
          <cell r="Z153" t="str">
            <v>本标准规定了油气水井水力压裂施工总结、内容及要求。本标准适用于油气水井水力压裂施工总结的编写。</v>
          </cell>
        </row>
        <row r="154">
          <cell r="C154" t="str">
            <v>Q/SY 01161-2019</v>
          </cell>
          <cell r="D154" t="str">
            <v>注水井作业施工规范(原标准号：Q/SY 161-2007)</v>
          </cell>
          <cell r="E154" t="str">
            <v>现行</v>
          </cell>
        </row>
        <row r="154">
          <cell r="I154" t="str">
            <v>中国石油天然气集团有限公司油田化学剂及材料专业技术委员会</v>
          </cell>
        </row>
        <row r="154">
          <cell r="K154" t="str">
            <v>Specifications for operations of water injection wells</v>
          </cell>
        </row>
        <row r="154">
          <cell r="R154" t="str">
            <v>E14</v>
          </cell>
          <cell r="S154" t="str">
            <v>75.020</v>
          </cell>
        </row>
        <row r="154">
          <cell r="U154" t="str">
            <v>大庆油田有限责任公司，塔里木油田分公司，冀东油田分公司</v>
          </cell>
        </row>
        <row r="154">
          <cell r="W154" t="str">
            <v>宗志敏、吴德山、孙文锋、杨来顺、杨良杰</v>
          </cell>
          <cell r="X154">
            <v>39354</v>
          </cell>
          <cell r="Y154">
            <v>39354</v>
          </cell>
          <cell r="Z154" t="str">
            <v>本标准规定了注水井试注、转注、重配、试配、调整、压裂、酸化和调剖作业的地址方案及工艺要求、施工设计、施工准备、作业程序、技术质量。本标准适用于油田注水井试注、转注、重配、试配、调整、压裂、酸化和调剖作业施工。</v>
          </cell>
        </row>
        <row r="155">
          <cell r="C155" t="str">
            <v>Q/SY 1853-2015</v>
          </cell>
          <cell r="D155" t="str">
            <v>页岩气井压裂施工规范
</v>
          </cell>
          <cell r="E155" t="str">
            <v>现行</v>
          </cell>
        </row>
        <row r="155">
          <cell r="I155" t="str">
            <v>中国石油天然气集团有限公司油田化学剂及材料专业技术委员会</v>
          </cell>
        </row>
        <row r="155">
          <cell r="K155" t="str">
            <v>Construction Specifications on Shale Gas Well Fracturing</v>
          </cell>
        </row>
        <row r="155">
          <cell r="R155" t="str">
            <v>E12</v>
          </cell>
          <cell r="S155" t="str">
            <v>75.020</v>
          </cell>
        </row>
        <row r="155">
          <cell r="U155" t="str">
            <v>中国石油川庆钻探工程有限公司井下作业公司，中国石油西南油气田分公司，中国石油勘探开发研究院廊坊分院，中国石油川庆钻探工程公司测井公司</v>
          </cell>
        </row>
        <row r="155">
          <cell r="W155" t="str">
            <v>钱斌、史世平、任勇、周仲建、周永青、袁超、游韬、杨文伟、付鹏、欧跃强、陈敬超、李睿、严星明、周朗</v>
          </cell>
          <cell r="X155">
            <v>42220</v>
          </cell>
          <cell r="Y155">
            <v>42309</v>
          </cell>
          <cell r="Z155" t="str">
            <v>规定了页岩气井压裂施工过程中射孔及电缆下桥塞、压裂、钻磨桥塞、排液测试等施工作业流程及安全要求。
适用于页岩气井压裂施工作业现场。</v>
          </cell>
        </row>
        <row r="156">
          <cell r="C156" t="str">
            <v>Q/SY 1857-2015</v>
          </cell>
          <cell r="D156" t="str">
            <v>页岩气水平井平台压裂工厂化作业技术规范</v>
          </cell>
          <cell r="E156" t="str">
            <v>现行</v>
          </cell>
        </row>
        <row r="156">
          <cell r="I156" t="str">
            <v>中国石油天然气集团有限公司油田化学剂及材料专业技术委员会</v>
          </cell>
        </row>
        <row r="156">
          <cell r="K156" t="str">
            <v>Specification of Factory Operating Technique for 
Horizontal Shale Gas Well Platform Fractured</v>
          </cell>
        </row>
        <row r="156">
          <cell r="R156" t="str">
            <v>E12</v>
          </cell>
          <cell r="S156" t="str">
            <v>75.020</v>
          </cell>
        </row>
        <row r="156">
          <cell r="U156" t="str">
            <v>中国石油西南油气田公司采气工程研究院，中国石油勘探开发研究院廊坊分院，中国石油川庆钻探工程有限公司，中国石油浙江油田分公司</v>
          </cell>
        </row>
        <row r="156">
          <cell r="W156" t="str">
            <v>付永强、曾波、郭兴午、陈远林、汪于博、桑宇、方泽本、肖勇军、舒红林、杨立峰、陈娟、宋毅</v>
          </cell>
          <cell r="X156">
            <v>42220</v>
          </cell>
          <cell r="Y156">
            <v>42309</v>
          </cell>
          <cell r="Z156" t="str">
            <v>本标准规定了页岩气水平井平台压裂工厂化作业的施工准备、施工作业、排液管理、资料录取及质量、健康、安全与环保的技术要求。本标准适用于页岩气水平井平台的压裂工厂化作业。</v>
          </cell>
        </row>
        <row r="157">
          <cell r="C157" t="str">
            <v>Q/SY 02012-2016</v>
          </cell>
          <cell r="D157" t="str">
            <v>压裂酸化返排液处理技术规范</v>
          </cell>
          <cell r="E157" t="str">
            <v>现行</v>
          </cell>
        </row>
        <row r="157">
          <cell r="I157" t="str">
            <v>中国石油天然气集团有限公司油田化学剂及材料专业技术委员会</v>
          </cell>
        </row>
        <row r="157">
          <cell r="K157" t="str">
            <v>Treating techinical specification for fracturing and acidification flow-back fluid</v>
          </cell>
        </row>
        <row r="157">
          <cell r="R157" t="str">
            <v>E14</v>
          </cell>
          <cell r="S157" t="str">
            <v>75.020</v>
          </cell>
        </row>
        <row r="157">
          <cell r="U157" t="str">
            <v>中国石油集团工程技术分公司，川庆钻探工程有限公司，中国石油安全环保院，长城钻探工程有限公司</v>
          </cell>
        </row>
        <row r="157">
          <cell r="W157" t="str">
            <v>李翼、何启平、周瀚、蒲祖凤、贺吉安、黄敏、张冕、曾科</v>
          </cell>
          <cell r="X157">
            <v>42730</v>
          </cell>
          <cell r="Y157">
            <v>42826</v>
          </cell>
          <cell r="Z157" t="str">
            <v>本标准规定了水基压裂酸化返排液的处置、水质检测方法、处理方法、贮存及运输要求。本标准适用于水基压裂酸化返排液的处理和回收利用。</v>
          </cell>
        </row>
        <row r="158">
          <cell r="C158" t="str">
            <v>Q/SY 02021-2018</v>
          </cell>
          <cell r="D158" t="str">
            <v>电缆传输高能气体压裂作业规范</v>
          </cell>
          <cell r="E158" t="str">
            <v>现行</v>
          </cell>
        </row>
        <row r="158">
          <cell r="I158" t="str">
            <v>中国石油天然气集团有限公司油田化学剂及材料专业技术委员会</v>
          </cell>
        </row>
        <row r="158">
          <cell r="K158" t="str">
            <v>Operating Specifications for 
Wire Conveyed High Energy Gas Fracturing</v>
          </cell>
        </row>
        <row r="158">
          <cell r="R158" t="str">
            <v>E14</v>
          </cell>
          <cell r="S158" t="str">
            <v>75.020</v>
          </cell>
        </row>
        <row r="158">
          <cell r="U158" t="str">
            <v>长庆油田分公司，川庆钻探长庆井下作业技术公司，西安贝尔石油化工科技有限责任公司，北方斯伦贝谢油田技术（西安）有限公司，西安石油大油气科技有限公司</v>
          </cell>
        </row>
        <row r="158">
          <cell r="W158" t="str">
            <v>闵琦、李志忠、陈存慧、何先君、刘建营、赵永春、齐亚民、白海龙、汪长栓、张杰、左挺、畅毅</v>
          </cell>
          <cell r="X158">
            <v>43459</v>
          </cell>
          <cell r="Y158">
            <v>43497</v>
          </cell>
          <cell r="Z158" t="str">
            <v>本标准规定了电缆传输高能气体压裂作业基本条件、作业设计、作业准备、高能气体压裂作业、作业完成评定、异常情况处置和安全要求。本标准适用于陆上油气井电缆传输高能气体压裂作业。</v>
          </cell>
        </row>
        <row r="159">
          <cell r="C159" t="str">
            <v>Q/SY 02056-2019</v>
          </cell>
          <cell r="D159" t="str">
            <v>工厂化压裂作业规范</v>
          </cell>
          <cell r="E159" t="str">
            <v>现行</v>
          </cell>
        </row>
        <row r="159">
          <cell r="I159" t="str">
            <v>中国石油天然气集团有限公司油田化学剂及材料专业技术委员会</v>
          </cell>
        </row>
        <row r="159">
          <cell r="R159" t="str">
            <v>E14</v>
          </cell>
          <cell r="S159" t="str">
            <v>75.020</v>
          </cell>
        </row>
        <row r="159">
          <cell r="U159" t="str">
            <v>中国石油天然气集团公司大庆油田有限责任公司并下作业分公司、中国石油集团油田技术服务有限公司，长城钻探工程公司、川庆钻探工程公司并下作业公司</v>
          </cell>
        </row>
        <row r="159">
          <cell r="W159" t="str">
            <v>韩春才、张永春、马晓龙、吴浩、胡守林、秦和利、弓剑竹、于淼、王珂昕、张海龙、刘伟</v>
          </cell>
          <cell r="X159">
            <v>43795</v>
          </cell>
          <cell r="Y159">
            <v>43891</v>
          </cell>
          <cell r="Z159" t="str">
            <v>本标准规定了油气井工厂化压裂作业的设备设施配套、井场布局、施工准备、压裂施工及安全、环保的技术要求。本标准适用于油气井工厂化压裂作业。</v>
          </cell>
        </row>
        <row r="160">
          <cell r="C160" t="str">
            <v>Q/SY 02558-2017</v>
          </cell>
          <cell r="D160" t="str">
            <v>水平井裸眼封隔器分段压裂酸化技术规程(原标准号：Q/SY 1558-2012)</v>
          </cell>
          <cell r="E160" t="str">
            <v>现行</v>
          </cell>
        </row>
        <row r="160">
          <cell r="I160" t="str">
            <v>中国石油天然气集团有限公司油田化学剂及材料专业技术委员会</v>
          </cell>
        </row>
        <row r="160">
          <cell r="K160" t="str">
            <v>Specification of staged fracturing and acidizing for horizontal well with open-hole packer</v>
          </cell>
        </row>
        <row r="160">
          <cell r="R160" t="str">
            <v>E14</v>
          </cell>
          <cell r="S160" t="str">
            <v>75.020</v>
          </cell>
        </row>
        <row r="160">
          <cell r="U160" t="str">
            <v>川庆钻探工程公司，渤海钻探工程公司，长庆油田公司</v>
          </cell>
        </row>
        <row r="160">
          <cell r="W160" t="str">
            <v>耿周梅、叶登胜、胡守林、韩琴、何昀宾、陈明忠、陈锐、马贵明、富玉海、管彬、王素兵</v>
          </cell>
          <cell r="X160">
            <v>41179</v>
          </cell>
          <cell r="Y160">
            <v>41228</v>
          </cell>
          <cell r="Z160" t="str">
            <v>本标准规定了水平井裸眼分段压裂酸化设计、施工、压后管理和HSE要求。本标准适用于采用裸眼封隔器在水平井的分段压裂酸化作业。</v>
          </cell>
        </row>
        <row r="161">
          <cell r="C161" t="str">
            <v>Q/SY 16457-2018</v>
          </cell>
          <cell r="D161" t="str">
            <v>煤层气直井和定向井压裂技术规范</v>
          </cell>
          <cell r="E161" t="str">
            <v>现行</v>
          </cell>
        </row>
        <row r="161">
          <cell r="I161" t="str">
            <v>中国石油天然气集团有限公司油田化学剂及材料专业技术委员会</v>
          </cell>
        </row>
        <row r="161">
          <cell r="K161" t="str">
            <v>The specification of CBM vertical well and directional well fracturing technology</v>
          </cell>
        </row>
        <row r="161">
          <cell r="O161" t="str">
            <v>Q/SY1457-2012</v>
          </cell>
        </row>
        <row r="161">
          <cell r="R161" t="str">
            <v>E12</v>
          </cell>
          <cell r="S161" t="str">
            <v>75.020</v>
          </cell>
        </row>
        <row r="161">
          <cell r="U161" t="str">
            <v>华北油田分公司，中石油煤层气有限责任公司，中国石油勘探开发研究院。</v>
          </cell>
        </row>
        <row r="161">
          <cell r="W161" t="str">
            <v>喻鹏、刘国华、余东合、车航、修书志、李薇、杨秀春、陈树宏、管保山、孙粉锦、张洋、乔豁通、吴刚飞、郭利</v>
          </cell>
          <cell r="X161">
            <v>43307</v>
          </cell>
          <cell r="Y161">
            <v>43405</v>
          </cell>
          <cell r="Z161" t="str">
            <v>本标准规定了煤层气直井、定向井水力压裂工程的设计、施工、压裂后测试、压裂后返排、安全环保和资料录取。本标准适用于煤层气直井、定向井水力压裂工程设计、压裂施工及压后返排。</v>
          </cell>
        </row>
        <row r="162">
          <cell r="C162" t="str">
            <v>Q/SY 16853-2021</v>
          </cell>
          <cell r="D162" t="str">
            <v>页岩气井压裂施工规范</v>
          </cell>
          <cell r="E162" t="str">
            <v>现行</v>
          </cell>
        </row>
        <row r="162">
          <cell r="I162" t="str">
            <v>中国石油天然气集团有限公司勘探与生产专业技术委员会</v>
          </cell>
        </row>
        <row r="162">
          <cell r="K162" t="str">
            <v>Construction specifications on shale gas well fracturing
Construction specifications on shale gas well fracturing</v>
          </cell>
        </row>
        <row r="162">
          <cell r="N162" t="str">
            <v>无</v>
          </cell>
        </row>
        <row r="162">
          <cell r="R162" t="str">
            <v>E11</v>
          </cell>
          <cell r="S162" t="str">
            <v>75.020</v>
          </cell>
        </row>
        <row r="162">
          <cell r="U162" t="str">
            <v>川庆钻探工程公司、西南油气田分公司、勘探开发研究院</v>
          </cell>
        </row>
        <row r="162">
          <cell r="W162" t="str">
            <v>周睿、石孝志、史世平、李雪飞、范育才、朱孟伟．伍洲、陆威、周仲建、陈毅、付鹏、向刚、罗彬、欧跃强、严星明</v>
          </cell>
          <cell r="X162">
            <v>44560</v>
          </cell>
          <cell r="Y162">
            <v>44621</v>
          </cell>
          <cell r="Z162" t="str">
            <v>本标准规定了页岩气井压裂施工过程中射孔及电缆下桥塞、压裂、钻磨桥塞、排液测试等施工作业流程及安全要求。本标准适用于页岩气井压裂施工作业现场。</v>
          </cell>
        </row>
        <row r="163">
          <cell r="C163" t="str">
            <v>Q/SY 17814-2021</v>
          </cell>
          <cell r="D163" t="str">
            <v>酸化用固体酸技术规范</v>
          </cell>
          <cell r="E163" t="str">
            <v>现行</v>
          </cell>
        </row>
        <row r="163">
          <cell r="I163" t="str">
            <v>中国石油天然气集团有限公司油田化学剂及材料专业技术委员会</v>
          </cell>
        </row>
        <row r="163">
          <cell r="K163" t="str">
            <v>Specifications of solid acid for acidizing</v>
          </cell>
        </row>
        <row r="163">
          <cell r="R163" t="str">
            <v>E14</v>
          </cell>
          <cell r="S163" t="str">
            <v>75.020</v>
          </cell>
        </row>
        <row r="163">
          <cell r="U163" t="str">
            <v>勘探开发研究院、西安石油大学、西南石油大学、渤海钻探工程公司</v>
          </cell>
        </row>
        <row r="163">
          <cell r="W163" t="str">
            <v>梁冲、崔明月、王满学、谷庆江、姚飞、崔伟香、王云云、刘平礼、尹海霞、邹春梅、朱大伟、罗志峰、张合文、晏军、崔福员、杨金玲、谢春捷</v>
          </cell>
          <cell r="X163">
            <v>44446</v>
          </cell>
          <cell r="Y163">
            <v>44515</v>
          </cell>
          <cell r="Z163" t="str">
            <v>本文件规定了油田酸化用固体盐酸和固体硝酸的技术要求、试验方法、检验规则、包装、标志和储运、健康、安全和环境控制要求。本文件适用于酸化用固体酸产品的检验。</v>
          </cell>
        </row>
        <row r="164">
          <cell r="C164" t="str">
            <v>Q/SY 01031-2019</v>
          </cell>
          <cell r="D164" t="str">
            <v>压裂工程质量技术监督及验收规范</v>
          </cell>
          <cell r="E164" t="str">
            <v>现行</v>
          </cell>
        </row>
        <row r="164">
          <cell r="I164" t="str">
            <v>中国石油天然气集团有限公司油田化学剂及材料专业技术委员会</v>
          </cell>
        </row>
        <row r="164">
          <cell r="K164" t="str">
            <v>Specifications for supervision and acceptence of fracturing engineering</v>
          </cell>
        </row>
        <row r="164">
          <cell r="R164" t="str">
            <v>E14</v>
          </cell>
          <cell r="S164" t="str">
            <v>75.020</v>
          </cell>
        </row>
        <row r="164">
          <cell r="U164" t="str">
            <v>大港油田分公司，塔里木油田分公司，长庆油田分公司</v>
          </cell>
        </row>
        <row r="164">
          <cell r="W164" t="str">
            <v>宋友贵、陈树宏、狄连成、邢金生、范永宏、常振武</v>
          </cell>
          <cell r="X164">
            <v>39354</v>
          </cell>
          <cell r="Y164">
            <v>39354</v>
          </cell>
          <cell r="Z164" t="str">
            <v>本标准规定了油、气井及注水井压裂作业施工技术监督内容和现场验收的技术要求。本标准适用于油、气井及注水井压裂作业施工的技术监督及现场验收。</v>
          </cell>
        </row>
        <row r="165">
          <cell r="C165" t="str">
            <v>Q/SY 01032-2019</v>
          </cell>
          <cell r="D165" t="str">
            <v>酸化工程质量技术监督及验收规范</v>
          </cell>
          <cell r="E165" t="str">
            <v>现行</v>
          </cell>
        </row>
        <row r="165">
          <cell r="I165" t="str">
            <v>中国石油天然气集团有限公司油田化学剂及材料专业技术委员会</v>
          </cell>
        </row>
        <row r="165">
          <cell r="K165" t="str">
            <v>Specification for quality supervising and inspective for acid engineering</v>
          </cell>
        </row>
        <row r="165">
          <cell r="R165" t="str">
            <v>E14</v>
          </cell>
          <cell r="S165" t="str">
            <v>75.020</v>
          </cell>
        </row>
        <row r="165">
          <cell r="U165" t="str">
            <v>大庆油田有限责任公司，西南油气田分公司，辽河油田分公司</v>
          </cell>
        </row>
        <row r="165">
          <cell r="W165" t="str">
            <v>王林、尹修炬、徐洪波、张金钟、陈显进</v>
          </cell>
          <cell r="X165">
            <v>39354</v>
          </cell>
          <cell r="Y165">
            <v>39354</v>
          </cell>
          <cell r="Z165" t="str">
            <v>本标准规定了酸化工程质量技术监督及验收规范。本标准适用于各油田对酸化工程质量技术监督及验收。</v>
          </cell>
        </row>
        <row r="166">
          <cell r="C166" t="str">
            <v>Q/SY 01763-2019</v>
          </cell>
          <cell r="D166" t="str">
            <v>微地震地面监测技术规程(原标准号：Q/SY 1763-2014)</v>
          </cell>
          <cell r="E166" t="str">
            <v>现行</v>
          </cell>
        </row>
        <row r="166">
          <cell r="I166" t="str">
            <v>中国石油天然气集团有限公司油田化学剂及材料专业技术委员会</v>
          </cell>
        </row>
        <row r="166">
          <cell r="K166" t="str">
            <v>The technical specification for surface microseismic monitoring</v>
          </cell>
        </row>
        <row r="166">
          <cell r="R166" t="str">
            <v>E11</v>
          </cell>
          <cell r="S166" t="str">
            <v>75.180.10</v>
          </cell>
        </row>
        <row r="166">
          <cell r="U166" t="str">
            <v>中国石油天然气集团公司川庆钻探工程有限公司地球物理勘探公司，中国石油天然气集团公司东方地球物理勘探有限责任公司新兴物探开发处</v>
          </cell>
        </row>
        <row r="166">
          <cell r="W166" t="str">
            <v>张晓斌、李彦鹏、巫芙蓉、曹立斌、储仿东、王晓阳、徐刚、康亮、郭晓中、毛卫平</v>
          </cell>
          <cell r="X166">
            <v>42004</v>
          </cell>
          <cell r="Y166">
            <v>42064</v>
          </cell>
          <cell r="Z166" t="str">
            <v>本标准规定了微地震地面监测技术设计、采集、数据处理和成果解释的基本方法及技术要求。本标准适用于油气藏储层压裂过程中的微地震地面监测。</v>
          </cell>
        </row>
        <row r="167">
          <cell r="C167" t="str">
            <v>GB/T 150.1-2011</v>
          </cell>
          <cell r="D167" t="str">
            <v>压力容器　第1部分：通用要求</v>
          </cell>
          <cell r="E167" t="str">
            <v>现行</v>
          </cell>
        </row>
        <row r="167">
          <cell r="I167" t="str">
            <v>全国锅炉压力容器标准化技术委员会</v>
          </cell>
        </row>
        <row r="167">
          <cell r="K167" t="str">
            <v>Pressure vessels - Part 1: General requirements</v>
          </cell>
        </row>
        <row r="167">
          <cell r="M167" t="str">
            <v>GB 150.2,GB 150.3-2011,GB 150.4,GB 151,GB 567(所有部分),GB/T 12241,GB 12337,GB/T 26929,JB/T 4710,JB/T 4731,JB 4732-1995,JB/T 4734,JB/T 4745,JB/T 4755,JB/T 4756,NB/T 47002(所有部分),NB/T 47011,TSG R0004</v>
          </cell>
        </row>
        <row r="167">
          <cell r="R167" t="str">
            <v>J74</v>
          </cell>
          <cell r="S167" t="str">
            <v>23.020.30</v>
          </cell>
        </row>
        <row r="167">
          <cell r="U167" t="str">
            <v>中国特种设备检测研究院、国家质检总局特种设备安全监察局、浙江大学、合肥通用机械研究院、中国石化工程建设公司、华东理工大学、甘肃蓝科石化高新装备股份有限公司</v>
          </cell>
        </row>
        <row r="167">
          <cell r="W167" t="str">
            <v>寿比南、陈刚、郑津洋、陈学东、杨国义、谢铁军等</v>
          </cell>
          <cell r="X167">
            <v>40868</v>
          </cell>
          <cell r="Y167">
            <v>40969</v>
          </cell>
          <cell r="Z167" t="str">
            <v>本标准规定了金属制压力容器的建造要求。本部分规定了金属制压力容器材料、设计、制造、检验和验收的通用要求。 本标准适用的设计压力： 钢制容器不大于35MPa。 其他金属材料制容器按相应引用标准确定。 本标准适用的设计温度范围： 设计温度范围：-269℃～900℃。 钢制容器不得超过按GB 150.2中列入材料的允许使用温度范围。 其他金属材料制容器按本部分相应引用标准中列入的材料允许使用温度确定。</v>
          </cell>
        </row>
        <row r="168">
          <cell r="C168" t="str">
            <v>GB/T 150.2-2011</v>
          </cell>
          <cell r="D168" t="str">
            <v>压力容器　第2部分：材料</v>
          </cell>
          <cell r="E168" t="str">
            <v>现行</v>
          </cell>
        </row>
        <row r="168">
          <cell r="I168" t="str">
            <v>全国锅炉压力容器标准化技术委员会</v>
          </cell>
        </row>
        <row r="168">
          <cell r="K168" t="str">
            <v>Pressure vessels - Part 2: Materials</v>
          </cell>
        </row>
        <row r="168">
          <cell r="M168" t="str">
            <v>GB 150.1-2011,GB 150.3-2011,GB/T 228,GB/T 229,GB/T 699,GB 713,GB/T 1220,GB/T 1221,GB/T 3077,GB 3531,GB/T 4226,GB/T 4334,GB 5310,GB 6479-2000,GB/T 6803,GB/T 7735,GB/T 8163,GB 9948,GB/T 12771,GB 13296,GB/T 14976,GB 19189,GB/T 20878,GB/T 21832,GB/T 21833,GB 24511,GB/T 24593,NB/T 47002.1,NB/T 47002.2,NB/T 47002.3,NB/T 47002.4,NB/T 47008,NB/T 47009,NB/T 47010,JB/T 4730.3,JB/T 4756,TSG R0004,ISO 9328-2:2004</v>
          </cell>
        </row>
        <row r="168">
          <cell r="R168" t="str">
            <v>J74</v>
          </cell>
          <cell r="S168" t="str">
            <v>23.020.30</v>
          </cell>
        </row>
        <row r="168">
          <cell r="U168" t="str">
            <v>合肥通用机械研究院、中国通用机械工程总公司、中国特种设备检测研究院、合肥市质量技术监督局、中国石化工程建设公司、国家质检总局特种设备安全监察局、江苏省特种设备安全监督检验研究院</v>
          </cell>
        </row>
        <row r="168">
          <cell r="W168" t="str">
            <v>秦晓钟、章小浒、张勇、杨国义、顾先山、段瑞等</v>
          </cell>
          <cell r="X168">
            <v>40868</v>
          </cell>
          <cell r="Y168">
            <v>40969</v>
          </cell>
          <cell r="Z168" t="str">
            <v>GB 150的本部分规定了压力容器受压元件用钢材允许使用的钢号及其标准,钢材的附加技术要求,钢材的使用范围(温度和压力)和许用应力。 本部分适用于设计温度-253℃～800℃、设计压力不大于35MPa的压力容器。 本部分不适用的范围为:GB 150.1规定的不适用范围；制冷、造纸行业的容器,搪玻璃容器和简单压力容器;TSG R0004中1.4条所规定的范围。</v>
          </cell>
        </row>
        <row r="169">
          <cell r="C169" t="str">
            <v>GB/T 150.3-2011</v>
          </cell>
          <cell r="D169" t="str">
            <v>压力容器　第3部分：设计</v>
          </cell>
          <cell r="E169" t="str">
            <v>现行</v>
          </cell>
        </row>
        <row r="169">
          <cell r="I169" t="str">
            <v>全国锅炉压力容器标准化技术委员会</v>
          </cell>
        </row>
        <row r="169">
          <cell r="K169" t="str">
            <v>Pressure vessels - Part 3: Design</v>
          </cell>
        </row>
        <row r="169">
          <cell r="M169" t="str">
            <v>GB 150.1-2011,GB 150.2,GB 150.4,GB/T 985.1,GB/T 985.2,JB/T 4700,JB/T 4701,JB/T 4702,JB/T 4703,JB/T 4704,JB/T 4705,JB/T 4706,JB/T 4707,JB/T 4736</v>
          </cell>
        </row>
        <row r="169">
          <cell r="R169" t="str">
            <v>J74</v>
          </cell>
          <cell r="S169" t="str">
            <v>23.020.30</v>
          </cell>
        </row>
        <row r="169">
          <cell r="U169" t="str">
            <v>中国特种设备检测研究院、中国石化工程建设公司、清华大学、浙江大学、浙江工业大学、中国石化集团上海工程有限公司、中国石油寰球工程公司</v>
          </cell>
        </row>
        <row r="169">
          <cell r="W169" t="str">
            <v>寿比南、杨国义、李世玉、薛明德、徐锋、郑津洋等</v>
          </cell>
          <cell r="X169">
            <v>40868</v>
          </cell>
          <cell r="Y169">
            <v>40969</v>
          </cell>
          <cell r="Z169" t="str">
            <v>GB 150.3规定了压力容器基本受压元件的设计要求。 本部分适用于内压圆筒和内压球壳、外压圆筒和外压球壳、封头、开孔和开孔补强以及法兰的设计计算。 本部分给出了非圆形截面容器(规范性附录A)、钢带错绕筒体(规范性附录B)、常用密封结构(资料性附录C)和焊接接头结构(资料性附录D)的基本设计要求。 本部分还给出了关于低温压力容器的基本设计要求(规范性附录E)。</v>
          </cell>
        </row>
        <row r="170">
          <cell r="C170" t="str">
            <v>GB/T 150.4-2011</v>
          </cell>
          <cell r="D170" t="str">
            <v>压力容器　第4部分：制造、检验和验收</v>
          </cell>
          <cell r="E170" t="str">
            <v>现行</v>
          </cell>
        </row>
        <row r="170">
          <cell r="I170" t="str">
            <v>全国锅炉压力容器标准化技术委员会</v>
          </cell>
        </row>
        <row r="170">
          <cell r="K170" t="str">
            <v>Pressure vessels - Part 4: Fabrication,inspection and testing,and acceptance</v>
          </cell>
        </row>
        <row r="170">
          <cell r="M170" t="str">
            <v>GB 150.1-2011,GB 150.2-2011,GB 150.3-2001,GB/T 196,GB/T 197,GB/T 228,GB/T 229,GB/T 232,GB/T 1804,GB/T 25198,GB/T 21433,JB/T 4700,JB/T 4701,JB/T 4702,JB/T 4703,JB/T 4704,JB/T 4705,JB/T 4706,JB/T 4707,NB/T 47014(JB/T 4708),NB/T 47015(JB/T 4709),JB/T 4711,JB/T 4730.1,JB/T 4730.2,JB/T 4730.3,JB/T 4730.4,JB/T 4730.5,JB/T 4730.6,JB/T 4736,NB/T 47016(JB/T 4744),NB/T 47018.1(JB/T 4747.1),NB/T 47018.2(JB/T 4747.2),NB/T 47018.3(JB/T 4747.3),NB/T 47018.4(JB/T 4747.4),NB/T 47018.5(JB/T 4747.5),TSG R0004</v>
          </cell>
        </row>
        <row r="170">
          <cell r="O170" t="str">
            <v>GB 150-1998</v>
          </cell>
        </row>
        <row r="170">
          <cell r="R170" t="str">
            <v>J74</v>
          </cell>
          <cell r="S170" t="str">
            <v>23.020.30</v>
          </cell>
        </row>
        <row r="170">
          <cell r="U170" t="str">
            <v>合肥通用机械研究院、中国特种设备检测研究院、中国石化工程建设公司、兰州石油化工机器厂、中石化南京化学工业公司化工机械厂</v>
          </cell>
        </row>
        <row r="170">
          <cell r="W170" t="str">
            <v>崔军、陈学东、寿比南、杨国义、陈永东、李世玉</v>
          </cell>
          <cell r="X170">
            <v>40868</v>
          </cell>
          <cell r="Y170">
            <v>40969</v>
          </cell>
          <cell r="Z170" t="str">
            <v>本部分规定了GB 150适用范围内的钢制压力容器的制造、检验与验收要求;其他材料制压力容器的制造、检验与验收要求按相关标准。 本部分适用的压力容器结构形式为单层焊接压力容器、锻焊压力容器和多层压力容器(包括多层筒节包扎、多层整体包扎、钢带错绕和套合容器)。 对于奥氏体型钢材制低温压力容器(设计温度低于-196℃),由参与建造的各方协商规定附加的制造、检验与验收要求,由设计单位在设计文件中予以规定。</v>
          </cell>
        </row>
        <row r="171">
          <cell r="C171" t="str">
            <v>GB 190-2009</v>
          </cell>
          <cell r="D171" t="str">
            <v>危险货物包装标志</v>
          </cell>
          <cell r="E171" t="str">
            <v>现行</v>
          </cell>
        </row>
        <row r="171">
          <cell r="I171" t="str">
            <v>全国危险化学品管理标准化技术委员会</v>
          </cell>
        </row>
        <row r="171">
          <cell r="K171" t="str">
            <v>Packing symbol of dangerous goods</v>
          </cell>
        </row>
        <row r="171">
          <cell r="M171" t="str">
            <v>GB/T 191,GB 6944,GB 11806-2004,GB 12268</v>
          </cell>
        </row>
        <row r="171">
          <cell r="O171" t="str">
            <v>GB 190-1990</v>
          </cell>
        </row>
        <row r="171">
          <cell r="R171" t="str">
            <v>A80</v>
          </cell>
          <cell r="S171" t="str">
            <v>13.100</v>
          </cell>
        </row>
        <row r="171">
          <cell r="U171" t="str">
            <v>铁道部标准计量研究所</v>
          </cell>
        </row>
        <row r="171">
          <cell r="W171" t="str">
            <v>张锦、赵靖宇、赵华、兰淑梅、苏学锋</v>
          </cell>
          <cell r="X171">
            <v>39985</v>
          </cell>
          <cell r="Y171">
            <v>40299</v>
          </cell>
          <cell r="Z171" t="str">
            <v>本标准规定了危险货物包装图示标志（以下简称标志）的分类图形、尺寸、颜色及使用方法等。 本标准适用于危险货物的运输包装。</v>
          </cell>
        </row>
        <row r="172">
          <cell r="C172" t="str">
            <v>GB/T 191-2008</v>
          </cell>
          <cell r="D172" t="str">
            <v>包装储运图示标志</v>
          </cell>
          <cell r="E172" t="str">
            <v>现行</v>
          </cell>
        </row>
        <row r="172">
          <cell r="I172" t="str">
            <v>全国包装标准化技术委员会</v>
          </cell>
        </row>
        <row r="172">
          <cell r="K172" t="str">
            <v>Packaging - Pictorial marking for handling of goods</v>
          </cell>
        </row>
        <row r="172">
          <cell r="M172" t="str">
            <v>无</v>
          </cell>
        </row>
        <row r="172">
          <cell r="O172" t="str">
            <v>GB/T 191-2000</v>
          </cell>
        </row>
        <row r="172">
          <cell r="R172" t="str">
            <v>A80</v>
          </cell>
          <cell r="S172" t="str">
            <v>55.020</v>
          </cell>
        </row>
        <row r="172">
          <cell r="U172" t="str">
            <v>铁道部标准计量研究所、北京出入境检验检疫协会</v>
          </cell>
        </row>
        <row r="172">
          <cell r="W172" t="str">
            <v>张锦、徐思桥、赵靖宇、白志钢</v>
          </cell>
          <cell r="X172">
            <v>39539</v>
          </cell>
          <cell r="Y172">
            <v>39722</v>
          </cell>
          <cell r="Z172" t="str">
            <v>本标准规定了包装储运图示标志(以下简称标志)的名称、图形符号、尺寸、颜色及应用方法。 本标准适用于各种货物的运输包装</v>
          </cell>
        </row>
        <row r="173">
          <cell r="C173" t="str">
            <v>GB/T 196-2003</v>
          </cell>
          <cell r="D173" t="str">
            <v>普通螺纹　基本尺寸</v>
          </cell>
          <cell r="E173" t="str">
            <v>现行</v>
          </cell>
        </row>
        <row r="173">
          <cell r="I173" t="str">
            <v>全国螺纹标准化技术委员会</v>
          </cell>
        </row>
        <row r="173">
          <cell r="K173" t="str">
            <v>General purpose metric screw threads--Basic dimensions</v>
          </cell>
        </row>
        <row r="173">
          <cell r="M173" t="str">
            <v>GB/T 192-2003,GB/T 193-2003,GB/T 14791</v>
          </cell>
        </row>
        <row r="173">
          <cell r="O173" t="str">
            <v>GB/T 196-1981</v>
          </cell>
        </row>
        <row r="173">
          <cell r="R173" t="str">
            <v>J04</v>
          </cell>
          <cell r="S173" t="str">
            <v>21.040.10</v>
          </cell>
        </row>
        <row r="173">
          <cell r="U173" t="str">
            <v>机械科学研究院</v>
          </cell>
        </row>
        <row r="173">
          <cell r="W173" t="str">
            <v>李晓滨</v>
          </cell>
          <cell r="X173">
            <v>37763</v>
          </cell>
          <cell r="Y173">
            <v>37987</v>
          </cell>
          <cell r="Z173" t="str">
            <v>本标准依据GB/T 192-2003和GB/T 193-2003规定了普通螺纹（一般用途米制螺纹）的基本尺寸。 本标准适用于一般用途的机械紧固螺纹联接，其螺纹本身不具有密封功能。</v>
          </cell>
        </row>
        <row r="174">
          <cell r="C174" t="str">
            <v>GB/T 229-2020</v>
          </cell>
          <cell r="D174" t="str">
            <v>金属材料 夏比摆锤冲击试验方法</v>
          </cell>
          <cell r="E174" t="str">
            <v>现行</v>
          </cell>
        </row>
        <row r="174">
          <cell r="I174" t="str">
            <v>全国钢标准化技术委员会</v>
          </cell>
        </row>
        <row r="174">
          <cell r="K174" t="str">
            <v>Metallic materials—Charpy pendulum impact test method</v>
          </cell>
        </row>
        <row r="174">
          <cell r="M174" t="str">
            <v>GB/T 2975,GB/T 3808,GB/T 8170,JJG 145</v>
          </cell>
        </row>
        <row r="174">
          <cell r="O174" t="str">
            <v>GB/T 229-2007</v>
          </cell>
        </row>
        <row r="174">
          <cell r="R174" t="str">
            <v>H22</v>
          </cell>
          <cell r="S174" t="str">
            <v>77.040.10</v>
          </cell>
        </row>
        <row r="174">
          <cell r="U174" t="str">
            <v>钢铁研究总院、冶金工业信息标准研究院、山西太钢不锈钢股份有限公司、上海申力试验机有限公司、深圳万测试验设备有限公司、南京钢铁股份有限公司、国家钢铁及制品质量监督检验中心、帕博检测技术服务有限公司、力试（上海）科学仪器有限公司、齐齐哈尔华工机床股份有限公司、五矿营口中板有限责任公司、首钢集团有限公司、钢研纳克成都检测认证有限公司、大连希望理化测试技术有限公司、上海材料研究所</v>
          </cell>
        </row>
        <row r="174">
          <cell r="W174" t="str">
            <v>刘涛、高怡斐、董莉、王丽英、黄星、李剑峰、张华伟、张晓丽、徐亮、王斌、王洪亮、仲阳阳、邱宇、殷建军、贾元伟、周立富、王滨、梁才萌、张清水、侯慧宁</v>
          </cell>
          <cell r="X174">
            <v>44103</v>
          </cell>
          <cell r="Y174">
            <v>44287</v>
          </cell>
          <cell r="Z174" t="str">
            <v>本标准规定了金属材料在冲击试验中测定冲击试样(V型、U型缺口和无缺口试样)吸收能量的夏比摆锤冲击试验方法。 本标准适用于室温、高温或低温条件下夏比摆锤冲击试验，但不包括仪器化冲击试验方法，这部分内容参见GB/T 19748。</v>
          </cell>
        </row>
        <row r="175">
          <cell r="C175" t="str">
            <v>GB/T 230.1-2018</v>
          </cell>
          <cell r="D175" t="str">
            <v>金属材料　洛氏硬度试验　第1部分：试验方法</v>
          </cell>
          <cell r="E175" t="str">
            <v>现行</v>
          </cell>
        </row>
        <row r="175">
          <cell r="I175" t="str">
            <v>全国钢标准化技术委员会</v>
          </cell>
        </row>
        <row r="175">
          <cell r="K175" t="str">
            <v>Metallic materials—Rockwell hardness test—Part 1：Test method</v>
          </cell>
        </row>
        <row r="175">
          <cell r="M175" t="str">
            <v>GB/T 230.2,GB/T 230.3,JJG 112,JJF 1059.1</v>
          </cell>
        </row>
        <row r="175">
          <cell r="O175" t="str">
            <v>GB/T 230.1-2009</v>
          </cell>
        </row>
        <row r="175">
          <cell r="R175" t="str">
            <v>H22</v>
          </cell>
          <cell r="S175" t="str">
            <v>77.040.10</v>
          </cell>
        </row>
        <row r="175">
          <cell r="U175" t="str">
            <v>钢铁研究总院、冶金工业信息标准研究院、国家钢铁及制品质量监督检验中心、上海尚材试验机有限公司、沈阳天星试验仪器有限公司、上海出入境检验检疫局工业品与原材料检测技术中心、宝山钢铁股份有限公司、国家有色金属质量监督检验中心、首钢集团有限公司</v>
          </cell>
        </row>
        <row r="175">
          <cell r="W175" t="str">
            <v>杜小强、高怡斐、董莉、袁月兰、钱宝根、张凤林、吴益文、方健、李璞、张娟、王萍</v>
          </cell>
          <cell r="X175">
            <v>43234</v>
          </cell>
          <cell r="Y175">
            <v>43435</v>
          </cell>
          <cell r="Z175" t="str">
            <v>GB/T 230的本部分规定了标尺为A、B、C、D、E、F、G、H、K、15N、30N、45N、15T、30T和45T的金属材料洛氏硬度和表面洛氏硬度的试验方法。 本部分适用于固定式和便携式洛氏硬度计。对于特定的材料或产品，适用其他特定标准，例如：GB/T 3849.1、GB/T 9097。</v>
          </cell>
        </row>
        <row r="176">
          <cell r="C176" t="str">
            <v>GB/T 231.1-2018</v>
          </cell>
          <cell r="D176" t="str">
            <v>金属材料　布氏硬度试验　第1部分：试验方法</v>
          </cell>
          <cell r="E176" t="str">
            <v>现行</v>
          </cell>
        </row>
        <row r="176">
          <cell r="I176" t="str">
            <v>全国钢标准化技术委员会</v>
          </cell>
        </row>
        <row r="176">
          <cell r="K176" t="str">
            <v>Metallic materials—Brinell hardness test—Part 1: Test method</v>
          </cell>
        </row>
        <row r="176">
          <cell r="M176" t="str">
            <v>GB/T 231.2-2012,GB/T 231.3,GB/T 231.4,GB/T 9097,JJG 150</v>
          </cell>
        </row>
        <row r="176">
          <cell r="O176" t="str">
            <v>GB/T 231.1-2009</v>
          </cell>
        </row>
        <row r="176">
          <cell r="R176" t="str">
            <v>H22</v>
          </cell>
          <cell r="S176" t="str">
            <v>77.040.10</v>
          </cell>
        </row>
        <row r="176">
          <cell r="U176" t="str">
            <v>钢铁研究总院、冶金工业信息标准研究院、沈阳天星试验仪器有限公司、国家钢铁及制品质量监督检验中心、首钢集团有限公司、上海尚材试验机有限公司、宝山钢铁股份有限公司、国家有色金属质量监督检验中心</v>
          </cell>
        </row>
        <row r="176">
          <cell r="W176" t="str">
            <v>高怡斐、董莉、张凤林、卢丹、蔡宁、钱宝根、方健、张红菊、殷建军、李荣锋、黄飞</v>
          </cell>
          <cell r="X176">
            <v>43234</v>
          </cell>
          <cell r="Y176">
            <v>43497</v>
          </cell>
          <cell r="Z176" t="str">
            <v>GB/T 231的本部分规定了金属材料布氏硬度试验的原理、符号及说明、试验设备、试样、试验程序、结果的不确定度和试验报告。 本部分适用于固定式布氏硬度计和便携式布氏硬度计。特殊材料或产品的布氏硬度试验，可参考GB/T 9097和本部分。</v>
          </cell>
        </row>
        <row r="177">
          <cell r="C177" t="str">
            <v>GB/T 265-1988</v>
          </cell>
          <cell r="D177" t="str">
            <v>石油产品运动粘度测定法和动力粘度计算法</v>
          </cell>
          <cell r="E177" t="str">
            <v>现行</v>
          </cell>
        </row>
        <row r="177">
          <cell r="I177" t="str">
            <v>全国石油产品和润滑剂标准化技术委员会</v>
          </cell>
        </row>
        <row r="177">
          <cell r="K177" t="str">
            <v>Petroleum products--Determination of kinematic viscosity and calculation of dynamic viscosity</v>
          </cell>
        </row>
        <row r="177">
          <cell r="O177" t="str">
            <v>GB 265-1983</v>
          </cell>
        </row>
        <row r="177">
          <cell r="R177" t="str">
            <v>E30</v>
          </cell>
          <cell r="S177" t="str">
            <v>75.080</v>
          </cell>
        </row>
        <row r="177">
          <cell r="U177" t="str">
            <v>高桥石化公司炼油厂</v>
          </cell>
        </row>
        <row r="177">
          <cell r="W177" t="str">
            <v>无 </v>
          </cell>
          <cell r="X177">
            <v>32262</v>
          </cell>
          <cell r="Y177">
            <v>32599</v>
          </cell>
          <cell r="Z177" t="str">
            <v>本方法适用于测定液体石油产品(指牛体)的运动，其单位为m/5，通常在实际中用为mm2/s。动力粘度可由测得的运动粘度乘以体的密度求得。注，本方法所测之液体认为是切应力和剪切速率之比为一常数，也就是粘度与剪切应力和切速率无关，这种液体称为牛顿液体。</v>
          </cell>
        </row>
        <row r="178">
          <cell r="C178" t="str">
            <v>GB/T 308.1-2013</v>
          </cell>
          <cell r="D178" t="str">
            <v>滚动轴承 球 第1部分:钢球</v>
          </cell>
          <cell r="E178" t="str">
            <v>现行</v>
          </cell>
        </row>
        <row r="178">
          <cell r="I178" t="str">
            <v>全国滚动轴承标准化技术委员会</v>
          </cell>
        </row>
        <row r="178">
          <cell r="K178" t="str">
            <v>Rolling bearings - Balls - Part 1: Steel balls</v>
          </cell>
        </row>
        <row r="178">
          <cell r="M178" t="str">
            <v>GB/T 3086-2008,GB/T 4199-2003,GB/T 6930-2002,GB/T 7234-2004,GB/T 7235-2004,GB/T 7811-2007,GB/T 8597-2013,GB/T 18254-2002,GB/T 18579-2001,GB/T 24606-2009,GB/T 24608-2009,JB/T 1255,JB/T 1460-2011,JB/T 2850-2007,JB/T 6641-2007,JB/T 7051-2006,JB/T 7361-2007,JB/T 10861-2008,YB 688-1976</v>
          </cell>
        </row>
        <row r="178">
          <cell r="O178" t="str">
            <v>GB/T 308-2002</v>
          </cell>
        </row>
        <row r="178">
          <cell r="R178" t="str">
            <v>J11</v>
          </cell>
          <cell r="S178" t="str">
            <v>21.100.20</v>
          </cell>
        </row>
        <row r="178">
          <cell r="U178" t="str">
            <v>洛阳轴承研究所有限公司、洛阳轴研科技股份有限公司、山东东阿钢球集团有限公司、江苏力星通用钢球股份有限公司</v>
          </cell>
        </row>
        <row r="178">
          <cell r="W178" t="str">
            <v>马素青、张永乾、杨勇、沙小建、马林</v>
          </cell>
          <cell r="X178">
            <v>41535</v>
          </cell>
          <cell r="Y178">
            <v>41791</v>
          </cell>
          <cell r="Z178" t="str">
            <v>GB/T 308的本部分规定了滚动轴承用成品钢球的尺寸、技术要求、标志、测量及检验方法、检验规则、包装及贮存。本部分适用于滚动轴承配套用和商品用钢球。</v>
          </cell>
        </row>
        <row r="179">
          <cell r="C179" t="str">
            <v>GB/T 308.2-2010</v>
          </cell>
          <cell r="D179" t="str">
            <v>滚动轴承 球 第2部分：陶瓷球</v>
          </cell>
          <cell r="E179" t="str">
            <v>现行</v>
          </cell>
        </row>
        <row r="179">
          <cell r="I179" t="str">
            <v>全国滚动轴承标准化技术委员会</v>
          </cell>
        </row>
        <row r="179">
          <cell r="K179" t="str">
            <v>Rolling bearings - Balls - Part 2: Ceramic balls</v>
          </cell>
        </row>
        <row r="179">
          <cell r="M179" t="str">
            <v>GB/T 4199-2003,GB/T 6930-2002,GB/T 7811-2007,GB/T 10610-2009,GB/T 24632.1,ISO 26602:2009</v>
          </cell>
        </row>
        <row r="179">
          <cell r="R179" t="str">
            <v>J11</v>
          </cell>
          <cell r="S179" t="str">
            <v>21.100.20</v>
          </cell>
        </row>
        <row r="179">
          <cell r="U179" t="str">
            <v>洛阳轴承研究所、江苏力星钢球有限公司、洛阳轴研科技股份有限公司等</v>
          </cell>
        </row>
        <row r="179">
          <cell r="W179" t="str">
            <v>马素青、张永乾、沙小建、马林</v>
          </cell>
          <cell r="X179">
            <v>40535</v>
          </cell>
          <cell r="Y179">
            <v>40695</v>
          </cell>
          <cell r="Z179" t="str">
            <v>GB/T 308的本部分规定了滚动轴承用成品氮化硅球的技术要求。</v>
          </cell>
        </row>
        <row r="180">
          <cell r="C180" t="str">
            <v>GB/T 474-2008</v>
          </cell>
          <cell r="D180" t="str">
            <v>煤样的制备方法</v>
          </cell>
          <cell r="E180" t="str">
            <v>现行</v>
          </cell>
        </row>
        <row r="180">
          <cell r="I180" t="str">
            <v>全国煤炭标准化技术委员会</v>
          </cell>
        </row>
        <row r="180">
          <cell r="K180" t="str">
            <v>Method for preparation of coal sample</v>
          </cell>
        </row>
        <row r="180">
          <cell r="M180" t="str">
            <v>GB/T 211,GB/T 217,GB 475,GB/T 19494.3</v>
          </cell>
        </row>
        <row r="180">
          <cell r="O180" t="str">
            <v>GB 474-1996</v>
          </cell>
        </row>
        <row r="180">
          <cell r="R180" t="str">
            <v>D21</v>
          </cell>
          <cell r="S180" t="str">
            <v>73.040</v>
          </cell>
        </row>
        <row r="180">
          <cell r="U180" t="str">
            <v>煤炭科学研究总院煤炭分析实验室（国家煤炭质量监督检验中心）</v>
          </cell>
        </row>
        <row r="180">
          <cell r="W180" t="str">
            <v>韩立亭、皮中原、段云龙</v>
          </cell>
          <cell r="X180">
            <v>39786</v>
          </cell>
          <cell r="Y180">
            <v>39934</v>
          </cell>
          <cell r="Z180" t="str">
            <v>本标准规定了煤样制备的术语和定义，试样的构成、破碎、混合、缩分和空气干燥、各种煤样的制备及存查煤样。 本标准适用于褐煤、烟煤和无烟煤</v>
          </cell>
        </row>
        <row r="181">
          <cell r="C181" t="str">
            <v>GB/T 482-2008</v>
          </cell>
          <cell r="D181" t="str">
            <v>煤层煤样采取方法</v>
          </cell>
          <cell r="E181" t="str">
            <v>现行</v>
          </cell>
        </row>
        <row r="181">
          <cell r="I181" t="str">
            <v>全国煤炭标准化技术委员会</v>
          </cell>
        </row>
        <row r="181">
          <cell r="K181" t="str">
            <v>Sampling of coal seams</v>
          </cell>
        </row>
        <row r="181">
          <cell r="M181" t="str">
            <v>GB/T 212,GB/T 217,GB 474,《煤矿安全规程》国家煤矿安全监察局2006年版</v>
          </cell>
        </row>
        <row r="181">
          <cell r="O181" t="str">
            <v>GB 482-1995</v>
          </cell>
        </row>
        <row r="181">
          <cell r="R181" t="str">
            <v>D21</v>
          </cell>
          <cell r="S181" t="str">
            <v>73.040</v>
          </cell>
        </row>
        <row r="181">
          <cell r="U181" t="str">
            <v>煤炭科学研究总院煤炭分析实验室、鸡西矿业（集团）公司、鹤壁煤业（集团）公司和淮北矿业（集团）公司</v>
          </cell>
        </row>
        <row r="181">
          <cell r="W181" t="str">
            <v>孙刚、李英华、吴宽鸿、宫兴禄、田欣华、潘民光</v>
          </cell>
          <cell r="X181">
            <v>39658</v>
          </cell>
          <cell r="Y181">
            <v>39934</v>
          </cell>
          <cell r="Z181" t="str">
            <v>本标准规定了煤层煤样的采取方法。 本标准适用于褐煤、烟煤和无烟煤煤层煤样的采取。</v>
          </cell>
        </row>
        <row r="182">
          <cell r="C182" t="str">
            <v>GB/T 491-2008</v>
          </cell>
          <cell r="D182" t="str">
            <v>钙基润滑脂</v>
          </cell>
          <cell r="E182" t="str">
            <v>现行</v>
          </cell>
        </row>
        <row r="182">
          <cell r="I182" t="str">
            <v>全国石油产品和润滑剂标准化技术委员会</v>
          </cell>
        </row>
        <row r="182">
          <cell r="K182" t="str">
            <v>Calcium lubricating grease</v>
          </cell>
        </row>
        <row r="182">
          <cell r="M182" t="str">
            <v>GB/T 269,GB/T 512,GB/T 4929,GB/T 7326,SH/T 0109,SH 0164,SH/T 0229,SH/T 0324,SH/T 0327</v>
          </cell>
        </row>
        <row r="182">
          <cell r="O182" t="str">
            <v>GB 491-1987</v>
          </cell>
        </row>
        <row r="182">
          <cell r="R182" t="str">
            <v>E36</v>
          </cell>
          <cell r="S182" t="str">
            <v>75.100</v>
          </cell>
        </row>
        <row r="182">
          <cell r="U182" t="str">
            <v>中国石油化工股份有限公司石油化工科学研究院</v>
          </cell>
        </row>
        <row r="182">
          <cell r="W182" t="str">
            <v>刘中其</v>
          </cell>
          <cell r="X182">
            <v>39622</v>
          </cell>
          <cell r="Y182">
            <v>39783</v>
          </cell>
          <cell r="Z182" t="str">
            <v>本标准规定了以动植物脂肪钙皂稠化矿物润滑油而制得的钙基润滑脂的分类和标记、要求和试验方法、检验规则及标志、包装、运输和贮存。 本标准所属产品适用于冶金、纺织等机械设备和拖拉机等农用机械的润滑与防护。使用温度范围为-10℃～60℃。</v>
          </cell>
        </row>
        <row r="183">
          <cell r="C183" t="str">
            <v>GB/T 510-1983</v>
          </cell>
          <cell r="D183" t="str">
            <v>石油产品凝点测定法</v>
          </cell>
          <cell r="E183" t="str">
            <v>被代替</v>
          </cell>
        </row>
        <row r="183">
          <cell r="I183" t="str">
            <v>全国石油产品和润滑剂标准化技术委员会</v>
          </cell>
        </row>
        <row r="183">
          <cell r="K183" t="str">
            <v>Petroleum products--Determination of solidificationpoint</v>
          </cell>
        </row>
        <row r="183">
          <cell r="N183" t="str">
            <v>GB/T 510-2018</v>
          </cell>
          <cell r="O183" t="str">
            <v>GB 510-1977</v>
          </cell>
        </row>
        <row r="183">
          <cell r="R183" t="str">
            <v>E30</v>
          </cell>
          <cell r="S183" t="str">
            <v>75.080</v>
          </cell>
        </row>
        <row r="183">
          <cell r="U183" t="str">
            <v>北京石油化工科学研究院</v>
          </cell>
        </row>
        <row r="183">
          <cell r="W183" t="str">
            <v>无</v>
          </cell>
          <cell r="X183">
            <v>30384</v>
          </cell>
          <cell r="Y183">
            <v>30651</v>
          </cell>
          <cell r="Z183" t="str">
            <v>本方法适用于测定石油产品的凝点。润滑油及深色石油产品在试验条件下冷却到液面不移动时的最高温度，称为凝点。</v>
          </cell>
        </row>
        <row r="184">
          <cell r="C184" t="str">
            <v>GB/T 510-2018</v>
          </cell>
          <cell r="D184" t="str">
            <v>石油产品凝点测定法</v>
          </cell>
          <cell r="E184" t="str">
            <v>现行</v>
          </cell>
        </row>
        <row r="184">
          <cell r="I184" t="str">
            <v>全国石油产品和润滑剂标准化技术委员会</v>
          </cell>
        </row>
        <row r="184">
          <cell r="K184" t="str">
            <v>Determination of solidification point for petroleum products</v>
          </cell>
        </row>
        <row r="184">
          <cell r="M184" t="str">
            <v>GB/T 514-2005,GB/T 4756,GB/T 6683</v>
          </cell>
        </row>
        <row r="184">
          <cell r="O184" t="str">
            <v>GB/T 510-1983</v>
          </cell>
        </row>
        <row r="184">
          <cell r="R184" t="str">
            <v>E30</v>
          </cell>
          <cell r="S184" t="str">
            <v>75.080</v>
          </cell>
        </row>
        <row r="184">
          <cell r="U184" t="str">
            <v>中国石油化工股份有限公司石油化工科学研究院、大连石油仪器有限公司、中国石油化工股份有限公司抚顺石油化工研究院</v>
          </cell>
        </row>
        <row r="184">
          <cell r="W184" t="str">
            <v>郭涛、陈洁、杨婷婷、王恩杰、修平康、赵彬</v>
          </cell>
          <cell r="X184">
            <v>43462</v>
          </cell>
          <cell r="Y184">
            <v>43647</v>
          </cell>
          <cell r="Z184" t="str">
            <v>本标准规定了石油产品凝点的测定方法。 本标准适用于液体燃料(如柴油、生物柴油调合燃料)及润滑油等石油产品。本标准中自动微量凝点测定仪仅适用于不含添加剂柴油馏分样品的测定。</v>
          </cell>
        </row>
        <row r="185">
          <cell r="C185" t="str">
            <v>GB/T 528-2009</v>
          </cell>
          <cell r="D185" t="str">
            <v>硫化橡胶或热塑性橡胶  拉伸应力应变性能的测定</v>
          </cell>
          <cell r="E185" t="str">
            <v>现行</v>
          </cell>
        </row>
        <row r="185">
          <cell r="I185" t="str">
            <v>全国橡胶与橡胶制品标准化技术委员会</v>
          </cell>
        </row>
        <row r="185">
          <cell r="K185" t="str">
            <v>Rubber，vulcanized or thermoplastic - Determination of tensile stress-strain properties</v>
          </cell>
        </row>
        <row r="185">
          <cell r="M185" t="str">
            <v>GB/T 2941,ISO 5893</v>
          </cell>
        </row>
        <row r="185">
          <cell r="O185" t="str">
            <v>GB/T 528-1998</v>
          </cell>
        </row>
        <row r="185">
          <cell r="R185" t="str">
            <v>G40</v>
          </cell>
          <cell r="S185" t="str">
            <v>83.060</v>
          </cell>
        </row>
        <row r="185">
          <cell r="U185" t="str">
            <v>中橡集团沈阳橡胶研究设计院、北京橡胶工业研究设计院、承德精密试验机有限公司</v>
          </cell>
        </row>
        <row r="185">
          <cell r="W185" t="str">
            <v>费康红、吉连忠、谢君芳等</v>
          </cell>
          <cell r="X185">
            <v>39927</v>
          </cell>
          <cell r="Y185">
            <v>40148</v>
          </cell>
          <cell r="Z185" t="str">
            <v>使用本标准的人员应有正规实验室工作的实践经验。本标准并未指出所有可能的安全问题。使用者有责任采取适当的安全和健康措施，并保证符合国家有关规定条件。 本标准规定了硫化橡胶或热塑性橡胶拉伸应力应变性能的测定方法。 本标准适用于测定硫化橡胶或热塑性橡胶的性能，如拉伸强度、拉断伸长率、定伸应力、定应力伸长率、屈服点拉伸应力和屈服点伸长率。其中屈服点拉伸应力和应变的测量只适用于某些热塑性橡胶和某些其他胶料。</v>
          </cell>
        </row>
        <row r="186">
          <cell r="C186" t="str">
            <v>GB/T 531.1-2008</v>
          </cell>
          <cell r="D186" t="str">
            <v>硫化橡胶或热塑性橡胶　压入硬度试验方法　第1部分：邵氏硬度计法(邵尔硬度)</v>
          </cell>
          <cell r="E186" t="str">
            <v>现行</v>
          </cell>
        </row>
        <row r="186">
          <cell r="I186" t="str">
            <v>全国橡胶与橡胶制品标准化技术委员会</v>
          </cell>
        </row>
        <row r="186">
          <cell r="K186" t="str">
            <v>Rubber, vulcanized or thermoplastic - Determination of indentation hardness - Part 1：Duromerer method （Shore hardness）</v>
          </cell>
        </row>
        <row r="186">
          <cell r="M186" t="str">
            <v>GB/T 2941</v>
          </cell>
        </row>
        <row r="186">
          <cell r="R186" t="str">
            <v>G40</v>
          </cell>
          <cell r="S186" t="str">
            <v>83.060</v>
          </cell>
        </row>
        <row r="186">
          <cell r="U186" t="str">
            <v>广东省计量科学研究院、上海六菱仪器厂</v>
          </cell>
        </row>
        <row r="186">
          <cell r="W186" t="str">
            <v>陈明华、高富荣等</v>
          </cell>
          <cell r="X186">
            <v>39603</v>
          </cell>
          <cell r="Y186">
            <v>39783</v>
          </cell>
          <cell r="Z186" t="str">
            <v>使用本部分的人员应有正规实验室工作的实践经验。本部分并为指出所有可能的安全问题。使用者有责任采取适当的安全和健康措施，并保证符合国家有关法规规定的条件。 本标准规定了硫化橡胶或热塑性橡胶使用下列标尺的压入硬度（邵尔硬度）试验方法： ——A标尺，适用于普通硬度范围，采用A标尺的硬度计称邵氏A型硬度计； ——D标尺，适用于高硬度范围，采用D标尺的硬度计称邵氏D型硬度计； ——AO标尺，适用于低硬度橡胶和海绵，采用AO标尺的硬度计称邵氏AO型硬度计； ——AM标尺，适用于普通硬度范围的薄样品，采用AM标尺的硬度计称邵氏AM型硬度计。</v>
          </cell>
        </row>
        <row r="187">
          <cell r="C187" t="str">
            <v>GB/T 531.2-2009</v>
          </cell>
          <cell r="D187" t="str">
            <v>硫化橡胶或热塑性橡胶　压入硬度试验方法　第2部分：便携式橡胶国际硬度计法</v>
          </cell>
          <cell r="E187" t="str">
            <v>现行</v>
          </cell>
        </row>
        <row r="187">
          <cell r="I187" t="str">
            <v>全国橡胶与橡胶制品标准化技术委员会</v>
          </cell>
        </row>
        <row r="187">
          <cell r="K187" t="str">
            <v>Rubber, vulcanized or thermoplastic - Determination of indentation hardness - Part 2: IRHD pocket meter method</v>
          </cell>
        </row>
        <row r="187">
          <cell r="M187" t="str">
            <v>GB/T 2941,GB/T 6031</v>
          </cell>
        </row>
        <row r="187">
          <cell r="R187" t="str">
            <v>G40</v>
          </cell>
          <cell r="S187" t="str">
            <v>83.060</v>
          </cell>
        </row>
        <row r="187">
          <cell r="U187" t="str">
            <v>广东省计量科学研究院</v>
          </cell>
        </row>
        <row r="187">
          <cell r="W187" t="str">
            <v>陈明华、高富荣、汤昌社</v>
          </cell>
          <cell r="X187">
            <v>39927</v>
          </cell>
          <cell r="Y187">
            <v>40148</v>
          </cell>
          <cell r="Z187" t="str">
            <v>使用GB/T 531本部分的人员应有正规实验室工作的实践经验。本部分并未指出所有可能的安全问题。使用者有责任采取适当的安全和健康措施，并保证符合国家有关规定条件。 GB/T 531的本部分规定了利用便携式橡胶国际硬度计测量硫化或热塑性橡胶压入硬度的方法。此类硬度计的使用主要是为了控制产品质量，把便携式硬度计固定于支架可提高其测量精度。</v>
          </cell>
        </row>
        <row r="188">
          <cell r="C188" t="str">
            <v>GB/T 601-2002</v>
          </cell>
          <cell r="D188" t="str">
            <v>化学试剂  标准滴定溶液的制备</v>
          </cell>
          <cell r="E188" t="str">
            <v>被代替</v>
          </cell>
        </row>
        <row r="188">
          <cell r="I188" t="str">
            <v>全国化学标准化技术委员会</v>
          </cell>
        </row>
        <row r="188">
          <cell r="K188" t="str">
            <v>Chemical reagent--Preparations of standard volumetric solutions</v>
          </cell>
        </row>
        <row r="188">
          <cell r="M188" t="str">
            <v>GB/T 603-2002,GB/T 606-1988,GB/T 6682-1992,GB/T 9725-1988</v>
          </cell>
          <cell r="N188" t="str">
            <v>GB/T 601-2016</v>
          </cell>
          <cell r="O188" t="str">
            <v>GB/T 601-1988</v>
          </cell>
        </row>
        <row r="188">
          <cell r="R188" t="str">
            <v>G60</v>
          </cell>
          <cell r="S188" t="str">
            <v>71.040.40</v>
          </cell>
        </row>
        <row r="188">
          <cell r="U188" t="str">
            <v>北京化学试剂研究所</v>
          </cell>
        </row>
        <row r="188">
          <cell r="X188">
            <v>37544</v>
          </cell>
          <cell r="Y188">
            <v>37712</v>
          </cell>
          <cell r="Z188" t="str">
            <v>本标准规定了化学试剂标准滴定溶液的配制和标定方法。本标准适用于制备准确浓度的标准滴定溶液,以供滴定法测定化学试剂的纯度及杂质含量,也可供其他行业选用。</v>
          </cell>
        </row>
        <row r="189">
          <cell r="C189" t="str">
            <v>GB/T 601-2016</v>
          </cell>
          <cell r="D189" t="str">
            <v>化学试剂　标准滴定溶液的制备</v>
          </cell>
          <cell r="E189" t="str">
            <v>现行</v>
          </cell>
        </row>
        <row r="189">
          <cell r="I189" t="str">
            <v>全国化学标准化技术委员会</v>
          </cell>
        </row>
        <row r="189">
          <cell r="K189" t="str">
            <v>Chemical reagent—Preparations of reference titration solutions</v>
          </cell>
        </row>
        <row r="189">
          <cell r="M189" t="str">
            <v>GB/T 603,GB/T 606,GB/T 6379.6-2009,GB/T 6682,GB/T 9725-2007,JJG 130,JJG 196-2006,JJG 1036</v>
          </cell>
        </row>
        <row r="189">
          <cell r="O189" t="str">
            <v>GB/T 601-2002</v>
          </cell>
        </row>
        <row r="189">
          <cell r="R189" t="str">
            <v>G60</v>
          </cell>
          <cell r="S189" t="str">
            <v>71.040.40;71.040.30</v>
          </cell>
        </row>
        <row r="189">
          <cell r="U189" t="str">
            <v>远东正大检验集团有限公司、西陇化工股份有限公司、北京化学试剂研究所、广东光华科技股份有限公司、泰州市产品质量监督检验所、国家化学试剂质量监督检验中心、上海化学试剂研究所</v>
          </cell>
        </row>
        <row r="189">
          <cell r="W189" t="str">
            <v>郝玉林、佘辣娇、韩宝英、王玉华、张志斌、陈妍、黄银波、隋琦颖、稽云、邵丽君、张淑芬、卢玉婷、蔡秋家、袁丽娜、张东飞、雷金山、王君杰</v>
          </cell>
          <cell r="X189">
            <v>42656</v>
          </cell>
          <cell r="Y189">
            <v>42856</v>
          </cell>
          <cell r="Z189" t="str">
            <v>本标准规定了化学试剂标准滴定溶液的配制和标定方法。本标准适用于以滴定法测定化学试剂纯度及杂质含量的标准滴定溶液配制和标定。其他领域也可选用。</v>
          </cell>
        </row>
        <row r="190">
          <cell r="C190" t="str">
            <v>GB/T 603-2002</v>
          </cell>
          <cell r="D190" t="str">
            <v>化学试剂  试验方法中所用制剂及制品的制备</v>
          </cell>
          <cell r="E190" t="str">
            <v>现行</v>
          </cell>
        </row>
        <row r="190">
          <cell r="I190" t="str">
            <v>全国化学标准化技术委员会</v>
          </cell>
        </row>
        <row r="190">
          <cell r="K190" t="str">
            <v>Chemical reagent--Preparations of reagent solutions for use in test methods</v>
          </cell>
        </row>
        <row r="190">
          <cell r="M190" t="str">
            <v>GB/T 601-2002,GB/T 602-2002,GB/T 6682-1992,GB/T 9733-1988</v>
          </cell>
          <cell r="N190" t="str">
            <v>GB/T 603-2023</v>
          </cell>
          <cell r="O190" t="str">
            <v>GB/T 603-1988</v>
          </cell>
        </row>
        <row r="190">
          <cell r="R190" t="str">
            <v>G60</v>
          </cell>
          <cell r="S190" t="str">
            <v>71.040.40</v>
          </cell>
        </row>
        <row r="190">
          <cell r="U190" t="str">
            <v>北京化学试剂研究所</v>
          </cell>
        </row>
        <row r="190">
          <cell r="X190">
            <v>37544</v>
          </cell>
          <cell r="Y190">
            <v>37712</v>
          </cell>
          <cell r="Z190" t="str">
            <v>本标准规定了化学试剂试验方法中所用制剂及制品的制备方法。本标准适用于化学试剂分析中所需制剂及制品的制备，也可供其他行业选用。</v>
          </cell>
        </row>
        <row r="191">
          <cell r="C191" t="str">
            <v>GB/T 603-2023</v>
          </cell>
          <cell r="D191" t="str">
            <v>化学试剂试验方法中所用制剂及制品的制备</v>
          </cell>
          <cell r="E191" t="str">
            <v>现行</v>
          </cell>
        </row>
        <row r="191">
          <cell r="I191" t="str">
            <v>全国化学标准化技术委员会</v>
          </cell>
        </row>
        <row r="191">
          <cell r="K191" t="str">
            <v>Chemical reagent—Preparations of reagent solutions for use in test methods</v>
          </cell>
        </row>
        <row r="191">
          <cell r="M191" t="str">
            <v>GB/T 601,GB/T 602,GB/T 6682,GB/T 9733</v>
          </cell>
        </row>
        <row r="191">
          <cell r="O191" t="str">
            <v>GB/T 603-2002</v>
          </cell>
        </row>
        <row r="191">
          <cell r="R191" t="str">
            <v>G60</v>
          </cell>
          <cell r="S191" t="str">
            <v>71.040.40,71.040.30</v>
          </cell>
        </row>
        <row r="191">
          <cell r="U191" t="str">
            <v>广东光华科技股份有限公司、北京化学试剂研究所有限责任公司、泰州市食品检验院、中国恩菲工程技术有限公司、浙江新海天生物科技有限公司、宁波科瑞特动物药业有限公司、浙江海联新材料科技有限公司</v>
          </cell>
        </row>
        <row r="191">
          <cell r="W191" t="str">
            <v>周一朗、张志斌、王身连、林楚卿、王玉华、赵季飞、韩宝英、周玉斌、林畅柔、廖华娜、黄银波、乔勇升、张玉杰、梁伟英、郭瑞忠、陆 梁、胡 慧</v>
          </cell>
          <cell r="X191">
            <v>45144</v>
          </cell>
          <cell r="Y191">
            <v>45352</v>
          </cell>
          <cell r="Z191" t="str">
            <v>本文件规定了化学试剂试验方法中所用制剂及制品的制备方法。本文件适用于化学试剂分析中所需制剂及制品的制备，其他领域也可选用。</v>
          </cell>
        </row>
        <row r="192">
          <cell r="C192" t="str">
            <v>GB/T 655-2011</v>
          </cell>
          <cell r="D192" t="str">
            <v>化学试剂  过硫酸铵</v>
          </cell>
          <cell r="E192" t="str">
            <v>现行</v>
          </cell>
        </row>
        <row r="192">
          <cell r="I192" t="str">
            <v>全国化学标准化技术委员会</v>
          </cell>
        </row>
        <row r="192">
          <cell r="K192" t="str">
            <v>Chemical reagent - Ammonium persulfate</v>
          </cell>
        </row>
        <row r="192">
          <cell r="M192" t="str">
            <v>GB/T 601,GB/T 602,GB/T 603,GB/T 6682,GB/T 9729,GB/T 9735,GB/T 9738,GB/T 9739,GB/T 9741-2008,GB 15258,GB 15346,HG/T 3484,HG/T 3921</v>
          </cell>
        </row>
        <row r="192">
          <cell r="O192" t="str">
            <v>GB/T 655-1994</v>
          </cell>
        </row>
        <row r="192">
          <cell r="R192" t="str">
            <v>G62</v>
          </cell>
          <cell r="S192" t="str">
            <v>71.040.30</v>
          </cell>
        </row>
        <row r="192">
          <cell r="U192" t="str">
            <v>上海化学试剂研究所</v>
          </cell>
        </row>
        <row r="192">
          <cell r="W192" t="str">
            <v>隋琦颖、盛晓华</v>
          </cell>
          <cell r="X192">
            <v>40675</v>
          </cell>
          <cell r="Y192">
            <v>40878</v>
          </cell>
          <cell r="Z192" t="str">
            <v>本标准规定的一些实验过程可能导致危险情况，使用者有责任采取适当的安全和健康措施。 本标准规定了化学试剂中过硫酸铵的性状、规格、试验、检验规则和包装及标志。 本标准适用于化学试剂中过硫酸铵的检验。</v>
          </cell>
        </row>
        <row r="193">
          <cell r="C193" t="str">
            <v>GB/T 670-2007</v>
          </cell>
          <cell r="D193" t="str">
            <v>化学试剂 硝酸银</v>
          </cell>
          <cell r="E193" t="str">
            <v>现行</v>
          </cell>
        </row>
        <row r="193">
          <cell r="I193" t="str">
            <v>全国化学标准化技术委员会</v>
          </cell>
        </row>
        <row r="193">
          <cell r="K193" t="str">
            <v>Chemical reagent - Silver nitrate</v>
          </cell>
        </row>
        <row r="193">
          <cell r="M193" t="str">
            <v>GB/T 601,GB/T 602,GB/T 603,GB/T 6682,GB/T 9723-2007,GB/T 9724,GB 15258,GB 15346,HG/T 3484,HG/T 3921</v>
          </cell>
        </row>
        <row r="193">
          <cell r="O193" t="str">
            <v>GB/T 670-1986</v>
          </cell>
        </row>
        <row r="193">
          <cell r="R193" t="str">
            <v>G62</v>
          </cell>
          <cell r="S193" t="str">
            <v>71.040.30</v>
          </cell>
        </row>
        <row r="193">
          <cell r="U193" t="str">
            <v>上海试四赫维化工有限公司、上海申博化工有限公司</v>
          </cell>
        </row>
        <row r="193">
          <cell r="W193" t="str">
            <v>贾玲</v>
          </cell>
          <cell r="X193">
            <v>39380</v>
          </cell>
          <cell r="Y193">
            <v>39539</v>
          </cell>
          <cell r="Z193" t="str">
            <v>本标准规定的一些试验过程可能导致危险情况，使用者有责任采取适当的安全和健康措施。 分子式：AN0 相对分子质量：169.87(根据2003年国际相对原子质量) 本标准规定了化学试剂——硝酸银的性状、规格、试验、检验规则和包装及标志。本标准适用于化学试剂——硝酸银的检验。</v>
          </cell>
        </row>
        <row r="194">
          <cell r="C194" t="str">
            <v>GB/T 699-2015</v>
          </cell>
          <cell r="D194" t="str">
            <v>优质碳素结构钢</v>
          </cell>
          <cell r="E194" t="str">
            <v>现行</v>
          </cell>
        </row>
        <row r="194">
          <cell r="I194" t="str">
            <v>全国钢标准化技术委员会</v>
          </cell>
        </row>
        <row r="194">
          <cell r="K194" t="str">
            <v>Quality carbon structure steels</v>
          </cell>
        </row>
        <row r="194">
          <cell r="M194" t="str">
            <v>GB/T 222,GB/T 223.5,GB/T 223.11,GB/T 223.19,GB/T 223.23,GB/T 223.59,GB/T 223.63,GB/T 223.79,GB/T 223.81,GB/T 223.85,GB/T 223.86,GB/T 224,GB/T 225,GB/T 226,GB/T 228.1,GB/T 229,GB/T 231.1,GB/T 702,GB/T 908,GB/T 1979,GB/T 2101,GB/T 2975,GB/T 4162,GB/T 4336,GB/T 6394,GB/T 6402,GB/T 7736,GB/T 8170-2008,GB/T 10561,GB/T 11261,GB/T 13298,GB/T 13299,GB/T 15711,GB/T 17505,GB/T 20066,GB/T 20123,GB/T 20124,GB/T 20125,GB/T 21834,GB/T 28300,YB/T 4306,YB/T 5293</v>
          </cell>
        </row>
        <row r="194">
          <cell r="O194" t="str">
            <v>GB/T 699-1999</v>
          </cell>
        </row>
        <row r="194">
          <cell r="R194" t="str">
            <v>H40</v>
          </cell>
          <cell r="S194" t="str">
            <v>77.140.45</v>
          </cell>
        </row>
        <row r="194">
          <cell r="U194" t="str">
            <v>冶金工业信息标准研究院、石家庄钢铁有限责任公司、福建省三钢（集团）有限责任公司、天津钢铁集团有限公司、大冶特殊钢股份有限公司、首钢总公司、青岛钢铁有限公司</v>
          </cell>
        </row>
        <row r="194">
          <cell r="W194" t="str">
            <v>栾燕、戴强、孟瑞瑛、刘建丰、刘桂华、孙志诚、宫翠、胡海平、刘军会、颜丞铭、邓志勇</v>
          </cell>
          <cell r="X194">
            <v>42348</v>
          </cell>
          <cell r="Y194">
            <v>42675</v>
          </cell>
          <cell r="Z194" t="str">
            <v>本标准规定了优质碳素结构钢棒材的分类与代号，订货内容，尺寸、外形及重量，技术要求，试验方法，检验规则，包装、标志和质量证明书。 本标准适用于公称直径或厚度不大于250 mm热轧和锻制优质碳素结构钢棒材。经供需双方协商，也可供应公称直径或厚度大于250 mm热轧和锻制优质碳素结构钢棒材（以下简称钢棒）。 本标准所规定牌号及化学成分也适用于钢锭、钢坯、其他截面的钢材及其制品。</v>
          </cell>
        </row>
        <row r="195">
          <cell r="C195" t="str">
            <v>GB/T 700-2006</v>
          </cell>
          <cell r="D195" t="str">
            <v>碳素结构钢</v>
          </cell>
          <cell r="E195" t="str">
            <v>现行</v>
          </cell>
        </row>
        <row r="195">
          <cell r="I195" t="str">
            <v>全国钢标准化技术委员会</v>
          </cell>
        </row>
        <row r="195">
          <cell r="K195" t="str">
            <v>Carbon structural steels</v>
          </cell>
        </row>
        <row r="195">
          <cell r="M195" t="str">
            <v>GB/T 222-2006,GB/T 223.3,GB/T 223.10,GB/T 223.11,GB/T 223.18,GB/T 223.19,GB/T 223.24,GB/T 223.32,GB/T 223.37,GB/T 223.58,GB/T 223.59,GB/T 223.60,GB/T 223.63,GB/T 223.64,GB/T 223.68,GB/T 223.71,GB/T 223.72,GB/T 228,GB/T 229,GB/T 232,GB/T 247,GB/T 2101,GB/T 2975,GB/T 4336,GB/T 20066</v>
          </cell>
        </row>
        <row r="195">
          <cell r="O195" t="str">
            <v>GB/T 700-1988</v>
          </cell>
        </row>
        <row r="195">
          <cell r="R195" t="str">
            <v>H40</v>
          </cell>
          <cell r="S195" t="str">
            <v>77.140.45</v>
          </cell>
        </row>
        <row r="195">
          <cell r="U195" t="str">
            <v>冶金工业信息标准研究院、首钢总公司、邯郸钢铁集团有限责任公司、本溪钢铁（集团）有限责任公司</v>
          </cell>
        </row>
        <row r="195">
          <cell r="W195" t="str">
            <v>唐一凡、栾燕、王丽萍、孙萍、张险峰、戴强</v>
          </cell>
          <cell r="X195">
            <v>39022</v>
          </cell>
          <cell r="Y195">
            <v>39114</v>
          </cell>
          <cell r="Z195" t="str">
            <v>本标准规定了碳素结构钢的牌号、尺寸、外形、重量及允许偏差、技术要求、试验方法、检验规则、包装、标志和质量证明书。 本标准适用于一般以交货状态使用，通常用于焊接、铆接、栓接工程结构用热轧钢板、钢带、型钢和钢棒。 本标准规定了化学成分也适用于钢锭、连铸坯、钢坯及其制品。</v>
          </cell>
        </row>
        <row r="196">
          <cell r="C196" t="str">
            <v>GB/T 1222-2016</v>
          </cell>
          <cell r="D196" t="str">
            <v>弹簧钢</v>
          </cell>
          <cell r="E196" t="str">
            <v>现行</v>
          </cell>
        </row>
        <row r="196">
          <cell r="I196" t="str">
            <v>全国钢标准化技术委员会</v>
          </cell>
        </row>
        <row r="196">
          <cell r="K196" t="str">
            <v>Spring steels</v>
          </cell>
        </row>
        <row r="196">
          <cell r="M196" t="str">
            <v>GB/T 222,GB/T 223.5,GB/T 223.11,GB/T 223.13,GB/T 223.19,GB/T 223.23,GB/T 223.26,GB/T 223.43,GB/T 223.59,GB/T 223.60,GB/T 223.64,GB/T 223.72,GB/T 223.75,GB/T 223.76,GB/T 223.86,GB/T 224-2008,GB/T 225,GB/T 226,GB/T 228.1,GB/T 231.1,GB/T 702,GB/T 905,GB/T 908,GB/T 1814,GB/T 1979,GB/T 2101,GB/T 2975,GB/T 3078,GB/T 3207,GB/T 4162,GB/T 4336,GB/T 5216-2014,GB/T 6394,GB/T 7736,GB/T 8170-2008,GB/T 10561-2005,GB/T 11261,GB/T 13298,GB/T 13299,GB/T 13302,GB/T 14981,GB/T 17505,GB/T 20066,GB/T 20123,YB/T 4413</v>
          </cell>
        </row>
        <row r="196">
          <cell r="O196" t="str">
            <v>GB/T 1222-2007</v>
          </cell>
        </row>
        <row r="196">
          <cell r="R196" t="str">
            <v>H40</v>
          </cell>
          <cell r="S196" t="str">
            <v>77.040.99</v>
          </cell>
        </row>
        <row r="196">
          <cell r="U196" t="str">
            <v>江阴兴澄特种钢铁有限公司、冶金工业信息标准研究院、方大特钢科技股份有限公司、河南省生产力促进中心、江苏永钢集团有限公司、北京交通大学、西宁特殊钢股份有限公司、大冶特殊钢股份有限公司</v>
          </cell>
        </row>
        <row r="196">
          <cell r="W196" t="str">
            <v>吴明、姚铁华、周君义、栾燕、戴强、陈明、常林朝、惠卫军、韩建中、陈列、杜显峰</v>
          </cell>
          <cell r="X196">
            <v>42717</v>
          </cell>
          <cell r="Y196">
            <v>42979</v>
          </cell>
          <cell r="Z196" t="str">
            <v>本标准规定了热轧、锻制、冷拉弹簧钢的术语和定义、订货内容、尺寸、外形、重量、技术要求、试验方法、检验规则、包装、标志及质量证明书。 本标准适用于公称直径或边长不大于120 mm的弹簧钢圆钢和方钢(以下简称棒材)、公称宽度不大于160 mm且公称厚度不大于60 mm的弹簧钢扁钢、公称直径不大于40 mm的弹簧钢盘条。 本标准规定的牌号及化学成分也适用于钢锭、钢坯及其制品。</v>
          </cell>
        </row>
        <row r="197">
          <cell r="C197" t="str">
            <v>GB/T 1348-2019</v>
          </cell>
          <cell r="D197" t="str">
            <v>球墨铸铁件</v>
          </cell>
          <cell r="E197" t="str">
            <v>现行</v>
          </cell>
        </row>
        <row r="197">
          <cell r="I197" t="str">
            <v>全国铸造标准化技术委员会</v>
          </cell>
        </row>
        <row r="197">
          <cell r="K197" t="str">
            <v>Spheroidal graphite iron castings</v>
          </cell>
        </row>
        <row r="197">
          <cell r="M197" t="str">
            <v>GB/T 223.3,GB/T 223.4,GB/T 223.60,GB/T 223.72,GB/T 223.83,GB/T 223.86,GB/T 228.1,GB/T 229,GB/T 231.1,GB/T 231.2,GB/T 231.3,GB/T 5611,GB/T 5612,GB/T 5677,GB/T 6060.1,GB/T 6414,GB/T 9441,GB/T 9443,GB/T 9444,GB/T 11351,GB/T 24234,GB/T 34904</v>
          </cell>
        </row>
        <row r="197">
          <cell r="O197" t="str">
            <v>GB/T 1348-2009</v>
          </cell>
        </row>
        <row r="197">
          <cell r="R197" t="str">
            <v>J31</v>
          </cell>
          <cell r="S197" t="str">
            <v>77.140.80</v>
          </cell>
        </row>
        <row r="197">
          <cell r="U197" t="str">
            <v>沈阳铸造研究所有限公司、广东中天创展球铁有限公司、合肥江淮铸造有限责任公司、安徽神剑科技股份有限公司、天润曲轴股份有限公司、中车集团戚墅堰机车车辆工艺研究所有限公司、宁夏共享集团股份有限公司、莱州新忠耀机械有限公司、烟台市产品质量监督检验所、江苏吉鑫风能科技股份有限公司、山东隆基机械有限公司、潍坊市长胜管业有限公司、长葛市富兴汽配有限公司、江西樟树市福铃内燃机配件有限公司、禹州市恒利来合金有限责任公司、苏州东亚机械铸造有限公司、山东汇金股份有限公司、安徽省机械科学研究所有限责任公司、河海大学、上海宏钢电站设备铸锻有限公司、上海大众汽车有限公司、宁夏维尔铸造有限责任公司</v>
          </cell>
        </row>
        <row r="197">
          <cell r="W197" t="str">
            <v>张寅、陈永成、宋量、丛建臣、赵永福、王泽华、叶天汉、裴兵、薛蕊莉、俞旭如、钱坤才、吴宝成、蒋田芳、吴铁明、阮建刚、原晓雷、杨金铭、张士鹏、赵学龙、杨红生、陈涛、柯志敏、冯梅珍、李洪、张守全、崔兰芳、王美喜、周洪涛、王迎战、钱东方、冷爱平、柳红蕾、刘洋、孙琳琳、张杰、王小宁</v>
          </cell>
          <cell r="X197">
            <v>43830</v>
          </cell>
          <cell r="Y197">
            <v>44013</v>
          </cell>
          <cell r="Z197" t="str">
            <v>本标准规定了球墨铸铁件的牌号、订单信息、生产方法和化学成分、技术要求、试样制备、试验方法、检验规则、标志和质量证明书、防锈、包装和储存。 本标准适用于砂型或导热性与砂型相当的铸型中铸造的普通或低合金铁素体珠光体球墨铸铁件以及固溶强化的铁素体球墨铸铁件，特种铸造方法生产的球墨铸铁件也可参照使用。 本标准不适用于球墨铸铁管、球墨铸铁管件、配件和接头； 本标准不适用于奥氏体球墨铸铁； 本标准不适用于奥铁体球墨铸铁(等温淬火球墨铸铁)。</v>
          </cell>
        </row>
        <row r="198">
          <cell r="C198" t="str">
            <v>GB 1589-2016</v>
          </cell>
          <cell r="D198" t="str">
            <v>汽车、挂车及汽车列车外廓尺寸、 轴荷及质量限值</v>
          </cell>
          <cell r="E198" t="str">
            <v>现行</v>
          </cell>
        </row>
        <row r="198">
          <cell r="I198" t="str">
            <v>工业和信息化部</v>
          </cell>
        </row>
        <row r="198">
          <cell r="K198" t="str">
            <v>Limits of dimensions, axle load and masses for motor vehicles,trailers and combination vehicles</v>
          </cell>
        </row>
        <row r="198">
          <cell r="M198" t="str">
            <v>GB/T 3730.1,GB/T 3730.2,GB/T 3730.3,GB/T 17350</v>
          </cell>
        </row>
        <row r="198">
          <cell r="O198" t="str">
            <v>GB 1589-2004</v>
          </cell>
        </row>
        <row r="198">
          <cell r="R198" t="str">
            <v>T04</v>
          </cell>
          <cell r="S198" t="str">
            <v>43.020</v>
          </cell>
        </row>
        <row r="198">
          <cell r="U198" t="str">
            <v>中国汽车技术研究中心、交通运输部公路科学研究院、公安部交通管理科学研究所、中国第一汽车集团公司、东风汽车公司、、上海汽车集团股份有限公司、中国重型汽车集团有限公司、北汽福田汽车股份有限公司、、安徽江淮汽车股份有限公司、郑州宇通客车股份有限公司、中集车辆（集团）有限公司、天津劳尔工业有限公司</v>
          </cell>
        </row>
        <row r="198">
          <cell r="W198" t="str">
            <v>无</v>
          </cell>
          <cell r="X198">
            <v>42577</v>
          </cell>
          <cell r="Y198">
            <v>42577</v>
          </cell>
          <cell r="Z198" t="str">
            <v>本标准规定了汽车、挂车及汽车列车的外廓尺寸、轴荷及质量的限值。 本标准适用于在道路上使用的汽车、挂车及汽车列车。 本标准不适用于以下车辆： --军队、武警、公安特警装备的专用车辆； --在限定道路上运行的双铰接客车。</v>
          </cell>
        </row>
        <row r="199">
          <cell r="C199" t="str">
            <v>GB/T 1690-2010</v>
          </cell>
          <cell r="D199" t="str">
            <v>硫化橡胶或热塑性橡胶 耐液体试验方法</v>
          </cell>
          <cell r="E199" t="str">
            <v>现行</v>
          </cell>
        </row>
        <row r="199">
          <cell r="I199" t="str">
            <v>全国橡胶与橡胶制品标准化技术委员会</v>
          </cell>
        </row>
        <row r="199">
          <cell r="K199" t="str">
            <v>Rubber,vulcanized or thermoplastic - Determination of the effect of liquids</v>
          </cell>
        </row>
        <row r="199">
          <cell r="M199" t="str">
            <v>GB/T 262,GB/T 265,GB/T 267,GB/T 388,GB/T 528,GB/T 1884,GB/T 2941,GB/T 3535,GB/T 3536,GB/T 6031,GB/T 11547,ISO 3104,ISO 5661</v>
          </cell>
        </row>
        <row r="199">
          <cell r="O199" t="str">
            <v>GB/T 1690-2006</v>
          </cell>
        </row>
        <row r="199">
          <cell r="R199" t="str">
            <v>G40</v>
          </cell>
          <cell r="S199" t="str">
            <v>83.060</v>
          </cell>
        </row>
        <row r="199">
          <cell r="U199" t="str">
            <v>中橡集团沈阳橡胶研究设计院、北京橡胶研究设计院、西北橡胶塑料研究设计院</v>
          </cell>
        </row>
        <row r="199">
          <cell r="W199" t="str">
            <v>费康红、赵博丹、谢君芳、朱伟</v>
          </cell>
          <cell r="X199">
            <v>40557</v>
          </cell>
          <cell r="Y199">
            <v>40878</v>
          </cell>
          <cell r="Z199" t="str">
            <v>使用本标准的人员应有正规实验室工作实践经验。本标准并未指出所有可能的安全问题。使用者有责任采取适当的安全和健康措施，并保证符合国家有关法律法规的规定。 本标准规定了通过测试橡胶在试验液体中浸泡前、后性能的变化，评价液体对橡胶的作用。试验液体包括标准试验液体及类似于石油的衍生物、有机溶剂、化学试剂等。 本标准适用于硫化橡胶或热塑性橡胶。</v>
          </cell>
        </row>
        <row r="200">
          <cell r="C200" t="str">
            <v>GB/T 2828.1-2012</v>
          </cell>
          <cell r="D200" t="str">
            <v>计数抽样检验程序　第1部分：按接收质量限(AQL)检索的逐批检验抽样计划</v>
          </cell>
          <cell r="E200" t="str">
            <v>现行</v>
          </cell>
        </row>
        <row r="200">
          <cell r="I200" t="str">
            <v>全国统计方法应用标准化技术委员会</v>
          </cell>
        </row>
        <row r="200">
          <cell r="K200" t="str">
            <v>Sampling procedures for inspection by attributes - Part 1: Sampling schemes indexed by acceptance quality limit (AQL) for lot-by-lot inspection</v>
          </cell>
        </row>
        <row r="200">
          <cell r="M200" t="str">
            <v>GB/T 2828.2-2008,GB/T 2828.3-2008,GB/T 3358.1-2009,GB/T 3358.2-2009</v>
          </cell>
        </row>
        <row r="200">
          <cell r="O200" t="str">
            <v>GB/T 2828.1-2003</v>
          </cell>
        </row>
        <row r="200">
          <cell r="R200" t="str">
            <v>A41</v>
          </cell>
          <cell r="S200" t="str">
            <v>03.120.30</v>
          </cell>
        </row>
        <row r="200">
          <cell r="U200" t="str">
            <v>中国标准化研究院、中国人民解放军军械工程学院、中国科学院数学与系统科学研究院、厦门市华检测技术有限公司。</v>
          </cell>
        </row>
        <row r="200">
          <cell r="W200" t="str">
            <v>于振凡、张玉柱、丁文兴、肖惠、张帆、冯士雍等。</v>
          </cell>
          <cell r="X200">
            <v>41218</v>
          </cell>
          <cell r="Y200">
            <v>41320</v>
          </cell>
          <cell r="Z200" t="str">
            <v>本部分规定了一个计数抽样检验系统。本部分用接收质量限(AQL)检索。 本部分的目的是通过批不被接收使供方在经济上和心理上产生的压力，促使其将过程平均质量水平值保持在规定的接收质量限以下，而同时给使用方接收劣质批的概率提供一个上限。本部分指定的抽样计划可用于(但不限于)下述检验： ——最终产品； ——零部件和原材料； ——操作； ——在制品； ——库存品； ——维修操作； ——数据或记录； ——管理程序。 本部分中的抽样计划主要适用于连续系列批。连续系列批的系列的长度足以允许使用转移规则(见9.3)。这些规则为： a)　一旦发现质量变</v>
          </cell>
        </row>
        <row r="201">
          <cell r="C201" t="str">
            <v>GB 2894-2008</v>
          </cell>
          <cell r="D201" t="str">
            <v>安全标志及其使用导则</v>
          </cell>
          <cell r="E201" t="str">
            <v>现行</v>
          </cell>
        </row>
        <row r="201">
          <cell r="I201" t="str">
            <v>全国安全生产标准化技术委员会</v>
          </cell>
        </row>
        <row r="201">
          <cell r="K201" t="str">
            <v>Safety signs and guideline for the use</v>
          </cell>
        </row>
        <row r="201">
          <cell r="M201" t="str">
            <v>GB 2893,GB/T 10001(所有部分),GB 10436,GB 10437,GB 12268-2005,GB/T 15566(所有部分)</v>
          </cell>
        </row>
        <row r="201">
          <cell r="O201" t="str">
            <v>GB 18217-2000,GB 2894-1996,GB 16179-1996</v>
          </cell>
        </row>
        <row r="201">
          <cell r="R201" t="str">
            <v>C65</v>
          </cell>
          <cell r="S201" t="str">
            <v>13.020</v>
          </cell>
        </row>
        <row r="201">
          <cell r="U201" t="str">
            <v>北京市劳动保护科学研究所、北京光电技术研究所</v>
          </cell>
        </row>
        <row r="201">
          <cell r="W201" t="str">
            <v>汪彤、代宝乾、王培怡、吴爱平</v>
          </cell>
          <cell r="X201">
            <v>39793</v>
          </cell>
          <cell r="Y201">
            <v>40087</v>
          </cell>
          <cell r="Z201" t="str">
            <v>本标准规定了传递安全信息的标志及其设置、使用的原则。 本标准适用于公共场所、工业企业、建筑工地和其他有必要提醒人们注意安全的场所。</v>
          </cell>
        </row>
        <row r="202">
          <cell r="C202" t="str">
            <v>GB/T 2941-2006</v>
          </cell>
          <cell r="D202" t="str">
            <v>橡胶物理试验方法试样制备和调节通用程序 </v>
          </cell>
          <cell r="E202" t="str">
            <v>现行</v>
          </cell>
        </row>
        <row r="202">
          <cell r="I202" t="str">
            <v>全国橡胶与橡胶制品标准化技术委员会</v>
          </cell>
        </row>
        <row r="202">
          <cell r="K202" t="str">
            <v>Rubber - General procedures for preparing and conditioning test pieces for physical test methods</v>
          </cell>
        </row>
        <row r="202">
          <cell r="O202" t="str">
            <v>GB/T 2941-1991,GB/T 9868-1988,GB/T 9865.1-1996,GB/T 5723-1993</v>
          </cell>
        </row>
        <row r="202">
          <cell r="R202" t="str">
            <v>G40</v>
          </cell>
          <cell r="S202" t="str">
            <v>83.060</v>
          </cell>
        </row>
        <row r="202">
          <cell r="U202" t="str">
            <v>北京橡胶工业研究设计院</v>
          </cell>
        </row>
        <row r="202">
          <cell r="W202" t="str">
            <v>伍江涛、冯春阳、马维德、刘玉环</v>
          </cell>
          <cell r="X202">
            <v>38961</v>
          </cell>
          <cell r="Y202">
            <v>39114</v>
          </cell>
          <cell r="Z202" t="str">
            <v>本标准规定了用于其他标准物理试验的橡胶试样的制备、测量、标记、存放和调节的通用程序，以及用于试验过程的首选条件。不包括用于特殊试验或材料或模拟特殊气候环境的特定条件，也不包括用于产品试验的特殊要求。 本标准同时规定了橡胶试样和产品，从制成到试验所需要的时间间隔。这些要求对提高试验结果的再现性以及降低消费者和供应商之间的争议是必要的。</v>
          </cell>
        </row>
        <row r="203">
          <cell r="C203" t="str">
            <v>GB/T 2975-2018</v>
          </cell>
          <cell r="D203" t="str">
            <v>钢及钢产品 力学性能试验取样位置及试样制备</v>
          </cell>
          <cell r="E203" t="str">
            <v>现行</v>
          </cell>
        </row>
        <row r="203">
          <cell r="I203" t="str">
            <v>全国钢标准化技术委员会</v>
          </cell>
        </row>
        <row r="203">
          <cell r="K203" t="str">
            <v>Steel and steel products—Location and preparation of samples and test pieces for mechanical testing</v>
          </cell>
        </row>
        <row r="203">
          <cell r="M203" t="str">
            <v>GB/T 15574,GB/T 20832</v>
          </cell>
        </row>
        <row r="203">
          <cell r="O203" t="str">
            <v>GB/T 2975-1998</v>
          </cell>
        </row>
        <row r="203">
          <cell r="R203" t="str">
            <v>H20</v>
          </cell>
          <cell r="S203" t="str">
            <v>77.040.10</v>
          </cell>
        </row>
        <row r="203">
          <cell r="U203" t="str">
            <v>冶金工业信息标准研究院、钢铁研究院总院、齐齐哈尔华工机床股份有限公司、首钢集团有限公司、江苏永钢集团有限公司、江苏武进不锈股份有限公司。</v>
          </cell>
        </row>
        <row r="203">
          <cell r="W203" t="str">
            <v>董莉、高怡斐、周立富、王萍、郭愚、宋建新、周志超、李奇、王洪亮、张维旭。</v>
          </cell>
          <cell r="X203">
            <v>43234</v>
          </cell>
          <cell r="Y203">
            <v>43497</v>
          </cell>
          <cell r="Z203" t="str">
            <v>本标准规定了GB/T 15574中定义的型钢、棒材、盘条、钢板和管材的力学性能试验用试样的标识、取样位置和制备的要求。 本标准适用于钢及钢产品的力学性能取样和试样制备。如果合同中注明，本标准也适用于其他金属产品。这些试料和试样可根据相关的产品标准、材料标准或试验标准开展试验。</v>
          </cell>
        </row>
        <row r="204">
          <cell r="C204" t="str">
            <v>GB/T 3049-2006</v>
          </cell>
          <cell r="D204" t="str">
            <v>工业用化工产品　铁含量测定的通用方法　1,10-菲啰啉分光光度法</v>
          </cell>
          <cell r="E204" t="str">
            <v>现行</v>
          </cell>
        </row>
        <row r="204">
          <cell r="I204" t="str">
            <v>全国化学标准化技术委员会</v>
          </cell>
        </row>
        <row r="204">
          <cell r="K204" t="str">
            <v>Chemical products for industrial use - General method for determination of iron content - 1,10-Phenanthroline spectrophotometric method</v>
          </cell>
        </row>
        <row r="204">
          <cell r="O204" t="str">
            <v>GB/T 3049-1986</v>
          </cell>
        </row>
        <row r="204">
          <cell r="R204" t="str">
            <v>G10</v>
          </cell>
          <cell r="S204" t="str">
            <v>71.040.40</v>
          </cell>
        </row>
        <row r="204">
          <cell r="U204" t="str">
            <v>天津化工研究设计院、上海出入境检验检疫局、天津出入境检验检疫局</v>
          </cell>
        </row>
        <row r="204">
          <cell r="W204" t="str">
            <v>刘绍聪、赵祖亮、刘幽弱、孙书军、陆思伟</v>
          </cell>
          <cell r="X204">
            <v>39080</v>
          </cell>
          <cell r="Y204">
            <v>39234</v>
          </cell>
          <cell r="Z204" t="str">
            <v>本标准规定了测定化工产品中铁含量测定的通用方法1,10-菲啰啉分光光度法。 本标准描述了溶液中铁含量的测定技术。在制备试验溶液时，应参考与所分析产品有关的标准对本方法进行必要的修改使其适合产品的测定。</v>
          </cell>
        </row>
        <row r="205">
          <cell r="C205" t="str">
            <v>GB/T 3077-2015</v>
          </cell>
          <cell r="D205" t="str">
            <v>合金结构钢</v>
          </cell>
          <cell r="E205" t="str">
            <v>现行</v>
          </cell>
        </row>
        <row r="205">
          <cell r="I205" t="str">
            <v>全国钢标准化技术委员会</v>
          </cell>
        </row>
        <row r="205">
          <cell r="K205" t="str">
            <v>Alloy structure steels</v>
          </cell>
        </row>
        <row r="205">
          <cell r="M205" t="str">
            <v>GB/T 222,GB/T 223.4,GB/T 223.5,GB/T 223.9,GB/T 223.11,GB/T 223.13,GB/T 223.16,GB/T 223.18,GB/T 223.23,GB/T 223.26,GB/T 223.43,GB/T 223.49,GB/T 223.59,GB/T 223.60,GB/T 223.67,GB/T 223.69,GB/T 223.75,GB/T 224,GB/T 225,GB/T 226,GB/T 228.1,GB/T 229,GB/T 231.1,GB/T 702,GB/T 908,GB/T 1979,GB/T 2101,GB/T 2975,GB/T 4162,GB/T 4336,GB/T 6394,GB/T 6402,GB/T 7736,GB/T 8170-2008,GB/T 10561,GB/T 11261,GB/T 13298,GB/T 13299,GB/T 15711,GB/T 17505,GB/T 20066,GB/T 20123,GB/T 20124,GB/T 21834,GB/T 28300,YB/T 4306,YB/T 5293</v>
          </cell>
        </row>
        <row r="205">
          <cell r="O205" t="str">
            <v>GB/T 3077-1999</v>
          </cell>
        </row>
        <row r="205">
          <cell r="R205" t="str">
            <v>H40</v>
          </cell>
          <cell r="S205" t="str">
            <v>77.140.60</v>
          </cell>
        </row>
        <row r="205">
          <cell r="U205" t="str">
            <v>大冶特殊钢股份有限公司、冶金工业信息标准研究院、宝钢特钢有限公司、石家庄钢铁有限责任公司、福建省三钢（集团）有限责任公司、苏州苏信特钢有限公司、湖北三环锻造有限公司、北京交通大学</v>
          </cell>
        </row>
        <row r="205">
          <cell r="W205" t="str">
            <v>黄成钢、李博鹏、栾燕、戴强、张淑平、孟瑞瑛、刘建丰、别利芳、惠卫军、柳萍、石记斌、孙志诚、代合平、丁辉</v>
          </cell>
          <cell r="X205">
            <v>42348</v>
          </cell>
          <cell r="Y205">
            <v>42675</v>
          </cell>
          <cell r="Z205" t="str">
            <v>本标准规定了合金结构钢的分类与代号、订货内容、尺寸、外形、重量及允许偏差、技术要求、试验方法、检验规则、包装、标志和质量证明书。 本标准适用于公称直径或厚度不大于250 mm的热轧和锻制合金结构钢棒材。经供需双方协商，也可供应公称直径或厚度大于250 mm热轧和锻制合金结构钢棒材（以下简称钢棒）。 本标准所规定牌号及化学成分亦适用于钢锭、钢坯及其制品。</v>
          </cell>
        </row>
        <row r="206">
          <cell r="C206" t="str">
            <v>GB 3095-2012</v>
          </cell>
          <cell r="D206" t="str">
            <v>环境空气质量标准</v>
          </cell>
          <cell r="E206" t="str">
            <v>现行</v>
          </cell>
        </row>
        <row r="206">
          <cell r="I206" t="str">
            <v>生态环境部</v>
          </cell>
        </row>
        <row r="206">
          <cell r="K206" t="str">
            <v>Ambient air quality standard</v>
          </cell>
        </row>
        <row r="206">
          <cell r="O206" t="str">
            <v>GB 9137-1988,GB 3095-1996</v>
          </cell>
        </row>
        <row r="206">
          <cell r="R206" t="str">
            <v>Z50</v>
          </cell>
          <cell r="S206" t="str">
            <v>13.040.20</v>
          </cell>
        </row>
        <row r="206">
          <cell r="U206" t="str">
            <v>中国环境科学研究院、中国环境监测总站</v>
          </cell>
        </row>
        <row r="206">
          <cell r="W206" t="str">
            <v>无</v>
          </cell>
          <cell r="X206">
            <v>40968</v>
          </cell>
          <cell r="Y206">
            <v>42370</v>
          </cell>
          <cell r="Z206" t="str">
            <v>本标准规定了环境空气功能区分类、标准分级、污染物项目、平均时间及浓度限值、监测方法、数据统计的有效性规定及实施与监督等内容。 本标准适用于环境空气质量评价与管理。</v>
          </cell>
        </row>
        <row r="207">
          <cell r="C207" t="str">
            <v>GB 3096-2008</v>
          </cell>
          <cell r="D207" t="str">
            <v>声环境质量标准</v>
          </cell>
          <cell r="E207" t="str">
            <v>现行</v>
          </cell>
        </row>
        <row r="207">
          <cell r="I207" t="str">
            <v>生态环境部</v>
          </cell>
        </row>
        <row r="207">
          <cell r="K207" t="str">
            <v>Environmental quality standards for noise</v>
          </cell>
        </row>
        <row r="207">
          <cell r="O207" t="str">
            <v>GB/T 14623-1993,GB 3096-1993</v>
          </cell>
        </row>
        <row r="207">
          <cell r="R207" t="str">
            <v>Z52</v>
          </cell>
          <cell r="S207" t="str">
            <v>13.140</v>
          </cell>
        </row>
        <row r="207">
          <cell r="U207" t="str">
            <v>中国环境科学研究院、北京市环境保护监测中心、广州市环境监测中心站</v>
          </cell>
        </row>
        <row r="207">
          <cell r="W207" t="str">
            <v>无</v>
          </cell>
          <cell r="X207">
            <v>39679</v>
          </cell>
          <cell r="Y207">
            <v>39722</v>
          </cell>
          <cell r="Z207" t="str">
            <v>本标准规定了五类声环境功能区的环境噪声限值及测量方法。 本标准适用于声环境质量评价与管理。 机场周围区域受飞机通过（起飞、降落、低空飞越）噪声的影响，不适用于本标准。</v>
          </cell>
        </row>
        <row r="208">
          <cell r="C208" t="str">
            <v>GB/T 3098.6-2014</v>
          </cell>
          <cell r="D208" t="str">
            <v>紧固件机械性能　不锈钢螺栓、螺钉和螺柱</v>
          </cell>
          <cell r="E208" t="str">
            <v>被代替</v>
          </cell>
        </row>
        <row r="208">
          <cell r="I208" t="str">
            <v>全国紧固件标准化技术委员会</v>
          </cell>
        </row>
        <row r="208">
          <cell r="K208" t="str">
            <v>Mechanical properties of fasteners―Stainless steel Bolts,screws and studs</v>
          </cell>
        </row>
        <row r="208">
          <cell r="M208" t="str">
            <v>GB/T 90.3,GB/T 192,GB/T 193,GB/T 228.1,GB/T 230.1,GB/T 231.1,GB/T 3098.1,GB/T 4334,GB/T 4340.1,GB/T 5267.4,GB/T 9144</v>
          </cell>
          <cell r="N208" t="str">
            <v>GB/T 3098.6-2023</v>
          </cell>
          <cell r="O208" t="str">
            <v>GB/T 3098.6-2000</v>
          </cell>
        </row>
        <row r="208">
          <cell r="R208" t="str">
            <v>J13</v>
          </cell>
          <cell r="S208" t="str">
            <v>21.060.10</v>
          </cell>
        </row>
        <row r="208">
          <cell r="U208" t="str">
            <v>中机生产力促进中心、舟山市正源标准件有限公司、宁波中联紧固件制造有限公司、浙江高强度紧固件有限公司、绍兴山耐高压紧固件有限公司</v>
          </cell>
        </row>
        <row r="208">
          <cell r="W208" t="str">
            <v>无</v>
          </cell>
          <cell r="X208">
            <v>41814</v>
          </cell>
          <cell r="Y208">
            <v>42064</v>
          </cell>
          <cell r="Z208" t="str">
            <v>本文件规定了由耐腐蚀不锈钢制造的粗牙螺纹和细牙螺纹螺栓、螺钉和螺柱(以下简称紧固件)，在环境温度为10 ℃~35 ℃条件下测试时的机械和物理性能。规定了与奥氏体、马氏体、铁素体和双相(奥氏体-铁素体)不锈钢紧固件组别对应的性能等级。GB/T 3098.25提供了适用的不锈钢及其性能的一般规则和附加技术信息。符合本文件要求的紧固件在环境温度10 ℃~35 ℃条件下进行测试。在较高温度和/或较低温度下，紧固件可能无法保持规定的机械和物理性能。在-20 ℃~+150 ℃温度范围外使用时，使用者有责任咨询有经验的紧固件材料专家，并考虑不锈钢成分、高温或低温下暴露</v>
          </cell>
        </row>
        <row r="209">
          <cell r="C209" t="str">
            <v>GB/T 3181-2008</v>
          </cell>
          <cell r="D209" t="str">
            <v>漆膜颜色标准</v>
          </cell>
          <cell r="E209" t="str">
            <v>现行</v>
          </cell>
        </row>
        <row r="209">
          <cell r="I209" t="str">
            <v>全国涂料和颜料标准化技术委员会</v>
          </cell>
        </row>
        <row r="209">
          <cell r="K209" t="str">
            <v>Colour standard for paint film</v>
          </cell>
        </row>
        <row r="209">
          <cell r="M209" t="str">
            <v>GB/T 3979,GB/T 5698,GB/T 6749,GB/T 9271,GB/T 9761,GB/T 13452.2,GB/T 15608,GSB 05-1426</v>
          </cell>
        </row>
        <row r="209">
          <cell r="O209" t="str">
            <v>GB/T 3181-1995</v>
          </cell>
        </row>
        <row r="209">
          <cell r="R209" t="str">
            <v>G50</v>
          </cell>
          <cell r="S209" t="str">
            <v>87.010</v>
          </cell>
        </row>
        <row r="209">
          <cell r="U209" t="str">
            <v>中海油常州涂料化工研究院</v>
          </cell>
        </row>
        <row r="209">
          <cell r="W209" t="str">
            <v>郑国娟</v>
          </cell>
          <cell r="X209">
            <v>39603</v>
          </cell>
          <cell r="Y209">
            <v>39783</v>
          </cell>
          <cell r="Z209" t="str">
            <v>本标准规定了色漆漆膜的颜色标准及其使用方法。 本标准适用于色漆及相关产品生产和使用部门，对配制和选择颜色起指导作用，它应结合GSB 05-1426漆膜颜色标准样卡一起使用。</v>
          </cell>
        </row>
        <row r="210">
          <cell r="C210" t="str">
            <v>GB/T 3452.1-2005</v>
          </cell>
          <cell r="D210" t="str">
            <v>液压气动用O形橡胶密封圈　第1部分：尺寸系列及公差</v>
          </cell>
          <cell r="E210" t="str">
            <v>现行</v>
          </cell>
        </row>
        <row r="210">
          <cell r="I210" t="str">
            <v>全国液压气动标准化技术委员会</v>
          </cell>
        </row>
        <row r="210">
          <cell r="K210" t="str">
            <v>Fluid power systems-O-rings-Part 1:Inside diameters,cross-sections,tolerances and size identification code</v>
          </cell>
        </row>
        <row r="210">
          <cell r="M210" t="str">
            <v>GB/T 3452.2,GB/T 17446</v>
          </cell>
        </row>
        <row r="210">
          <cell r="O210" t="str">
            <v>GB 3452.1-1992</v>
          </cell>
        </row>
        <row r="210">
          <cell r="R210" t="str">
            <v>G43</v>
          </cell>
          <cell r="S210" t="str">
            <v>83.140.50</v>
          </cell>
        </row>
        <row r="210">
          <cell r="U210" t="str">
            <v>中国农业机械化科学研究院液压技术研究所</v>
          </cell>
        </row>
        <row r="210">
          <cell r="W210" t="str">
            <v>李耀文、李鲲、宋一平</v>
          </cell>
          <cell r="X210">
            <v>38544</v>
          </cell>
          <cell r="Y210">
            <v>38718</v>
          </cell>
          <cell r="Z210" t="str">
            <v>GB/T 3452的本部分规定了用于液压气动的O型橡胶密封圈（下称O型圈）的内径、截面直径、公差和尺寸标识代号，适用于一般用途（G系列）和航空及类似的应用（A系列）。 如有适当的加工方法，本部分规定的尺寸和公差适合于任何一种合成橡胶材料。</v>
          </cell>
        </row>
        <row r="211">
          <cell r="C211" t="str">
            <v>GB/T 3452.3-2005</v>
          </cell>
          <cell r="D211" t="str">
            <v>液压气动用O形橡胶密封圈　沟槽尺寸</v>
          </cell>
          <cell r="E211" t="str">
            <v>现行</v>
          </cell>
        </row>
        <row r="211">
          <cell r="I211" t="str">
            <v>全国液压气动标准化技术委员会</v>
          </cell>
        </row>
        <row r="211">
          <cell r="K211" t="str">
            <v>Housing dimensions for O-ring elastomer seals in hydraulic and pneumatic applications</v>
          </cell>
        </row>
        <row r="211">
          <cell r="M211" t="str">
            <v>GB/T 3452.1-2005,GB/T 17446</v>
          </cell>
        </row>
        <row r="211">
          <cell r="O211" t="str">
            <v>GB/T 3452.3-1988</v>
          </cell>
        </row>
        <row r="211">
          <cell r="R211" t="str">
            <v>G43</v>
          </cell>
          <cell r="S211" t="str">
            <v>23.040.80</v>
          </cell>
        </row>
        <row r="211">
          <cell r="U211" t="str">
            <v>中国农业机械化科学研究院液压技术研究所</v>
          </cell>
        </row>
        <row r="211">
          <cell r="W211" t="str">
            <v>李耀文、李鲲、宋一平</v>
          </cell>
          <cell r="X211">
            <v>38614</v>
          </cell>
          <cell r="Y211">
            <v>38808</v>
          </cell>
          <cell r="Z211" t="str">
            <v>GB/T 3452的本部分规定了液压气动一般应用的O型橡胶密封圈（以下简称O形圈）的沟槽尺寸和公差。 GB/T 3452的本部分适用于GB/T 3452.1-2005《液压气动用O型橡胶密封圈 尺寸系列及公差》规定的O形圈。工作压力超过10MPa时，需采用带挡圈的结构型式。</v>
          </cell>
        </row>
        <row r="212">
          <cell r="C212" t="str">
            <v>GB/T 3512-2014</v>
          </cell>
          <cell r="D212" t="str">
            <v>硫化橡胶或热塑性橡胶  热空气加速老化和耐热试验</v>
          </cell>
          <cell r="E212" t="str">
            <v>现行</v>
          </cell>
        </row>
        <row r="212">
          <cell r="I212" t="str">
            <v>全国橡胶与橡胶制品标准化技术委员会</v>
          </cell>
        </row>
        <row r="212">
          <cell r="K212" t="str">
            <v>Rubber, vulcanized or thermoplastic―Accelerated ageing and heat resistance tests</v>
          </cell>
        </row>
        <row r="212">
          <cell r="M212" t="str">
            <v>GB/T 25269-2010,ISO 37,ISO 48,ISO 23529</v>
          </cell>
        </row>
        <row r="212">
          <cell r="O212" t="str">
            <v>GB/T 3512-2001</v>
          </cell>
        </row>
        <row r="212">
          <cell r="R212" t="str">
            <v>G40</v>
          </cell>
          <cell r="S212" t="str">
            <v>83.060</v>
          </cell>
        </row>
        <row r="212">
          <cell r="U212" t="str">
            <v>广州合成材料研究院有限公司、国家橡胶及乳胶制品质量监督检验中心、风神轮胎股份有限公司、固铂成山（山东）轮胎有限公司、青岛伊科思新材料股份有限公司、山东八一轮胎制造有限公司、江苏明珠试验机械有限公司、北京橡胶工业研究设计院、贵州轮胎股份有限公司</v>
          </cell>
        </row>
        <row r="212">
          <cell r="W212" t="str">
            <v>谢宇芳、易军、刀建华、郑向前、任绍文、王剑锋等</v>
          </cell>
          <cell r="X212">
            <v>41995</v>
          </cell>
          <cell r="Y212">
            <v>42156</v>
          </cell>
          <cell r="Z212" t="str">
            <v>本标准规定了硫化橡胶或热塑性橡胶热空气加速老化和耐热试验方法。两种方法分别为:方法A:空气流速低的多单元式或柜式热空气老化箱,每小时换气3次~10次;方法B:使用风扇强制通风的柜式热空气老化箱,每小时换气3次~10次。</v>
          </cell>
        </row>
        <row r="213">
          <cell r="C213" t="str">
            <v>GB/T 3766-2015</v>
          </cell>
          <cell r="D213" t="str">
            <v>液压传动系统及其元件的通用规则和安全要求</v>
          </cell>
          <cell r="E213" t="str">
            <v>现行</v>
          </cell>
        </row>
        <row r="213">
          <cell r="I213" t="str">
            <v>全国液压气动标准化技术委员会</v>
          </cell>
        </row>
        <row r="213">
          <cell r="K213" t="str">
            <v>Hydraulic fluid power—General rules and safety requirements for systems and their components</v>
          </cell>
        </row>
        <row r="213">
          <cell r="M213" t="str">
            <v>GB/T 786.1,GB/T 2878.1,GB/T 2878.2,GB/T 14039,GB/T 14048.14,GB/T 15706-2012,GB 16754,GB/T 17446,GB/T 17489,GB/T 19671,GB/T 25133,ISO 1219-2,ISO 6149-3,ISO 6162-1,ISO 6162-2,ISO 6164,ISO 10763,ISO 16874,ISO 17165-1</v>
          </cell>
        </row>
        <row r="213">
          <cell r="O213" t="str">
            <v>GB/T 3766-2001</v>
          </cell>
        </row>
        <row r="213">
          <cell r="R213" t="str">
            <v>J20</v>
          </cell>
          <cell r="S213" t="str">
            <v>23.100.01</v>
          </cell>
        </row>
        <row r="213">
          <cell r="U213" t="str">
            <v>北京机械工业自动化研究所、海门市油威力液压工业有限责任公司、合肥长源液压股份有限公司、北京华德液压工业集团有限责任公司、广州机械科学研究院有限公司液压所、中航力源液压股份有限公司、宁波广天赛克思液压有限公司、扬州市江都永坚有限公司、中国船舶重工集团第七零七研究所九江分部、四川长江液压件有限责任公司、沈阳东北电力调节技术有限公司、山东中川液压有限公司、太重榆液系统分公司、博世力士乐(常州)有限公司。</v>
          </cell>
        </row>
        <row r="213">
          <cell r="W213" t="str">
            <v>刘新德、林广、徐其俊、赵静波、林本宏、张琛、梁勇、郭莲、朱爱华、王德华、郑学明、郇庆祥、崔永红、周卫东。</v>
          </cell>
          <cell r="X213">
            <v>42369</v>
          </cell>
          <cell r="Y213">
            <v>42552</v>
          </cell>
          <cell r="Z213" t="str">
            <v>本标准规定了用于GB/T 15706-2012中3.1定义的机械上的液压系统及其元件的通用规则和安全要求。本标准涉及与液压系统相关的所有重大危险，并规定了当系统安置在其预定使用的场合时避免这些危险的原则。 本标准中未完全涉及重大噪声危害。 本标准适用于液压系统及其元件的设计、制造、安装和维护，并涉及以下方面： a) 装配； b)安装； c) 调整； d)运行； e)维护和净化； f) 可靠性； g)能量效率； h)环境。</v>
          </cell>
        </row>
        <row r="214">
          <cell r="C214" t="str">
            <v>GB/T 3797-2016</v>
          </cell>
          <cell r="D214" t="str">
            <v>电气控制设备</v>
          </cell>
          <cell r="E214" t="str">
            <v>现行</v>
          </cell>
        </row>
        <row r="214">
          <cell r="I214" t="str">
            <v>全国低压成套开关设备和控制设备标准化技术委员会</v>
          </cell>
        </row>
        <row r="214">
          <cell r="K214" t="str">
            <v>Electrical control assemblies</v>
          </cell>
        </row>
        <row r="214">
          <cell r="M214" t="str">
            <v>GB/T 156-2007,GB/T 762-2002,GB/T 2423.4-2008,GB/T 2423.10-2008,GB/T 3047.1-1995,GB/T 3859.1-2013,GB/T 4025-2010,GB/T 4026-2010,GB/T 4205-2010,GB 4208-2008,GB/T 4588.1-1996,GB/T 4588.2-1996,GB 7251.1-2013,GB/T 11021,GB/T 13384-2008,GB/T 20138-2006</v>
          </cell>
        </row>
        <row r="214">
          <cell r="O214" t="str">
            <v>GB/T 3797-2005</v>
          </cell>
        </row>
        <row r="214">
          <cell r="R214" t="str">
            <v>K62</v>
          </cell>
          <cell r="S214" t="str">
            <v>29.240.30</v>
          </cell>
        </row>
        <row r="214">
          <cell r="U214" t="str">
            <v>天津电气科学研究院有限公司、天津天传电控配电有限公司、国家电控配电设备质量监督检验中心、上海电气输配电集团有限公司、山东鲁亿通智能电气股份有限公司、成都科星电力电器有限公司、义乌市八方电力设备制造有限公司、浙江群力电气有限公司。</v>
          </cell>
        </row>
        <row r="214">
          <cell r="W214" t="str">
            <v>刘洁、王阳、王春武、缪勇、徐克峰、欧阳彤、余耕民、胡翔、段毅、胡文英、罗巨龙。</v>
          </cell>
          <cell r="X214">
            <v>42424</v>
          </cell>
          <cell r="Y214">
            <v>42614</v>
          </cell>
          <cell r="Z214" t="str">
            <v>本标准规定了电气控制设备的术语和定义、使用条件及设计、制造和试验的基本要求。 本标准适用于额定电压交流不超过1 000 V，或直流额定电压不超过1 500 V的电气控制设备（以下简称电控设备或设备）。 本标准适用于装有电子器件或不装电子器件电控设备。</v>
          </cell>
        </row>
        <row r="215">
          <cell r="C215" t="str">
            <v>GB/T 3864-2008</v>
          </cell>
          <cell r="D215" t="str">
            <v>工业氮</v>
          </cell>
          <cell r="E215" t="str">
            <v>现行</v>
          </cell>
        </row>
        <row r="215">
          <cell r="I215" t="str">
            <v>全国气体标准化技术委员会</v>
          </cell>
        </row>
        <row r="215">
          <cell r="K215" t="str">
            <v>Industrial  Nitrogen</v>
          </cell>
        </row>
        <row r="215">
          <cell r="M215" t="str">
            <v>GB 190,GB/T 3723,GB 5099,GB/T 6285,GB 7144,GB 14194,GB 15258,GB 16483,GB 16912,GB 17264,JB/T 5905,JB/T 6897,JB/T 6898,气瓶安全监察规程,
压力容器安全监察规程,压力管道安全管理与监察规定</v>
          </cell>
        </row>
        <row r="215">
          <cell r="O215" t="str">
            <v>GB/T 3864-1996</v>
          </cell>
        </row>
        <row r="215">
          <cell r="R215" t="str">
            <v>G86</v>
          </cell>
          <cell r="S215" t="str">
            <v>71.100.20</v>
          </cell>
        </row>
        <row r="215">
          <cell r="U215" t="str">
            <v>西南化工研究设计院、武汉钢铁集团氧气公司</v>
          </cell>
        </row>
        <row r="215">
          <cell r="W215" t="str">
            <v>何道善、刘昕、蔡世雄、陈雅丽</v>
          </cell>
          <cell r="X215">
            <v>39583</v>
          </cell>
          <cell r="Y215">
            <v>39753</v>
          </cell>
          <cell r="Z215" t="str">
            <v>
本标准规定了工业氮的技术要求、检验方法以及包装、标志、贮存等。 本标准适用于由分离空气制取的气态氮或液态氮，主要用作保护气、置换气、低温储藏等。 分子式:N&lt;下标2&gt;。 相对分子质量:28.0134（按2005年国际相对原子质量计算）。</v>
          </cell>
        </row>
        <row r="216">
          <cell r="C216" t="str">
            <v>GB/T 4157-2017</v>
          </cell>
          <cell r="D216" t="str">
            <v>金属在硫化氢环境中抗硫化物应力开裂和应力腐蚀开裂的实验室试验方法</v>
          </cell>
          <cell r="E216" t="str">
            <v>现行</v>
          </cell>
        </row>
        <row r="216">
          <cell r="I216" t="str">
            <v>全国钢标准化技术委员会</v>
          </cell>
        </row>
        <row r="216">
          <cell r="K216" t="str">
            <v>Laboratory testing of metals for resistance to sulfide stress cracking and stress corrosion cracking in H2S environment</v>
          </cell>
        </row>
        <row r="216">
          <cell r="M216" t="str">
            <v>GB/T 228.1,GB/T 228.2,GB/T 230.1,GB/T 1031,GB/T 4340.1,GB/T 6682-2008,GB/T 10123,GB/T 11060.1,GB/T 15970.5,GB/T 16825.1,SY 6137</v>
          </cell>
        </row>
        <row r="216">
          <cell r="O216" t="str">
            <v>GB/T 4157-2006</v>
          </cell>
        </row>
        <row r="216">
          <cell r="R216" t="str">
            <v>H25</v>
          </cell>
          <cell r="S216" t="str">
            <v>77.060</v>
          </cell>
        </row>
        <row r="216">
          <cell r="U216" t="str">
            <v>中国石油集团工程设计有限责任公司西南分公司、中国石油天然气集团公司管材研究所、冶金工业信息标准研究院</v>
          </cell>
        </row>
        <row r="216">
          <cell r="W216" t="str">
            <v>李天雷、李科、姜放、张雷、施岱艳、侯捷、曹晓燕、冯超、张仁勇、尹成先、李林辉、吴知谦、韩燕、李倩</v>
          </cell>
          <cell r="X216">
            <v>43007</v>
          </cell>
          <cell r="Y216">
            <v>43252</v>
          </cell>
          <cell r="Z216" t="str">
            <v>本标准规定了在含H&lt;下标2&gt;S的低pH值水溶液环境中，金属材料在受拉伸应力作用下的抗硫化物应力开裂(SSC)和应力腐蚀开裂(SCC)的实验室试验方法。 本标准规定了试验用的试剂、试验装置、试样制备方法和试验程序等要求。本标准包括五种试验方法： ——方法A：拉伸试验； ——方法B：三点弯曲试验； ——方法C：C形环试验； ——方法D：双悬臂梁(DCB)试验； ——方法E：四点弯曲试验。 本标准规定的试验方法包含金属在常温常压和高温高压条件下进行的抗SSC和SCC试验。 本标准适用于： a)　满足标准要求的产品验收评定试验，或产品满足规定的最低抗环境开裂(EC)性能的产品验收评定试验。 b)　提供产品抗EC性能的研究或资料的量化试验，不同试验方法提供的信息如下： ——方法A：720 h内不失效的最高单轴拉伸应力； ——方法B：720 h内基于统计50%失效可能性的临界应力(S&lt;下标c&gt;)值； ——方法C：720 h内不失效的最高环向应力； ——方法D：重复试验试样中有效试样的平均K&lt;下标ISSC&gt;(SSC的应力场强度因子临界值)； ——方法E：720 h内不失效的最高拉应力。</v>
          </cell>
        </row>
        <row r="217">
          <cell r="C217" t="str">
            <v>GB/T 4162-2008</v>
          </cell>
          <cell r="D217" t="str">
            <v>锻轧钢棒超声检测方法</v>
          </cell>
          <cell r="E217" t="str">
            <v>被代替</v>
          </cell>
        </row>
        <row r="217">
          <cell r="I217" t="str">
            <v>全国钢标准化技术委员会</v>
          </cell>
        </row>
        <row r="217">
          <cell r="K217" t="str">
            <v>Forged and rolled steel bars - Method for ultrasonic testing</v>
          </cell>
        </row>
        <row r="217">
          <cell r="M217" t="str">
            <v>GB/T 9445,GB/T 12604.1,GB/T 18694,GB/T 18852,JB/T 10061</v>
          </cell>
          <cell r="N217" t="str">
            <v>GB/T 4162-2022</v>
          </cell>
          <cell r="O217" t="str">
            <v>GB/T 4162-1991</v>
          </cell>
        </row>
        <row r="217">
          <cell r="R217" t="str">
            <v>H26</v>
          </cell>
          <cell r="S217" t="str">
            <v>77.040.20</v>
          </cell>
        </row>
        <row r="217">
          <cell r="U217" t="str">
            <v>宝山钢铁股份有限公司特殊钢分公司、冶金工业信息标准研究院</v>
          </cell>
        </row>
        <row r="217">
          <cell r="W217" t="str">
            <v>倪秀美、王勇灵、姜毅敏、赵春、</v>
          </cell>
          <cell r="X217">
            <v>39581</v>
          </cell>
          <cell r="Y217">
            <v>39753</v>
          </cell>
          <cell r="Z217" t="str">
            <v>GB/T 4340的本部分规定了金属维氏硬度试验的原理、符号及说明、试验设备、试样、试验程序、结果的不确定度及试验报告。 本部分按三个试验力范围规定了测定金属维氏硬度的方法。 本部分规定维氏硬度压痕对角线的长度范围为0.020mm-1.400mm。 特殊材料或产品的维氏硬度试验应在相关标准中规定。</v>
          </cell>
        </row>
        <row r="218">
          <cell r="C218" t="str">
            <v>GB/T 4340.1-2009</v>
          </cell>
          <cell r="D218" t="str">
            <v>金属材料　维氏硬度试验　第4部分：试验方法</v>
          </cell>
          <cell r="E218" t="str">
            <v>现行</v>
          </cell>
        </row>
        <row r="218">
          <cell r="I218" t="str">
            <v>全国钢标准化技术委员会</v>
          </cell>
        </row>
        <row r="218">
          <cell r="K218" t="str">
            <v>Metallic materials - Vickers hardness test - Part 1: Test method</v>
          </cell>
        </row>
        <row r="218">
          <cell r="M218" t="str">
            <v>GB/T 4340.2,GB/T 4340.3,GB/T 4340.4,JJF 1059</v>
          </cell>
        </row>
        <row r="218">
          <cell r="O218" t="str">
            <v>GB/T 4340.1-1999</v>
          </cell>
        </row>
        <row r="218">
          <cell r="R218" t="str">
            <v>H22</v>
          </cell>
          <cell r="S218" t="str">
            <v>77.040.10</v>
          </cell>
        </row>
        <row r="218">
          <cell r="U218" t="str">
            <v>钢铁研究总院、首钢总公司技术研究院、冶金工业信息标准研究院、上海材料所</v>
          </cell>
        </row>
        <row r="218">
          <cell r="W218" t="str">
            <v>李颖、石金钢、高怡斐、刘卫平、董莉、王滨</v>
          </cell>
          <cell r="X218">
            <v>39989</v>
          </cell>
          <cell r="Y218">
            <v>40269</v>
          </cell>
          <cell r="Z218" t="str">
            <v>GB/T 4340的本部分规定了金属维氏硬度试验的原理、符号及说明、试验设备、试样、试验程序、结果的不确定度及试验报告。 本部分按三个试验力范围规定了测定金属维氏硬度的方法。 本部分规定维氏硬度压痕对角线的长度范围为0.020mm-1.400mm。 特殊材料或产品的维氏硬度试验应在相关标准中规定。</v>
          </cell>
        </row>
        <row r="219">
          <cell r="C219" t="str">
            <v>GB/T 4472-1984</v>
          </cell>
          <cell r="D219" t="str">
            <v>化工产品密度、相对密度的测定</v>
          </cell>
          <cell r="E219" t="str">
            <v>被代替</v>
          </cell>
        </row>
        <row r="219">
          <cell r="I219" t="str">
            <v>全国化学标准化技术委员会</v>
          </cell>
        </row>
        <row r="219">
          <cell r="K219" t="str">
            <v>General rule for determination of density and relative density for chemical products</v>
          </cell>
        </row>
        <row r="219">
          <cell r="N219" t="str">
            <v>GB/T 4472-2011</v>
          </cell>
        </row>
        <row r="219">
          <cell r="R219" t="str">
            <v>G04</v>
          </cell>
          <cell r="S219" t="str">
            <v>71.040.40</v>
          </cell>
        </row>
        <row r="219">
          <cell r="U219" t="str">
            <v>化工部标准化研究所</v>
          </cell>
        </row>
        <row r="219">
          <cell r="W219" t="str">
            <v>无</v>
          </cell>
          <cell r="X219">
            <v>30838</v>
          </cell>
          <cell r="Y219">
            <v>31107</v>
          </cell>
          <cell r="Z219" t="str">
            <v>本通则适用于一般化工产品密度、相对密度&lt;上标*&gt;的测定；不适用于炭黑和开孔式泡沫橡胶或塑料等特殊状态的化工产品密度、相对密度的测定。</v>
          </cell>
        </row>
        <row r="220">
          <cell r="C220" t="str">
            <v>GB 4706.23-2007</v>
          </cell>
          <cell r="D220" t="str">
            <v>家用和类似用途电器的安全  第2部分：室内加热器的特殊要求</v>
          </cell>
          <cell r="E220" t="str">
            <v>现行</v>
          </cell>
        </row>
        <row r="220">
          <cell r="I220" t="str">
            <v>工业和信息化部</v>
          </cell>
        </row>
        <row r="220">
          <cell r="K220" t="str">
            <v>Household and similar electrical appliances-Safety - Part 2:  Particular requirements for room heaters</v>
          </cell>
        </row>
        <row r="220">
          <cell r="M220" t="str">
            <v>GB 4706.1-2005,GB 4706.60,ISO 2758,ISO 3864</v>
          </cell>
        </row>
        <row r="220">
          <cell r="O220" t="str">
            <v>GB 4706.23-2003</v>
          </cell>
        </row>
        <row r="220">
          <cell r="R220" t="str">
            <v>Y63</v>
          </cell>
          <cell r="S220" t="str">
            <v>97.100.10</v>
          </cell>
        </row>
        <row r="220">
          <cell r="U220" t="str">
            <v>广州电器科学研究院、杭州奥普电器有限公司、深圳联创实业有限公司等</v>
          </cell>
        </row>
        <row r="220">
          <cell r="W220" t="str">
            <v>徐艳容、左明芳、李瑞山等</v>
          </cell>
          <cell r="X220">
            <v>39398</v>
          </cell>
          <cell r="Y220">
            <v>39814</v>
          </cell>
          <cell r="Z220" t="str">
            <v>GB 4706.1-2005的该章用下述内容代替： 本部分涉及家用和类似用途的室内加热器的安全，单相器具的额定电压不超过250V，其他器具的额定电压不超过480V。 不打算作为一般家用，但对公众仍可能引起危险的器具，例如打算在商店、轻工业和农场中由非专业人员使用的室内加热器，也属于本部分范围。 就实际情况而言，本部分所涉及的各种器具存在的普通危险，是在住宅和住宅周围环境中所有的人可能会遇到的。然而，一般说来本部分并未涉及： ——无人照看的幼儿和残疾人使用器具时的危险； ——幼儿玩耍器具的情况。</v>
          </cell>
        </row>
        <row r="221">
          <cell r="C221" t="str">
            <v>GB 4785-2019</v>
          </cell>
          <cell r="D221" t="str">
            <v>汽车及挂车外部照明和光信号装置的安装规定</v>
          </cell>
          <cell r="E221" t="str">
            <v>现行</v>
          </cell>
        </row>
        <row r="221">
          <cell r="I221" t="str">
            <v>工业和信息化部</v>
          </cell>
        </row>
        <row r="221">
          <cell r="K221" t="str">
            <v>Prescription for installation of the external lighting and light-signalling devices for motor vehicles and their trailers</v>
          </cell>
        </row>
        <row r="221">
          <cell r="M221" t="str">
            <v>GB/T 3977,GB 4094,GB 4599,GB 4660,GB 5920,GB 11554,GB 11564,GB 12676,GB 15235,GB 15766.1,GB 17509,GB 18099,GB 18408,GB 18409,GB 21259,GB/T 21260,GB 21670,GB 23254,GB 23255,GB 25990,GB 25991,GB/T 30036-2013,GB/T 30511,ECE R37</v>
          </cell>
        </row>
        <row r="221">
          <cell r="O221" t="str">
            <v>GB 4785-2007</v>
          </cell>
        </row>
        <row r="221">
          <cell r="R221" t="str">
            <v>T38</v>
          </cell>
          <cell r="S221" t="str">
            <v>43.040.20</v>
          </cell>
        </row>
        <row r="221">
          <cell r="U221" t="str">
            <v>上海机动车检测认证技术研究中心有限公司、中国汽车技术研究中心有限公司、长春汽车检测中心、襄阳达安汽车检测中心、上海小糸车灯有限公司、海拉(上海)管理有限公司、上汽大众汽车有限公司、泛亚汽车技术中心有限公司</v>
          </cell>
        </row>
        <row r="221">
          <cell r="W221" t="str">
            <v>卜伟理、赵斌、何云堂、姜兆庆、武华堂、王颖欣、杨之文、郑志军、吴文芳、张舒</v>
          </cell>
          <cell r="X221">
            <v>43816</v>
          </cell>
          <cell r="Y221">
            <v>44013</v>
          </cell>
          <cell r="Z221" t="str">
            <v>本标准规定了汽车及挂车的外部照明和光信号装置安装的一般要求、特殊规定和检验规则等。本标准适用于 MN 和类汽车及挂车等。</v>
          </cell>
        </row>
        <row r="222">
          <cell r="C222" t="str">
            <v>GB/T 5305-2008</v>
          </cell>
          <cell r="D222" t="str">
            <v>手工具包装、标志、运输与贮存</v>
          </cell>
          <cell r="E222" t="str">
            <v>现行</v>
          </cell>
        </row>
        <row r="222">
          <cell r="I222" t="str">
            <v>全国五金制品标准化技术委员会</v>
          </cell>
        </row>
        <row r="222">
          <cell r="K222" t="str">
            <v>Packaging, marking, transportation and storage of hand tools</v>
          </cell>
        </row>
        <row r="222">
          <cell r="M222" t="str">
            <v>GB/T 153,GB/T 191,GB/T 2934,GB/T 4857.3,GB/T 4857.5,GB/T 4879,GB/T 4995,GB/T 5048,GB/T 6543,GB/T 6544,YB/T 5002</v>
          </cell>
        </row>
        <row r="222">
          <cell r="O222" t="str">
            <v>GB/T 5305-1985</v>
          </cell>
        </row>
        <row r="222">
          <cell r="R222" t="str">
            <v>J47</v>
          </cell>
          <cell r="S222" t="str">
            <v>25.140.30</v>
          </cell>
        </row>
        <row r="222">
          <cell r="U222" t="str">
            <v>宁波长城精工实业有限公司、杭州钱江五金工具有限责任公司、上海市工具工业研究所等</v>
          </cell>
        </row>
        <row r="222">
          <cell r="W222" t="str">
            <v>吴祖训、陈立海、陈国苗等</v>
          </cell>
          <cell r="X222">
            <v>39812</v>
          </cell>
          <cell r="Y222">
            <v>40057</v>
          </cell>
          <cell r="Z222" t="str">
            <v>本标准规定了手工具包装、标志、运输与贮存。 本标准适用于作业用手工具产品。</v>
          </cell>
        </row>
        <row r="223">
          <cell r="C223" t="str">
            <v>GB/T 5330-2003</v>
          </cell>
          <cell r="D223" t="str">
            <v>工业用金属丝编织方孔筛网</v>
          </cell>
          <cell r="E223" t="str">
            <v>现行</v>
          </cell>
        </row>
        <row r="223">
          <cell r="I223" t="str">
            <v>全国颗粒表征与分检及筛网标准化技术委员会</v>
          </cell>
        </row>
        <row r="223">
          <cell r="K223" t="str">
            <v>Industrial woven metal wire cloth (square opening series)</v>
          </cell>
        </row>
        <row r="223">
          <cell r="M223" t="str">
            <v>GB/T 699,GB/T 4239,GB/T 5231,GB/T 10611</v>
          </cell>
        </row>
        <row r="223">
          <cell r="O223" t="str">
            <v>GB/T 5330-1985</v>
          </cell>
        </row>
        <row r="223">
          <cell r="R223" t="str">
            <v>A28</v>
          </cell>
          <cell r="S223" t="str">
            <v>73.120</v>
          </cell>
        </row>
        <row r="223">
          <cell r="U223" t="str">
            <v>机械科学研究院</v>
          </cell>
        </row>
        <row r="223">
          <cell r="X223">
            <v>37935</v>
          </cell>
          <cell r="Y223">
            <v>38139</v>
          </cell>
          <cell r="Z223" t="str">
            <v>本标准规定了用于筛分和过滤的工业金属丝编织网的编织型式、型号、规格、标记、技术条件、试验方法、检验规则和标志。 本标准适用于固体颗粒的筛分，液体、气体物质的过滤及其他工业用途的金属丝编织筛方孔网。 本标准适用于网孔基本尺寸为0.02mm～16.0mm的工业用金属丝编织方孔网。</v>
          </cell>
        </row>
        <row r="224">
          <cell r="C224" t="str">
            <v>GB/T 5549-2010</v>
          </cell>
          <cell r="D224" t="str">
            <v>表面活性剂　用拉起液膜法测定表面张力</v>
          </cell>
          <cell r="E224" t="str">
            <v>现行</v>
          </cell>
        </row>
        <row r="224">
          <cell r="I224" t="str">
            <v>全国化学标准化技术委员会</v>
          </cell>
        </row>
        <row r="224">
          <cell r="K224" t="str">
            <v>Surface active agents - Determination of surface tension by drawing up liquid films</v>
          </cell>
        </row>
        <row r="224">
          <cell r="M224" t="str">
            <v>GB/T 6682</v>
          </cell>
        </row>
        <row r="224">
          <cell r="O224" t="str">
            <v>GB/T 5549-1990</v>
          </cell>
        </row>
        <row r="224">
          <cell r="R224" t="str">
            <v>G72</v>
          </cell>
          <cell r="S224" t="str">
            <v>71.100.40</v>
          </cell>
        </row>
        <row r="224">
          <cell r="U224" t="str">
            <v>上海染料研究所有限公司、辽宁奥克化学股份有限公司</v>
          </cell>
        </row>
        <row r="224">
          <cell r="W224" t="str">
            <v>庄永斌、刘兆滨、黄伟卿、刘卫琴</v>
          </cell>
          <cell r="X224">
            <v>40547</v>
          </cell>
          <cell r="Y224">
            <v>40878</v>
          </cell>
          <cell r="Z224" t="str">
            <v>
本标准规定了用拉起液膜法测定表面活性剂溶液的表面张力。 本标准适用于表面活性剂，有机溶液和含有一种或多种表面活性剂的混合液以及纯液体或溶液的表面张力的测定。</v>
          </cell>
        </row>
        <row r="225">
          <cell r="C225" t="str">
            <v>GB/T 5559-2010</v>
          </cell>
          <cell r="D225" t="str">
            <v>环氧乙烷型及环氧乙烷-环氧丙烷嵌段聚合型非离子表面活性剂　浊点的测定</v>
          </cell>
          <cell r="E225" t="str">
            <v>现行</v>
          </cell>
        </row>
        <row r="225">
          <cell r="I225" t="str">
            <v>全国化学标准化技术委员会</v>
          </cell>
        </row>
        <row r="225">
          <cell r="K225" t="str">
            <v>Non-ionic surface active agents obtained from ethylene oxide and ethylene oxide/propylene oxide block copolymers - Determination of  cloud point</v>
          </cell>
        </row>
        <row r="225">
          <cell r="M225" t="str">
            <v>GB/T 6367,GB/T 6372-2006,ISO 1773:1976</v>
          </cell>
        </row>
        <row r="225">
          <cell r="O225" t="str">
            <v>GB/T 5559-1993</v>
          </cell>
        </row>
        <row r="225">
          <cell r="R225" t="str">
            <v>G72</v>
          </cell>
          <cell r="S225" t="str">
            <v>71.100.40</v>
          </cell>
        </row>
        <row r="225">
          <cell r="U225" t="str">
            <v>浙江皇马科技股份有限公司、上海染料研究所有限公司</v>
          </cell>
        </row>
        <row r="225">
          <cell r="W225" t="str">
            <v>李琴、钱建芳、黄伟卿</v>
          </cell>
          <cell r="X225">
            <v>40547</v>
          </cell>
          <cell r="Y225">
            <v>40878</v>
          </cell>
          <cell r="Z225" t="str">
            <v>本标准规定了测定非离子表面活性剂浊点的5种方法。 方法A、B及C，主要适用于由环氧乙烷与亲油物缩合衍生的不含氧丙烯基的非离子表面活性剂。选择A法、B法或C法取决于被测产品水溶液变浑浊时的温度。 方法D和E拟供A、B、C法均不适用的产品，经有关各方协议后采用。这类产品包括混合非离子表面活性剂，如由环氧乙烷/环氧丙烷嵌段共聚物衍生的非离子表面活性剂。D法和E法的选择取决于被测产品的酸性水溶液变浑浊时的温度。但E法不适用于由脂肪酸或脂肪酸酯衍生的产品。</v>
          </cell>
        </row>
        <row r="226">
          <cell r="C226" t="str">
            <v>GB/T 5677-2018</v>
          </cell>
          <cell r="D226" t="str">
            <v>铸件　射线照相检测</v>
          </cell>
          <cell r="E226" t="str">
            <v>现行</v>
          </cell>
        </row>
        <row r="226">
          <cell r="I226" t="str">
            <v>全国铸造标准化技术委员会</v>
          </cell>
        </row>
        <row r="226">
          <cell r="K226" t="str">
            <v>Castings—Radiographic testing</v>
          </cell>
        </row>
        <row r="226">
          <cell r="M226" t="str">
            <v>GB/T 9445,GB/T 11533,GB/T 12604.2,GB 18871,GB/T 19348.1,GB/T 19348.2,GB/T 19802,GB/T 23901.1,GB/T 23901.2,GB/T 23910,GBZ 98,GBZ 117,GBZ 132</v>
          </cell>
        </row>
        <row r="226">
          <cell r="O226" t="str">
            <v>GB/T 5677-2007</v>
          </cell>
        </row>
        <row r="226">
          <cell r="R226" t="str">
            <v>J31</v>
          </cell>
          <cell r="S226" t="str">
            <v>77.040.20</v>
          </cell>
        </row>
        <row r="226">
          <cell r="U226" t="str">
            <v>沈阳铸造研究所有限公司、安徽应流集团霍山铸造有限公司、芜湖永裕汽车工业股份有限公司、上海航天精密机械研究所、中铁宝桥集团有限公司、中信戴卡股份有限公司、天瑞集团铸造有限公司、青岛三合山精密铸造有限公司</v>
          </cell>
        </row>
        <row r="226">
          <cell r="W226" t="str">
            <v>李兴捷、张震、王朝辉、刘佳河、郑志勋、李来平、王汉超、陈辉、叶世中、董彦录、阿拉腾、刘军、张海勋、李明波、穆建平</v>
          </cell>
          <cell r="X226">
            <v>43360</v>
          </cell>
          <cell r="Y226">
            <v>43556</v>
          </cell>
          <cell r="Z226" t="str">
            <v>本标准规定了用X射线和γ射线照相胶片法检测铸件的订货须知、射线照相技术分级、通则、射线透照技术、底片评定、检测记录与报告。 本标准适用于钢、铜及铜合金、镍及镍合金、铝及铝合金、钛及钛合金和各种铸造工艺方法生产的铸件的射线检测，对其他金属材料铸件的射线检测也可参照使用。</v>
          </cell>
        </row>
        <row r="227">
          <cell r="C227" t="str">
            <v>GB/T 5721-1993</v>
          </cell>
          <cell r="D227" t="str">
            <v>橡胶密封制品标志、包装、运输、贮存的一般规定</v>
          </cell>
          <cell r="E227" t="str">
            <v>现行</v>
          </cell>
        </row>
        <row r="227">
          <cell r="I227" t="str">
            <v>全国橡胶与橡胶制品标准化技术委员会</v>
          </cell>
        </row>
        <row r="227">
          <cell r="K227" t="str">
            <v>General rules of identification，packaging，transportation and storage for rubber sealing products</v>
          </cell>
        </row>
        <row r="227">
          <cell r="O227" t="str">
            <v>GB 5721-1985,GB 5722-1985</v>
          </cell>
        </row>
        <row r="227">
          <cell r="R227" t="str">
            <v>G43</v>
          </cell>
          <cell r="S227" t="str">
            <v>21.140</v>
          </cell>
        </row>
        <row r="227">
          <cell r="U227" t="str">
            <v>化工部西北橡胶工业制品所</v>
          </cell>
        </row>
        <row r="227">
          <cell r="X227">
            <v>34333</v>
          </cell>
          <cell r="Y227">
            <v>34608</v>
          </cell>
          <cell r="Z227" t="str">
            <v>本标准规定了橡胶密封制品(以下简称制品)志装的一般要求。本标准适用于橡胶密封制品，如形圈V 圈转形圈。胶料及其他胶制品可参照使用。</v>
          </cell>
        </row>
        <row r="228">
          <cell r="C228" t="str">
            <v>GB/T 5777-2019</v>
          </cell>
          <cell r="D228" t="str">
            <v>无缝和焊接(埋弧焊除外)钢管纵向和/或横向缺欠的全圆周自动超声检测</v>
          </cell>
          <cell r="E228" t="str">
            <v>现行</v>
          </cell>
        </row>
        <row r="228">
          <cell r="I228" t="str">
            <v>全国钢标准化技术委员会</v>
          </cell>
        </row>
        <row r="228">
          <cell r="K228" t="str">
            <v>Automated full peripheral ultrasonic testing of seamless and welded (except submerged arc-welded) steel tubes for the detection of longitudinal and/or transverse imperfections</v>
          </cell>
        </row>
        <row r="228">
          <cell r="M228" t="str">
            <v>GB/T 9445,GB/T 12604.1,ISO 11484</v>
          </cell>
        </row>
        <row r="228">
          <cell r="O228" t="str">
            <v>GB/T 5777-2008</v>
          </cell>
        </row>
        <row r="228">
          <cell r="R228" t="str">
            <v>H26</v>
          </cell>
          <cell r="S228" t="str">
            <v>77.040.20</v>
          </cell>
        </row>
        <row r="228">
          <cell r="U228" t="str">
            <v>衡阳华菱钢管有限公司、湖北新冶钢有限公司、冶金工业信息标准研究院。</v>
          </cell>
        </row>
        <row r="228">
          <cell r="W228" t="str">
            <v>邓世荣、田研、杜道京、董莉、赵斌、胡才望</v>
          </cell>
          <cell r="X228">
            <v>43620</v>
          </cell>
          <cell r="Y228">
            <v>43952</v>
          </cell>
          <cell r="Z228" t="str">
            <v>本标准规定了用于无缝钢管和埋弧焊除外的焊接钢管纵向和/或横向缺欠的全圆周自动超声横波(由常规或相控阵技术产生)检测的要求。 除非采购方在合同中特别要求，否则采用的方法一般是纵向缺欠的检测。 在进行纵向缺欠检测时，制造商也可自行决定采用兰姆波进行检测。 对于无缝管，由供需双方协商同意，本标准的检测原理可以用于检测其他方向的缺欠。 本标准适用于外径不小于6 mm且外径与壁厚之比不小于5的钢管的超声检测。对于外径与壁厚之比小于5的钢管纵向缺欠检测见附录A。 圆形空心部件的检测可参照本标准执行，手动超声波检测可参照本标准执行。</v>
          </cell>
        </row>
        <row r="229">
          <cell r="C229" t="str">
            <v>GB/T 5796.2-2005</v>
          </cell>
          <cell r="D229" t="str">
            <v>梯形螺纹　第2部分：直径与螺距系列</v>
          </cell>
          <cell r="E229" t="str">
            <v>被代替</v>
          </cell>
        </row>
        <row r="229">
          <cell r="I229" t="str">
            <v>全国螺纹标准化技术委员会</v>
          </cell>
        </row>
        <row r="229">
          <cell r="K229" t="str">
            <v>Trapezoidal screw threads-Part 2:General plan</v>
          </cell>
        </row>
        <row r="229">
          <cell r="M229" t="str">
            <v>GB/T 5796.1-2005,GB/T 14791</v>
          </cell>
          <cell r="N229" t="str">
            <v>GB/T 5796.2-2022</v>
          </cell>
          <cell r="O229" t="str">
            <v>GB/T 5796.2-1986</v>
          </cell>
        </row>
        <row r="229">
          <cell r="R229" t="str">
            <v>J04</v>
          </cell>
          <cell r="S229" t="str">
            <v>21.040.10</v>
          </cell>
        </row>
        <row r="229">
          <cell r="U229" t="str">
            <v>机械科学研究院</v>
          </cell>
        </row>
        <row r="229">
          <cell r="W229" t="str">
            <v>李晓滨</v>
          </cell>
          <cell r="X229">
            <v>38573</v>
          </cell>
          <cell r="Y229">
            <v>38777</v>
          </cell>
          <cell r="Z229" t="str">
            <v>GB/T 5796的本部分规定了梯形螺纹的直径与螺距组合系列。其牙型符合GB/T 5796.1的规定。 本部分适用于一般用途的机械传动和紧固梯形螺纹联接．</v>
          </cell>
        </row>
        <row r="230">
          <cell r="C230" t="str">
            <v>GB/T 6003.1-1997</v>
          </cell>
          <cell r="D230" t="str">
            <v>试验筛  技术要求和检验  第1部分：金属丝编织网试验筛</v>
          </cell>
          <cell r="E230" t="str">
            <v>被代替</v>
          </cell>
        </row>
        <row r="230">
          <cell r="I230" t="str">
            <v>全国颗粒表征与分检及筛网标准化技术委员会</v>
          </cell>
        </row>
        <row r="230">
          <cell r="K230" t="str">
            <v>Test sieves of metal wire cloth</v>
          </cell>
        </row>
        <row r="230">
          <cell r="M230" t="str">
            <v>GB/T 6005-1997,GB 5329-85</v>
          </cell>
          <cell r="N230" t="str">
            <v>GB/T 6003.1-2012</v>
          </cell>
        </row>
        <row r="230">
          <cell r="R230" t="str">
            <v>A28</v>
          </cell>
          <cell r="S230" t="str">
            <v>19.120</v>
          </cell>
        </row>
        <row r="230">
          <cell r="U230" t="str">
            <v>机械工业部机械科学研究院</v>
          </cell>
        </row>
        <row r="230">
          <cell r="W230" t="str">
            <v>无</v>
          </cell>
          <cell r="X230">
            <v>35765</v>
          </cell>
          <cell r="Y230">
            <v>36069</v>
          </cell>
          <cell r="Z230" t="str">
            <v>本标准规定了金属丝编织网试验筛的技术要求和相应的试验方法。 本标准适用于GB/T6005-1997中网孔尺寸从20μm到125mm的试验筛。</v>
          </cell>
        </row>
        <row r="231">
          <cell r="C231" t="str">
            <v>GB/T 6003.1-2012</v>
          </cell>
          <cell r="D231" t="str">
            <v>试验筛　技术要求和检验　第1部分：金属丝编织网试验筛</v>
          </cell>
          <cell r="E231" t="str">
            <v>被代替</v>
          </cell>
        </row>
        <row r="231">
          <cell r="I231" t="str">
            <v>全国颗粒表征与分检及筛网标准化技术委员会</v>
          </cell>
        </row>
        <row r="231">
          <cell r="K231" t="str">
            <v>Test sieves - Technical requirements and testing - Part 1: Test sieves of metal wire cloth</v>
          </cell>
        </row>
        <row r="231">
          <cell r="M231" t="str">
            <v>GB/T 5329,GB/T 6005-2008,ISO 2591-1:1988</v>
          </cell>
          <cell r="N231" t="str">
            <v>GB/T 6003.1-2022</v>
          </cell>
          <cell r="O231" t="str">
            <v>GB/T 6003.1-1997</v>
          </cell>
        </row>
        <row r="231">
          <cell r="R231" t="str">
            <v>A28</v>
          </cell>
          <cell r="S231" t="str">
            <v>19.120</v>
          </cell>
        </row>
        <row r="231">
          <cell r="U231" t="str">
            <v>中机生产力促进中心、新乡市巴山精密滤材有限公司、河南新乡新航丝网滤器有限公司</v>
          </cell>
        </row>
        <row r="231">
          <cell r="W231" t="str">
            <v>余方、刘鹤青、宋如轩、陈衍油</v>
          </cell>
          <cell r="X231">
            <v>41155</v>
          </cell>
          <cell r="Y231">
            <v>41334</v>
          </cell>
          <cell r="Z231" t="str">
            <v>GB/T 6003的本部分规定了金属丝编织网试验筛的技术要求和试验方法。 本部分适用于GB/T 6005中筛孔尺寸从20μm到125mm的试验筛。</v>
          </cell>
        </row>
        <row r="232">
          <cell r="C232" t="str">
            <v>GB/T 6003.1-2022</v>
          </cell>
          <cell r="D232" t="str">
            <v>试验筛  技术要求和检验  第1部分：金属丝编织网试验筛</v>
          </cell>
          <cell r="E232" t="str">
            <v>现行</v>
          </cell>
        </row>
        <row r="232">
          <cell r="I232" t="str">
            <v>全国颗粒表征与分检及筛网标准化技术委员会</v>
          </cell>
        </row>
        <row r="232">
          <cell r="K232" t="str">
            <v>Test sieves—Technical requirements and testing—Part 1:Test sieves of metal wire cloth</v>
          </cell>
        </row>
        <row r="232">
          <cell r="M232" t="str">
            <v>GB/T 5329,GB/T 6005-2008,ISO 2591-1:1988</v>
          </cell>
        </row>
        <row r="232">
          <cell r="O232" t="str">
            <v>GB/T 6003.1-2012</v>
          </cell>
        </row>
        <row r="232">
          <cell r="R232" t="str">
            <v>A28</v>
          </cell>
          <cell r="S232" t="str">
            <v>19.120</v>
          </cell>
        </row>
        <row r="232">
          <cell r="U232" t="str">
            <v>新乡巴山航空材料有限公司、中机生产力促进中心、安徽鼎恒实业集团有限公司、弗尔德（上海）仪器设备有限公司、浙江莱恩过滤系统有限公司、新乡新航丝网滤器有限公司、中国计量大学</v>
          </cell>
        </row>
        <row r="232">
          <cell r="W232" t="str">
            <v>白潜洋、侯长革、毕然、董亮、邓青林、宋国健、贾利军、张宇、程敬卿、朱培武</v>
          </cell>
          <cell r="X232">
            <v>44846</v>
          </cell>
          <cell r="Y232">
            <v>44846</v>
          </cell>
          <cell r="Z232" t="str">
            <v>本文件规定了金属丝编织网试验筛的技术要求和检测方法。本文件适用于GB/T 6005—2008中筛孔尺寸从20 μm到125 mm的试验筛。</v>
          </cell>
        </row>
        <row r="233">
          <cell r="C233" t="str">
            <v>GB/T 6031-2017</v>
          </cell>
          <cell r="D233" t="str">
            <v>硫化橡胶或热塑性橡胶 硬度的测定(10IRHD~100IRHD)</v>
          </cell>
          <cell r="E233" t="str">
            <v>现行</v>
          </cell>
        </row>
        <row r="233">
          <cell r="I233" t="str">
            <v>全国橡胶与橡胶制品标准化技术委员会</v>
          </cell>
        </row>
        <row r="233">
          <cell r="K233" t="str">
            <v>Rubber, vulcanized or thermoplastic—Determination of hardness (hardness between 10 IRHD and 100 IRHD)</v>
          </cell>
        </row>
        <row r="233">
          <cell r="M233" t="str">
            <v>ISO 18898,ISO 23529</v>
          </cell>
        </row>
        <row r="233">
          <cell r="O233" t="str">
            <v>GB/T 6031-1998</v>
          </cell>
        </row>
        <row r="233">
          <cell r="R233" t="str">
            <v>G40</v>
          </cell>
          <cell r="S233" t="str">
            <v>83.060</v>
          </cell>
        </row>
        <row r="233">
          <cell r="U233" t="str">
            <v>广东省计量科学研究院、杭州朝阳橡胶有限公司、风神轮胎股份有限公司、中国石化集团资产经营管理有限公司巴陵石化分公司、怡维怡橡胶研究院有限公司、赛轮金宇集团股份有限公司、北京橡胶工业研究设计院、德商博锐仪器（上海）有限公司、扬州市明珠试验机械厂、江苏新真威试验机械有限公司、泰州市罡杨橡塑有限公司</v>
          </cell>
        </row>
        <row r="233">
          <cell r="W233" t="str">
            <v>陈明华、吴向垒、卢青、吕春军、任绍文、麻天成、段青兵、张家颂、刘爱芹、赵雅丽、杨文真、程洪方、谢君芳、李静、谭智学、朱牧之、沈克会、阚智谦、孙志清</v>
          </cell>
          <cell r="X233">
            <v>42928</v>
          </cell>
          <cell r="Y233">
            <v>43040</v>
          </cell>
          <cell r="Z233" t="str">
            <v>本标准规定了四种对表面平整的硫化橡胶或热塑性橡胶硬度的测定方法(标准硬度方法)和四种对弯曲表面试样表观硬度的测定方法(表观硬度方法)。硬度值以橡胶国际硬度(IRHD)表示。这些测定方法所适用的硬度范围从10 IRHD到100 IRHD。 这些方法的主要区别在于球形压头直径和作用力大小，应根据特定的用途选择合适的方法。每种方法的适用范围如图1所示。 本标准没有规定使用便携式硬度计测定硬度的方法，该方法在ISO 7619-2中描述。 本标准规定了下列四种测定标准硬度的方法： 方法N(常规试验）：适用于橡胶硬度在35 IRHD~85 IRHD范围内，也可用于硬度在30 IRHD~95 IRHD范围内的橡胶。 方法H(高硬度试验）：适用于橡胶硬度在85 IRHD~100 IRHD范围内。 方法L(低硬度试验）：适用于橡胶硬度在10 IRHD~35 IRHD范围内。 方法M(微型试验）：本质上是按比例缩小的方法N(常规试验），可用于薄、小试样。适用于橡胶硬度在35 IRHD~85 IRHD范围内，也可用于硬度在30 IRHD~95 IRHD范围内的橡胶。 本标准同时给出用于测定弯曲表面表观硬度的CN、CH、CL和CM四种方法。这些方法用于被测橡胶表面弯曲的情况，是对方法N、H、L和M的修改，在这种情况下主要存在两种可能性： a)　试样和制品足够大，使硬度计能够安放在上面；或者 b)　试样和制品足够小，使试样和硬度计能安放在普通支座上。或者能将试样安放在硬度计的试样台上。 对于非标准不平整试样也可使用方法N、H、L和M测量其表观硬度。 上述方法不能保证适用于所有形状和尺寸的试样，但包括了像“O”型圈这样一些最普通的类型。 本标准没有规定胶辊表观硬度的测定方法，相关测试方法见ISO 7267(所有部分)。</v>
          </cell>
        </row>
        <row r="234">
          <cell r="C234" t="str">
            <v>GB/T 6060.2-2006</v>
          </cell>
          <cell r="D234" t="str">
            <v>表面粗糙度比较样块 磨、车、镗、铣、插及刨加工表面</v>
          </cell>
          <cell r="E234" t="str">
            <v>现行</v>
          </cell>
        </row>
        <row r="234">
          <cell r="I234" t="str">
            <v>全国量具量仪标准化技术委员会</v>
          </cell>
        </row>
        <row r="234">
          <cell r="K234" t="str">
            <v>Roughness comparison specimens - Ground, turned, bored, milled, shaped and planed</v>
          </cell>
        </row>
        <row r="234">
          <cell r="M234" t="str">
            <v>GB/T 1031-1995,GB/T 17163-1997,GB/T 6062-2002</v>
          </cell>
        </row>
        <row r="234">
          <cell r="O234" t="str">
            <v>GB/T 6060.2-1985</v>
          </cell>
        </row>
        <row r="234">
          <cell r="R234" t="str">
            <v>J42</v>
          </cell>
          <cell r="S234" t="str">
            <v>17.040.30</v>
          </cell>
        </row>
        <row r="234">
          <cell r="U234" t="str">
            <v>机械科学研究院、成都工具研究所、哈尔滨量具刃具厂、哈尔滨理工大学</v>
          </cell>
        </row>
        <row r="234">
          <cell r="W234" t="str">
            <v>王欣玲、邓宁、高善铭、陈捷</v>
          </cell>
          <cell r="X234">
            <v>38753</v>
          </cell>
          <cell r="Y234">
            <v>38930</v>
          </cell>
          <cell r="Z234" t="str">
            <v>GB/T 6060的本部分规定了磨、车、镗、铣、插及刨加工表面粗糙度比较样块(简称“样块”)的术语和定义、制造方法、表面特征、分类、表面粗糙度参数及评定、结构与尺寸、加工纹理以及标志与包装等。 本部分适用于磨、车、镗、铣、插及刨加工表面粗糙度比较样块。该样块用于与同其表征的材质和加工方法相同的机械加工件表面进行比较，以确定该机械加工件的表面粗糙度参数值；本部分还可以作为选用磨、车、镗、铣、插及刨加工方法获得的表面粗糙度数值的参考依据。</v>
          </cell>
        </row>
        <row r="235">
          <cell r="C235" t="str">
            <v>GB/T 6324.1-2004</v>
          </cell>
          <cell r="D235" t="str">
            <v>有机化工产品试验方法  第1部分:液体有机化工产品水混溶性试验</v>
          </cell>
          <cell r="E235" t="str">
            <v>现行</v>
          </cell>
        </row>
        <row r="235">
          <cell r="I235" t="str">
            <v>全国化学标准化技术委员会</v>
          </cell>
        </row>
        <row r="235">
          <cell r="K235" t="str">
            <v>Test method of organic chemical products--Part 1:Water miscibility test of liquid organic chemical products</v>
          </cell>
        </row>
        <row r="235">
          <cell r="M235" t="str">
            <v>GB/T 6325-1994,GB/T 6682</v>
          </cell>
        </row>
        <row r="235">
          <cell r="O235" t="str">
            <v>GB/T 6324.1-1986</v>
          </cell>
        </row>
        <row r="235">
          <cell r="R235" t="str">
            <v>G15</v>
          </cell>
          <cell r="S235" t="str">
            <v>71.080.01</v>
          </cell>
        </row>
        <row r="235">
          <cell r="U235" t="str">
            <v>中国石油化工股份有限公司北京化工研究院</v>
          </cell>
        </row>
        <row r="235">
          <cell r="X235">
            <v>38061</v>
          </cell>
          <cell r="Y235">
            <v>38322</v>
          </cell>
          <cell r="Z235" t="str">
            <v>GB／T 6324的本部分规定了定性检验液体有机化工产品中所含难溶于水的杂质的试验方法。本部分适用于以任何比例都能与水完全混溶并保持化学稳定性的液体有机化工产品。</v>
          </cell>
        </row>
        <row r="236">
          <cell r="C236" t="str">
            <v>GB/T 6394-2017</v>
          </cell>
          <cell r="D236" t="str">
            <v>金属平均晶粒度测定方法</v>
          </cell>
          <cell r="E236" t="str">
            <v>现行</v>
          </cell>
        </row>
        <row r="236">
          <cell r="I236" t="str">
            <v>全国钢标准化技术委员会</v>
          </cell>
        </row>
        <row r="236">
          <cell r="K236" t="str">
            <v>Determination of estimating the average grain size of metal</v>
          </cell>
        </row>
        <row r="236">
          <cell r="M236" t="str">
            <v>GB/T 4335,GB/T 13298,GB/T 24177,GB/T 30067,YB/T 4290</v>
          </cell>
        </row>
        <row r="236">
          <cell r="O236" t="str">
            <v>GB/T 6394-2002</v>
          </cell>
        </row>
        <row r="236">
          <cell r="R236" t="str">
            <v>H24</v>
          </cell>
          <cell r="S236" t="str">
            <v>77.040.99</v>
          </cell>
        </row>
        <row r="236">
          <cell r="U236" t="str">
            <v>抚顺特殊钢股份有限公司、冶金工业信息标准研究院、苏州昆仑重型装备制造有限公司、首钢总公司</v>
          </cell>
        </row>
        <row r="236">
          <cell r="W236" t="str">
            <v>程丽杰、栾燕、谷强、鞠新华、余超</v>
          </cell>
          <cell r="X236">
            <v>42794</v>
          </cell>
          <cell r="Y236">
            <v>43040</v>
          </cell>
          <cell r="Z236" t="str">
            <v>本标准规定了金属组织平均晶粒度的表示及测定方法，包含有比较法、面积法和截点法，适用于单相组织，但经具体规定后也适用于多相或多组元试样中特定类型的晶粒平均尺寸测定。非金属材料如组织形貌与比较评级图中金属组织相似也可参照使用。 本标准利用晶粒的面积、直径或截线长度的单峰分布(近似于对数正态分布)来测定试样的平均晶粒度，不适用于双峰分布的晶粒度。双重晶粒度的评定见GB/T 24177。分布在细小晶粒基体上个别非常粗大的晶粒的测定方法见YB/T 4290。 本标准仅适用平面晶粒度的测量，不适用于三维晶粒度，即立体晶粒尺寸的测量。 本标准仅作为推荐性试验方法，不能确定受检材料是否接收或适合使用的范围。</v>
          </cell>
        </row>
        <row r="237">
          <cell r="C237" t="str">
            <v>GB/T 6402-2008</v>
          </cell>
          <cell r="D237" t="str">
            <v>钢锻件超声检测方法</v>
          </cell>
          <cell r="E237" t="str">
            <v>现行</v>
          </cell>
        </row>
        <row r="237">
          <cell r="I237" t="str">
            <v>全国钢标准化技术委员会</v>
          </cell>
        </row>
        <row r="237">
          <cell r="K237" t="str">
            <v>Steel forgings - Method for ultrasonic testing</v>
          </cell>
        </row>
        <row r="237">
          <cell r="M237" t="str">
            <v>GB/T 9445,GB 11343,GB/T 12604.1,GB/T 18694,GB/T 19799.1,JB/T 4009,JB/T 9214,JB/T 10061</v>
          </cell>
        </row>
        <row r="237">
          <cell r="O237" t="str">
            <v>GB/T 6402-1991</v>
          </cell>
        </row>
        <row r="237">
          <cell r="R237" t="str">
            <v>H26</v>
          </cell>
          <cell r="S237" t="str">
            <v>77.040.20</v>
          </cell>
        </row>
        <row r="237">
          <cell r="U237" t="str">
            <v>宝山钢铁股份有限公司特殊钢分公司、冶金工业信息标准研究院</v>
          </cell>
        </row>
        <row r="237">
          <cell r="W237" t="str">
            <v>倪秀美、王勇灵、周卫东、赵春</v>
          </cell>
          <cell r="X237">
            <v>39581</v>
          </cell>
          <cell r="Y237">
            <v>39753</v>
          </cell>
          <cell r="Z237" t="str">
            <v>本标准规定了钢锻件超声检测的协议条款、操作规程的编制、人员资格、设备和附件、校准和检查、检测时机、表面状态、灵敏度、扫查、分类、记录水平和验收标准。 本标准适用于铁素体-马氏体钢锻件、奥氏体和奥氏体-铁素体不锈钢锻件超声脉冲反射式手工检测方法。供需双方协商后也可使用液浸法检测的机械化扫查方法。其他组织的锻件也可参照使用。 本标准按形状和生产方法将锻件分为4类。1、2、3类为简单外形的锻件，4类为复杂形状的锻件。 本标准不适用于：致密的模锻件、汽轮机转子和发动机锻件。</v>
          </cell>
        </row>
        <row r="238">
          <cell r="C238" t="str">
            <v>GB 6537-2018</v>
          </cell>
          <cell r="D238" t="str">
            <v>3号喷气燃料</v>
          </cell>
          <cell r="E238" t="str">
            <v>现行</v>
          </cell>
        </row>
        <row r="238">
          <cell r="I238" t="str">
            <v>国家能源局</v>
          </cell>
        </row>
        <row r="238">
          <cell r="K238" t="str">
            <v>No.3 jet fuel</v>
          </cell>
        </row>
        <row r="238">
          <cell r="M238" t="str">
            <v>GB 190,GB/T 261,GB/T 265,GB/T 380,GB/T 382,GB/T 384,GB/T 509,GB/T 1792,GB/T 1793,GB/T 1884,GB/T 1885,GB/T 2429,GB/T 2430,GB/T 3555,GB/T 4756,GB/T 5096,GB/T 5208,GB/T 6536,GB/T 6539,GB/T 8019,GB/T 9169,GB/T 11132,GB/T 11133,GB/T 11140,GB/T 12574,GB 13690,GB/T 17040,GB/T 21789,GB/T 21929,GB 30000.7-2013,GB/T 30515,SH/T 0023,SH/T 0093,SH 0164,NB/SH/T 0174,SH/T 0181,SH/T 0182,SH/T 0253,SH/T 0558,SH/T 0604,SH/T 0606,SH/T 0616,SH/T 0656,SH/T 0657,SH/T 0687,SH/T 0689,SH/T 0770,NB/SH/T 0842,NB/SH/T 0892,ASTM D3338,ASTM D7359,IP 585,IP 590</v>
          </cell>
        </row>
        <row r="238">
          <cell r="O238" t="str">
            <v>GB 6537-2006</v>
          </cell>
        </row>
        <row r="238">
          <cell r="R238" t="str">
            <v>E31</v>
          </cell>
          <cell r="S238" t="str">
            <v>75.160.20</v>
          </cell>
        </row>
        <row r="238">
          <cell r="U238" t="str">
            <v>中国石油化工股份有限公司石油化工科学研究院、空军油料研究所、中国航空油料有限责任公司</v>
          </cell>
        </row>
        <row r="238">
          <cell r="W238" t="str">
            <v>陶志平、龚冬梅、张翠君、都长飞、李明、柳华</v>
          </cell>
          <cell r="X238">
            <v>43294</v>
          </cell>
          <cell r="Y238">
            <v>43497</v>
          </cell>
          <cell r="Z238" t="str">
            <v>本标准规定了由天然原油或其馏分油加工制得的3号喷气燃料以及其与合成烃煤油馏分调合而成的3号喷气燃料的要求和试验方法、检验规则、标志、包装、运输、贮存及安全。 本标准适用于航空涡轮发动机用3号喷气燃料。</v>
          </cell>
        </row>
        <row r="239">
          <cell r="C239" t="str">
            <v>GB/T 6541-1986</v>
          </cell>
          <cell r="D239" t="str">
            <v>石油产品油对水界面张力测定法 (圆环法)</v>
          </cell>
          <cell r="E239" t="str">
            <v>现行</v>
          </cell>
        </row>
        <row r="239">
          <cell r="I239" t="str">
            <v>全国石油产品和润滑剂标准化技术委员会</v>
          </cell>
        </row>
        <row r="239">
          <cell r="K239" t="str">
            <v>Petroleum products--Mineral oils--Determination of interfacial tension of oil against water--Ring method</v>
          </cell>
        </row>
        <row r="239">
          <cell r="R239" t="str">
            <v>E30</v>
          </cell>
          <cell r="S239" t="str">
            <v>75.080</v>
          </cell>
        </row>
        <row r="239">
          <cell r="U239" t="str">
            <v>上海炼油厂</v>
          </cell>
        </row>
        <row r="239">
          <cell r="W239" t="str">
            <v>陈学贤</v>
          </cell>
          <cell r="X239">
            <v>31588</v>
          </cell>
          <cell r="Y239">
            <v>31929</v>
          </cell>
          <cell r="Z239" t="str">
            <v>本方法适用于非平衡条件下矿物油对水的界面张力的测定，实践证明，用本方法能可靠地指示出亲水化合物的存在。 本标准是等效采用国际标准ISO 6295-1983《石油产品油对水界面张力测定法（圆环法）》制订的。</v>
          </cell>
        </row>
        <row r="240">
          <cell r="C240" t="str">
            <v>GB/T 6587-2012</v>
          </cell>
          <cell r="D240" t="str">
            <v>电子测量仪器通用规范</v>
          </cell>
          <cell r="E240" t="str">
            <v>现行</v>
          </cell>
        </row>
        <row r="240">
          <cell r="I240" t="str">
            <v>全国电子测量仪器标准化技术委员会</v>
          </cell>
        </row>
        <row r="240">
          <cell r="K240" t="str">
            <v>General specification for electronic measuring instruments</v>
          </cell>
        </row>
        <row r="240">
          <cell r="M240" t="str">
            <v>GB/T 2828.1-2003,GB 4793.1-2007,GB 4824,GB/T 6592,GB/T 9969,GB/T 11463,GB/T 17626.2,GB/T 17626.3,GB/T 17626.4,GB/T 17626.5,GB/T 17626.6,GB/T 17626.8,GB/T 17626.11,GB/T 18268.1-2010</v>
          </cell>
        </row>
        <row r="240">
          <cell r="O240" t="str">
            <v>GB/T 6587.3-1986,GB/T 6593-1996,GB/T 6587.8-1986,GB/T 6587.2-1986,GB/T 6587.4-1986,GB/T 6587.1-1986,GB/T 6587.6-1986,GB/T 6587.5-1986</v>
          </cell>
        </row>
        <row r="240">
          <cell r="R240" t="str">
            <v>L85</v>
          </cell>
          <cell r="S240" t="str">
            <v>17.220</v>
          </cell>
        </row>
        <row r="240">
          <cell r="U240" t="str">
            <v>中国电子技术标准化研究所</v>
          </cell>
        </row>
        <row r="240">
          <cell r="W240" t="str">
            <v>黄英华、江岩、曹玲</v>
          </cell>
          <cell r="X240">
            <v>41274</v>
          </cell>
          <cell r="Y240">
            <v>41426</v>
          </cell>
          <cell r="Z240" t="str">
            <v>本标准规定了电子测量仪器包括系统和辅助设备(以下简称仪器)的术语、要求、试验方法和质量检验规则等、本标准适用于各种类型的电子测量仪器,是产品研制、设计、生产、验收和检验的主要技术依据,也是制定电子测量仪器产品标准和其他技术文件应遵循的原则和基础</v>
          </cell>
        </row>
        <row r="241">
          <cell r="C241" t="str">
            <v>GB/T 6678-2003</v>
          </cell>
          <cell r="D241" t="str">
            <v>化工产品采样总则</v>
          </cell>
          <cell r="E241" t="str">
            <v>现行</v>
          </cell>
        </row>
        <row r="241">
          <cell r="I241" t="str">
            <v>全国化学标准化技术委员会</v>
          </cell>
        </row>
        <row r="241">
          <cell r="K241" t="str">
            <v>General principles for sampling chemical products</v>
          </cell>
        </row>
        <row r="241">
          <cell r="M241" t="str">
            <v>GB/T 3723,GB/T 4650,GB/T 6679,GB/T 6680,GB/T 6681</v>
          </cell>
        </row>
        <row r="241">
          <cell r="O241" t="str">
            <v>GB/T 6678-1986</v>
          </cell>
        </row>
        <row r="241">
          <cell r="R241" t="str">
            <v>G04</v>
          </cell>
          <cell r="S241" t="str">
            <v>71.100.01</v>
          </cell>
        </row>
        <row r="241">
          <cell r="U241" t="str">
            <v>常州出入境检验检疫局</v>
          </cell>
        </row>
        <row r="241">
          <cell r="W241" t="str">
            <v>陈莉平、梅建、周玮、王晓兵、周飞舟、王华、汪蓉</v>
          </cell>
          <cell r="X241">
            <v>37905</v>
          </cell>
          <cell r="Y241">
            <v>38108</v>
          </cell>
          <cell r="Z241" t="str">
            <v>本标准规定了化工产品采样术语及定义、采样目的、采样基本原则、采样方案、采样技术、采样安全、采样记录和采样报告、样品的容器和保存、计量一次采样检验等。 本标准适用于化工产品采样。</v>
          </cell>
        </row>
        <row r="242">
          <cell r="C242" t="str">
            <v>GB/T 6680-2003</v>
          </cell>
          <cell r="D242" t="str">
            <v>液体化工产品采样通则</v>
          </cell>
          <cell r="E242" t="str">
            <v>现行</v>
          </cell>
        </row>
        <row r="242">
          <cell r="I242" t="str">
            <v>全国化学标准化技术委员会</v>
          </cell>
        </row>
        <row r="242">
          <cell r="K242" t="str">
            <v>General rules for sampling liquid chemical products</v>
          </cell>
        </row>
        <row r="242">
          <cell r="M242" t="str">
            <v>GB/T 6678-2003,GB/T 6679-2003,GB/T 6681-2003,GB/T 3723-1999</v>
          </cell>
        </row>
        <row r="242">
          <cell r="O242" t="str">
            <v>GB/T 6680-1986</v>
          </cell>
        </row>
        <row r="242">
          <cell r="R242" t="str">
            <v>G04</v>
          </cell>
          <cell r="S242" t="str">
            <v>71.100.01</v>
          </cell>
        </row>
        <row r="242">
          <cell r="U242" t="str">
            <v>中化化工标准化研究所</v>
          </cell>
        </row>
        <row r="242">
          <cell r="W242" t="str">
            <v>王晓兵、王华、周玮、顾海东、梅建、周飞舟、陈莉平</v>
          </cell>
          <cell r="X242">
            <v>37905</v>
          </cell>
          <cell r="Y242">
            <v>38108</v>
          </cell>
          <cell r="Z242" t="str">
            <v>本标准规定了液体化工产品采样的术语及定义、基本要求、采样方案、采样设备和操作方法。 本标准适用于温度不超过100℃，压力为常压或接近常压的液体化工产品。本标准不适用于在产品标准中有特殊要求的液体产品的采样。</v>
          </cell>
        </row>
        <row r="243">
          <cell r="C243" t="str">
            <v>GB 6722-2014</v>
          </cell>
          <cell r="D243" t="str">
            <v>爆破安全规程</v>
          </cell>
          <cell r="E243" t="str">
            <v>现行</v>
          </cell>
        </row>
        <row r="243">
          <cell r="I243" t="str">
            <v>公安部</v>
          </cell>
        </row>
        <row r="243">
          <cell r="K243" t="str">
            <v>Safety regulations for blasting</v>
          </cell>
        </row>
        <row r="243">
          <cell r="M243" t="str">
            <v>GB 18098,GB 50089,GA 837,GA 838,GA/T 848,GA 990,GA 991</v>
          </cell>
        </row>
        <row r="243">
          <cell r="O243" t="str">
            <v>GB 6722-2003</v>
          </cell>
        </row>
        <row r="243">
          <cell r="R243" t="str">
            <v>C66</v>
          </cell>
          <cell r="S243" t="str">
            <v>13.100</v>
          </cell>
        </row>
        <row r="243">
          <cell r="U243" t="str">
            <v>中国工程爆破协会、广东宏大爆破股份有限公司、浙江省高能爆破工程有限公司、北京矿冶研究总院、中国铁道科学研究院、长江水利委员会长江科学院、武汉爆破公司</v>
          </cell>
        </row>
        <row r="243">
          <cell r="W243" t="str">
            <v>汪旭光、郑炳旭、张正忠、谢先启、管志强、张英才等</v>
          </cell>
          <cell r="X243">
            <v>41978</v>
          </cell>
          <cell r="Y243">
            <v>42186</v>
          </cell>
          <cell r="Z243" t="str">
            <v>本标准规定了爆破作业和爆破作业单位购买、运输、贮存、使用、加工、检验与销毁爆破器材的安全技术要求。本标准适用于各种民用爆破作业和中国人民解放军、中国人民武装警察部队从事的非军事目的的工程爆破。</v>
          </cell>
        </row>
        <row r="244">
          <cell r="C244" t="str">
            <v>GB/T 6920-1986</v>
          </cell>
          <cell r="D244" t="str">
            <v>水质  pH值的测定  玻璃电极法</v>
          </cell>
          <cell r="E244" t="str">
            <v>现行</v>
          </cell>
        </row>
        <row r="244">
          <cell r="I244" t="str">
            <v>生态环境部</v>
          </cell>
        </row>
        <row r="244">
          <cell r="K244" t="str">
            <v>Water quality--Determination of pH value--Glass electrode method</v>
          </cell>
        </row>
        <row r="244">
          <cell r="R244" t="str">
            <v>Z50</v>
          </cell>
          <cell r="S244" t="str">
            <v>13.060</v>
          </cell>
        </row>
        <row r="244">
          <cell r="U244" t="str">
            <v>北京市环境保护监测中心</v>
          </cell>
        </row>
        <row r="244">
          <cell r="W244" t="str">
            <v>董淑英</v>
          </cell>
          <cell r="X244">
            <v>31695</v>
          </cell>
          <cell r="Y244">
            <v>31837</v>
          </cell>
          <cell r="Z244" t="str">
            <v>本方法适用于饮用水、地面水及工业废水pH值的测定。</v>
          </cell>
        </row>
        <row r="245">
          <cell r="C245" t="str">
            <v>GB 7251.1-2005</v>
          </cell>
          <cell r="D245" t="str">
            <v>低压成套开关设备和控制设备 第1部分：型式试验和部分型式试验 成套设备</v>
          </cell>
          <cell r="E245" t="str">
            <v>废止</v>
          </cell>
        </row>
        <row r="245">
          <cell r="I245" t="str">
            <v>全国低压成套开关设备和控制设备标准化技术委员会</v>
          </cell>
        </row>
        <row r="245">
          <cell r="K245" t="str">
            <v>Low-voltage switchgear and controlgear assemblies Part 1:Type-tested and partially type-tested assemblies</v>
          </cell>
        </row>
        <row r="245">
          <cell r="M245" t="str">
            <v>GB/T 2900.8-1995,GB/T 2900.18-1992,GB/T 2900.57-2002,GB/T 4026-1992,GB 5013.3-1997,GB 5013.4-1997,GB 5023.3-1997,GB/T 5023.4-1997,GB 7947-1997,GB/T 13539.1-2002,GB/T 14048.3-2002,GB 16895.3-2004,GB/T 16935.1-1997,GB/T 17626.2-1998,GB/T 17626.3-1998,GB/T 17626.4-1998,GB/T 17626.5-1999,IEC 60038:1983,IEC 60050(826):1982,IEC 60060,IEC 60071-1:1976,IEC 60073:1996,IEC 60099-1:1991,IEC 60112:1979,IEC 60146-2:1974,IEC 60158-2:1982,IEC 60364-3:1993,IEC 60364-4-41:1992,IEC 60364-4-443:1995,IEC 60364-4-46</v>
          </cell>
          <cell r="N245" t="str">
            <v>GB/T 7251.1-2013</v>
          </cell>
        </row>
        <row r="245">
          <cell r="R245" t="str">
            <v>K31</v>
          </cell>
          <cell r="S245" t="str">
            <v>29.120.60</v>
          </cell>
        </row>
        <row r="245">
          <cell r="U245" t="str">
            <v>天津电气传动设计研究所</v>
          </cell>
        </row>
        <row r="245">
          <cell r="W245" t="str">
            <v>项雅丽、王春娟、罗重、欧惠安、周继德、朱大可、李文艳、黄林、高斌、仲继江</v>
          </cell>
          <cell r="X245">
            <v>38562</v>
          </cell>
          <cell r="Y245">
            <v>38930</v>
          </cell>
          <cell r="Z245" t="str">
            <v>本部分也适用于频率更高的装有控制及功率器件的成套设备。在这种情况下会采用相应的附加要求。 本部分适用于带外壳或不带外壳的固定式或移动式成套设备。 注：对于某些专门类型的成套设备的特殊要求，在补充的IEC标准中给出。 本部分适用于与发电、输电、配电和电能转换的设备以及控制电能消耗的设备配套使用的成套设备。 本部分同时适用于那些为特殊使用条件而设计的成套设备，如船舶、机车车辆、机床、起重机械使用的成套设备或在易爆环境中使用的成套设备及民用即非专业使用的设备等，只要它们符合有关的规定要求。 本部分不适用于有各自</v>
          </cell>
        </row>
        <row r="246">
          <cell r="C246" t="str">
            <v>GB 7251.2-2006</v>
          </cell>
          <cell r="D246" t="str">
            <v>低压成套开关设备和控制设备 第2部分：对母线干线系统（母线槽）的特殊要求</v>
          </cell>
          <cell r="E246" t="str">
            <v>废止</v>
          </cell>
        </row>
        <row r="246">
          <cell r="I246" t="str">
            <v>全国低压成套开关设备和控制设备标准化技术委员会</v>
          </cell>
        </row>
        <row r="246">
          <cell r="K246" t="str">
            <v>Low-voltage switchgear and controlgear assemblies - Part 2: Particular requirements for busbar trunking systems(busways)</v>
          </cell>
        </row>
        <row r="246">
          <cell r="M246" t="str">
            <v>GB/T 5169.10-1997,GB/T 5169.11-1997,GB/T 5169.12-1999,GB/T 5169.13-1999,GB 7251.1-2005,GB 13539.1,GB 13539.2,GB 13539.3,GB/T 13961-2003,GB 14048.2-2001,GB/T 18380.3-2001,IEC 60269-4,IEC 60269-5,IEC 60909:1988,ISO 834-1:1999</v>
          </cell>
          <cell r="N246" t="str">
            <v>GB/T 7251.6-2015</v>
          </cell>
          <cell r="O246" t="str">
            <v>GB 7251.2-1997</v>
          </cell>
        </row>
        <row r="246">
          <cell r="R246" t="str">
            <v>K31</v>
          </cell>
          <cell r="S246" t="str">
            <v>29.120.60</v>
          </cell>
        </row>
        <row r="246">
          <cell r="U246" t="str">
            <v>天津电气传动设计研究所、广州白云电器设备有限公司、施耐德（广州）母线有限公司、北京建筑五金科研实验厂</v>
          </cell>
        </row>
        <row r="246">
          <cell r="W246" t="str">
            <v>欧惠安、罗重、杨占元、蔡维等</v>
          </cell>
          <cell r="X246">
            <v>38954</v>
          </cell>
          <cell r="Y246">
            <v>39142</v>
          </cell>
          <cell r="Z246" t="str">
            <v>本部分适用于居民区、商业区、公共场所、农业和工业房屋建筑的母线干线系统（BTS）及馈电和配电的辅助设施。本部分也适用于装有通讯和/或控制系统的母线干线系统或者通过分接单元提供照明的母线系统，但不适用于符合GB/T 13961-2003的供电线路系统。 本部分所述的母线干线系统（包括各种长度单元和弯曲单元在内），如果按照本部分第8章进行了试验则认为是型式试验成套设备（TTA）。 分接单元可认为是部分型式试验成套设备（PTTA）。</v>
          </cell>
        </row>
        <row r="247">
          <cell r="C247" t="str">
            <v>GB 7251.3-1997</v>
          </cell>
          <cell r="D247" t="str">
            <v>低压成套开关设备和控制设备 第3部分:对非专业人员可进入场地的低压成套开关设备和控制设备-配电板的特殊要求</v>
          </cell>
          <cell r="E247" t="str">
            <v>废止</v>
          </cell>
        </row>
        <row r="247">
          <cell r="I247" t="str">
            <v>全国低压成套开关设备和控制设备标准化技术委员会</v>
          </cell>
        </row>
        <row r="247">
          <cell r="K247" t="str">
            <v>Low-voltage switchgear and controlgear assemblies--Part 3:Particular requirements for low-voltage switchgear and controlgear assemblies intended to be installed in places where unskilled persons have access for their use--Distribution boards</v>
          </cell>
        </row>
        <row r="247">
          <cell r="N247" t="str">
            <v>GB/T 7251.3-2006</v>
          </cell>
        </row>
        <row r="247">
          <cell r="R247" t="str">
            <v>K31</v>
          </cell>
          <cell r="S247" t="str">
            <v>29.120.60</v>
          </cell>
        </row>
        <row r="247">
          <cell r="U247" t="str">
            <v>机械工业部天津电气传动设计研究所</v>
          </cell>
        </row>
        <row r="247">
          <cell r="W247" t="str">
            <v>董葆生、王春娟、罗重、周仁发、陈刚</v>
          </cell>
          <cell r="X247">
            <v>35794</v>
          </cell>
          <cell r="Y247">
            <v>36069</v>
          </cell>
          <cell r="Z247" t="str">
            <v>本标准给出了用于封闭式配电板（箱）（DBU）带有保护器件的户内固定式型式试验成套设备（TTA）的补充要求，这类设备适合于民用或适合于在非专业人员（外行人）可以进入的场地使用。配电板（箱）包括控制设备及信号设备。它们用于交流，其标称对地电压不超过300V。输出电路包含有短路保护器件，在输入总负载电流不超过250A时，每个短路保护器件的额定电流不超过125A。 注：IT系统的标称对地电压可作为本系统的标称电压。在正常情况下，非专业人员可以接近这类设备。例如去操作开关或更换熔芯。对户外成套设备的要求尚在考虑中。</v>
          </cell>
        </row>
        <row r="248">
          <cell r="C248" t="str">
            <v>GB/T 7251.3-2017</v>
          </cell>
          <cell r="D248" t="str">
            <v>低压成套开关设备和控制设备　第3部分：由一般人员操作的配电板(DBO)</v>
          </cell>
          <cell r="E248" t="str">
            <v>现行</v>
          </cell>
        </row>
        <row r="248">
          <cell r="I248" t="str">
            <v>全国低压成套开关设备和控制设备标准化技术委员会</v>
          </cell>
        </row>
        <row r="248">
          <cell r="K248" t="str">
            <v>Low-voltage switchgear and controlgear assemblies—Part 3: Distribution boards intended to be operated by ordinary persons（DBO）</v>
          </cell>
        </row>
        <row r="248">
          <cell r="M248" t="str">
            <v>GB/T 2423.17-2008,GB/T 2423.2-2008,GB/T 2423.4-2008,GB/T 4025-2010,GB/T 4205-2010,GB 4208-2008,GB/T 5013.3-2008,GB/T 5169.10-2006,GB/T 5169.11-2006,GB/T 5169.5-2008,GB/T 9341-2008,GB/T 16895.10-2010,GB 16895.21-2011,GB/T 16935.1-2008,GB/T 17626.11-2008,GB/T 17626.13-2006,GB/T 17626.4-2008,GB/T 17626.5-2008,GB/T 20138-2006,GB/T 24276-2009,IEC 60085:2007,IEC 60216(所有部分),IEC 60227-3:1993,IEC 60245-4:1994,IEC 60364,IEC 60364-5-52:2009,IEC 60364-5-53:2001,IEC 60364-5-54:2011,IEC 60439(所有部分),IEC 60445:2010,IEC 60865-1:1993,IEC 60947-1:2007,IEC 61000-4-2:2008,IEC 61000-4-3:2006,IEC 61000-4-6:2008,IEC 61000-4-8:2009,IEC 61000-6-4:2006,IEC 61082-1,IEC 61180(所有部分),IEC 61201:2007,IEC 61439(所有部分),IEC 62208,IEC 81346-1,IEC 81346-2,IEC/CISPR 11:2009,IEC/CISPR 22,ISO 179 (所有部分),ISO 2409:2007,ISO 4628-3:2003,ISO 4892-2:2006,GB/T 7251.1-2013,IEC 60068-2-75,IEC 60269-3,IEC 60898-1：2010,IEC 61008（所有部分）,IEC 61009（所有部分）,IEC 62423:2009</v>
          </cell>
        </row>
        <row r="248">
          <cell r="O248" t="str">
            <v>GB/T 7251.3-2006</v>
          </cell>
        </row>
        <row r="248">
          <cell r="R248" t="str">
            <v>K31</v>
          </cell>
          <cell r="S248" t="str">
            <v>29.130.20</v>
          </cell>
        </row>
        <row r="248">
          <cell r="U248" t="str">
            <v>天津电气科学研究院有限公司、天津天传电控配电有限公司、国家电控配电设备质量监督检验中心（天津天传电控设备检测有限公司）、镇江市产品质量监督检验中心、福建森达电气股份有限公司、远东电器集团有限公司、浙江方圆电气设备检测有限公司、杭州九川电气有限公司、山东鲁亿通智能电气股份有限公司、成都市产品质量监督检验院、波瑞电气有限公司、湖南电器科学研究院、浙宝电气（杭州）集团有限公司、宁波奇奥电气科技集团有限公司、深圳市光辉电器实业有限公司、宁夏力成电气集团有限公司</v>
          </cell>
        </row>
        <row r="248">
          <cell r="W248" t="str">
            <v>刘洁、王阳、卢林、崔维峰、陈泽银、李仕荣、黄芳、刘晓林、徐克峰、冯彪、朱文堂、陈可夫、林必宝、冯群侠、蔡宗光、牛广军</v>
          </cell>
          <cell r="X248">
            <v>43040</v>
          </cell>
          <cell r="Y248">
            <v>43221</v>
          </cell>
          <cell r="Z248" t="str">
            <v>GB/T 7251的本部分定义了由一般人员操作的配电板(DBO)的具体要求。 DBO具有以下条件： ——拟由一般人员进行操作(例如开关操作和更换熔断体)，例如在民用(家用)的应用中； ——出线电路包含拟由一般人员操作、符合下列标准的保护器件，如IEC 60898-1、IEC 61008、IEC 61009、IEC 62423和IEC 60269-3； ——对地额定电压不超过交流300 V； ——出线电路的额定电流(I&lt;下标nc&gt;)不超过125 A且DBO的额定电流(I&lt;下标nA&gt;)不超过250 A； ——拟用于电能分配； ——封闭式，固定式安装； ——用于户内或户外。 DBO可包括与电能分配相关的控制和/或信号器件。 本部分适用于所有DBO，无论其是一次性设计、制造和验证的，还是完全标准化批量制造的。 DBO可在初始制造商工厂以外组装。 本部分不适用于符合各自相关产品标准的单独器件和整装元件，例如断路器、刀熔开关、电子设备等。 本部分不适用于包含在GB/T 7251其他部分的特定类型成套设备。</v>
          </cell>
        </row>
        <row r="249">
          <cell r="C249" t="str">
            <v>GB/T 7251.8-2005</v>
          </cell>
          <cell r="D249" t="str">
            <v>低压成套开关设备和控制设备　智能型成套设备通用技术要求</v>
          </cell>
          <cell r="E249" t="str">
            <v>被代替</v>
          </cell>
        </row>
        <row r="249">
          <cell r="I249" t="str">
            <v>全国低压成套开关设备和控制设备标准化技术委员会</v>
          </cell>
        </row>
        <row r="249">
          <cell r="K249" t="str">
            <v>Low-Voltage Switchgear and Controlgear assemblies General Technology Requirement for Intelligent Assemblies</v>
          </cell>
        </row>
        <row r="249">
          <cell r="M249" t="str">
            <v>GB 7251.1-2005,GB/T 17626.2-1998,GB/T 17626.4-1998,GB/T 17626.5-1998,GB/T 18858.1-2002,GB/T 18858.3-2002,IEC 61158:2003</v>
          </cell>
          <cell r="N249" t="str">
            <v>GB/T 7251.8-2020</v>
          </cell>
        </row>
        <row r="249">
          <cell r="R249" t="str">
            <v>K31</v>
          </cell>
          <cell r="S249" t="str">
            <v>29.120.20</v>
          </cell>
        </row>
        <row r="249">
          <cell r="U249" t="str">
            <v>天津电气传动设计研究所、苏州智能配电自动化有限公司、上海电器科学研究所、杭州之江开关有限公司、广州白云电器设备有限公司、广东奇正电气有限公司、上海电器成套厂、北京第二开关厂、浙江临海市电力实业有限公司电力设备厂、上海飞洲电气股份有限公司、长沙丰日电气集团有限公司、华北电力学院开关厂、江西江特电气集团有限公司</v>
          </cell>
        </row>
        <row r="249">
          <cell r="W249" t="str">
            <v>张卫东、王春娟、吴世红、程玉标、季慧玉、仲秀萍、贾景龙、李铨和、周淳、尤月岭、罗正阳、柳关胜、常建超、高知音、卢顺民</v>
          </cell>
          <cell r="X249">
            <v>38389</v>
          </cell>
          <cell r="Y249">
            <v>38565</v>
          </cell>
          <cell r="Z249" t="str">
            <v>本标准规定了低压成套开关设备和控制设备中智能型成套设备的术语和定义、使用条件、要求、试验方法。本标准适用于额定电压交流不超过 1000 V频率不超过 1000 H直流不超过1500 V 的智能型成套设备。</v>
          </cell>
        </row>
        <row r="250">
          <cell r="C250" t="str">
            <v>GB/T 7251.8-2020</v>
          </cell>
          <cell r="D250" t="str">
            <v>低压成套开关设备和控制设备 第8部分:智能型成套设备通用技术要求
</v>
          </cell>
          <cell r="E250" t="str">
            <v>现行</v>
          </cell>
        </row>
        <row r="250">
          <cell r="I250" t="str">
            <v>全国低压成套开关设备和控制设备标准化技术委员会</v>
          </cell>
        </row>
        <row r="250">
          <cell r="K250" t="str">
            <v>Low-voltage switchgear and controlgear assemblies—Part 8: General technical requirements for intelligent assembly</v>
          </cell>
        </row>
        <row r="250">
          <cell r="M250" t="str">
            <v>GB/T 7251.1-2013,GB/T 17626.2-2018,GB/T 17626.4-2018,GB/T 17626.5-2019,GB/T 18858.3-2012,GB/T 19582.2-2008,GB/T 25919.1,GB/T 25919.2,GB/T 35673-2017,IEC 61158(所有部分),IEC 61784(所有部分),IEC 62591,IEC 62601,IEC 62734,IEC 62948,IEEE 802.3,IEEE 802.11,IEEE 802.15,IEEE 1588</v>
          </cell>
        </row>
        <row r="250">
          <cell r="O250" t="str">
            <v>GB/T 7251.8-2005</v>
          </cell>
        </row>
        <row r="250">
          <cell r="R250" t="str">
            <v>K31</v>
          </cell>
          <cell r="S250" t="str">
            <v>29.130.20</v>
          </cell>
        </row>
        <row r="250">
          <cell r="U250" t="str">
            <v>天津电气科学研究院有限公司、索凌电气有限公司、罗克韦尔自动化（中国）有限公司、天津天传电控设备检测有限公司、海格电气（惠州）有限公司、湖南电器科学研究院有限公司、万可电子（天津）有限公司、深圳市泰昂能源科技股份有限公司、江苏银佳企业集团有限公司、深圳供电局有限公司、浙宝电气（杭州）集团有限公司、施耐德电气（中国）有限公司上海分公司、浙江省台州成套机电设备有限公司、杭州电力设备制造有限公司余杭群力成套电气制造分公司、上海电器科学研究所（集团）有限公司、宁波耀华电气科技有限责任公司、杭州之江开关股份有限公司、库柏（宁波）电气有限公司、浙江正泰智能电气有限公司、江苏斯菲尔电气股份有限公司、宁波奥克斯高科技有限公司、河北卓越电气有限责任公司、河北申科电力股份有限公司、大全集团有限公司、上海柘中电气有限公司、山东鲁亿通智能电气股份有限公司、广州白云电器设备股份有限公司、大连华锐重工集团股份有限公司电控装备厂、香江科技股份有限公司、鼎圣集团有限公司、盛道（中国）电气有限公司、上海友邦电气（集团）股份有限公司、友邦电气（平湖）股份有限公司、上海宝临电气集团有限公司、深圳市光辉电器实业有限公司、中天电气技术有限公司、温州德源电气有限公司、南京大全电气有限公司、红光电气集团有限公司、河北沃邦电力科技有限公司、汇网电气有限公司、盛隆电气集团有限公司、广东中鹏电气有限公司、江苏华彤电气股份有限公司、哈尔滨朗昇电气股份有限公司、江苏亿能电气有限公司、浙江三辰电器股份有限公司、江苏海纬集团有限公司、中检质技检验检测科学研究院有限公司、上海华建开关有限公司、万控智造股份有限公司、上海广电电气（集团）股份有限公司、马克威尔（广州）电气有限公司、华昊检测技术有限公司、山东厚俞实业有限公司、天津天传电控配电有限公司</v>
          </cell>
        </row>
        <row r="250">
          <cell r="W250" t="str">
            <v>刘洁、王阳、薛冰、宋伟宏、王鹏、杜佳琳、陈可夫、汪芳、罗平东、沈雷、胡冉、邱方驰、姜晓东、陈巍、王晓杰、高俊青、李新强、刘坚钢、庄耀定、胡标、张文宇、陈东华、王火勇、许广路、王嘉韬、陈金业、戴罡、祝延辉、徐克峰、李元鹏、张杰、章雪峰、张梓康、柯伟平、王国良、王帅、马志强、贺未、黄皓宇、吴细雷、杨如由、林中华、马洪亮、肖凤兰、谢正新、吴卫华、赵义平、张洪哲、王宽、郭巍、张跃进、楼英超、王叔平、张振宗、俞杰、王杰、荚少英、胡晨光、韩东明</v>
          </cell>
          <cell r="X250">
            <v>44154</v>
          </cell>
          <cell r="Y250">
            <v>44348</v>
          </cell>
          <cell r="Z250" t="str">
            <v>GB/T 7251的本部分规定了低压成套开关设备和控制设备中智能型成套设备的术语和定义、使用条件、结构要求、性能要求、验证要求等。 本部分适用于额定电压交流不超过1 000 V、频率不超过1 000 Hz，直流不超过1 500 V的智能型成套设备。</v>
          </cell>
        </row>
        <row r="251">
          <cell r="C251" t="str">
            <v>GB 7258-2017</v>
          </cell>
          <cell r="D251" t="str">
            <v>机动车运行安全技术条件</v>
          </cell>
          <cell r="E251" t="str">
            <v>现行</v>
          </cell>
        </row>
        <row r="251">
          <cell r="I251" t="str">
            <v>公安部</v>
          </cell>
        </row>
        <row r="251">
          <cell r="K251" t="str">
            <v>Technical specifications for safety of power-driven vehicles operating on roads</v>
          </cell>
        </row>
        <row r="251">
          <cell r="M251" t="str">
            <v>GB 811,GB 1589,GB/T 2408-2008,GB/T 3181,GB 4094,GB/T 4094.2,GB 4599,GB 4785,GB 5948,GB 7956.1,GB 8108,GB/T 8196,GB 8410,GB 9656,GB 10396,GB 11567,GB/T 12428,GB 12676,GB 13057,GB 13365,GB 13392,GB 13954,GB/T 14172,GB 15084,GB 15365,GB 16735,GB 17352,GB 17578,GB/T 17676,GB 18100.1,GB 18100.2,GB 18100.3,GB/T 18411,GB 18447.1,GB 18564.1,GB 18564.2,GB/T 18697,GB/T 19056,GB 19151,GB 19152,GB 20074,GB 20075,GB 20300,GB 21259,GB 21668,GB 23254,GB 24315,GB 24406,GB 24407,GB/T 24545,GB/T 25978,GB 25990,GB 25991,GB 26511,GB/T 26774,GB/T 30036,GB 30678,GB/T 31883,GB 34655,GA 524,GA 525,GA 923,GA 1264,GB/T 38892,GB 39732</v>
          </cell>
        </row>
        <row r="251">
          <cell r="O251" t="str">
            <v>GB 7258-2012</v>
          </cell>
        </row>
        <row r="251">
          <cell r="R251" t="str">
            <v>T09</v>
          </cell>
          <cell r="S251" t="str">
            <v>43.020</v>
          </cell>
        </row>
        <row r="251">
          <cell r="U251" t="str">
            <v>公安部交通管理科学研究所、交通运输部公路科学研究院、中国汽车技术研究中心、公安部道路交通安全研究中心、成都市公安局交通管理局车辆管理所、中国公路学会客车分会、天津摩托车技术中心、上海外高桥出入境检验检疫局</v>
          </cell>
        </row>
        <row r="251">
          <cell r="W251" t="str">
            <v>应朝阳、周炜、王学平、孙巍、何勇、孙枝鹏、裴志浩、罗跃、潘汉中、张国胜、朱彤、刘欣、黄卫东、舒强、吴云强、仝晓平、刘地、穆文浩、董金松、何云堂、王艺帆、龚标、李毅、贾国强</v>
          </cell>
          <cell r="X251">
            <v>43007</v>
          </cell>
          <cell r="Y251">
            <v>43101</v>
          </cell>
          <cell r="Z251" t="str">
            <v>本标准规定了机动车的整车及主要总成、安全防护装置等有关运行安全的基本技术要求，以及消防车、救护车、工程救险车和警车及残疾人专用汽车的附加要求。 本标准适用于在我国道路上行驶的所有机动车，但不适用于有轨电车及并非为在道路上行驶和使用而设计和制造、主要用于封闭道路和场所作业施工的轮式专用机械车。</v>
          </cell>
        </row>
        <row r="252">
          <cell r="C252" t="str">
            <v>GB/T 7759.1-2015</v>
          </cell>
          <cell r="D252" t="str">
            <v>硫化橡胶或热塑性橡胶压缩永久变形的测定第1部分：在常温及高温条件下</v>
          </cell>
          <cell r="E252" t="str">
            <v>现行</v>
          </cell>
        </row>
        <row r="252">
          <cell r="I252" t="str">
            <v>全国橡胶与橡胶制品标准化技术委员会</v>
          </cell>
        </row>
        <row r="252">
          <cell r="K252" t="str">
            <v>Rubber,vulcanized or thermoplastic—Determination of compression set—Part 1: At ambient or elevated temperatures</v>
          </cell>
        </row>
        <row r="252">
          <cell r="M252" t="str">
            <v>GB/T 2941-2006,GB/T 3512-2014,ISO 4287,ISO/TR 9272</v>
          </cell>
        </row>
        <row r="252">
          <cell r="O252" t="str">
            <v>GB/T 7759-1996</v>
          </cell>
        </row>
        <row r="252">
          <cell r="R252" t="str">
            <v>G40</v>
          </cell>
          <cell r="S252" t="str">
            <v>83.060</v>
          </cell>
        </row>
        <row r="252">
          <cell r="U252" t="str">
            <v>上海橡胶制品研究所、中国航空工业集团公司北京航空材料研究院、常州朗博汽车零部件有限公司等</v>
          </cell>
        </row>
        <row r="252">
          <cell r="W252" t="str">
            <v>卞正军、杨晨耘、章菊华、朱华、张美玲等</v>
          </cell>
          <cell r="X252">
            <v>42139</v>
          </cell>
          <cell r="Y252">
            <v>42278</v>
          </cell>
          <cell r="Z252" t="str">
            <v>GB/T 7759的本部分规定了在常温和高温条件下测定硫化橡胶或热塑性橡胶压缩永久变形性能的试验方法。本方法用于测量硬度在10 IRHD~95 IRHD范围内的橡胶在规定的温度和压缩率(通常为25%)条件下,经持续压缩后保持其弹性的能力。当橡胶硬度大于80 IRHD时,应选用较低的压缩率:80 IRHD~89 IRHD压缩率为15%,90 IRHD~95 IRHD压缩率为10%。</v>
          </cell>
        </row>
        <row r="253">
          <cell r="C253" t="str">
            <v>GB/T 7932-2017</v>
          </cell>
          <cell r="D253" t="str">
            <v>气动　对系统及其元件的一般规则和安全要求</v>
          </cell>
          <cell r="E253" t="str">
            <v>现行</v>
          </cell>
        </row>
        <row r="253">
          <cell r="I253" t="str">
            <v>全国液压气动标准化技术委员会</v>
          </cell>
        </row>
        <row r="253">
          <cell r="K253" t="str">
            <v>Pneumatic fluid power-General rules and safety requirements for systems and their components</v>
          </cell>
        </row>
        <row r="253">
          <cell r="M253" t="str">
            <v>GB/T 15706-2012,ISO 1219-1,ISO 1219-2,ISO 5598,ISO 11727,ISO 13850,ISO 13851,ISO 14118,IEC 60529</v>
          </cell>
        </row>
        <row r="253">
          <cell r="O253" t="str">
            <v>GB/T 7932-2003</v>
          </cell>
        </row>
        <row r="253">
          <cell r="R253" t="str">
            <v>J20</v>
          </cell>
          <cell r="S253" t="str">
            <v>23.100.01</v>
          </cell>
        </row>
        <row r="253">
          <cell r="U253" t="str">
            <v>无锡气动技术研究所有限公司、宁波星箭航天机械有限公司、浙江亿日气动科技有限公司、宁波佳尔灵气动机械有限公司、奉化市星宇电子有限公司、国家气动产品质量监督检验中心、宁波利达气动成套有限公司、威海博胜气动液压有限公司、宁波亚德客自动化工业有限公司、烟台未来自动装备有限责任公司、宁波索诺工业自控设备有限公司、温州阿尔贝斯气动有限公司</v>
          </cell>
        </row>
        <row r="253">
          <cell r="W253" t="str">
            <v>张连仁、王春丽、高泽普、李建国、王文魁、耿曼丽、单军波、曹建波、章苗英、路波、徐伟、夏家永、张志清、方清华、陈早阳、郭学敬、曹常贞、毛信强、张优波、胡文静、邹新强</v>
          </cell>
          <cell r="X253">
            <v>42928</v>
          </cell>
          <cell r="Y253">
            <v>43132</v>
          </cell>
          <cell r="Z253" t="str">
            <v>本标准规定了气动系统及元件的一般规则和安全要求。它涉及与气动系统相关的各种重大危险，并规定了使用该系统时避免这些危险的规则。 本标准中提及的有关噪声危害是不完全的。 本标准适用于设计、制造和调整系统及其元件，还应重视下列几个方面： a)　集成； b)　安装； c)　改进； d)　系统的连续运行； e)　维护、清理的难易和经济性； f)　整个预期使用期能可靠地工作； g)　能源效率； h)　环境。 本标准不适用于工厂中的空气压缩机及与配气系统连接的典型装置，包括气瓶和气罐。</v>
          </cell>
        </row>
        <row r="254">
          <cell r="C254" t="str">
            <v>GB/T 7935-2005</v>
          </cell>
          <cell r="D254" t="str">
            <v>液压元件　通用技术条件</v>
          </cell>
          <cell r="E254" t="str">
            <v>现行</v>
          </cell>
        </row>
        <row r="254">
          <cell r="I254" t="str">
            <v>全国液压气动标准化技术委员会</v>
          </cell>
        </row>
        <row r="254">
          <cell r="K254" t="str">
            <v>Hydraulic fluid power-General requirements for hydraulic components</v>
          </cell>
        </row>
        <row r="254">
          <cell r="M254" t="str">
            <v>GB/T 2346,GB/T 2347,GB/T 2348,GB/T 2349,GB/T 2350,GB/T 2353,GB/T 2514,GB/T 2877,GB/T 2878,GB/T 8098,GB/T 8100,GB/T 8101,GB/T 14036,GB/T 17446</v>
          </cell>
        </row>
        <row r="254">
          <cell r="O254" t="str">
            <v>GB/T 7935-1987</v>
          </cell>
        </row>
        <row r="254">
          <cell r="R254" t="str">
            <v>J20</v>
          </cell>
          <cell r="S254" t="str">
            <v>23.100.30</v>
          </cell>
        </row>
        <row r="254">
          <cell r="U254" t="str">
            <v>北京机械工业自动化研究所</v>
          </cell>
        </row>
        <row r="254">
          <cell r="W254" t="str">
            <v>彭平、赵曼琳、刘新德</v>
          </cell>
          <cell r="X254">
            <v>38544</v>
          </cell>
          <cell r="Y254">
            <v>38718</v>
          </cell>
          <cell r="Z254" t="str">
            <v>本标准规定了液压元件的通用技术条件。本标准适用于以液压油液或性能相当的其他液压液为工作介质的一般工业用途的液压元件。注:液压辅件可参照本标准。</v>
          </cell>
        </row>
        <row r="255">
          <cell r="C255" t="str">
            <v>GB/T 7935-2005</v>
          </cell>
          <cell r="D255" t="str">
            <v>液压元件　通用技术条件</v>
          </cell>
          <cell r="E255" t="str">
            <v>现行</v>
          </cell>
        </row>
        <row r="255">
          <cell r="I255" t="str">
            <v>全国液压气动标准化技术委员会</v>
          </cell>
        </row>
        <row r="255">
          <cell r="K255" t="str">
            <v>Hydraulic fluid power-General requirements for hydraulic components</v>
          </cell>
        </row>
        <row r="255">
          <cell r="M255" t="str">
            <v>GB/T 2346,GB/T 2347,GB/T 2348,GB/T 2349,GB/T 2350,GB/T 2353,GB/T 2514,GB/T 2877,GB/T 2878,GB/T 8098,GB/T 8100,GB/T 8101,GB/T 14036,GB/T 17446</v>
          </cell>
        </row>
        <row r="255">
          <cell r="O255" t="str">
            <v>GB/T 7935-1987</v>
          </cell>
        </row>
        <row r="255">
          <cell r="R255" t="str">
            <v>J20</v>
          </cell>
          <cell r="S255" t="str">
            <v>23.100.30</v>
          </cell>
        </row>
        <row r="255">
          <cell r="U255" t="str">
            <v>北京机械工业自动化研究所</v>
          </cell>
        </row>
        <row r="255">
          <cell r="W255" t="str">
            <v>彭平、赵曼琳、刘新德</v>
          </cell>
          <cell r="X255">
            <v>38544</v>
          </cell>
          <cell r="Y255">
            <v>38718</v>
          </cell>
          <cell r="Z255" t="str">
            <v>本标准规定了液压元件的通用技术条件。本标准适用于以液压油液或性能相当的其他液压液为工作介质的一般工业用途的液压元件。注:液压辅件可参照本标准。</v>
          </cell>
        </row>
        <row r="256">
          <cell r="C256" t="str">
            <v>GB/T 8162-2018</v>
          </cell>
          <cell r="D256" t="str">
            <v>结构用无缝钢管</v>
          </cell>
          <cell r="E256" t="str">
            <v>现行</v>
          </cell>
        </row>
        <row r="256">
          <cell r="I256" t="str">
            <v>全国钢标准化技术委员会</v>
          </cell>
        </row>
        <row r="256">
          <cell r="K256" t="str">
            <v>Seamless steel tubes for structural purposes</v>
          </cell>
        </row>
        <row r="256">
          <cell r="M256" t="str">
            <v>GB/T 222,GB/T 223.5,GB/T 223.9,GB/T 223.11,GB/T 223.12,GB/T 223.14,GB/T 223.19,GB/T 223.23,GB/T 223.26,GB/T 223.37,GB/T 223.40,GB/T 223.59,GB/T 223.60,GB/T 223.62,GB/T 223.63,GB/T 223.68,GB/T 223.78,GB/T 223.84,GB/T 223.86,GB/T 228.1,GB/T 229,GB/T 231.1,GB/T 244,GB/T 246,GB/T 699,GB/T 2102,GB/T 2975,GB/T 3077,GB/T 4336,GB/T 5777-2008,GB/T 7735-2016,GB/T 12606-2016,GB/T 17395,GB/T 20066,GB/T 20123,GB/T 20124,GB/T 20125,YB/T 4149,YB/T 5221,YB/T 5222</v>
          </cell>
        </row>
        <row r="256">
          <cell r="O256" t="str">
            <v>GB/T 8162-2008</v>
          </cell>
        </row>
        <row r="256">
          <cell r="R256" t="str">
            <v>H48</v>
          </cell>
          <cell r="S256" t="str">
            <v>77.140.75</v>
          </cell>
        </row>
        <row r="256">
          <cell r="U256" t="str">
            <v>鞍钢股份有限公司、衡阳华菱钢管有限公司、浙江格洛斯无缝钢管有限公司、浙江金洲管道科技股份有限公司、浙江伦宝金属管业有限公司、景县质量技术监督检验所（国家塔桅产品质量监督检验中心）、冶金工业信息标准研究院</v>
          </cell>
        </row>
        <row r="256">
          <cell r="W256" t="str">
            <v>翟利平、朴志民、赵斌、杨玉先、沈淦荣、郑忠财、刘强、董莉、李应雄、肖松良、王荣忠、胡斌、李奇</v>
          </cell>
          <cell r="X256">
            <v>43234</v>
          </cell>
          <cell r="Y256">
            <v>43497</v>
          </cell>
          <cell r="Z256" t="str">
            <v>本标准规定了结构用无缝钢管的订货内容、尺寸、外形、重量、技术要求、试验方法、检验规则、包装、标志和质量证明书。 本标准适用于机械结构和一般工程结构用无缝钢管。</v>
          </cell>
        </row>
        <row r="257">
          <cell r="C257" t="str">
            <v>GB 8978-1996</v>
          </cell>
          <cell r="D257" t="str">
            <v>污水综合排放标准</v>
          </cell>
          <cell r="E257" t="str">
            <v>现行</v>
          </cell>
        </row>
        <row r="257">
          <cell r="I257" t="str">
            <v>生态环境部</v>
          </cell>
        </row>
        <row r="257">
          <cell r="K257" t="str">
            <v>Integrated wastewater discharge standard</v>
          </cell>
        </row>
        <row r="257">
          <cell r="O257" t="str">
            <v>GB 3545-1983,GB 8978-1988,GB 3553-1983,GB 4281-1984,GB 3546-1983,GB 5469-1985,GB 3550-1983,GB 3549-1983</v>
          </cell>
        </row>
        <row r="257">
          <cell r="R257" t="str">
            <v>Z60</v>
          </cell>
          <cell r="S257" t="str">
            <v>13.030.20</v>
          </cell>
        </row>
        <row r="257">
          <cell r="U257" t="str">
            <v>北京市环境保护科学研究院</v>
          </cell>
        </row>
        <row r="257">
          <cell r="W257" t="str">
            <v>无</v>
          </cell>
          <cell r="X257">
            <v>35342</v>
          </cell>
          <cell r="Y257">
            <v>35796</v>
          </cell>
          <cell r="Z257" t="str">
            <v>本标准按照污水排放去向，分年限规定了69种水污染物最高允许排放浓度及部分行业最高允许排水量。 本标准适用于现有单位水污染物的排放管理，以及建设项目的环境影响评价、建设项目环境保护设施设计、竣工验收及其投产后的排放管理。</v>
          </cell>
        </row>
        <row r="258">
          <cell r="C258" t="str">
            <v>GB/T 9253.2-2017</v>
          </cell>
          <cell r="D258" t="str">
            <v>石油天然气工业 套管、油管和管线管螺纹的加工、测量和检验</v>
          </cell>
          <cell r="E258" t="str">
            <v>被代替</v>
          </cell>
        </row>
        <row r="258">
          <cell r="I258" t="str">
            <v>全国石油天然气标准化技术委员会</v>
          </cell>
        </row>
        <row r="258">
          <cell r="K258" t="str">
            <v>Petroleum and natural gas industries—Threading,gauging and thread inspection of casing,tubing,and line pipe threads</v>
          </cell>
        </row>
        <row r="258">
          <cell r="M258" t="str">
            <v>GB/T 9711,GB/T 14791,GB/T 17745,GB/T 18052,GB/T 19830,GB/T 23512,API RP 5A3,API RP 5B1,API RP 5C1,API Spec 5CT,API Spec 5L,ASME B 1.3M</v>
          </cell>
          <cell r="N258" t="str">
            <v>GB/T 9253-2022</v>
          </cell>
          <cell r="O258" t="str">
            <v>GB/T 9253.2-1999</v>
          </cell>
        </row>
        <row r="258">
          <cell r="R258" t="str">
            <v>E92</v>
          </cell>
          <cell r="S258" t="str">
            <v>75.180.10</v>
          </cell>
        </row>
        <row r="258">
          <cell r="U258" t="str">
            <v>中国石油集团石油管工程技术研究院</v>
          </cell>
        </row>
        <row r="258">
          <cell r="W258" t="str">
            <v>杨力能、方伟、丰振军、卫尊义</v>
          </cell>
          <cell r="X258">
            <v>43040</v>
          </cell>
          <cell r="Y258">
            <v>43221</v>
          </cell>
          <cell r="Z258" t="str">
            <v>本标准规定了API管线管、圆螺纹套管、圆螺纹油管、偏梯形螺纹套管、直连型套管的连接螺纹(简称API螺纹)和量规的尺寸和标记要求，以及用于检验API螺纹和量规的仪器和方法。 本标准适用于石油天然气工业用套管、油管和管线管螺纹的加工、测量和检验。</v>
          </cell>
        </row>
        <row r="259">
          <cell r="C259" t="str">
            <v>GB/T 9439-2010</v>
          </cell>
          <cell r="D259" t="str">
            <v>灰铸铁件</v>
          </cell>
          <cell r="E259" t="str">
            <v>被代替</v>
          </cell>
        </row>
        <row r="259">
          <cell r="I259" t="str">
            <v>全国铸造标准化技术委员会</v>
          </cell>
        </row>
        <row r="259">
          <cell r="K259" t="str">
            <v>Grey iron castings</v>
          </cell>
        </row>
        <row r="259">
          <cell r="M259" t="str">
            <v>GB/T 223.3,GB/T 223.4,GB/T 223.60,GB/T 228,GB/T 231.1,GB/T 231.2,GB/T 231.3,GB/T 4336,GB/T 5611,GB/T 5612,GB/T 5677,GB/T 6060.1,GB/T 6414,GB/T 7216,GB/T 7233.1,GB/T 9444,GB/T 11351</v>
          </cell>
        </row>
        <row r="259">
          <cell r="O259" t="str">
            <v>GB/T 9439-1988</v>
          </cell>
        </row>
        <row r="259">
          <cell r="R259" t="str">
            <v>J31</v>
          </cell>
          <cell r="S259" t="str">
            <v>77.080.10;77.140.80</v>
          </cell>
        </row>
        <row r="259">
          <cell r="U259" t="str">
            <v>沈阳铸造研究所、安徽省机械科学研究所、合肥江淮铸造有限责任公司、宁波日月集团有限公司公司等</v>
          </cell>
        </row>
        <row r="259">
          <cell r="W259" t="str">
            <v>张寅、洪晓先、王成刚、黄光伟、宁贤发、康仁等</v>
          </cell>
          <cell r="X259">
            <v>40447</v>
          </cell>
          <cell r="Y259">
            <v>40575</v>
          </cell>
          <cell r="Z259" t="str">
            <v>本标准规定了灰铸铁的术语和定义、灰铸铁牌号、技术要求、取样要求、试验方法、检验规则及铸件标识、包装和储运要求。 本标准适用于砂型或导热性与砂型相当的铸型中铸造的灰铸铁件，使用其他铸型铸造的灰铸铁件也可参照使用。</v>
          </cell>
        </row>
        <row r="260">
          <cell r="C260" t="str">
            <v>GB/T 9445-2015</v>
          </cell>
          <cell r="D260" t="str">
            <v>无损检测　人员资格鉴定与认证</v>
          </cell>
          <cell r="E260" t="str">
            <v>现行</v>
          </cell>
        </row>
        <row r="260">
          <cell r="I260" t="str">
            <v>全国无损检测标准化技术委员会</v>
          </cell>
        </row>
        <row r="260">
          <cell r="K260" t="str">
            <v>Non-destructive testing—Qualification and certification of NDT personnel</v>
          </cell>
        </row>
        <row r="260">
          <cell r="M260" t="str">
            <v>ISO/IEC 17024</v>
          </cell>
        </row>
        <row r="260">
          <cell r="O260" t="str">
            <v>GB/T 9445-2008</v>
          </cell>
        </row>
        <row r="260">
          <cell r="R260" t="str">
            <v>J04</v>
          </cell>
          <cell r="S260" t="str">
            <v>03.100.30;19.100</v>
          </cell>
        </row>
        <row r="260">
          <cell r="U260" t="str">
            <v>上海材料研究所、中国机械工程学会无损检测分会、上海诚友实业集团有限公司、苏州新美达探伤器材有限公司、上海竹阳自动化设备有限公司、上海新美达探伤器材有限公司、上海威诚邦达检测技术有限公司</v>
          </cell>
        </row>
        <row r="260">
          <cell r="W260" t="str">
            <v>季敬元、王莹赟、丁杰、金宇飞、赵成、张颖、朱浩</v>
          </cell>
          <cell r="X260">
            <v>42348</v>
          </cell>
          <cell r="Y260">
            <v>42552</v>
          </cell>
          <cell r="Z260" t="str">
            <v>本标准规定了工业无损检测(NDT)人员资格鉴定与认证的原则要求。 本标准规定的体系也能适用于其他NDT方法或已界定为一种NDT方法的新技术，但前提是要有一个完整的认证方案，并且这一方法或技术是已被国际、区域或国家标准所涵盖的，或者这一新的NDT方法或技术已被证明是有效的且令认证机构满意的。 本标准的认证涵盖了以下一种或多种方法的能力： a)　声发射检测； b)　涡流检测； c)　红外热成像检测； d)　泄漏检测(不包括水压试验)； e)　磁粉检测； f)　渗透检测； g)　射线照相检测； h)　应变检测； i)　超声检测； j)　</v>
          </cell>
        </row>
        <row r="261">
          <cell r="C261" t="str">
            <v>GB/T 9724-1988</v>
          </cell>
          <cell r="D261" t="str">
            <v>化学试剂pH值测定通则</v>
          </cell>
          <cell r="E261" t="str">
            <v>被代替</v>
          </cell>
        </row>
        <row r="261">
          <cell r="I261" t="str">
            <v>全国化学标准化技术委员会</v>
          </cell>
        </row>
        <row r="261">
          <cell r="K261" t="str">
            <v>Chemical reagent--General rules for the determination of pH</v>
          </cell>
        </row>
        <row r="261">
          <cell r="R261" t="str">
            <v>G60</v>
          </cell>
          <cell r="S261" t="str">
            <v>71.040.30</v>
          </cell>
        </row>
        <row r="261">
          <cell r="U261" t="str">
            <v>北京化学试剂所</v>
          </cell>
        </row>
        <row r="261">
          <cell r="W261" t="str">
            <v>无</v>
          </cell>
          <cell r="X261">
            <v>32391</v>
          </cell>
          <cell r="Y261">
            <v>32599</v>
          </cell>
          <cell r="Z261" t="str">
            <v>本标准规定了用电位法测定水溶液pH值的通则。 本标准适用于化学试剂水溶液pH值的测定。测定范围为pH1～12。</v>
          </cell>
        </row>
        <row r="262">
          <cell r="C262" t="str">
            <v>GB/T 10247-2008</v>
          </cell>
          <cell r="D262" t="str">
            <v>粘度测量方法</v>
          </cell>
          <cell r="E262" t="str">
            <v>现行</v>
          </cell>
        </row>
        <row r="262">
          <cell r="I262" t="str">
            <v>全国工业过程测量控制和自动化标准化技术委员会</v>
          </cell>
        </row>
        <row r="262">
          <cell r="K262" t="str">
            <v>Methods of viscosity measurement</v>
          </cell>
        </row>
        <row r="262">
          <cell r="O262" t="str">
            <v>GB/T 10247-1988</v>
          </cell>
        </row>
        <row r="262">
          <cell r="R262" t="str">
            <v>N51</v>
          </cell>
          <cell r="S262" t="str">
            <v>77.040.30</v>
          </cell>
        </row>
        <row r="262">
          <cell r="U262" t="str">
            <v>成都仪器厂、中国石油大学（北京）</v>
          </cell>
        </row>
        <row r="262">
          <cell r="W262" t="str">
            <v>余永惠、张传思等</v>
          </cell>
          <cell r="X262">
            <v>39619</v>
          </cell>
          <cell r="Y262">
            <v>39814</v>
          </cell>
          <cell r="Z262" t="str">
            <v>本标准规定了毛细管法、落球法、旋转法和振动法测量流体运动粘度和动力粘度的通用方法。 本标准适用于牛顿流体的粘度测量，不适用于非牛顿流体的粘度测量。</v>
          </cell>
        </row>
        <row r="263">
          <cell r="C263" t="str">
            <v>GB/T 11352-2009</v>
          </cell>
          <cell r="D263" t="str">
            <v>一般工程用铸造碳钢件</v>
          </cell>
          <cell r="E263" t="str">
            <v>现行</v>
          </cell>
        </row>
        <row r="263">
          <cell r="I263" t="str">
            <v>全国铸造标准化技术委员会</v>
          </cell>
        </row>
        <row r="263">
          <cell r="K263" t="str">
            <v>Carbon steel castings for general engineering purpose</v>
          </cell>
        </row>
        <row r="263">
          <cell r="M263" t="str">
            <v>GB/T 222,GB/T 223.3,GB/T 223.4,GB/T 223.60,GB/T 228,GB/T 229,GB/T 231.1,GB/T 231.2,GB/T 231.3,GB/T 4336,GB/T 5613,GB/T 5677,GB/T 6414,GB/T 7233,GB/T 8170,GB/T 9443,GB/T 9444,GB/T 11351,GB/T 15056,GB/T 16923,GB/T 16924</v>
          </cell>
        </row>
        <row r="263">
          <cell r="O263" t="str">
            <v>GB/T 11352-1989</v>
          </cell>
        </row>
        <row r="263">
          <cell r="R263" t="str">
            <v>J31</v>
          </cell>
          <cell r="S263" t="str">
            <v>77.140.80</v>
          </cell>
        </row>
        <row r="263">
          <cell r="U263" t="str">
            <v>广东省韶铸集团有限公司、上海重型机器厂有限公司、沈阳铸造研究所</v>
          </cell>
        </row>
        <row r="263">
          <cell r="W263" t="str">
            <v>刘启平、俞正江、于波等</v>
          </cell>
          <cell r="X263">
            <v>39877</v>
          </cell>
          <cell r="Y263">
            <v>40057</v>
          </cell>
          <cell r="Z263" t="str">
            <v>本标准规定了一般工程用铸造碳钢件的牌号、技术要求、试验方法、检验规则及标志、包装、贮运等。 本标准适用于一般工程用铸造碳钢件。</v>
          </cell>
        </row>
        <row r="264">
          <cell r="C264" t="str">
            <v>GB 11567.1-2001</v>
          </cell>
          <cell r="D264" t="str">
            <v>汽车和挂车侧面防护要求</v>
          </cell>
          <cell r="E264" t="str">
            <v>废止</v>
          </cell>
        </row>
        <row r="264">
          <cell r="I264" t="str">
            <v>工业和信息化部</v>
          </cell>
        </row>
        <row r="264">
          <cell r="K264" t="str">
            <v>Motor vehicles and trailers--Lateral protectionrequirements</v>
          </cell>
        </row>
        <row r="264">
          <cell r="N264" t="str">
            <v>GB 11567-2017</v>
          </cell>
          <cell r="O264" t="str">
            <v>GB 11567-1994部分</v>
          </cell>
        </row>
        <row r="264">
          <cell r="R264" t="str">
            <v>Z60</v>
          </cell>
          <cell r="S264" t="str">
            <v>43.040.60</v>
          </cell>
        </row>
        <row r="264">
          <cell r="U264" t="str">
            <v>中国汽车技术研究中心</v>
          </cell>
        </row>
        <row r="264">
          <cell r="X264">
            <v>37125</v>
          </cell>
          <cell r="Y264">
            <v>37377</v>
          </cell>
          <cell r="Z264" t="str">
            <v>本标准规定了对汽车和挂车侧面防护的技术要求，以有效地保护无防御行人，以免其跌于车侧而被卷入车轮下面。 本标准适用于N(下标2)、N(下标3)、O(下标3)和O(下标4)类车辆，但本标准不适用于： —--半挂牵引车； ——为搬运无法分段的长货物而专门设计和制造的特殊用途车，如运输木材、钢材棒料等货物的车辆； ——为了专门目的设计和制造的、由于客观原因而无法安装侧面防护装置的车辆。</v>
          </cell>
        </row>
        <row r="265">
          <cell r="C265" t="str">
            <v>GB 11567.2-2001</v>
          </cell>
          <cell r="D265" t="str">
            <v>汽车和挂车后下部防护要求</v>
          </cell>
          <cell r="E265" t="str">
            <v>废止</v>
          </cell>
        </row>
        <row r="265">
          <cell r="I265" t="str">
            <v>工业和信息化部</v>
          </cell>
        </row>
        <row r="265">
          <cell r="K265" t="str">
            <v>Motor vehicles and trailers--Rear underrun protection requirements</v>
          </cell>
        </row>
        <row r="265">
          <cell r="N265" t="str">
            <v>GB 11567-2017</v>
          </cell>
          <cell r="O265" t="str">
            <v>GB 11567-1994部分</v>
          </cell>
        </row>
        <row r="265">
          <cell r="R265" t="str">
            <v>T26</v>
          </cell>
          <cell r="S265" t="str">
            <v>43.040.60</v>
          </cell>
        </row>
        <row r="265">
          <cell r="U265" t="str">
            <v>中国汽车技术研究中心</v>
          </cell>
        </row>
        <row r="265">
          <cell r="X265">
            <v>37125</v>
          </cell>
          <cell r="Y265">
            <v>37377</v>
          </cell>
          <cell r="Z265" t="str">
            <v>本标准规定了汽车和挂车后下部防护装置的技术要求和试验方法。</v>
          </cell>
        </row>
        <row r="266">
          <cell r="C266" t="str">
            <v>GB/T 11901-1989</v>
          </cell>
          <cell r="D266" t="str">
            <v>水质  悬浮物的测定  重量法</v>
          </cell>
          <cell r="E266" t="str">
            <v>现行</v>
          </cell>
        </row>
        <row r="266">
          <cell r="I266" t="str">
            <v>生态环境部</v>
          </cell>
        </row>
        <row r="266">
          <cell r="K266" t="str">
            <v>Water quality--Determination of suspended substance--Gravimetric method</v>
          </cell>
        </row>
        <row r="266">
          <cell r="R266" t="str">
            <v>Z04</v>
          </cell>
        </row>
        <row r="266">
          <cell r="U266" t="str">
            <v>烟台市环境监测中心</v>
          </cell>
        </row>
        <row r="266">
          <cell r="X266">
            <v>32867</v>
          </cell>
          <cell r="Y266">
            <v>33055</v>
          </cell>
          <cell r="Z266" t="str">
            <v>本标准规定了水中悬浮物的测定。 本标准适用于地面水、地下水，也适用于生活污水和工业废水中悬浮物测定。</v>
          </cell>
        </row>
        <row r="267">
          <cell r="C267" t="str">
            <v>GB/T 12467.1-2009</v>
          </cell>
          <cell r="D267" t="str">
            <v>金属材料熔焊质量要求  第1部分：质量要求相应等级的选择准则</v>
          </cell>
          <cell r="E267" t="str">
            <v>现行</v>
          </cell>
        </row>
        <row r="267">
          <cell r="I267" t="str">
            <v>全国焊接标准化技术委员会</v>
          </cell>
        </row>
        <row r="267">
          <cell r="K267" t="str">
            <v>Quality reqirements for fusion welding of metallic materials - Part 1: Criteria for the selection of the appropriate level of quality requirements</v>
          </cell>
        </row>
        <row r="267">
          <cell r="M267" t="str">
            <v>GB/T 19000</v>
          </cell>
        </row>
        <row r="267">
          <cell r="O267" t="str">
            <v>GB/T 12467.1-1998</v>
          </cell>
        </row>
        <row r="267">
          <cell r="R267" t="str">
            <v>J33</v>
          </cell>
          <cell r="S267" t="str">
            <v>25.160.01</v>
          </cell>
        </row>
        <row r="267">
          <cell r="U267" t="str">
            <v>哈尔滨焊接研究所、机械工业哈尔滨焊接技术培训中心</v>
          </cell>
        </row>
        <row r="267">
          <cell r="W267" t="str">
            <v>朴东光、解应龙、王林、陈宇、苏金花</v>
          </cell>
          <cell r="X267">
            <v>40116</v>
          </cell>
          <cell r="Y267">
            <v>40269</v>
          </cell>
          <cell r="Z267" t="str">
            <v>GB/T 12467的本部分规定了选择金属材料熔焊质量等级时需要考虑的准则。 适用于车间及现场的焊接制造。</v>
          </cell>
        </row>
        <row r="268">
          <cell r="C268" t="str">
            <v>GB/T 12467.2-2009</v>
          </cell>
          <cell r="D268" t="str">
            <v>金属材料熔焊质量要求　第2部分：完整质量要求</v>
          </cell>
          <cell r="E268" t="str">
            <v>现行</v>
          </cell>
        </row>
        <row r="268">
          <cell r="I268" t="str">
            <v>全国焊接标准化技术委员会</v>
          </cell>
        </row>
        <row r="268">
          <cell r="K268" t="str">
            <v>Quality reqirements for fusion welding of metallic materials - Part 2: Comprehensive quality requirements</v>
          </cell>
        </row>
        <row r="268">
          <cell r="M268" t="str">
            <v>GB/T 12467.1,GB/T 12467.5-2009</v>
          </cell>
        </row>
        <row r="268">
          <cell r="O268" t="str">
            <v>GB/T 12467.2-1998</v>
          </cell>
        </row>
        <row r="268">
          <cell r="R268" t="str">
            <v>J33</v>
          </cell>
          <cell r="S268" t="str">
            <v>25.160.01</v>
          </cell>
        </row>
        <row r="268">
          <cell r="U268" t="str">
            <v>机械工业哈尔滨焊接技术培训中心、哈尔滨焊接研究所</v>
          </cell>
        </row>
        <row r="268">
          <cell r="W268" t="str">
            <v>解应龙、朴东光、邓义刚、王林、陈宇</v>
          </cell>
          <cell r="X268">
            <v>40116</v>
          </cell>
          <cell r="Y268">
            <v>40269</v>
          </cell>
          <cell r="Z268" t="str">
            <v>GB/T 12467本部分规定了金属材料熔焊的完整质量要求。 本部分适用于车间及现场的焊接。</v>
          </cell>
        </row>
        <row r="269">
          <cell r="C269" t="str">
            <v>GB/T 12467.5-2009</v>
          </cell>
          <cell r="D269" t="str">
            <v>金属材料熔焊质量要求  第5部分：满足质量要求应依据的标准文件</v>
          </cell>
          <cell r="E269" t="str">
            <v>现行</v>
          </cell>
        </row>
        <row r="269">
          <cell r="I269" t="str">
            <v>全国焊接标准化技术委员会</v>
          </cell>
        </row>
        <row r="269">
          <cell r="K269" t="str">
            <v>Quality requirements for fusion welding of metallic materials - Part 5: Standard documents need to conform to claim conformity to the quality requirements</v>
          </cell>
        </row>
        <row r="269">
          <cell r="M269" t="str">
            <v>GB/T 9445,GB/T 15169,GB/T 18591,GB/T 19419,GB/T 19805,GB/T 19866,GB/T 19867.1,GB/T 19867.2,GB/T 19867.3,GB/T 19867.4,GB/T 19868.1,GB/T 19868.2,GB/T 19868.3,GB/T 19868.4,GB/T 19869.1,ISO 9606-2,ISO 9606-3,ISO 9606-4,ISO 9606-5,ISO 14555,ISO 15614-2,ISO 15614-3,ISO 15614-4,ISO 15614-5,ISO 15614-6,ISO 15614-7,ISO 15614-8,ISO 15614-10,ISO 15614-11,ISO 15618-1,ISO 15618-2,ISO 17635,ISO 17636,ISO 17637,ISO 17638,ISO 17639,ISO 17640,ISO 17662,ISO/TR 17663,ISO/TR 17671-2,ISO/TR 17844</v>
          </cell>
        </row>
        <row r="269">
          <cell r="R269" t="str">
            <v>J33</v>
          </cell>
          <cell r="S269" t="str">
            <v>25.160.01</v>
          </cell>
        </row>
        <row r="269">
          <cell r="U269" t="str">
            <v>哈尔滨焊接研究所、机械工业哈尔滨焊接技术培训中心</v>
          </cell>
        </row>
        <row r="269">
          <cell r="W269" t="str">
            <v>朴东光、解应龙、王林、陈宇、苏金花</v>
          </cell>
          <cell r="X269">
            <v>40116</v>
          </cell>
          <cell r="Y269">
            <v>40269</v>
          </cell>
          <cell r="Z269" t="str">
            <v>GB/T 12467的本部分规定了符合GB/T 12467.2、GB/T 12467.3、GB/T 12467.4质量要求应依据的标准指南。 本部分适用于制造商焊接能力的评估认证，本部分应与GB/T 12467.2、GB/T 12467.3、GB/T 12467.4配套使用。</v>
          </cell>
        </row>
        <row r="270">
          <cell r="C270" t="str">
            <v>GB 12523-2011</v>
          </cell>
          <cell r="D270" t="str">
            <v>建筑施工场界环境噪声排放标准</v>
          </cell>
          <cell r="E270" t="str">
            <v>现行</v>
          </cell>
        </row>
        <row r="270">
          <cell r="I270" t="str">
            <v>生态环境部</v>
          </cell>
        </row>
        <row r="270">
          <cell r="K270" t="str">
            <v>Emisson standard of environment noise for boundary of construction site</v>
          </cell>
        </row>
        <row r="270">
          <cell r="O270" t="str">
            <v>GB 12523-1990,GB/T 12524-1990</v>
          </cell>
        </row>
        <row r="270">
          <cell r="R270" t="str">
            <v>Z52</v>
          </cell>
          <cell r="S270" t="str">
            <v>13.140</v>
          </cell>
        </row>
        <row r="270">
          <cell r="U270" t="str">
            <v>中国环境检测总站、天津市环境检测中心、北京市劳动保护科学研究所、环境保护部环境标准研究所</v>
          </cell>
        </row>
        <row r="270">
          <cell r="W270" t="str">
            <v>无</v>
          </cell>
          <cell r="X270">
            <v>40882</v>
          </cell>
          <cell r="Y270">
            <v>41091</v>
          </cell>
          <cell r="Z270" t="str">
            <v>本标准规定了建筑施工场界环境噪声排放限值及测量方法。 本标准适用于周围有噪声敏感建筑物的建筑施工噪声排放的管理、评价及控制。市政、通信、交通、水利等其他类型的施工噪声排放可参照本标准执行。 本标准不适用于抢修、抢险施工过程中产生噪声的排放监管。</v>
          </cell>
        </row>
        <row r="271">
          <cell r="C271" t="str">
            <v>GB/T 13306-2011</v>
          </cell>
          <cell r="D271" t="str">
            <v>标牌</v>
          </cell>
          <cell r="E271" t="str">
            <v>现行</v>
          </cell>
        </row>
        <row r="271">
          <cell r="I271" t="str">
            <v>中国机械工业联合会</v>
          </cell>
        </row>
        <row r="271">
          <cell r="K271" t="str">
            <v>Plates</v>
          </cell>
        </row>
        <row r="271">
          <cell r="M271" t="str">
            <v>GB/T 191,GB/T 730,GB/T 827,GB/T 1720,GB/T 1804,GB/T 2423.3,GB/T 2423.16,GB/T 2423.17,GB/T 2828.1,GB 3100,GB/T 4957,GB/T 8013.1-2007,GB/T 8427,GB/T 12967.1,GB/T 12967.2,JB/T 4159,FZ/T 01096</v>
          </cell>
        </row>
        <row r="271">
          <cell r="O271" t="str">
            <v>GB/T 13306-1991</v>
          </cell>
        </row>
        <row r="271">
          <cell r="R271" t="str">
            <v>J29</v>
          </cell>
          <cell r="S271" t="str">
            <v>21.010</v>
          </cell>
        </row>
        <row r="271">
          <cell r="U271" t="str">
            <v>中机生产力促进中心、合肥安联贸易有限公司</v>
          </cell>
        </row>
        <row r="271">
          <cell r="W271" t="str">
            <v>李维荣、冯峰、唐东、窦智</v>
          </cell>
          <cell r="X271">
            <v>40675</v>
          </cell>
          <cell r="Y271">
            <v>40817</v>
          </cell>
          <cell r="Z271" t="str">
            <v>本标准规定了标牌的型式与尺寸、标记、技术要求、检验方法、检验规则、包装和贮存。 本标准适用于各种机电设备、仪器仪表及各种元器件用的产品铭牌、操作提示牌、说明牌、线路示意图牌、设计数据图表牌和安全标志牌等（总称标牌）。 本标准型式与尺寸部分不适用于仪器仪表及家用电器等面板、标度盘、商标以及艺术装饰牌，但本标准技术要求（见第5章）可供以上产品参照使用。</v>
          </cell>
        </row>
        <row r="272">
          <cell r="C272" t="str">
            <v>GB/T 13384-2008</v>
          </cell>
          <cell r="D272" t="str">
            <v>机电产品包装通用技术条件</v>
          </cell>
          <cell r="E272" t="str">
            <v>现行</v>
          </cell>
        </row>
        <row r="272">
          <cell r="I272" t="str">
            <v>全国包装标准化技术委员会</v>
          </cell>
        </row>
        <row r="272">
          <cell r="K272" t="str">
            <v>General specifications for packing of mechanical and electrical product</v>
          </cell>
        </row>
        <row r="272">
          <cell r="M272" t="str">
            <v>GB/T 191,GB/T 4768,GB/T 4857(所有部分),GB/T 4879,GB/T 4892,GB/T 4897(所有部分),GB/T 5048,GB/T 5398,GB/T 6543,GB/T 6544,GB/T 6980,GB/T 7284,GB/T 7350,GB/T 8166,GB/T 9846(所有部分),GB/T 10819,GB/T 12464,GB/T 12626(所有部分),GB/T 13041,GB/T 13123,GB/T 13144,GB/T 16470,GB/T 18924,GB/T 18925,GB/T 18926</v>
          </cell>
        </row>
        <row r="272">
          <cell r="O272" t="str">
            <v>GB/T 15464-1995,GB/T 13384-1992</v>
          </cell>
        </row>
        <row r="272">
          <cell r="R272" t="str">
            <v>A80</v>
          </cell>
          <cell r="S272" t="str">
            <v>55.020</v>
          </cell>
        </row>
        <row r="272">
          <cell r="U272" t="str">
            <v>深圳市美盈森环保科技股份有限公司、机械科学研究总院、中机生产力促进中心</v>
          </cell>
        </row>
        <row r="272">
          <cell r="W272" t="str">
            <v>黄雪、蔡少龄、刘萍、张晓建、任广</v>
          </cell>
          <cell r="X272">
            <v>39647</v>
          </cell>
          <cell r="Y272">
            <v>39814</v>
          </cell>
          <cell r="Z272" t="str">
            <v>本标准规定了机械、电工、仪器仪表等产品包装的基本要求、包装方式与防护包装方法、技术要求、试验方法、包装标志与随机文件等内容。 本标准适用于机械、电工、仪器仪表等产品的运输包装。</v>
          </cell>
        </row>
        <row r="273">
          <cell r="C273" t="str">
            <v>GB 13690-2009</v>
          </cell>
          <cell r="D273" t="str">
            <v>化学品分类和危险性公示  通则</v>
          </cell>
          <cell r="E273" t="str">
            <v>现行</v>
          </cell>
        </row>
        <row r="273">
          <cell r="I273" t="str">
            <v>工业和信息化部</v>
          </cell>
        </row>
        <row r="273">
          <cell r="K273" t="str">
            <v>General rule for classification and hazard communication of chemicals</v>
          </cell>
        </row>
        <row r="273">
          <cell r="M273" t="str">
            <v>GB/T 16483,GB 20576,GB 20577,GB 20578,GB 20579,GB 20580,GB 20581,GB 20582,GB 20583,GB 20584,GB 20585,GB 20586,GB 20587,GB 20588,GB 20589,GB 20590,GB 20591,GB 20592,GB 20593,GB 20594,GB 20595,GB 20596,GB 20597,GB 20598,GB 20599,GB 20601,GB 20602,GB/T 22272,GB/T 22273,GB/T 22274,GB/T 22275,GB/T 22276,GB/T 22277,GB/T 22278,ISO 11683:1997,国际化学品安全方案/环境卫生标准第225号文件“评估接触化学品引起的生殖健康风险所用的原则”</v>
          </cell>
        </row>
        <row r="273">
          <cell r="O273" t="str">
            <v>GB 13690-1992</v>
          </cell>
        </row>
        <row r="273">
          <cell r="R273" t="str">
            <v>G04</v>
          </cell>
          <cell r="S273" t="str">
            <v>13.300</v>
          </cell>
        </row>
        <row r="273">
          <cell r="U273" t="str">
            <v>中化化工标准化研究所、山东出入境检验检疫局、上海化工研究院、江苏出入境检验检疫局、湖北出入境检验检疫局</v>
          </cell>
        </row>
        <row r="273">
          <cell r="W273" t="str">
            <v>张少岩、崔海容、杨一、王晓兵、梅建等</v>
          </cell>
          <cell r="X273">
            <v>39985</v>
          </cell>
          <cell r="Y273">
            <v>40299</v>
          </cell>
          <cell r="Z273" t="str">
            <v>本标准规定了有关GHS的化学品分类及其危险公示。 本标准适用于化学品分类及其危险公示。本标准适用于化学品生产场所和消费品的标志。</v>
          </cell>
        </row>
        <row r="274">
          <cell r="C274" t="str">
            <v>GB/T 15479-1995</v>
          </cell>
          <cell r="D274" t="str">
            <v>工业自动化仪表绝缘电阻、绝缘强度技术要求和试验方法</v>
          </cell>
          <cell r="E274" t="str">
            <v>现行</v>
          </cell>
        </row>
        <row r="274">
          <cell r="I274" t="str">
            <v>全国工业过程测量控制和自动化标准化技术委员会</v>
          </cell>
        </row>
        <row r="274">
          <cell r="K274" t="str">
            <v>Technical requirements and test methods of insulation resistance and insulating strength for use in industrial process measurement and control instruments</v>
          </cell>
        </row>
        <row r="274">
          <cell r="M274" t="str">
            <v>GB 4793,GB 6738,ZBY 002</v>
          </cell>
        </row>
        <row r="274">
          <cell r="R274" t="str">
            <v>N10</v>
          </cell>
          <cell r="S274" t="str">
            <v>25.040.01</v>
          </cell>
        </row>
        <row r="274">
          <cell r="U274" t="str">
            <v>上海工业自动化仪表研究所</v>
          </cell>
        </row>
        <row r="274">
          <cell r="X274">
            <v>34726</v>
          </cell>
          <cell r="Y274">
            <v>34973</v>
          </cell>
          <cell r="Z274" t="str">
            <v>本标准规定了工业自动化仪表绝缘电阻、绝缘强度的技术要求和试验方法。 本标准适用于一般工作条件下使用的交、直流供电的工业自动化仪表（以下简称仪表），特殊工作条件（如：防爆、防水、防腐、防霉、耐湿热型等）下使用的仪表所额外的技术要求和安全试验，不属于本标准的内容。 本标准也适用于直接作用式的工业自动化仪表（如：直接指示和记录型仪表）。 本标准不适用于系统成套装置。其绝缘电阻、绝缘强度的技术要求和试验方法按有关标准或制造厂的规定，或由制造厂与用户协商确定。</v>
          </cell>
        </row>
        <row r="275">
          <cell r="C275" t="str">
            <v>GB 15603-2022</v>
          </cell>
          <cell r="D275" t="str">
            <v>常⽤化学危险品贮存通则</v>
          </cell>
          <cell r="E275" t="str">
            <v>现行</v>
          </cell>
        </row>
        <row r="275">
          <cell r="I275" t="str">
            <v>全国安全生产标准化技术委员会</v>
          </cell>
        </row>
        <row r="275">
          <cell r="K275" t="str">
            <v>General rules for the hazardous chemicals warehouse storage</v>
          </cell>
        </row>
        <row r="275">
          <cell r="M275" t="str">
            <v>GB 2894,GB 18265,GB 30077,GB/T 34525,GB 39800.1,GB 39800.2,GB 50016,AQ 3047</v>
          </cell>
        </row>
        <row r="275">
          <cell r="O275" t="str">
            <v>GB 15603-1995</v>
          </cell>
        </row>
        <row r="275">
          <cell r="R275" t="str">
            <v>A 87</v>
          </cell>
          <cell r="S275" t="str">
            <v>13.200</v>
          </cell>
        </row>
        <row r="275">
          <cell r="U275" t="str">
            <v>中国仓储与配送协会、中国安全生产科学研究院、应急管理部化学品登记中心、中国石油和化学工业联合会、中外运化工国际物流有限公司、密尔克卫化工供应链服务股份有限公司、上海北芳储运集团有限公司、东莞市百安石化仓储有限公司、东莞市金鑫实业有限公司、杭州瑞旭科技集团有限公司、正本能源储运有限公司</v>
          </cell>
        </row>
        <row r="275">
          <cell r="W275" t="str">
            <v>柴保身、孙杰、陈思凝、罗艾民、李运才、张金梅、陈金合、庞广廉、阎靓玉、朱良伟、高原、钟原、韦峰、陈银河、石旭、谢维增、董兆昆、浦林祥、龚慧珍、陈碧励、李伟东、张霄鹏、林隆海、王成程、张志勇、李东红、贾祥臣、林震宇</v>
          </cell>
          <cell r="X275">
            <v>44924</v>
          </cell>
          <cell r="Y275">
            <v>45108</v>
          </cell>
          <cell r="Z275" t="str">
            <v>本文件规定了危险化学品仓库储存的基本要求、储存要求、装卸搬运与堆码、入库作业、在库管理、出库作业、个体防护、安全管理、人员与培训等内容。本文件适用于危险化学品储存、经营企业的危险化学品仓库储存管理。</v>
          </cell>
        </row>
        <row r="276">
          <cell r="C276" t="str">
            <v>GB 15741-1995</v>
          </cell>
          <cell r="D276" t="str">
            <v>汽车和挂车号牌板(架)及其位置</v>
          </cell>
          <cell r="E276" t="str">
            <v>现行</v>
          </cell>
        </row>
        <row r="276">
          <cell r="I276" t="str">
            <v>工业和信息化部</v>
          </cell>
        </row>
        <row r="276">
          <cell r="K276" t="str">
            <v>The license plates (crackets) and its position on motor vehicles and trailer</v>
          </cell>
        </row>
        <row r="276">
          <cell r="M276" t="str">
            <v>GA 36,GB/T 15089</v>
          </cell>
        </row>
        <row r="276">
          <cell r="R276" t="str">
            <v>T20</v>
          </cell>
          <cell r="S276" t="str">
            <v>43.040.50</v>
          </cell>
        </row>
        <row r="276">
          <cell r="U276" t="str">
            <v>中国汽车技术研究中心</v>
          </cell>
        </row>
        <row r="276">
          <cell r="X276">
            <v>35019</v>
          </cell>
          <cell r="Y276">
            <v>35431</v>
          </cell>
          <cell r="Z276" t="str">
            <v>本标准规定了汽车和挂车号牌板（架）的形状、尺寸、位置及强度要求。 本标准适用于M、N和O类车辆。</v>
          </cell>
        </row>
        <row r="277">
          <cell r="C277" t="str">
            <v>GB/T 17107-1997</v>
          </cell>
          <cell r="D277" t="str">
            <v>锻件用结构钢牌号和力学性能</v>
          </cell>
          <cell r="E277" t="str">
            <v>现行</v>
          </cell>
        </row>
        <row r="277">
          <cell r="I277" t="str">
            <v>全国钢标准化技术委员会</v>
          </cell>
        </row>
        <row r="277">
          <cell r="K277" t="str">
            <v>Structural steel grades and mechanical property for forgings</v>
          </cell>
        </row>
        <row r="277">
          <cell r="M277" t="str">
            <v>GB 223,GB 228-87,GB/T 229-94,GB 231-84,GB 6397-86</v>
          </cell>
        </row>
        <row r="277">
          <cell r="R277" t="str">
            <v>H40</v>
          </cell>
          <cell r="S277" t="str">
            <v>77.140</v>
          </cell>
        </row>
        <row r="277">
          <cell r="U277" t="str">
            <v>北满特殊钢股份有限公司</v>
          </cell>
        </row>
        <row r="277">
          <cell r="X277">
            <v>35745</v>
          </cell>
          <cell r="Y277">
            <v>35916</v>
          </cell>
          <cell r="Z277" t="str">
            <v>本标准规定了锻件用结构钢牌号、化学成分、成品化学成分偏差、力学性能及力学性能取样位置 等。 本标准适用于冶金、矿山、船舶、工程机械等设备中经整体热处理后取样测定力学性能的一般锻件。 本标准的力学性能不适用于电站设备中高温高速转动的主轴、转子、叶轮和压力容器等锻件。</v>
          </cell>
        </row>
        <row r="278">
          <cell r="C278" t="str">
            <v>GB/T 17350-2009</v>
          </cell>
          <cell r="D278" t="str">
            <v>专用汽车和专用挂车术语、代号和编制方法</v>
          </cell>
          <cell r="E278" t="str">
            <v>现行</v>
          </cell>
        </row>
        <row r="278">
          <cell r="I278" t="str">
            <v>全国汽车标准化技术委员会</v>
          </cell>
        </row>
        <row r="278">
          <cell r="K278" t="str">
            <v>Terms marks and designation for special purpose vehicles and special trailers</v>
          </cell>
        </row>
        <row r="278">
          <cell r="M278" t="str">
            <v>GB 12268,GB/T 3730.1,GB/T 8423,GA/T 114</v>
          </cell>
        </row>
        <row r="278">
          <cell r="O278" t="str">
            <v>GB/T 17350-1998</v>
          </cell>
        </row>
        <row r="278">
          <cell r="R278" t="str">
            <v>T04</v>
          </cell>
          <cell r="S278" t="str">
            <v>43.160</v>
          </cell>
        </row>
        <row r="278">
          <cell r="U278" t="str">
            <v>汉阳专用汽车研究所、中国汽车技术研究中心、中国质量认证中心</v>
          </cell>
        </row>
        <row r="278">
          <cell r="W278" t="str">
            <v>吴跃玲、胡钢、张龙等</v>
          </cell>
          <cell r="X278">
            <v>39895</v>
          </cell>
          <cell r="Y278">
            <v>40179</v>
          </cell>
          <cell r="Z278" t="str">
            <v>本标准规定了专用汽车和专用挂车的术语、代号和编制方法。 本标准适用于在公路、城市道路和非公路上运行的专用汽车和专用挂车。</v>
          </cell>
        </row>
        <row r="279">
          <cell r="C279" t="str">
            <v>GB/T 17514-2017</v>
          </cell>
          <cell r="D279" t="str">
            <v>水处理剂　阴离子和非离子型聚丙烯酰胺</v>
          </cell>
          <cell r="E279" t="str">
            <v>现行</v>
          </cell>
        </row>
        <row r="279">
          <cell r="I279" t="str">
            <v>全国化学标准化技术委员会</v>
          </cell>
        </row>
        <row r="279">
          <cell r="K279" t="str">
            <v>Water treatment chemicals—Anionic and non-ionic polyacrylamides</v>
          </cell>
        </row>
        <row r="279">
          <cell r="M279" t="str">
            <v>GB/T 191,GB/T 601,GB/T 603,GB/T 6003.1,GB/T 6678,GB/T 6680-2003,GB/T 6682,GB/T 8170,生活饮用水化学处理剂卫生安全评价规范(卫法监发[2001]161号)</v>
          </cell>
        </row>
        <row r="279">
          <cell r="O279" t="str">
            <v>GB/T 17514-2008</v>
          </cell>
        </row>
        <row r="279">
          <cell r="R279" t="str">
            <v>G77</v>
          </cell>
          <cell r="S279" t="str">
            <v>71.100.80</v>
          </cell>
        </row>
        <row r="279">
          <cell r="U279" t="str">
            <v>中海油天津化工研究设计院有限公司、北京恒聚化工集团有限责任公司、江苏富淼科技股份有限公司、爱森（中国）絮凝剂有限公司、安徽天润化学工业股份有限公司、山东宝莫生物化工股份有限公司、浙江大川新材料股份有限公司、重庆大学、重庆蓝洁广顺净水材料有限公司、嘉善海峡净水灵化工有限公司、厦门市蓝恒环保有限公司、广东欣望科技有限公司、凯米拉（上海）管理有限公司</v>
          </cell>
        </row>
        <row r="279">
          <cell r="W279" t="str">
            <v>朱传俊、郭文礼、王勤、凌静、刘彭城、胡奎玲、俞益平、郑怀礼、邹宏、沈烈翔、王志巍、王龙庆、刘毅</v>
          </cell>
          <cell r="X279">
            <v>42985</v>
          </cell>
          <cell r="Y279">
            <v>43191</v>
          </cell>
          <cell r="Z279" t="str">
            <v>本标准规定了水处理剂阴离子和非离子型聚丙烯酰胺产品的要求、试验方法、检验规则以及标志、包装、运输、贮存等。 本标准适用于阴离子和非离子型聚丙烯酰胺产品，该产品主要用作饮用水、工业用水及废水、污水处理的絮凝剂和污泥脱水剂。</v>
          </cell>
        </row>
        <row r="280">
          <cell r="C280" t="str">
            <v>GB/T 18182-2012</v>
          </cell>
          <cell r="D280" t="str">
            <v>金属压力容器声发射检测及结果评价方法</v>
          </cell>
          <cell r="E280" t="str">
            <v>现行</v>
          </cell>
        </row>
        <row r="280">
          <cell r="I280" t="str">
            <v>全国锅炉压力容器标准化技术委员会</v>
          </cell>
        </row>
        <row r="280">
          <cell r="K280" t="str">
            <v>Acoustic emission examination and evaluation of metallic pressure vessels</v>
          </cell>
        </row>
        <row r="280">
          <cell r="M280" t="str">
            <v>GB/T 9445,GB/T 12604.4,GB/T 19624,GB/T 19800,GB/T 19801,GB/T 20737,JB/T 4730.2,JB/T 4730.3,JB/T 4730.4,JB/T 4730.5</v>
          </cell>
        </row>
        <row r="280">
          <cell r="O280" t="str">
            <v>GB/T 18182-2000</v>
          </cell>
        </row>
        <row r="280">
          <cell r="R280" t="str">
            <v>J74</v>
          </cell>
          <cell r="S280" t="str">
            <v>23.020.30</v>
          </cell>
        </row>
        <row r="280">
          <cell r="U280" t="str">
            <v>中国特种设备检测研究院、大庆石油学院、南京市锅炉压力容器检验研究院、合肥通用机械研究院、北京声华兴业科技有限公司、北京科海恒生科技有限公司、天津石化装备研究院、航天材料工艺性能检测和失效分析中心、武汉市锅炉压力容器检验研究所</v>
          </cell>
        </row>
        <row r="280">
          <cell r="W280" t="str">
            <v>李光海、沈功田、李邦宪、戴光、梁华等</v>
          </cell>
          <cell r="X280">
            <v>41274</v>
          </cell>
          <cell r="Y280">
            <v>41456</v>
          </cell>
          <cell r="Z280" t="str">
            <v>本标准规定了金属压力容器受载荷作用时的声发射检测及结果评价方法、本标准适用于金属压力容器的声发射检测、锅炉、压力管道及其他金属构件的声发射检测也可参照执行</v>
          </cell>
        </row>
        <row r="281">
          <cell r="C281" t="str">
            <v>GB/T 18344-2016</v>
          </cell>
          <cell r="D281" t="str">
            <v>汽车维护、检测、诊断技术规范</v>
          </cell>
          <cell r="E281" t="str">
            <v>现行</v>
          </cell>
        </row>
        <row r="281">
          <cell r="I281" t="str">
            <v>全国汽车维修标准化技术委员会</v>
          </cell>
        </row>
        <row r="281">
          <cell r="K281" t="str">
            <v>Specification for the inspection and maintenance of motor vehicle</v>
          </cell>
        </row>
        <row r="281">
          <cell r="M281" t="str">
            <v>GB 3847,GB/T 5624-2005,GB 7258-2012,GB 18285,GB 18565</v>
          </cell>
        </row>
        <row r="281">
          <cell r="O281" t="str">
            <v>GB/T 18344-2001</v>
          </cell>
        </row>
        <row r="281">
          <cell r="R281" t="str">
            <v>R16</v>
          </cell>
          <cell r="S281" t="str">
            <v>43.180</v>
          </cell>
        </row>
        <row r="281">
          <cell r="U281" t="str">
            <v>交通运输部公路科学研究院、长安大学、杭州长运运输集团有限公司、山东交通学院、北京祥龙博瑞一分公司、《汽车维护与修理》杂志社、安徽省合肥汽车客运有限公司、吉林省运输管理局、江苏省交通厅运输管理局、河北省道路运输管理局、苏州汽车客运集团有限公司、吉林大学、广西壮族自治区道路运输管理局、济南市机动车维修检测行业协会</v>
          </cell>
        </row>
        <row r="281">
          <cell r="W281" t="str">
            <v>牛会明、孟秋、仝晓平、刘元鹏、李晓霞、金柏正、李祥贵、许行宇、刘莉、慈勤蓬、许书权、唐林、于开成、卢汉成、丁金全、范健、张连合、苏建、钟明生、李兆崑</v>
          </cell>
          <cell r="X281">
            <v>42717</v>
          </cell>
          <cell r="Y281">
            <v>42917</v>
          </cell>
          <cell r="Z281" t="str">
            <v>本标准规定了汽车维护的分级和周期、维护作业要求以及质量保证。 本标准适用于以汽油或柴油为燃料的在用汽车，挂车可参照执行。</v>
          </cell>
        </row>
        <row r="282">
          <cell r="C282" t="str">
            <v>GB/T 18411-2018</v>
          </cell>
          <cell r="D282" t="str">
            <v>机动车产品标牌</v>
          </cell>
          <cell r="E282" t="str">
            <v>现行</v>
          </cell>
        </row>
        <row r="282">
          <cell r="I282" t="str">
            <v>全国汽车标准化技术委员会</v>
          </cell>
        </row>
        <row r="282">
          <cell r="K282" t="str">
            <v>Power-driven vehicles manufacturer’s plate</v>
          </cell>
        </row>
        <row r="282">
          <cell r="M282" t="str">
            <v>GB 7258,GB 16735,GB/T 18410,GB/T 21085,GB/T 25978</v>
          </cell>
        </row>
        <row r="282">
          <cell r="O282" t="str">
            <v>GB/T 18411-2001</v>
          </cell>
        </row>
        <row r="282">
          <cell r="R282" t="str">
            <v>T04</v>
          </cell>
          <cell r="S282" t="str">
            <v>43.020</v>
          </cell>
        </row>
        <row r="282">
          <cell r="U282" t="str">
            <v>中国汽车技术研究中心、柳州五菱汽车工业有限公司、安徽江淮汽车股份有限公司、上汽通用五菱汽车股份有限公司、上海汽车集团股份有限公司技术中心、泛亚汽车技术中心有限公司、重庆长安汽车股份有限公司</v>
          </cell>
        </row>
        <row r="282">
          <cell r="W282" t="str">
            <v>李铮、朱彤、张威、荣胜军、程坤、李博程、何华珍、叶云</v>
          </cell>
          <cell r="X282">
            <v>43258</v>
          </cell>
          <cell r="Y282">
            <v>43466</v>
          </cell>
          <cell r="Z282" t="str">
            <v>本标准规定了机动车产品标牌的型式、标示内容、标示位置和标示要求。 本标准适用于汽车及非完整车辆、挂车、摩托车和轻便摩托车、组成拖拉机运输机组的拖拉机、轮式专用机械车、特型机动车，其他车辆可参照执行。</v>
          </cell>
        </row>
        <row r="283">
          <cell r="C283" t="str">
            <v>GB 18564.1-2019</v>
          </cell>
          <cell r="D283" t="str">
            <v>道路运输液体危险货物罐式车辆　第1部分：金属常压罐体技术要求</v>
          </cell>
          <cell r="E283" t="str">
            <v>现行</v>
          </cell>
        </row>
        <row r="283">
          <cell r="I283" t="str">
            <v>工业和信息化部</v>
          </cell>
        </row>
        <row r="283">
          <cell r="K283" t="str">
            <v>Road tanker for dangerous liquid goods transportation—Part1:Technical requirements of atmospheric pressure metal tank</v>
          </cell>
        </row>
        <row r="283">
          <cell r="M283" t="str">
            <v>GB/T 150(所有部分),GB/T 228.1,GB/T 229,GB/T 700,GB/T 713,GB 1589,GB/T 1591,GB/T 1804,GB/T 2975,GB/T 3274,GB/T 3531,GB/T 3730.3,GB/T 4208,GB/T 4237,GB/T 6479,GB 6944,GB/T 8163,GB/T 9948,GB/T 9969,GB 12268,GB/T 14976,GB/T 17393,GB/T 17600.1,GB/T 17600.2,GB/T 23336,GB/T 24511,GB/T 25198,GB/T 26929,GB/T 30583,GBZ 230,JB 4732,JB/T 4734,NB/T 47003.1,NB/T 47008,NB/T 47009,NB/T 47010,NB/T 47013(所有部分),NB/T 47014,NB/T 47018(所有部分),QC/T 932,HG/T 20660</v>
          </cell>
        </row>
        <row r="283">
          <cell r="O283" t="str">
            <v>GB 18564.1-2006</v>
          </cell>
        </row>
        <row r="283">
          <cell r="R283" t="str">
            <v>T59</v>
          </cell>
          <cell r="S283" t="str">
            <v>43.160</v>
          </cell>
        </row>
        <row r="283">
          <cell r="U283" t="str">
            <v>扬州中集通华专用车有限公司、中国特种设备检测研究院、上海市气体工业协会、国家质量监督检验检疫总局特种设备安全监察局、上海华谊集团装备工程有限公司、广州特种承压设备检测研究院、荆门宏图特种飞行器制造有限公司、东营市特种设备检验所、杭州专用汽车有限公司、丹东黄海特种专用车有限责任公司、南京三圣物流有限公司、东莞永强汽车制造有限公司、航天晨光股份有限公司、程力专用汽车股份有限公司</v>
          </cell>
        </row>
        <row r="283">
          <cell r="W283" t="str">
            <v>房坤、周伟明、陈朝晖、寿比南、李军、肖超波、肖学文、施锋萍、魏巍、沈建明、王继鑫、刘洪庆、黄强华、李光海、丁浩、王特夫、许家龙、程阿罗</v>
          </cell>
          <cell r="X283">
            <v>43752</v>
          </cell>
          <cell r="Y283">
            <v>43831</v>
          </cell>
          <cell r="Z283" t="str">
            <v>GB 18564的本部分规定了道路运输液体危险货物罐式车辆(以下简称罐车)的金属常压罐体(以下简称罐体)的材料、设计、安全附件、仪表及装卸附件、制造、试验方法、检验规则、标志与标识、出厂文件等要求。 本部分适用于同时满足下列条件的罐体： a) 充装介质为液体危险货物的； b) 正常运输过程中的工作压力小于0.1 MPa的； c) 金属材料制造且与定型汽车底盘或与罐式半挂车行走机构为永久性连接的。 本部分不适用于非金属材料、真空绝热结构或军事装备等有特殊要求的罐体。 对不能采用本部分进行设计的罐体，允许采用以下方法设计，但需按照国家有关规定进行</v>
          </cell>
        </row>
        <row r="284">
          <cell r="C284" t="str">
            <v>GB/T 18851.2-2008</v>
          </cell>
          <cell r="D284" t="str">
            <v>无损检测　渗透检测　第2部分：渗透材料的检验</v>
          </cell>
          <cell r="E284" t="str">
            <v>现行</v>
          </cell>
        </row>
        <row r="284">
          <cell r="I284" t="str">
            <v>全国无损检测标准化技术委员会</v>
          </cell>
        </row>
        <row r="284">
          <cell r="K284" t="str">
            <v>Non-destructive testing - Penetrant testing - Part 2: Testing of penetrant materials</v>
          </cell>
        </row>
        <row r="284">
          <cell r="M284" t="str">
            <v>GB/T 5097,GB/T 12604.3,GB/T 18851.1,GB/T 18851.3,GB/T 27025</v>
          </cell>
        </row>
        <row r="284">
          <cell r="O284" t="str">
            <v>GB/T 18851.2-2005</v>
          </cell>
        </row>
        <row r="284">
          <cell r="R284" t="str">
            <v>J04</v>
          </cell>
          <cell r="S284" t="str">
            <v>19.100</v>
          </cell>
        </row>
        <row r="284">
          <cell r="U284" t="str">
            <v>上海材料研究所、上海苏州美柯达探伤器材有限公司、上海宝钢工业检测公司</v>
          </cell>
        </row>
        <row r="284">
          <cell r="W284" t="str">
            <v>金宇飞、兆成、吴小明等</v>
          </cell>
          <cell r="X284">
            <v>39717</v>
          </cell>
          <cell r="Y284">
            <v>39934</v>
          </cell>
          <cell r="Z284" t="str">
            <v>GB/T 18851 的本部分规定了渗透材料型式检验和批量检验的技术要求和检验方法。本部分也详述了现场控制的要求和方法。</v>
          </cell>
        </row>
        <row r="285">
          <cell r="C285" t="str">
            <v>GB/T 19000-2016</v>
          </cell>
          <cell r="D285" t="str">
            <v>质量管理体系　基础和术语</v>
          </cell>
          <cell r="E285" t="str">
            <v>现行</v>
          </cell>
        </row>
        <row r="285">
          <cell r="I285" t="str">
            <v>全国质量管理和质量保证标准化技术委员会</v>
          </cell>
        </row>
        <row r="285">
          <cell r="K285" t="str">
            <v>Quality management systems—Fundamentals and vocabulary</v>
          </cell>
        </row>
        <row r="285">
          <cell r="O285" t="str">
            <v>GB/T 19000-2008</v>
          </cell>
        </row>
        <row r="285">
          <cell r="R285" t="str">
            <v>A00</v>
          </cell>
          <cell r="S285" t="str">
            <v>03.120.10</v>
          </cell>
        </row>
        <row r="285">
          <cell r="U285" t="str">
            <v>中国标准化研究院、国家认证认可监督管理委员会、中国认证认可协会、中国合格评定国家认可中心、中国质量认证中心、天津华诚认证中心、中国船级社质量认证公司、深圳市环通认证中心有限公司、中国新时代认证中心、方圆标志认证集团有限公司、北京新世纪检验认证有限公司、国培认证培训（北京）中心、华夏认证中心有限公司、上海质量体系审核中心、中质协质量保证中心、上汽通用五菱汽车股份有限公司、内蒙古北方重型汽车股份有限公司、泰州龙溢端子有限公司、上海建科工程咨询有限公司、内蒙古伊利实业集团股份有限公司、天津天地伟业科技有限公司、重庆长安汽车股份有限公司、内蒙古和信园蒙草抗旱绿化股份有限公司、南京造币有限公司、中国铁建股份有限公司、中国建材检验认证集团股份有限公司、北京东方易初标准技术有限公司</v>
          </cell>
        </row>
        <row r="285">
          <cell r="W285" t="str">
            <v>李镜、谷艳君、张惠才、李强、任青钺、李明、郑元辉、黄学良、曲辛田、郑燕、梁平、王梅、李平、夏芳、王金德、曹华、邓湘宁、裴洁、林创、周红波、李晔秋、李辰暄、范叶娟、解辉、朱江涛、魏向阳、柳叶、董晓红</v>
          </cell>
          <cell r="X285">
            <v>42734</v>
          </cell>
          <cell r="Y285">
            <v>42917</v>
          </cell>
          <cell r="Z285" t="str">
            <v>本标准表述的质量管理的基本概念和原则一般适用于： --通过实施质量管理体系寻求持续成功的组织； --对组织稳定提供符合其要求的产品和服务的能力寻求信任的顾客； --对在供应链中其产品和服务要求能得到满足寻求信任的组织； --通过对质量管理中使用的术语的共同理解，寻求促进相互沟通的组织和相关方； --依据GB/T 19001的要求进行合格评定的组织； --质量管理的培训、评价和咨询的提供者； --相关标准的起草者。 本标准给出的术语和定义适用于SAC/TC 151起草的所有质量管理和质量管理体系标准。</v>
          </cell>
        </row>
        <row r="286">
          <cell r="C286" t="str">
            <v>GB/T 20739-2006</v>
          </cell>
          <cell r="D286" t="str">
            <v>橡胶制品　贮存指南</v>
          </cell>
          <cell r="E286" t="str">
            <v>现行</v>
          </cell>
        </row>
        <row r="286">
          <cell r="I286" t="str">
            <v>全国橡胶与橡胶制品标准化技术委员会</v>
          </cell>
        </row>
        <row r="286">
          <cell r="K286" t="str">
            <v>Rubber products - Guidelines for storage</v>
          </cell>
        </row>
        <row r="286">
          <cell r="M286" t="str">
            <v>GB/T 5576-1997,ISO 4591:1992</v>
          </cell>
        </row>
        <row r="286">
          <cell r="R286" t="str">
            <v>G40</v>
          </cell>
          <cell r="S286" t="str">
            <v>83.060</v>
          </cell>
        </row>
        <row r="286">
          <cell r="U286" t="str">
            <v>中橡集团沈阳橡胶研究设计院、沈阳第四橡胶厂、西北橡胶塑料研究设计院</v>
          </cell>
        </row>
        <row r="286">
          <cell r="W286" t="str">
            <v>王菲、王静玲、高静茹、陈海燕、刘惠春</v>
          </cell>
          <cell r="X286">
            <v>39080</v>
          </cell>
          <cell r="Y286">
            <v>39234</v>
          </cell>
          <cell r="Z286" t="str">
            <v>使用本标准的人员应有正规实验室工作的实践经验。本标准并未指出所有可能的安全问题。 使用者有责任采取适当的安全和健康措施，并保证符合国家有关法规规定的条件。 本标准给出了由硫化橡胶或热塑性橡胶制成的制品、组合件和零部件在投入使用前的检验、记录程序、包装和贮存的指南。 本标准适用于由生橡胶、胶乳或其他原料制成的密实的和多孔的橡胶制品。不适用于成包生橡胶、液体（溶液或乳液）或颗粒状生橡胶、它们的贮存指南在GB/T 19188中给出。 包装建议是受控贮存程序的一部分，也提供了识别材料和制品的方法。</v>
          </cell>
        </row>
        <row r="287">
          <cell r="C287" t="str">
            <v>GB/T 20972.1-2007</v>
          </cell>
          <cell r="D287" t="str">
            <v>石油天然气工业 油气开采中用于含硫化氢环境的材料 第1部分:选择抗裂纹材料的一般原则</v>
          </cell>
          <cell r="E287" t="str">
            <v>现行</v>
          </cell>
        </row>
        <row r="287">
          <cell r="I287" t="str">
            <v>全国石油钻采设备和工具标准化技术委员会</v>
          </cell>
        </row>
        <row r="287">
          <cell r="K287" t="str">
            <v>Petroleum and natural gas industries - Material for use in H2S - containing environments in oil and gas production - part 1: General principles for selection of cracking-resistant materials</v>
          </cell>
        </row>
        <row r="287">
          <cell r="M287" t="str">
            <v>ISO 15156-2,ISO 15156-3</v>
          </cell>
        </row>
        <row r="287">
          <cell r="R287" t="str">
            <v>E10</v>
          </cell>
          <cell r="S287" t="str">
            <v>75.180.01</v>
          </cell>
        </row>
        <row r="287">
          <cell r="U287" t="str">
            <v>中石油工程设计有限责任公司西南分公司、中国石油西南油气田分公司、中国石油天然气集团公司管材研究所</v>
          </cell>
        </row>
        <row r="287">
          <cell r="W287" t="str">
            <v>姜放、汤晓勇、饶威等</v>
          </cell>
          <cell r="X287">
            <v>39258</v>
          </cell>
          <cell r="Y287">
            <v>39387</v>
          </cell>
          <cell r="Z287" t="str">
            <v>本部分叙述并提出了在石油天然气生产以及脱硫装置中处于硫化氢（H(下标2)S）环境中设备的金属材料评定和选择的一般原则、要求和推荐方法。这些设备的失效，会给工作人员以及公众的健康和生命安全或环境带来很大的危害。本部分有助于避免设备发生这种高昂代价的腐蚀损坏。本部分补充而不是代替相关的设计标准和规范或细则中已有的材料技术要求。 本部分描述了所有由硫化氢所引起的腐蚀开裂机理，包括硫化物应力开裂、应力腐蚀开裂、氢致开裂及阶梯型裂纹、应力定向氢致开裂、软区开裂和电偶诱发的氢应力开裂。 表1给出了适用于本部分的不详尽的设备清单，包括了允许的例外。</v>
          </cell>
        </row>
        <row r="288">
          <cell r="C288" t="str">
            <v>GB/T 20972.2-2008</v>
          </cell>
          <cell r="D288" t="str">
            <v>石油天然气工业　油气开采中用于含硫化氢环境的材料　第2部分：抗开裂碳钢、低合金钢和铸铁</v>
          </cell>
          <cell r="E288" t="str">
            <v>现行</v>
          </cell>
        </row>
        <row r="288">
          <cell r="I288" t="str">
            <v>全国石油钻采设备和工具标准化技术委员会</v>
          </cell>
        </row>
        <row r="288">
          <cell r="K288" t="str">
            <v>Petroleum and natural gas industries - Materials for use in H2S-containing environments in oil and gas production - Part 2: Cracking-resistant carbon and low alloy steels, and the use of cast irons</v>
          </cell>
        </row>
        <row r="288">
          <cell r="M288" t="str">
            <v>GB/T 228,GB/T 230.1,GB/T 231.1,GB/T 699,GB/T 700,GB/T 710,GB/T 711,GB/T 3077,GB 3087,GB/T 4157-2006,GB/T 4340.1,GB 5310,GB 6479,GB 6654,GB/T 8650,GB/T 9711.3,GB/T 12229,GB/T 15970.2,GB/T 19830-2005,GB/T 20972.1-2007,GB/T 20972.3-2008,JB 4726,ISO 10423,API Spec 5CT,API Spec 5L,ASME 锅炉及压力容器规范,第IX卷2)—焊接和钎焊评定标准,ASTM A 48/A 48M　灰铸铁规范,ASTM A 53/A 53M,ASTM A 105/A 105M,ASTM A 106,ASTM A 193/A 193M,ASTM A 194/A 194M,ASTM A 220/A 220M,ASTM A 234/A 234M,ASTM A 278/A 278M,ASTM A 320/A 320M,ASTM A 333/A 333M,ASTM A 381,ASTM A 395/A 395M,ASTM A 524,ASTM A 536,ASTM A 571/A 571,ASTM A 602,ASTM E 140,BS 860,EFC 出版物16号　油气生产中用于含硫化氢环境中碳钢和低合金钢材料要求指南,NACE MR0175,NACE MR0176,NACE Standard RP0475,NACE 腐蚀2000,SAE-ASTM,SAE AMS-S-13165</v>
          </cell>
        </row>
        <row r="288">
          <cell r="R288" t="str">
            <v>E10</v>
          </cell>
          <cell r="S288" t="str">
            <v>75.180.01</v>
          </cell>
        </row>
        <row r="288">
          <cell r="U288" t="str">
            <v>中国石油集团工程设计有限责任公司西南分公司、中国石油天然气股份有限公司西南油气田分公司、中国石油天然气集团公司管材研究所</v>
          </cell>
        </row>
        <row r="288">
          <cell r="W288" t="str">
            <v>施岱艳、向波、戴海黔等</v>
          </cell>
          <cell r="X288">
            <v>39688</v>
          </cell>
          <cell r="Y288">
            <v>39873</v>
          </cell>
          <cell r="Z288" t="str">
            <v>按本部分选择的碳钢、低合金钢和铸铁， 在油气开采中规定的含硫化氢环境里是抗开裂的，但并不一定在所有的使用环境下都可避免开裂。为预期的使用环境选择合适的碳钢、低合金钢及铸铁是设备使用者的责任。 GB/T 20972的本部分给出了在油气开采及天然气处理厂含硫化氢（HS）环境中，设备用碳钢和低合金钢的选择及评定的要求和推荐做法，这些设备的失效会对公众、个人健康和安全或环境造成危害。使用本部分有助于避免发生这种代价高昂的腐蚀破坏。本部分是对那些合适的设计规范、标准和准则的补充，但不能代替它们对材料的要求。 本部分叙述了钢抗由硫化物应力开裂（SSC）引起</v>
          </cell>
        </row>
        <row r="289">
          <cell r="C289" t="str">
            <v>GB/T 20972.3-2008</v>
          </cell>
          <cell r="D289" t="str">
            <v>石油天然气工业　油气开采中用于含硫化氢环境的材料　第3部分：抗开裂耐蚀合金和其他合金</v>
          </cell>
          <cell r="E289" t="str">
            <v>现行</v>
          </cell>
        </row>
        <row r="289">
          <cell r="I289" t="str">
            <v>全国石油钻采设备和工具标准化技术委员会</v>
          </cell>
        </row>
        <row r="289">
          <cell r="K289" t="str">
            <v>Petroleum and natural gas industries - Material for use in H2S-containing environments in oil and gas production - part 3: Cracking-resistant CRAs (corrosion-resistant alloys) and other alloys</v>
          </cell>
        </row>
        <row r="289">
          <cell r="M289" t="str">
            <v>GB/T 228,GB/T 230.1,GB/T 4157-2006,GB/T 4340.1,GB/T 15970.7-2000,GB/T 19830-2005,GB/T 20972.1-2007,GB/T 20972.2-2008,ISO 10423,ASTM A 182/A 182M,ASTM A 213/A 213M,ASTM A 276,ASTM A 351/A 351M,ASTM A 743/A 743M,ASTM A 744/A 744M,ASTM A 747/A 747M,BS HR.3　镍-钴-铬-钼-铝-钛高温合金坯料、棒、锻件和部件(镍基合金,Co 20,Cr 14.8,Mo 5,Al 4.7,Ti 1.2),EFC出版物17号　油气生产用耐蚀合金:用于硫化氢环境的一般要求和试验方法指南,NACE MR 0175,NACE MR 0176,NACE TM 0198,NACE RP 0475,NACE腐蚀97论文58,SAE-ASTM　统一编号系统中的金属和合金ISBN 0-7680-04074</v>
          </cell>
        </row>
        <row r="289">
          <cell r="R289" t="str">
            <v>E10</v>
          </cell>
          <cell r="S289" t="str">
            <v>75.180.01</v>
          </cell>
        </row>
        <row r="289">
          <cell r="U289" t="str">
            <v>中国石油集团工程设计有限责任公司西南分公司、中国石油天然气股份有限公司西南油气田分公司、中国石油天然气集团公司管材研究所</v>
          </cell>
        </row>
        <row r="289">
          <cell r="W289" t="str">
            <v>曹晓燕、郭成华、姜放等</v>
          </cell>
          <cell r="X289">
            <v>39688</v>
          </cell>
          <cell r="Y289">
            <v>39873</v>
          </cell>
          <cell r="Z289" t="str">
            <v>按本部分选择的耐蚀合金和其他合金，在油气开采中规定的含硫化氢环境里是抗开裂的，但并不一定在所有的使用环境下都可避免开裂。为预期的使用环境选择合适的耐蚀合金和其他合金是设备使用者的责任。 GB/T 20972的本部分给出了在油气开采及天然气处理厂含硫化氢(HS)环境中，设备用耐蚀合金(CRA)和其他合金的选择及评定的要求和推荐作法，这些设备的失效会对公众、个人健康和安全或环境造成危害。使用本部分有助于避免设备发生这种代价高昂的腐蚀破坏。本部分是对那些合适的设计规范、标准和准则的补充，但不能代替它们对材料的要求。 本部分叙述了这些材料抗由硫化物应力开裂(SSC)、应力腐蚀开裂(SCC)和电偶诱发的氢应力开裂(GHSC)引起的破坏的性能。 本部分只涉及开裂，不涉及均匀腐蚀(质量减少)或局部腐蚀造成的材料损失。 本部分适用于按常规弹性准则设计和制造设备所用材料的选择和评定。对于使用塑性准则的设计(例如基于应变和极限状态设计)，按GB/T 20972.1-2007第5章的要求。 本部分不一定适用于炼油或下游的加工设备。</v>
          </cell>
        </row>
        <row r="290">
          <cell r="C290" t="str">
            <v>GB/T 21615-2008</v>
          </cell>
          <cell r="D290" t="str">
            <v>危险品  易燃液体闭杯闪点试验方法</v>
          </cell>
          <cell r="E290" t="str">
            <v>现行</v>
          </cell>
        </row>
        <row r="290">
          <cell r="I290" t="str">
            <v>全国危险化学品管理标准化技术委员会</v>
          </cell>
        </row>
        <row r="290">
          <cell r="K290" t="str">
            <v>Dangerous goods - Test method for determination of closed cup flash point of flammable liquids</v>
          </cell>
        </row>
        <row r="290">
          <cell r="M290" t="str">
            <v>GB 19458,ASTM D 93:1990,联合国《关于危险货物运输的建议书　规章范本》,联合国《关于危险货物运输的建议书　试验和标准手册》</v>
          </cell>
        </row>
        <row r="290">
          <cell r="R290" t="str">
            <v>G09</v>
          </cell>
          <cell r="S290" t="str">
            <v>13.300</v>
          </cell>
        </row>
        <row r="290">
          <cell r="U290" t="str">
            <v>天津市检验检疫科学研究院、中化化工标准化研究所、江南大学等</v>
          </cell>
        </row>
        <row r="290">
          <cell r="W290" t="str">
            <v>王利兵、李宁涛、赵好力宝等</v>
          </cell>
          <cell r="X290">
            <v>39539</v>
          </cell>
          <cell r="Y290">
            <v>39692</v>
          </cell>
          <cell r="Z290" t="str">
            <v>本标准规定了危险品易燃液体闭杯闪点试验的试验仪器、试验步骤及试验报告。 本标准适用于对危险品易燃液体进行闭杯闪点试验测定。</v>
          </cell>
        </row>
        <row r="291">
          <cell r="C291" t="str">
            <v>GB/T 22237-2008</v>
          </cell>
          <cell r="D291" t="str">
            <v>表面活性剂  表面张力的测定</v>
          </cell>
          <cell r="E291" t="str">
            <v>现行</v>
          </cell>
        </row>
        <row r="291">
          <cell r="I291" t="str">
            <v>全国危险化学品管理标准化技术委员会</v>
          </cell>
        </row>
        <row r="291">
          <cell r="K291" t="str">
            <v>Surface active agents - Determination of surface tension</v>
          </cell>
        </row>
        <row r="291">
          <cell r="M291" t="str">
            <v>ISO 304:1985</v>
          </cell>
        </row>
        <row r="291">
          <cell r="R291" t="str">
            <v>G72</v>
          </cell>
          <cell r="S291" t="str">
            <v>13.300</v>
          </cell>
        </row>
        <row r="291">
          <cell r="U291" t="str">
            <v>中化化工标准化研究所、江苏出入境检验检疫局</v>
          </cell>
        </row>
        <row r="291">
          <cell r="W291" t="str">
            <v>梅建、王晓兵等</v>
          </cell>
          <cell r="X291">
            <v>39618</v>
          </cell>
          <cell r="Y291">
            <v>39692</v>
          </cell>
          <cell r="Z291" t="str">
            <v>本标准规定了液体尤其是表面活性剂溶液表面张力的测定方法。 本标准适用于液体静态表面张力的测定，如无机或有机的液体和溶液。</v>
          </cell>
        </row>
        <row r="292">
          <cell r="C292" t="str">
            <v>GB/T 22512.2-2008</v>
          </cell>
          <cell r="D292" t="str">
            <v>石油天然气工业  旋转钻井设备  第2部分：旋转台肩式螺纹连接的加工与测量</v>
          </cell>
          <cell r="E292" t="str">
            <v>现行</v>
          </cell>
        </row>
        <row r="292">
          <cell r="I292" t="str">
            <v>全国石油钻采设备和工具标准化技术委员会</v>
          </cell>
        </row>
        <row r="292">
          <cell r="K292" t="str">
            <v>Petroleum and natural gas industries - Rotary drilling equiment - Part 2: Threading and gauging of rotary shouldered thread connections</v>
          </cell>
        </row>
        <row r="292">
          <cell r="M292" t="str">
            <v>GB/T 15481-2000,ISO 10424-1,ISO 11961,API Spec 7　旋转钻柱构件规范</v>
          </cell>
        </row>
        <row r="292">
          <cell r="O292" t="str">
            <v>GB/T 9253.1-1999,GB/T 4749-2003</v>
          </cell>
        </row>
        <row r="292">
          <cell r="R292" t="str">
            <v>E92</v>
          </cell>
          <cell r="S292" t="str">
            <v>75.180.10</v>
          </cell>
        </row>
        <row r="292">
          <cell r="U292" t="str">
            <v>中国石油天然气集团公司管材研究所、宝鸡石油机械有限公司、北京石油机械厂、山西北方风雷工业集团有限公司</v>
          </cell>
        </row>
        <row r="292">
          <cell r="W292" t="str">
            <v>杨力能、徐婷、杨析等</v>
          </cell>
          <cell r="X292">
            <v>39756</v>
          </cell>
          <cell r="Y292">
            <v>39934</v>
          </cell>
          <cell r="Z292" t="str">
            <v>GB/T 22512的本部分规定了石油天然气工业用旋转台肩式螺纹连接及量规的要求,包括螺纹和螺纹量规的尺寸要求、测量方法、量规规范以及螺纹检测方法和仪器。所述螺纹连接优先用于钻柱构件。 特殊公差、质量、试验、检测和成品要求等补充规定可由有关各方协商确定。 本部分适用于下列优先选用的旋转台肩式螺纹连接设计: 数字（NC）型； 正规（REG）型； 贯眼（FH）型。 以上旋转台肩式螺纹连接均可溯源到有关国际组织提供的量规计量校准系统。</v>
          </cell>
        </row>
        <row r="293">
          <cell r="C293" t="str">
            <v>GB/T 22513-2013</v>
          </cell>
          <cell r="D293" t="str">
            <v>石油天然气工业　钻井和采油设备　井口装置和采油树</v>
          </cell>
          <cell r="E293" t="str">
            <v>被代替</v>
          </cell>
        </row>
        <row r="293">
          <cell r="I293" t="str">
            <v>全国石油钻采设备和工具标准化技术委员会</v>
          </cell>
        </row>
        <row r="293">
          <cell r="K293" t="str">
            <v>Petroleum and natural gas industries―Drilling and production equipment―Wellhead and christmas tree equipment</v>
          </cell>
        </row>
        <row r="293">
          <cell r="M293" t="str">
            <v>GB/T 228.1,GB/T 229,GB/T 230(所有部分),GB/T 231(所有部分),GB/T 2828.1-2012,GB/T 3808,GB/T 4340(所有部分),GB/T 9253.2,GB/T 9445,GB/T 11259,GB/T 12716,GB/T 16783.1,GB/T 18658,GB/T 19830,GB/T 20174,GB/T 20972(所有部分),GB/T 21412.4,GB/T 22512.1-2012,GB/T 22512.2,GB/T 23512,JB/T 7927,SY 5087-2005,SY/T 10010,ISO 18265,API Spce 6AV1　海上井口地面安全阀和水下安全阀鉴定试验规范,ASME B1.1　统一英制紧固螺纹(UN和UNR牙型),ASME B1.2　统一英制螺纹用量规和计量,ASME B1.3　螺纹尺寸验收的检测体系:英制和米制螺纹,ASME B1.5　ACME螺纹,ASME　锅炉和压力容器规范:2004(包括2005年和2006年的增补),第Ⅴ卷　无损检测,ASME　锅炉和压力容器规范:2004(包括2005年和2006年的增补),第Ⅷ卷　第1册 压力容器建造规则,ASME　锅炉和压力容器规范:2004(包括2005年和2006年的增补),第Ⅷ卷　第2册 压力容器建造另一规则,ASME　锅炉和压力容器规范:2004(包括2005年和2006年的增补),第Ⅸ卷　焊接和钎焊评定,ASNT SNT-TC-1A　无损检测,ASTM A 193/A 193M,ASTM A 194/A 194M,ASTM A 320/A 320M,ASTM A370,ASTM A 388/A 388M,ASTM A 453/A 453M,ASTM A 703/A 703M-08a,ASTM D 395,ASTM D 412,ASTM D 471,ASTM D 1414,ASTM D 1415,ASTM D 1418,ASTM D 2240,ASTM E 10,ASTM E 18,ASTM E 92,ASTM E 94,ASTM E 140,ASTM E 165,ASTM E 709,ASTM E 747,EN 473,SAE AMS-H-6875,SAE AS 568A:1974</v>
          </cell>
          <cell r="N293" t="str">
            <v>GB/T 22513-2023</v>
          </cell>
          <cell r="O293" t="str">
            <v>GB/T 22513-2008</v>
          </cell>
        </row>
        <row r="293">
          <cell r="R293" t="str">
            <v>E92</v>
          </cell>
          <cell r="S293" t="str">
            <v>75.180.10</v>
          </cell>
        </row>
        <row r="293">
          <cell r="U293" t="str">
            <v>中国石油集团钻井工程技术研究院江汉机械研究所、宝鸡石油机械有限责任公司、石油工业井控装置质量监督检验中心、什邡慧丰采油机械有限责任公司、江苏宏泰石化机械有限公司、大庆油田装备制造公司等</v>
          </cell>
        </row>
        <row r="293">
          <cell r="W293" t="str">
            <v>辜志宏、文志雄、叶勇华、范亚民、江雨蓠、杨小平等</v>
          </cell>
          <cell r="X293">
            <v>41639</v>
          </cell>
          <cell r="Y293">
            <v>41913</v>
          </cell>
          <cell r="Z293" t="str">
            <v>本标准规定了石油天然气工业用井口装置和采油树的性能、尺寸和功能互换性、设计、材料、试验、检验、焊接、标志、包装、贮存、运输、采购、修理和再制造的要求，并给出了相应的推荐作法。 本标准不适用于在役的、在现场试验的、或在现场修理的井口装置和采油树。 本标准适用于下列特定设备： a)　井口装置： 1)　套管头壳体； 2)　套管头四通； 3)　油管头四通； 4)　转换四通； 5)　多级套管(油管)头壳体和四通。 b)　连接装置和附件： 1)　转换连接装置； 2)　油管头异径接头； 3)　顶部连接装置； 4)　三通和小四通； 5)　流体</v>
          </cell>
        </row>
        <row r="294">
          <cell r="C294" t="str">
            <v>GB/T 22513-2023</v>
          </cell>
          <cell r="D294" t="str">
            <v>石油天然气钻采设备　井口装置和采油树</v>
          </cell>
          <cell r="E294" t="str">
            <v>现行</v>
          </cell>
        </row>
        <row r="294">
          <cell r="I294" t="str">
            <v>全国石油钻采设备和工具标准化技术委员会</v>
          </cell>
        </row>
        <row r="294">
          <cell r="K294" t="str">
            <v>Petroleum and natural gas drilling and production equipment—Wellhead and tree equipment</v>
          </cell>
        </row>
        <row r="294">
          <cell r="M294" t="str">
            <v>GB/T 193,GB/T 197,GB/T 228.1,GB/T 229,GB/T 230(所有部分),GB/T 231(所有部分),GB/T 528,GB/T 531(所有部分),GB/T 1690,GB/T 2828.1,GB/T 2941,GB/T 3452.1,GB/T 4340(所有部分),GB/T 5677,GB/T 5720,GB/T 5796(所有部分),GB/T 7233.2,GB/T 7759(所有部分),GB/T 8170,GB/T 8423.5,GB/T 9253,GB/T 9443,GB/T 9444,GB/T 9445,GB/T 9452,GB/T 12716,GB/T 13927,GB/T 16783.1,GB/T 17600.1,GB/T 19356,GB/T 19805,GB/T 19830,GB/T 20174,GB/T 20666,GB/T 20670,GB/T 20972(所有部分),GB/T 21412.4,GB/T 23512,GB/T 26482,GB/T 33362,GB/T 34903(所有部分),GB/T 37400.14,GB/T 37400.15,JB/T 4732,JB/T 6438,JB/T 8467,NB/T 47013.1,NB/T 47013.2,NB/T 47013.3,NB/T 47013.5,NB/T 47014,SY/T 5328,SY/T 5715,SY/T 6745,SY/T 6960,SY/T 7085,SY/T 7390,SY/T 7606,SY/T 7653,SY/T 10010,YS/T 527,ISO 3834-3,ISO 9606-1,ISO 15609-1,ISO 15614-7,ISO 18265</v>
          </cell>
        </row>
        <row r="294">
          <cell r="O294" t="str">
            <v>GB/T 22513-2013</v>
          </cell>
        </row>
        <row r="294">
          <cell r="R294" t="str">
            <v>E92</v>
          </cell>
          <cell r="S294" t="str">
            <v>75.180.10</v>
          </cell>
        </row>
        <row r="294">
          <cell r="U294" t="str">
            <v>中石油江汉机械研究所有限公司、宝鸡石油机械有限责任公司、江苏宏泰石化机械有限公司、建湖县鸿达阀门管件有限公司、重庆新泰机械有限责任公司、中国石油集团川庆钻探工程有限公司安全环保质量监督检测研究院、苏州道森钻采设备股份有限公司、江苏腾龙石化机械有限公司、江苏雄越石油机械设备制造有限公司、江苏苏盐阀门机械有限公司、中国石油天然气股份有限公司西南油气田分公司、江苏金石机械集团有限公司、中国石油新疆油田分公司实验检测研究院、陕西延长石油（集团）有限责任公司、什邡慧丰采油机械有限责任公司、四川华宇石油钻采装备有限公司、胜利油田胜机石油装备有限公司</v>
          </cell>
        </row>
        <row r="294">
          <cell r="W294" t="str">
            <v>文志雄、张玉树、肖莉、曹佳、孙娟、姜金维、曾莲、吴启春、戴义明、韩正海、徐向永、詹良斌、陈善礼、李朝明、吴清河、潘建武、孙洪祥、陈文斌、袁杰、王斌、邱福寿、张川、第五峰、杨文武、沈君芳、孙爽、王薇</v>
          </cell>
          <cell r="X294">
            <v>45069</v>
          </cell>
          <cell r="Y294">
            <v>45261</v>
          </cell>
          <cell r="Z294" t="str">
            <v>本文件规定了石油天然气工业用井口装置和采油树的使用性能、设计、材料、焊接、栓接、封隔机构、附件、压力边界贯穿装置和端接口、质量控制、工厂验收试验、标志、贮存和运输、装置特殊要求和记录的要求。本文件适用于下列特定设备。a)　本文件定义的管堵、连接件和垫环：1)　法兰式端部和出口连接装置(见15.2)；2)　密封垫环(见15.3)；3)　螺纹式端部和出口连接装置(见15.4)；4)　三通、四通和压裂头多通(见15.5、15.20)；5)　管堵(见15.6)；6)　阀拆卸堵(见15.7)；7)　采油树顶部连接装置(见15.8)。b)　非标管堵、连接装置：1)　</v>
          </cell>
        </row>
        <row r="295">
          <cell r="C295" t="str">
            <v>GB 23254-2009</v>
          </cell>
          <cell r="D295" t="str">
            <v>货车及挂车　车身反光标识</v>
          </cell>
          <cell r="E295" t="str">
            <v>现行</v>
          </cell>
        </row>
        <row r="295">
          <cell r="I295" t="str">
            <v>工业和信息化部</v>
          </cell>
        </row>
        <row r="295">
          <cell r="K295" t="str">
            <v>Retro-reflective markings for trucks and trailers</v>
          </cell>
        </row>
        <row r="295">
          <cell r="M295" t="str">
            <v>GB/T 2423.17,GB/T 3681,GB/T 3730.1,GB/T 3978,GB/T 3979,GB 4785,GB 11564,GB/T 18833-2002</v>
          </cell>
        </row>
        <row r="295">
          <cell r="R295" t="str">
            <v>T38</v>
          </cell>
          <cell r="S295" t="str">
            <v>43.040.20</v>
          </cell>
        </row>
        <row r="295">
          <cell r="U295" t="str">
            <v>公安部交通管理科学研究所、中国汽车技术研究中心、汉阳专用汽车研究所等</v>
          </cell>
        </row>
        <row r="295">
          <cell r="W295" t="str">
            <v>应朝阳、耿磊、王军华等</v>
          </cell>
          <cell r="X295">
            <v>39878</v>
          </cell>
          <cell r="Y295">
            <v>39995</v>
          </cell>
          <cell r="Z295" t="str">
            <v>本标准规定了车身反光标识的要求（包括材料要求和粘贴要求）、试验方法、检验规则、包装、标志和贮存。 、本标准适用于货车和挂车，不适用于道路运输爆炸品和剧毒化学品的车辆。</v>
          </cell>
        </row>
        <row r="296">
          <cell r="C296" t="str">
            <v>GB/T 23512-2015</v>
          </cell>
          <cell r="D296" t="str">
            <v>石油天然气工业　套管、油管、管线管和钻柱构件用螺纹脂的评价与试验</v>
          </cell>
          <cell r="E296" t="str">
            <v>现行</v>
          </cell>
        </row>
        <row r="296">
          <cell r="I296" t="str">
            <v>全国石油天然气标准化技术委员会</v>
          </cell>
        </row>
        <row r="296">
          <cell r="K296" t="str">
            <v>Petroleum and natural gas industries—Evaluation and testing of thread compounds for use with casing, tubing, line pipe and drill stem elements</v>
          </cell>
        </row>
        <row r="296">
          <cell r="M296" t="str">
            <v>ISO 2137,ISO 2176,ASTM D217,ASTM D2265,ASTM D4048</v>
          </cell>
        </row>
        <row r="296">
          <cell r="O296" t="str">
            <v>GB/T 23512-2009</v>
          </cell>
        </row>
        <row r="296">
          <cell r="R296" t="str">
            <v>E92</v>
          </cell>
          <cell r="S296" t="str">
            <v>75.180.10</v>
          </cell>
        </row>
        <row r="296">
          <cell r="U296" t="str">
            <v>中国石油集团石油管工程技术研究院、西安三环科技开发总公司、无锡中石油润滑脂有限公司</v>
          </cell>
        </row>
        <row r="296">
          <cell r="W296" t="str">
            <v>刘养勤、田峰、邵晓东、曲璐璐、徐婷等</v>
          </cell>
          <cell r="X296">
            <v>42139</v>
          </cell>
          <cell r="Y296">
            <v>42248</v>
          </cell>
          <cell r="Z296" t="str">
            <v>本标准规定了带螺纹的套管、油管、管线管和旋转台肩式连接所用螺纹脂的要求、检验和试验方法。本标准规定的试验是用于评价螺纹脂在实验室情况下的使用性能和物理及化学性能。 本标准试验方法适用于润滑基脂配方的螺纹脂，不适用于其他配方的螺纹脂。很多地区或现场对这一类型的螺纹脂有环境保护方面的要求，但本标准未包括满足环境保护的要求。最终用户负责调查这些要求并相应地做出选择、使用和处理螺纹脂及相关废弃物的决定。</v>
          </cell>
        </row>
        <row r="297">
          <cell r="C297" t="str">
            <v>GB/T 24001-2004</v>
          </cell>
          <cell r="D297" t="str">
            <v>环境管理体系要求及使用指南</v>
          </cell>
          <cell r="E297" t="str">
            <v>被代替</v>
          </cell>
        </row>
        <row r="297">
          <cell r="I297" t="str">
            <v>全国环境管理标准化技术委员会</v>
          </cell>
        </row>
        <row r="297">
          <cell r="K297" t="str">
            <v>Environmental management systems Requirements with guidance for use</v>
          </cell>
        </row>
        <row r="297">
          <cell r="N297" t="str">
            <v>GB/T 24001-2016</v>
          </cell>
          <cell r="O297" t="str">
            <v>GB/T 24001-1996</v>
          </cell>
        </row>
        <row r="297">
          <cell r="R297" t="str">
            <v>Z00</v>
          </cell>
          <cell r="S297" t="str">
            <v>13.020</v>
          </cell>
        </row>
        <row r="297">
          <cell r="U297" t="str">
            <v>中国标准化研究院、中国标准化研究院、中国合格评定国家认可中心、华夏认证中心、中国质量认证中心、方圆标志认证中心、清华大学环境科学与工程系、宝山钢铁股份有限公司、海尔集团、广州本田汽车有限公司</v>
          </cell>
        </row>
        <row r="297">
          <cell r="W297" t="str">
            <v>范与华、李燕、王顺祺、刘克、陈全、张天柱、黄进、糜建青、史春洁、陈建伟</v>
          </cell>
          <cell r="X297">
            <v>38482</v>
          </cell>
          <cell r="Y297">
            <v>38487</v>
          </cell>
          <cell r="Z297" t="str">
            <v>本标准规定了对环境管理体系的要求,使一个组织能够根据法律法规和它应遵守的其他要求,以及关于重要环境因素的信息.制定和实施环境方针与目标。本标准适用于组织确定其能够控制的、或能够施加影响的那些环境因素。但标准本身并未提出具体的环境绩效准则。本标准适用于任何有下列愿望的组织:a)建立、实施保持并改进环境管理体系;b)使自己确信能符合所声明的环境方针;c)下列方式证实对本标准的符合:1) 进行自我评价和自我声明;2)寻求组织的相关方(如顾客)对其符合性的确认;3)寻求外部对其自我声明的确认;4)寻求外部组织对其环境管理体系进行认证(或注册)。本标准旨在使其所有要求都能够纳入任何一个环境管理体系。其应用程度取决于诸如组织的环境方针,活动、产品和服务的性质，运行场所和条件等因素。本标准还在附录 A 中对如何使用本标准提供了资料性的指南。</v>
          </cell>
        </row>
        <row r="298">
          <cell r="C298" t="str">
            <v>GB/T 24343-2009</v>
          </cell>
          <cell r="D298" t="str">
            <v>工业机械电气设备.绝缘电阻试验规范</v>
          </cell>
          <cell r="E298" t="str">
            <v>现行</v>
          </cell>
        </row>
        <row r="298">
          <cell r="I298" t="str">
            <v>全国工业机械电气系统标准化技术委员会</v>
          </cell>
        </row>
        <row r="298">
          <cell r="K298" t="str">
            <v>Electrical equipment of industrial machines - Insulation resistance test specifications</v>
          </cell>
        </row>
        <row r="298">
          <cell r="M298" t="str">
            <v>GB 5226.1-2008,GB/T 10064-2006,GB/T 18216.1-2000,GB/T 18216.2-2002</v>
          </cell>
        </row>
        <row r="298">
          <cell r="R298" t="str">
            <v>J50</v>
          </cell>
          <cell r="S298" t="str">
            <v>29.020</v>
          </cell>
        </row>
        <row r="298">
          <cell r="U298" t="str">
            <v>杭州机床集团有限公司、北京机床研究所、北京凯恩帝数控技术有限责任公司、深圳市珊星电脑有限公司、九川（集团）浙江科技股份有限公司</v>
          </cell>
        </row>
        <row r="298">
          <cell r="W298" t="str">
            <v>陈建明、黄祖广、阮志斌、杨洪丽、黄麟等</v>
          </cell>
          <cell r="X298">
            <v>40086</v>
          </cell>
          <cell r="Y298">
            <v>40210</v>
          </cell>
          <cell r="Z298" t="str">
            <v>本标准规定了工业机械电气、电气设备及系统绝缘电阻试验的试验设备要求、试验方法、试验范围和试验记录等要求。 本标准适用于工业机械电气、电气设备及系统绝缘电阻试验。</v>
          </cell>
        </row>
        <row r="299">
          <cell r="C299" t="str">
            <v>GB 25990-2010</v>
          </cell>
          <cell r="D299" t="str">
            <v>车辆尾部标志板</v>
          </cell>
          <cell r="E299" t="str">
            <v>现行</v>
          </cell>
        </row>
        <row r="299">
          <cell r="I299" t="str">
            <v>工业和信息化部</v>
          </cell>
        </row>
        <row r="299">
          <cell r="K299" t="str">
            <v>Rear-marking plates for vehicles and their trailers</v>
          </cell>
        </row>
        <row r="299">
          <cell r="M299" t="str">
            <v>GB/T 3978,GB 4785,GB/T 8427-1998,GB/T 10485-2007,GB 11564</v>
          </cell>
        </row>
        <row r="299">
          <cell r="R299" t="str">
            <v>T38</v>
          </cell>
          <cell r="S299" t="str">
            <v>43.040.20</v>
          </cell>
        </row>
        <row r="299">
          <cell r="U299" t="str">
            <v>上海汽车灯具研究所、国家道路交通安全产品质量监督检验中心、中国汽车技术研究中心</v>
          </cell>
        </row>
        <row r="299">
          <cell r="W299" t="str">
            <v>费音、王华、王军华、赵斌、高尚</v>
          </cell>
          <cell r="X299">
            <v>40553</v>
          </cell>
          <cell r="Y299">
            <v>40909</v>
          </cell>
          <cell r="Z299" t="str">
            <v>本标准规定了为增加重型和长型车辆、低速车辆及其挂车后部可见度而使用的标志版的技术要求、试验方法和检验规则等。 本标准适用于： a） 重型和长型车辆包括： 1）铰接式的Ⅱ级和Ⅲ级M类车辆； 2）除半挂牵引车外的N类车辆； 3）长度超过8.0m的O、O、和O类车辆； 4）以及O类车辆； b） 低速车辆：由于结构原因，其最高设计车速不大于40km/h的M、N、O类车。</v>
          </cell>
        </row>
        <row r="300">
          <cell r="C300" t="str">
            <v>GB/T 26641-2011</v>
          </cell>
          <cell r="D300" t="str">
            <v>无损检测　磁记忆检测　总则</v>
          </cell>
          <cell r="E300" t="str">
            <v>被代替</v>
          </cell>
        </row>
        <row r="300">
          <cell r="I300" t="str">
            <v>全国无损检测标准化技术委员会</v>
          </cell>
        </row>
        <row r="300">
          <cell r="K300" t="str">
            <v>Non-destructive testing - Magnetic memory testing - General principles</v>
          </cell>
        </row>
        <row r="300">
          <cell r="M300" t="str">
            <v>GB/T 9445,GB/T 12604.6,GB/T 12604.10</v>
          </cell>
          <cell r="N300" t="str">
            <v>GB/T 26641-2021</v>
          </cell>
        </row>
        <row r="300">
          <cell r="R300" t="str">
            <v>J04</v>
          </cell>
          <cell r="S300" t="str">
            <v>19.100</v>
          </cell>
        </row>
        <row r="300">
          <cell r="U300" t="str">
            <v>中国特种设备检测研究院、爱德森(厦门)电子有限公司、清华大学、北京工业大学、北京航空材料研究院、北京航空航天大学、华北电力科学研究院、上海泰司检测科技有限公司、上海材料研究所</v>
          </cell>
        </row>
        <row r="300">
          <cell r="W300" t="str">
            <v>沈功田、胡斌、陈钢、林俊明、李路明、张亦良</v>
          </cell>
          <cell r="X300">
            <v>40710</v>
          </cell>
          <cell r="Y300">
            <v>40969</v>
          </cell>
          <cell r="Z300" t="str">
            <v>本标准规定了对铁磁性金属材料构件及焊缝进行磁记忆检测的一般原则奥氏体不锈钢构件和焊缝在一定条件下具有磁性，也可参考本标准进行磁记忆检测本标准为有关具体产品、设备、材料的磁记忆检测标准或书面作业指导书的制定提供指南。除有特殊规定外，本标准的内容为最低要求。</v>
          </cell>
        </row>
        <row r="301">
          <cell r="C301" t="str">
            <v>GB/T 27025-2019</v>
          </cell>
          <cell r="D301" t="str">
            <v>检测和校准实验室能力的通用要求</v>
          </cell>
          <cell r="E301" t="str">
            <v>现行</v>
          </cell>
        </row>
        <row r="301">
          <cell r="I301" t="str">
            <v>全国认证认可标准化技术委员会</v>
          </cell>
        </row>
        <row r="301">
          <cell r="K301" t="str">
            <v>General requirements for the competence of testing and calibration laboratories</v>
          </cell>
        </row>
        <row r="301">
          <cell r="M301" t="str">
            <v>ISO/IEC 指南99,ISO/IEC 17000</v>
          </cell>
        </row>
        <row r="301">
          <cell r="O301" t="str">
            <v>GB/T 27025-2008</v>
          </cell>
        </row>
        <row r="301">
          <cell r="R301" t="str">
            <v>A00</v>
          </cell>
          <cell r="S301" t="str">
            <v>03.120.20</v>
          </cell>
        </row>
        <row r="301">
          <cell r="U301" t="str">
            <v>中国合格评定国家认可中心、中国计量科学研究院、中国认证认可协会、中国家用电器研究院、国家地质实验测试中心</v>
          </cell>
        </row>
        <row r="301">
          <cell r="W301" t="str">
            <v>张明霞、宋桂兰、富巍、乔东、李雪、郭栋、王春艳、王苏明、饶红、雷质文、籍浩楠、杨慧、崔芳、安子怡、张博、刘国荣、李乐琴、徐晓鹏、喻平武、钟狄阳、郗天培、刘汉霞</v>
          </cell>
          <cell r="X301">
            <v>43809</v>
          </cell>
          <cell r="Y301">
            <v>44013</v>
          </cell>
          <cell r="Z301" t="str">
            <v>本标准规定了实验室能力、公正性以及一致运作的通用要求。 本标准适用于所有从事实验室活动的组织，不论其人员数量多少。 实验室的客户、法定管理机构、使用同行评审的组织和方案、认可机构及其他机构采用本标准证实或承认实验室能力。</v>
          </cell>
        </row>
        <row r="302">
          <cell r="C302" t="str">
            <v>GB/T 28001-2011</v>
          </cell>
          <cell r="D302" t="str">
            <v>职业健康安全管理体系.要求</v>
          </cell>
          <cell r="E302" t="str">
            <v>被代替</v>
          </cell>
        </row>
        <row r="302">
          <cell r="I302" t="str">
            <v>中国标准化研究院</v>
          </cell>
        </row>
        <row r="302">
          <cell r="K302" t="str">
            <v>Occupational health and safety management systems - Requirements</v>
          </cell>
        </row>
        <row r="302">
          <cell r="M302" t="str">
            <v>GB/T 19000-2008,GB/T 24001-2004,GB/T 28002-2011</v>
          </cell>
          <cell r="N302" t="str">
            <v>GB/T 45001-2020</v>
          </cell>
          <cell r="O302" t="str">
            <v>GB/T 28001-2001</v>
          </cell>
        </row>
        <row r="302">
          <cell r="R302" t="str">
            <v>C60</v>
          </cell>
          <cell r="S302" t="str">
            <v>13.100;03.080.01</v>
          </cell>
        </row>
        <row r="302">
          <cell r="U302" t="str">
            <v>中国标准化研究院、国家认证认可监督管理委员会、中国认证认可协会、中国合格评定国家认可中心等</v>
          </cell>
        </row>
        <row r="302">
          <cell r="W302" t="str">
            <v>陈元桥、于帆、陈全、王琛、王顺祺等</v>
          </cell>
          <cell r="X302">
            <v>40907</v>
          </cell>
          <cell r="Y302">
            <v>40940</v>
          </cell>
          <cell r="Z302" t="str">
            <v>本标准规定了对职业健康安全管理体系的要求，旨在使组织能够控制其职业健康安全风险，并改进其职业健康安全绩效。它既不规定具体的职业健康安全绩效准则，也不提供详细的管理体系设计规范。 本标准适用于任何有下列愿望的组织： a) 建立职业健康安全管理体系，以消除或尽可能降低可能暴露于与组织活动相关的职业健康安全危险源中的员工和其他相关方所面临的风险； b) 实施、保持和持续改进职业健康安全管理体系； c) 确保组织自身符合其所阐明的职业健康安全方针； d) 通过下列方式来证实符合本标准： 1) 做出自我评价和自我声明； 2) 寻求与组织有利益关系的</v>
          </cell>
        </row>
        <row r="303">
          <cell r="C303" t="str">
            <v>GB/T 29170-2012</v>
          </cell>
          <cell r="D303" t="str">
            <v>石油天然气工业  钻井液实验室测试</v>
          </cell>
          <cell r="E303" t="str">
            <v>现行</v>
          </cell>
        </row>
        <row r="303">
          <cell r="I303" t="str">
            <v>全国石油天然气标准化技术委员会</v>
          </cell>
        </row>
        <row r="303">
          <cell r="K303" t="str">
            <v>Petroleum and natural gas industries - Drilling fluids - Laboratory testing</v>
          </cell>
        </row>
        <row r="303">
          <cell r="M303" t="str">
            <v>GB/T 261,GB/T 262,GB/T 1884,GB/T 3535,GB/T 5005-2010,GB/T 6682-2008,GB/T 16783.1,GB/T 16783.2,ISO 91-1:1992,ISO 3007,ISO 3104,ISO 3405:2011,ISO 3839,ASTM D 1141,ASTM D 4052,ASTM D 5186,ASTM E 100,IP 391</v>
          </cell>
        </row>
        <row r="303">
          <cell r="R303" t="str">
            <v>E13</v>
          </cell>
          <cell r="S303" t="str">
            <v>75.020</v>
          </cell>
        </row>
        <row r="303">
          <cell r="U303" t="str">
            <v>中国石油化工集团公司中原石油勘探局钻井工程技术研究院</v>
          </cell>
        </row>
        <row r="303">
          <cell r="W303" t="str">
            <v>甄剑武、雷祖猛、王兴武、张麒麟、孟丽艳、宋士军等</v>
          </cell>
          <cell r="X303">
            <v>41274</v>
          </cell>
          <cell r="Y303">
            <v>41456</v>
          </cell>
          <cell r="Z303" t="str">
            <v>本标准规定了钻井液材料和钻井液的物理、化学、流变等性能的实验室测试方法。本标准适用于水基钻井液、油基钻井液以及其他基液或人工配制流体。本标准不适用于作为控制钻井液性能的详细手册。由于搅拌条件和测试温度对钻井液性能影响显著,本标准给出了推荐的搅拌条件和测试温度。</v>
          </cell>
        </row>
        <row r="304">
          <cell r="C304" t="str">
            <v>GB/T 29171-2023</v>
          </cell>
          <cell r="D304" t="str">
            <v>岩石毛管压力曲线的测定</v>
          </cell>
          <cell r="E304" t="str">
            <v>现行</v>
          </cell>
        </row>
        <row r="304">
          <cell r="I304" t="str">
            <v>全国石油天然气标准化技术委员会</v>
          </cell>
        </row>
        <row r="304">
          <cell r="K304" t="str">
            <v>Rock capillary pressure measurement</v>
          </cell>
        </row>
        <row r="304">
          <cell r="M304" t="str">
            <v>GB/T18216.4,GB/T29172,SY/T6014</v>
          </cell>
        </row>
        <row r="304">
          <cell r="O304" t="str">
            <v>GB/T 29171-2012</v>
          </cell>
        </row>
        <row r="304">
          <cell r="R304" t="str">
            <v>E12</v>
          </cell>
          <cell r="S304" t="str">
            <v>75.020</v>
          </cell>
        </row>
        <row r="304">
          <cell r="U304" t="str">
            <v>中国石油天然气股份有限公司勘探开发研究院、大庆油田有限责任公司勘探开发研究院、中海油能源发展股份有限公司工程技术公司、中国石油化工股份有限公司胜利油田分公司勘探开发研究院</v>
          </cell>
        </row>
        <row r="304">
          <cell r="W304" t="str">
            <v>张祖波、吕伟峰、陈序、王新江、张可、高建、孙灵辉、崔焕奇、唐磊、洪鑫、孙志刚、李奋、张红欣</v>
          </cell>
          <cell r="X304">
            <v>45176</v>
          </cell>
          <cell r="Y304">
            <v>45295</v>
          </cell>
          <cell r="Z304" t="str">
            <v>本文件描述了岩石毛管压力曲线测定的原理，规定了三种岩石毛管压力曲线试验步骤与技术要求、试验数据处理方法及测量仪器的技术指标，给出了各种毛管压力曲线测定方法的特点和局限性。本文件适用于胶结岩心的恒压压汞法、岩心空气渗透率不小于0.1 mD的恒速压汞法和半渗透隔板法，以及岩心空气渗透率不小于5 mD的离心机法毛管压力曲线的测定，其他岩心参照执行。</v>
          </cell>
        </row>
        <row r="305">
          <cell r="C305" t="str">
            <v>GB/T 29172-2012</v>
          </cell>
          <cell r="D305" t="str">
            <v>岩心分析方法</v>
          </cell>
          <cell r="E305" t="str">
            <v>现行</v>
          </cell>
        </row>
        <row r="305">
          <cell r="I305" t="str">
            <v>全国石油天然气标准化技术委员会</v>
          </cell>
        </row>
        <row r="305">
          <cell r="K305" t="str">
            <v>Practices for core analysis</v>
          </cell>
        </row>
        <row r="305">
          <cell r="M305" t="str">
            <v>SY/T5336</v>
          </cell>
          <cell r="N305" t="str">
            <v>GB/T 29171-2023</v>
          </cell>
        </row>
        <row r="305">
          <cell r="R305" t="str">
            <v>E12</v>
          </cell>
          <cell r="S305" t="str">
            <v>75.020</v>
          </cell>
        </row>
        <row r="305">
          <cell r="U305" t="str">
            <v>中国石化股份胜利油田分公司地质科学研究院、中国石油勘探开发研究院</v>
          </cell>
        </row>
        <row r="305">
          <cell r="W305" t="str">
            <v>曲岩涛、戴志坚、李桂梅、王胜、贾丽华、张泉等</v>
          </cell>
          <cell r="X305">
            <v>41274</v>
          </cell>
          <cell r="Y305">
            <v>41456</v>
          </cell>
          <cell r="Z305" t="str">
            <v>本标准规定了测定岩石毛管压力曲线、计量仪器的技术指标、测定步骤与要求以及计算方法。本标准适用于胶结岩样的压汞法、离心机法和半渗透隔板法毛管压力曲线的测定，其他类型岩心可参照执行。</v>
          </cell>
        </row>
        <row r="306">
          <cell r="C306" t="str">
            <v>GB/T 29639-2020</v>
          </cell>
          <cell r="D306" t="str">
            <v>生产经营单位生产安全事故应急预案编制导则</v>
          </cell>
          <cell r="E306" t="str">
            <v>现行</v>
          </cell>
        </row>
        <row r="306">
          <cell r="I306" t="str">
            <v>全国安全生产标准化技术委员会</v>
          </cell>
        </row>
        <row r="306">
          <cell r="K306" t="str">
            <v>Guidelines for enterprises to develop emergency response plan for work place accidents</v>
          </cell>
        </row>
        <row r="306">
          <cell r="M306" t="str">
            <v>AQ/T 9007</v>
          </cell>
        </row>
        <row r="306">
          <cell r="O306" t="str">
            <v>GB/T 29639-2013</v>
          </cell>
        </row>
        <row r="306">
          <cell r="R306" t="str">
            <v>C78</v>
          </cell>
          <cell r="S306" t="str">
            <v>13.200</v>
          </cell>
        </row>
        <row r="306">
          <cell r="U306" t="str">
            <v>中国安全生产科学研究院、国家安全生产应急救援中心、南方电网调峰调频发电有限公司</v>
          </cell>
        </row>
        <row r="306">
          <cell r="W306" t="str">
            <v>张兴凯、雷长群、高双喜、孔亮、时训先、吴志岭、闫立、石国领、张明、李定林、王文靖、陈兵、王尚顺、李晖、蔡镇坤、徐斌、周劲松</v>
          </cell>
          <cell r="X306">
            <v>44103</v>
          </cell>
          <cell r="Y306">
            <v>44287</v>
          </cell>
          <cell r="Z306" t="str">
            <v>本标准规定了生产经营单位生产安全事故应急预案的编制程序、体系构成和综合应急预案、专项应急预案、现场处置方案的主要内容以及附件信息。 本标准适用于生产经营单位生产安全事故应急预案(以下简称应急预案)编制工作，核电厂、其他社会组织和单位的应急预案编制可参照本标准执行。</v>
          </cell>
        </row>
        <row r="307">
          <cell r="C307" t="str">
            <v>GB/T 32338-2015</v>
          </cell>
          <cell r="D307" t="str">
            <v>石油天然气工业  钻井和修井设备  钻井泵</v>
          </cell>
          <cell r="E307" t="str">
            <v>现行</v>
          </cell>
        </row>
        <row r="307">
          <cell r="I307" t="str">
            <v>全国石油钻采设备和工具标准化技术委员会</v>
          </cell>
        </row>
        <row r="307">
          <cell r="K307" t="str">
            <v>Petroleum and natural gas industries—Drilling and well servicing equipment—Mud-pump</v>
          </cell>
        </row>
        <row r="307">
          <cell r="M307" t="str">
            <v>GB/T 191,GB/T 229,GB/T 307(所有部分),GB/T 3077,GB/T 3480(所有部分),GB/T 4604(所有部分),GB/T 6388,GB/T 8423,GB/T 9444,GB/T 13384,GB/T 13799,GB/T 17744-2015,GB/T 19001,GB/T 22513,NB/T 47013.4,JB/T 7927,SY/T 6919</v>
          </cell>
        </row>
        <row r="307">
          <cell r="R307" t="str">
            <v>E92</v>
          </cell>
          <cell r="S307" t="str">
            <v>75.180.10</v>
          </cell>
        </row>
        <row r="307">
          <cell r="U307" t="str">
            <v>宝鸡石油机械有限责任公司、兰州兰石石油装备工程有限公司、南阳二机石油装备（集团）有限公司、四川宏华石油设备有限公司、中国石油集团渤海石油装备（天津）中成机械制造有限公司、胜利油田高原石油装备有限责任公司、川庆钻探长庆钻井总公司</v>
          </cell>
        </row>
        <row r="307">
          <cell r="W307" t="str">
            <v>蒲荣春、刘红芳、祖慧玲、范亚民、董辉、刘俭、周小冬、许林涛、吴苗法、秦建中</v>
          </cell>
          <cell r="X307">
            <v>42369</v>
          </cell>
          <cell r="Y307">
            <v>42461</v>
          </cell>
          <cell r="Z307" t="str">
            <v>本标准规定了石油天然气工业钻井和修井用钻井泵的术语和定义、设计、设计验证、材料、焊接、质量控制、文件、产品标志、贮存、包装与运输的要求。 本标准适用于活塞/柱塞式单作用钻井泵的设计、制造、试验和检验。</v>
          </cell>
        </row>
        <row r="308">
          <cell r="C308" t="str">
            <v>GB 50013-2018</v>
          </cell>
          <cell r="D308" t="str">
            <v>室外给水设计标准</v>
          </cell>
          <cell r="E308" t="str">
            <v>现行</v>
          </cell>
        </row>
        <row r="308">
          <cell r="I308" t="str">
            <v>中华人民共和国住房和城乡建设部</v>
          </cell>
        </row>
        <row r="308">
          <cell r="K308" t="str">
            <v>Standard for design of outdoor water supply engineering</v>
          </cell>
        </row>
        <row r="308">
          <cell r="M308" t="str">
            <v>无</v>
          </cell>
          <cell r="N308" t="str">
            <v>无</v>
          </cell>
          <cell r="O308" t="str">
            <v>无</v>
          </cell>
        </row>
        <row r="308">
          <cell r="R308" t="str">
            <v>P41</v>
          </cell>
          <cell r="S308" t="str">
            <v>83.140</v>
          </cell>
        </row>
        <row r="308">
          <cell r="U308" t="str">
            <v>上海市政工程设计研究总院(集团)有限公司、北京市市政工程设计研究总院有限公司、中国市政工程华北设计研究总院有限公司、中国市政工程东北设计研究总院有限公司、中国市政工程西北设计研究院有限公司、中国市政工程中南设计研究总院有限公司、中国市政工程西南设计研究总院有限公司、杭州市城市规划设计研究院、清华大学、同济大学、哈尔滨工业大学</v>
          </cell>
        </row>
        <row r="308">
          <cell r="W308" t="str">
            <v>王如华、于水利、马林伟、王南威、王胜军、王洋、王晏、王海梅、王雄、邓志光、邓慧萍、史春海、冯一军、冯嘉琳、朱昱、邬亦俊、刘文君、许嘉炯、李冬、李伟、李国洪、李春鞠、李祖鹏、杨力、杨红、杨孟进、杨宪力、杨雪、时文歆、何纯提、沈小红、张杰、张晓健、张硕、张德跃、张德新、陈永成、陈超、郑国兴、单晓峻、赵忠富、饶磊、姚左钢、聂福胜、徐承华、曹伟新、崔福义、董红、舒玉芬、谢仁杰、熊水应、魏俊杰</v>
          </cell>
          <cell r="X308">
            <v>43460</v>
          </cell>
          <cell r="Y308">
            <v>43678</v>
          </cell>
          <cell r="Z308" t="str">
            <v>本标准适用于新建、扩建和改建的城镇及工业区永久性给水工程设计。</v>
          </cell>
        </row>
        <row r="309">
          <cell r="C309" t="str">
            <v>GB 50014-2021</v>
          </cell>
          <cell r="D309" t="str">
            <v>室外排水设计标准</v>
          </cell>
          <cell r="E309" t="str">
            <v>现行</v>
          </cell>
        </row>
        <row r="309">
          <cell r="I309" t="str">
            <v>中华人民共和国住房和城乡建设部</v>
          </cell>
        </row>
        <row r="309">
          <cell r="K309" t="str">
            <v>Standard for design of outdoor wastewater engineering</v>
          </cell>
        </row>
        <row r="309">
          <cell r="M309" t="str">
            <v>无</v>
          </cell>
          <cell r="N309" t="str">
            <v>无</v>
          </cell>
          <cell r="O309" t="str">
            <v>无</v>
          </cell>
        </row>
        <row r="309">
          <cell r="R309" t="str">
            <v>P40</v>
          </cell>
          <cell r="S309" t="str">
            <v>29.160.01</v>
          </cell>
        </row>
        <row r="309">
          <cell r="U309" t="str">
            <v>上海市政工程设计研究总院(集团)有限公司、北京市市政工程设计研究总院有限公司、中国市政工程东北设计研究总院有限公司、中国市政工程华北设计研究总院有限公司、中国市政工程西北设计研究院有限公司、中国市政工程中南设计研究总院有限公司、天津市市政工程设计研究总院、中国市政工程西南设计研究总院有限公司</v>
          </cell>
        </row>
        <row r="309">
          <cell r="W309" t="str">
            <v>张辰、李艺、陈嫣、厉彦松、李成江、马小蕾、李树苑、王秀朵、罗万申、王锡清、胡维杰、李滨、赵明、任玉辉、吕永鹏、谭学军、李春鞠、冯凯、杨红、张德跃、史春海、刘向荣、付忠志、张欣、俞士静、陆继诚、周质炎、杨雪、邹伟国、李伦、朱文美、姚玉健、杨雪、李金龙、雷培树</v>
          </cell>
          <cell r="X309">
            <v>44295</v>
          </cell>
          <cell r="Y309">
            <v>44470</v>
          </cell>
          <cell r="Z309" t="str">
            <v>本标准适用于新建、扩建和改建的城镇、工业区和居住区的永久性室外排水工程设计。</v>
          </cell>
        </row>
        <row r="310">
          <cell r="C310" t="str">
            <v>GB 50016-2014</v>
          </cell>
          <cell r="D310" t="str">
            <v>建筑设计防火规范</v>
          </cell>
          <cell r="E310" t="str">
            <v>现行</v>
          </cell>
        </row>
        <row r="310">
          <cell r="I310" t="str">
            <v>中华人民共和国公安部</v>
          </cell>
        </row>
        <row r="310">
          <cell r="K310" t="str">
            <v>Code for fire protection design of buildings</v>
          </cell>
        </row>
        <row r="310">
          <cell r="M310" t="str">
            <v>无</v>
          </cell>
          <cell r="N310" t="str">
            <v>无</v>
          </cell>
          <cell r="O310" t="str">
            <v>无</v>
          </cell>
        </row>
        <row r="310">
          <cell r="R310" t="str">
            <v>P16</v>
          </cell>
          <cell r="S310" t="str">
            <v>13.220</v>
          </cell>
        </row>
        <row r="310">
          <cell r="U310" t="str">
            <v>中华人民共和国公安部、部天津消防研究所、公安部四川消防研究所、中国建筑科学研究院、中国建筑东北设计研究院有限公司、中国中元国际工程有限公司、中国市政工程华北设计研究院、中国中轻国际工程有限公司、中国寰球化学工程公司、中国建筑设计研究院、公安部沈阳消防研究所、北京市建筑设计研究院、天津市建筑设计院、清华大学建筑设计研究院、东北电力设计院、华东建筑设计研究院有限公司、上海隧道工程轨道交通设计研究院、北京市公安消防总队、上海市公安消防总队、天津市公安消防总队、四川省公安消防总队、陕西省公安消防总队、辽宁省公安消防总队、福建省公安消防总队</v>
          </cell>
        </row>
        <row r="310">
          <cell r="W310" t="str">
            <v>倪照鹏、刘激扬、王宗存、沈纹、吴和俊、张磊、胡锐、张梅红、黄韬、张敏洁、郭景、黄德祥、卫大可</v>
          </cell>
          <cell r="X310">
            <v>41878</v>
          </cell>
          <cell r="Y310">
            <v>42125</v>
          </cell>
          <cell r="Z310" t="str">
            <v>本规范适用于下列新建、扩建和改建的建筑:1 厂房;2 仓库;3 民用建筑;4 甲、乙、丙类液体储罐(区);5 可燃、助燃气体储罐(区);6 可燃材料堆场;7 城市交通隧道。人民防空工程、石油和天然气工程、石油化工工程和火力发电厂与变电站等的建筑防火设计,当有专门的国家标准时,宜从其规定。本规范不适用于火药、炸药及其制品厂房(仓库)、花炮厂房(仓库)的建筑防火设计。</v>
          </cell>
        </row>
        <row r="311">
          <cell r="C311" t="str">
            <v>GB/T 50087-2013</v>
          </cell>
          <cell r="D311" t="str">
            <v>工业企业噪声控制设计规范</v>
          </cell>
          <cell r="E311" t="str">
            <v>现行</v>
          </cell>
        </row>
        <row r="311">
          <cell r="I311" t="str">
            <v>中华人民共和国住房和城乡建设部</v>
          </cell>
        </row>
        <row r="311">
          <cell r="K311" t="str">
            <v>Code for design of noise control of industrial enterprises</v>
          </cell>
        </row>
        <row r="311">
          <cell r="M311" t="str">
            <v>无</v>
          </cell>
          <cell r="N311" t="str">
            <v>无</v>
          </cell>
          <cell r="O311" t="str">
            <v>无</v>
          </cell>
        </row>
        <row r="311">
          <cell r="R311" t="str">
            <v>P31</v>
          </cell>
          <cell r="S311" t="str">
            <v>17.140.01</v>
          </cell>
        </row>
        <row r="311">
          <cell r="U311" t="str">
            <v>北京市劳动保护科学研究所、中国科学院声学研究所、中国建筑科学研究院、中国建筑设计研究院、中国环境科学研究院、国家建筑材料工业标准定额总站、北京市疾病预防控制中心、北京城建科技促进会、华北科技学院、北京绿创声学工程股份有限公司、中材装备集团有限公司、天津水泥工业设计研究院有限公司</v>
          </cell>
        </row>
        <row r="311">
          <cell r="W311" t="str">
            <v>张斌、魏志勇、徐民、王蓓蓓、秦勤、邵斌、户文成、李贤徽、宋瑞祥、佟小朋、刘碧龙、张翔、张付奎、张国宁、施敬林、吕琳、王建明、程根银、耿晓音、郭宇春、吴涛、岳润清</v>
          </cell>
          <cell r="X311">
            <v>41607</v>
          </cell>
          <cell r="Y311">
            <v>41791</v>
          </cell>
          <cell r="Z311" t="str">
            <v>本规范适用于工业企业的新建、改建、扩建与技术改造工程的噪声控制设计。</v>
          </cell>
        </row>
        <row r="312">
          <cell r="C312" t="str">
            <v>GB 50183-2015</v>
          </cell>
          <cell r="D312" t="str">
            <v>石油天然气工程设计防火规范</v>
          </cell>
          <cell r="E312" t="str">
            <v>现行</v>
          </cell>
        </row>
        <row r="312">
          <cell r="I312" t="str">
            <v>中华人民共和国住房和城乡建设部</v>
          </cell>
        </row>
        <row r="312">
          <cell r="K312" t="str">
            <v>Code for fire protection design of petroleum and natural gas engineering</v>
          </cell>
        </row>
        <row r="312">
          <cell r="M312" t="str">
            <v>GB6722,GB50016,GB50019,GB50052,GB50057,GB50058,GB50116,GB50140,GB50151,GB50251,GB50253,GB50313,GB50423,GB50459,GB50470,GB/T50698,GB50974,GB20368,GB/T21447,TSG R004,SY6503</v>
          </cell>
          <cell r="N312" t="str">
            <v>无</v>
          </cell>
          <cell r="O312" t="str">
            <v>无</v>
          </cell>
        </row>
        <row r="312">
          <cell r="R312" t="str">
            <v>P15/19</v>
          </cell>
          <cell r="S312" t="str">
            <v>13.220.20</v>
          </cell>
        </row>
        <row r="312">
          <cell r="U312" t="str">
            <v>中国石油天然气股份有限公司规划总院、大庆油田工程有限公司、中国石油集团工程设计有限责任公司西南分公司、中油辽河工程有限公司、公安部天津消防研究所、中石化石油工程设计有限公司、中国石油天然气管道工程有限公司、中国寰球工程公司</v>
          </cell>
        </row>
        <row r="312">
          <cell r="W312" t="str">
            <v>杨莉娜、惠熙祥、杨春明、李―冰、陈运强、白改玲、李爽、郭宝申、秘义行、王瞭智、连洪江、李正才、黄云松、杨︰艳、吴军、刘杨龙、杨清民、刘玉身、董增强、童富良、孙绳昆、王春燕、何玉辉、程―静、王璐、翟永辉、袁印实、郭佳春、杨﹐峥、邱心鹏、李艳辉、李玉春、白晓东、乔秀民、胡连锋、严明、李一强、陆永康、徐―晶、王秀君、陆―勇
</v>
          </cell>
          <cell r="X312">
            <v>42150</v>
          </cell>
          <cell r="Y312">
            <v>42430</v>
          </cell>
          <cell r="Z312" t="str">
            <v>为了防止和减少石油天然气工程火灾危害和损失，保障人身和财产安全，制定本规范。本规范适用于新建、扩建和改建的陆上油气田工程、海洋油气田陆上终端工程。液化天然气站场工程、油气管道站场及线路截断阀(室)工程的防火设计。本规范不适用于浮动式液化天然气设施、城镇液化天然气供应站工程和管输独立石油库工程。石油天然气工程防火设计除应执行本规范外，尚应符合国家现行有关标准的规定。</v>
          </cell>
        </row>
        <row r="313">
          <cell r="C313" t="str">
            <v>GB 50350-2015</v>
          </cell>
          <cell r="D313" t="str">
            <v>油田油气集输设计规范</v>
          </cell>
          <cell r="E313" t="str">
            <v>现行</v>
          </cell>
        </row>
        <row r="313">
          <cell r="I313" t="str">
            <v>中华人民共和国住房和城乡建设部</v>
          </cell>
        </row>
        <row r="313">
          <cell r="K313" t="str">
            <v>Code for design of oil-gas gathering and transportation systems of oilfield</v>
          </cell>
        </row>
        <row r="313">
          <cell r="M313" t="str">
            <v>GB50183,GB50058,GB50253,GB50251,GB50074,GB/T13007,GB17820,GB9053,GB11174,GB50470,GB50264,GB50423,GB50459,GB21447,GB/T8163,GB5310,GB6479,GB/T9711,GB713,GB50316,GB50493,GB/T4756,GB/T27867,GB/T9109.1,GB/T9109.2,GB/T17288,GB/T18603,GB/T21446,GB/T18604,GB/T21391,GB50016,GB50160,GB50187,GBJ87GBZ1,GB50014,GB50351,GB50052,GB50057,GB5749,GB50428,GB8978,GB50010,GB50040,GB50223,GB50011,GB50191,GB50041,GB/T1576,GB21447,GB21448,GB/T50698,GB50264,GB12348,GB50395,GB50115,GB50343,GB50313,GB50311,GB50200,GB50019,SY/T6420,SY/T0049,SY/T0540,SY/T0515,SY/T0045,SY/T0081,SY/T0069,SY/T0511.1,SY/T0511.2,SY/T0048,SY/T0076,SY/T0011,SY/T0077,SY/T0516,SY/T0415,SY/T0071,SY/T0090,SY/T0091,SY/T0310,SY6503,SY0043,SY/T/T5398,SY/T6682,SY/T6658,SY/T0033,SY/T6671,SY/T0317,SY/T0089,SY/T0021,SY/T4097,SY/T0017,SY/T6276,SH/T3068,SH/T3083,HG/T20670,GBJ22,YD/T5095,YD/T5024,YD/T5119,YD5102,YD/T1099,YD/T1627,YD/T1629,GB/T50622,YD/T1434,YD/T1385,YD5007,YD5040,YD5098</v>
          </cell>
          <cell r="N313" t="str">
            <v>无</v>
          </cell>
          <cell r="O313" t="str">
            <v>无</v>
          </cell>
        </row>
        <row r="313">
          <cell r="R313" t="str">
            <v>E98</v>
          </cell>
          <cell r="S313" t="str">
            <v>75.200</v>
          </cell>
        </row>
        <row r="313">
          <cell r="U313" t="str">
            <v>大庆油田工程有限公司、中油辽河工程有限公司、中石化石油工程设计有限公司、西安长庆科技工程有限责任公司</v>
          </cell>
        </row>
        <row r="313">
          <cell r="X313">
            <v>42341</v>
          </cell>
          <cell r="Y313">
            <v>42583</v>
          </cell>
          <cell r="Z313" t="str">
            <v>本规范适用于陆上油田、滩海陆采油田和海上油田陆岸终端油气集输工程设计。</v>
          </cell>
        </row>
        <row r="314">
          <cell r="C314" t="str">
            <v>GB/T 50823-2013</v>
          </cell>
          <cell r="D314" t="str">
            <v>油气田及管道工程计算机控制系统设计规范</v>
          </cell>
          <cell r="E314" t="str">
            <v>现行</v>
          </cell>
        </row>
        <row r="314">
          <cell r="I314" t="str">
            <v>中华人民共和国住房和城乡建设部</v>
          </cell>
        </row>
        <row r="314">
          <cell r="K314" t="str">
            <v>Code for computer control system design of oil/gas fields and pipelines</v>
          </cell>
        </row>
        <row r="314">
          <cell r="M314" t="str">
            <v>无</v>
          </cell>
          <cell r="N314" t="str">
            <v>无</v>
          </cell>
          <cell r="O314" t="str">
            <v>无</v>
          </cell>
        </row>
        <row r="314">
          <cell r="R314" t="str">
            <v>P71</v>
          </cell>
          <cell r="S314" t="str">
            <v>75.020</v>
          </cell>
        </row>
        <row r="314">
          <cell r="U314" t="str">
            <v>胜利油田胜利勘察设计研究院有限公司、大庆油田工程有限公司、中国石油天然气管道工程有限公司</v>
          </cell>
        </row>
        <row r="314">
          <cell r="W314" t="str">
            <v>田京山、程云海、王怀义、刘强、徐晶、梅斌、梅刚、张德发、高原、冯立法、刘晓刚、聂中文、邢建芬、刘少宇、王志强、纪志军、王静、王偣、闰辉、李瑾、宋衍茹、杨立萍、李敬</v>
          </cell>
          <cell r="X314">
            <v>41268</v>
          </cell>
          <cell r="Y314">
            <v>41395</v>
          </cell>
          <cell r="Z314" t="str">
            <v>本规范适用于陆上油气田及管道工程中新建、改建和扩建工程的计算机控制系统设计。</v>
          </cell>
        </row>
        <row r="315">
          <cell r="C315" t="str">
            <v>GB/T 50892-2013</v>
          </cell>
          <cell r="D315" t="str">
            <v>油气田及管道工程仪表控制系统设计规范</v>
          </cell>
          <cell r="E315" t="str">
            <v>现行</v>
          </cell>
        </row>
        <row r="315">
          <cell r="I315" t="str">
            <v>中华人民共和国住房和城乡建设部</v>
          </cell>
        </row>
        <row r="315">
          <cell r="K315" t="str">
            <v>Code for engineering design of instrument control system for oil/gas fields and pipelines</v>
          </cell>
        </row>
        <row r="315">
          <cell r="M315" t="str">
            <v>无</v>
          </cell>
          <cell r="N315" t="str">
            <v>无</v>
          </cell>
          <cell r="O315" t="str">
            <v>无</v>
          </cell>
        </row>
        <row r="315">
          <cell r="R315" t="str">
            <v>P80</v>
          </cell>
          <cell r="S315" t="str">
            <v>75.200</v>
          </cell>
        </row>
        <row r="315">
          <cell r="U315" t="str">
            <v>中国石化集团中原石油勘探局勘察设计研究院、胜利油田胜利勘察设计研究院有限公司、大庆油田工程有限公司、中国石油天然气管道工程有限公司、中国石油集团工程设计有限责任公司西南分公司
</v>
          </cell>
        </row>
        <row r="315">
          <cell r="W315" t="str">
            <v>胡迈清、朱瑞苗、郭晓明、梅刚、程云海、卢文达、何丽梅、王晓莉、王向阳、田京山、张德发、王怀义、于建林、张建强、连家秀、祁会芳、梅斌、杨捷、郭峋、赵国敏、王美燕、张欣、李萍、王琦、高志国、张倩、刘强、纪志军、杨春成、王愔、王志强、杨焜</v>
          </cell>
          <cell r="X315">
            <v>41579</v>
          </cell>
          <cell r="Y315">
            <v>41791</v>
          </cell>
          <cell r="Z315" t="str">
            <v>本规范适用于陆上油气田和管道工程及其辅助设施的仪表控制系统设计。</v>
          </cell>
        </row>
        <row r="316">
          <cell r="C316" t="str">
            <v>GB/T 50934-2013</v>
          </cell>
          <cell r="D316" t="str">
            <v>石油化工工程防渗技术规范</v>
          </cell>
          <cell r="E316" t="str">
            <v>现行</v>
          </cell>
        </row>
        <row r="316">
          <cell r="I316" t="str">
            <v>中华人民共和国住房和城乡建设部</v>
          </cell>
        </row>
        <row r="316">
          <cell r="K316" t="str">
            <v>Technical code for seepage prevention in petrochemical engineering</v>
          </cell>
        </row>
        <row r="316">
          <cell r="M316" t="str">
            <v>无</v>
          </cell>
          <cell r="N316" t="str">
            <v>无</v>
          </cell>
          <cell r="O316" t="str">
            <v>无</v>
          </cell>
        </row>
        <row r="316">
          <cell r="R316" t="str">
            <v>P72</v>
          </cell>
          <cell r="S316" t="str">
            <v>75.020</v>
          </cell>
        </row>
        <row r="316">
          <cell r="U316" t="str">
            <v>中石化洛阳工程有限公司、中国石化工程建设有限公司、中石化宁波工程有限公司、中国寰球工程公司、中国石油工程建设公司华东设计分公司、中国成达工程有限公司、中国石油庆阳石化分公司、中国石油四川石化有限责任公司、四川正升环保科技有限公司、北京高能时代环境技术股份有限公司、北京中非博克科技有限公司、SOLMAX(索玛)国际土工材料有限公司、GSE(吉事益)衬垫技术有限公司、北京金禹华科技发展有限公司、道康宁(中国)投资有限公司、北京锄禾环保技术有限公司、北京固斯特国际化工有限公司</v>
          </cell>
        </row>
        <row r="316">
          <cell r="W316" t="str">
            <v>武笑平、稳转平、申满对、王松生、张林青、陈薇、黄钟喜、周家祥、王耀东、杨晓红、葛保锋、崔忠涛、杨诗勇、魏治中、张栋杰、张成武、姜吉祥、邱石、刘仲元、杨小永、杨辉、刘勇、刘继武、黄仕昌、曹大伟、谭晓明、祁昌伟、高剑秋、李建留、王文开、杜新辉、杨建平</v>
          </cell>
          <cell r="X316">
            <v>41579</v>
          </cell>
          <cell r="Y316">
            <v>41791</v>
          </cell>
          <cell r="Z316" t="str">
            <v>本规范适用于石油化工和煤化工工程防渗的设计、施工和质量检验;不适用于一般工业固体废物和危险废物的贮存、处置与填埋工程以及长输管道线路敷设工程。</v>
          </cell>
        </row>
        <row r="317">
          <cell r="C317" t="str">
            <v>GBZ 1-2010</v>
          </cell>
          <cell r="D317" t="str">
            <v>工业企业设计卫生标准</v>
          </cell>
          <cell r="E317" t="str">
            <v>现行</v>
          </cell>
        </row>
        <row r="317">
          <cell r="I317" t="str">
            <v>中华人民共和国卫生部</v>
          </cell>
        </row>
        <row r="317">
          <cell r="K317" t="str">
            <v>Hygienic standards for the Design of Industrial Enterprises</v>
          </cell>
        </row>
        <row r="317">
          <cell r="M317" t="str">
            <v>GBZ2.1,GBZ2.2,GBZ158,GBZ/T194,GBZ/T195,GBZ/T223,GB3095,GB16297,GB/T16758,GB18083,GB/T18664,GB18871,GB50019,GB/T50033,GB50034,GB50073,GB50187,GBJ87</v>
          </cell>
          <cell r="N317" t="str">
            <v>无</v>
          </cell>
          <cell r="O317" t="str">
            <v>GBZ 1-2002</v>
          </cell>
        </row>
        <row r="317">
          <cell r="R317" t="str">
            <v>C52</v>
          </cell>
          <cell r="S317" t="str">
            <v>13.100</v>
          </cell>
        </row>
        <row r="317">
          <cell r="U317" t="str">
            <v>中国疾病预防控制中心职业卫生与中毒控制所、中国疾病预防控制中心环境与健康相关产品安全所、复旦大学公共卫生学院、北京大学公共卫生学院、首都经济贸易大学、北京市疾病预防控制中心、上海市疾病预防控制中心、辽宁省疾病预防控制中心、中华全国总工会、山东省职业卫生与职业病防治研究院﹑河南省职业病防治研究所、辽宁省职业病防治院、鞍山钢铁集团公司劳动卫生研究所、中国纺织勘察设计协会、中国化学工业协会、中国石油和化工勘察设计协会、全国电力行业劳动环境检测监督总站</v>
          </cell>
        </row>
        <row r="317">
          <cell r="W317" t="str">
            <v>李涛、张敏、吴维皑、杜燮祎、邵强、徐伯洪、梁友信、戴自祝、王生、郭建中、王忠旭、李文捷、赵容、吕琳、吴世达、刘茁、余善法、李刚、刘晓延、邵华、林菡、王恩业、刘承彬、樊晶光、赵桂芹、王丹、金晔鑫、陈青松、张永</v>
          </cell>
          <cell r="X317">
            <v>40200</v>
          </cell>
          <cell r="Y317">
            <v>40391</v>
          </cell>
          <cell r="Z317" t="str">
            <v>本标准规定了工业企业选址与总体布局、工作场所、辅助用室以及应急救援的基本卫生学要求。本标准适用于工业企业新建、改建、扩建和技术改造、技术引进项目 (以下统称建设项目)的卫生设计及职业病危害评价。事业单位和其他经济组织建设项目的卫生设计及职业病危害评价、、建设项目施工期持续数年或施工规模较大、因各种特殊原因需要的临时性工业企业设计、以及工业园区的总体布局等可参照本标准执行。</v>
          </cell>
        </row>
        <row r="318">
          <cell r="C318" t="str">
            <v>GB/T 222-2006</v>
          </cell>
          <cell r="D318" t="str">
            <v>钢的成品化学成分允许偏差</v>
          </cell>
          <cell r="E318" t="str">
            <v>现行</v>
          </cell>
        </row>
        <row r="318">
          <cell r="I318" t="str">
            <v>全国钢标准化技术委员会</v>
          </cell>
        </row>
        <row r="318">
          <cell r="K318" t="str">
            <v>Permissible tolerances for chemical composition of steel products</v>
          </cell>
        </row>
        <row r="318">
          <cell r="M318" t="str">
            <v>无</v>
          </cell>
          <cell r="N318" t="str">
            <v>无</v>
          </cell>
          <cell r="O318" t="str">
            <v>GB/T222-1984</v>
          </cell>
        </row>
        <row r="318">
          <cell r="R318" t="str">
            <v>H40</v>
          </cell>
          <cell r="S318" t="str">
            <v>77.080.20</v>
          </cell>
        </row>
        <row r="318">
          <cell r="U318" t="str">
            <v>冶金工业信息标准研究院</v>
          </cell>
        </row>
        <row r="318">
          <cell r="W318" t="str">
            <v>伍千思、栾燕、刘宝石、戴强</v>
          </cell>
          <cell r="X318">
            <v>38753</v>
          </cell>
          <cell r="Y318">
            <v>38930</v>
          </cell>
          <cell r="Z318" t="str">
            <v>本标准规定了非合金钢（沸腾钢除外）、低合金钢、合金钢的成品钢材（包括钢坯）的化学成分相对于规定的熔炼化学成分界限值的允许偏差，并给出了相关术语的定义。 本标准适用于钢的产品标准、技术规范对成品化学成分允许偏差的规定。</v>
          </cell>
        </row>
        <row r="319">
          <cell r="C319" t="str">
            <v>SY/T 0026-1999</v>
          </cell>
          <cell r="D319" t="str">
            <v>水腐蚀性测试方法</v>
          </cell>
          <cell r="E319" t="str">
            <v>现行</v>
          </cell>
        </row>
        <row r="319">
          <cell r="I319" t="str">
            <v>石油工程建设专业标准化委员会</v>
          </cell>
        </row>
        <row r="319">
          <cell r="K319" t="str">
            <v>Test method for corrosivity of water</v>
          </cell>
        </row>
        <row r="319">
          <cell r="O319" t="str">
            <v>SYJ 26-87</v>
          </cell>
        </row>
        <row r="319">
          <cell r="R319" t="str">
            <v>Z50</v>
          </cell>
          <cell r="S319" t="str">
            <v>13.060.01</v>
          </cell>
        </row>
        <row r="319">
          <cell r="U319" t="str">
            <v>江汉石油管理局勘察设计研究院</v>
          </cell>
        </row>
        <row r="319">
          <cell r="W319" t="str">
            <v>高峰、贾恒耀、冯小贝、孙魁</v>
          </cell>
          <cell r="X319">
            <v>36297</v>
          </cell>
          <cell r="Y319">
            <v>36495</v>
          </cell>
          <cell r="Z319" t="str">
            <v>本标准规定了油气田建设和生产过程中水介质对钢材腐蚀速率测定的试验方法。本标准适用于评价水介质对钢材的腐蚀性。
</v>
          </cell>
        </row>
        <row r="320">
          <cell r="C320" t="str">
            <v>SY/T 0048-2016</v>
          </cell>
          <cell r="D320" t="str">
            <v>石油天然气工程总图设计规范</v>
          </cell>
          <cell r="E320" t="str">
            <v>现行</v>
          </cell>
        </row>
        <row r="320">
          <cell r="I320" t="str">
            <v>石油工程建设专业标准化委员会</v>
          </cell>
        </row>
        <row r="320">
          <cell r="K320" t="str">
            <v>Design specifications of general plan for petroleum and natural gas engineering</v>
          </cell>
        </row>
        <row r="320">
          <cell r="O320" t="str">
            <v>SY/T 0048-2009</v>
          </cell>
        </row>
        <row r="320">
          <cell r="R320" t="str">
            <v>P71</v>
          </cell>
          <cell r="S320" t="str">
            <v>75.010</v>
          </cell>
        </row>
        <row r="320">
          <cell r="U320" t="str">
            <v>中国石油天然气股份有限公司规划总院、大庆油田工程有限公司、中国石油天然气管道工程有限公司、中国石油工程设计有限公司西南分公司</v>
          </cell>
        </row>
        <row r="320">
          <cell r="W320" t="str">
            <v>董光喜、李红岩、刘杨龙、李正才、高伟、韩景宽、赵忠德、张斌、赵雪峰、蒋新、刘中庆、朱俊岩、甄建超、谭建辉、梅川、王志勇、刘明杰、唐丹、何兴、曲伟、李兵兵、张炯、孙鹏翔、严明</v>
          </cell>
          <cell r="X320">
            <v>42709</v>
          </cell>
          <cell r="Y320">
            <v>42856</v>
          </cell>
          <cell r="Z320" t="str">
            <v>为使石油天然气工程总图设计在满足生产、安全及保护环境要求的条件下，做到节约用地、降低能耗、节省投资，制定本规范。</v>
          </cell>
        </row>
        <row r="321">
          <cell r="C321" t="str">
            <v>SY/T 0404-2016</v>
          </cell>
          <cell r="D321" t="str">
            <v>加热炉安装工程施工规范</v>
          </cell>
          <cell r="E321" t="str">
            <v>现行</v>
          </cell>
        </row>
        <row r="321">
          <cell r="I321" t="str">
            <v>石油工程建设专业标准化委员会</v>
          </cell>
        </row>
        <row r="321">
          <cell r="K321" t="str">
            <v>Code for construction of heater installation engineering</v>
          </cell>
        </row>
        <row r="321">
          <cell r="O321" t="str">
            <v>SY/T 0404-1998</v>
          </cell>
        </row>
        <row r="321">
          <cell r="R321" t="str">
            <v>P93</v>
          </cell>
          <cell r="S321" t="str">
            <v>75.200</v>
          </cell>
        </row>
        <row r="321">
          <cell r="U321" t="str">
            <v>中油管道机械制造有限责任公司</v>
          </cell>
        </row>
        <row r="321">
          <cell r="W321" t="str">
            <v>王关祥  邹峰  贾春桦  金守奇  刁福俊  冯东建  王震 张雷  李秋  李木子  赵海龙  魏丽燕  于迎芬  候丽娜</v>
          </cell>
          <cell r="X321">
            <v>42709</v>
          </cell>
          <cell r="Y321">
            <v>42856</v>
          </cell>
          <cell r="Z321" t="str">
            <v>为加强加热炉安装工程管理，明确加热炉安装工程施工质量要求，制定本规范。本规范适用于油气田、长输管道、油（气）库用管式加热炉、火筒式加热炉和有机热载体炉及附属设施的安装工程施工。本规范不适用于加热炉站内工艺管线的安装工程施工。</v>
          </cell>
        </row>
        <row r="322">
          <cell r="C322" t="str">
            <v>SY/T 5107-1995</v>
          </cell>
          <cell r="D322" t="str">
            <v>水基压裂液性能评价方法</v>
          </cell>
          <cell r="E322" t="str">
            <v>被代替</v>
          </cell>
        </row>
        <row r="322">
          <cell r="I322" t="str">
            <v>采油采气专业标准化委员会</v>
          </cell>
        </row>
        <row r="322">
          <cell r="K322" t="str">
            <v>Recommended practices on measuring the properties of water-based fracturing fluid</v>
          </cell>
        </row>
        <row r="322">
          <cell r="O322" t="str">
            <v>SY 5107-1986</v>
          </cell>
        </row>
        <row r="322">
          <cell r="R322" t="str">
            <v>E14</v>
          </cell>
          <cell r="S322" t="str">
            <v>75.020</v>
          </cell>
        </row>
        <row r="322">
          <cell r="U322" t="str">
            <v>石油勘探开发科学研究院采油工程研究所;石油勘探开发科学研究院廊坊分院压裂酸化中心</v>
          </cell>
        </row>
        <row r="322">
          <cell r="X322">
            <v>35058</v>
          </cell>
          <cell r="Y322">
            <v>35246</v>
          </cell>
          <cell r="Z322" t="str">
            <v>本标准规定了水基冻胶压裂液性能测定方法。本标准适用于稠化水压裂液的性能测定和评价。</v>
          </cell>
        </row>
        <row r="323">
          <cell r="C323" t="str">
            <v>SY/T 5107-2005</v>
          </cell>
          <cell r="D323" t="str">
            <v>水基压裂液性能评价方法</v>
          </cell>
          <cell r="E323" t="str">
            <v>被代替</v>
          </cell>
        </row>
        <row r="323">
          <cell r="I323" t="str">
            <v>采油采气专业标准化委员会</v>
          </cell>
        </row>
        <row r="323">
          <cell r="K323" t="str">
            <v>Recommended practices on measuring the properties of water-based fracturing fluid</v>
          </cell>
        </row>
        <row r="323">
          <cell r="N323" t="str">
            <v>SY/T 5107-2016</v>
          </cell>
          <cell r="O323" t="str">
            <v>SY/T 5107-1995</v>
          </cell>
        </row>
        <row r="323">
          <cell r="R323" t="str">
            <v>E14</v>
          </cell>
          <cell r="S323" t="str">
            <v>75.020</v>
          </cell>
        </row>
        <row r="323">
          <cell r="U323" t="str">
            <v>勘探开发研究院廊坊分院</v>
          </cell>
        </row>
        <row r="323">
          <cell r="W323" t="str">
            <v>崔明月、陈彦东、刘萍、梁利、杨艳丽、何书琴、谢小芳</v>
          </cell>
          <cell r="X323">
            <v>38559</v>
          </cell>
          <cell r="Y323">
            <v>38657</v>
          </cell>
          <cell r="Z323" t="str">
            <v>本标准适用于油气田水力压裂用水基压裂液的性能测试和评价。</v>
          </cell>
        </row>
        <row r="324">
          <cell r="C324" t="str">
            <v>SY/T 5108-2006</v>
          </cell>
          <cell r="D324" t="str">
            <v>压裂支撑剂性能指标及测试推荐作法</v>
          </cell>
          <cell r="E324" t="str">
            <v>被代替</v>
          </cell>
        </row>
        <row r="324">
          <cell r="I324" t="str">
            <v>采油采气专业标准化委员会</v>
          </cell>
        </row>
        <row r="324">
          <cell r="K324" t="str">
            <v>Specification and recommended testing  practice for proppants used in hydraulic fracturing operations</v>
          </cell>
        </row>
        <row r="324">
          <cell r="N324" t="str">
            <v>SY/T 5108-2014</v>
          </cell>
          <cell r="O324" t="str">
            <v>SY/T 5108-1997</v>
          </cell>
        </row>
        <row r="324">
          <cell r="R324" t="str">
            <v>E14</v>
          </cell>
          <cell r="S324" t="str">
            <v>75.020</v>
          </cell>
        </row>
        <row r="324">
          <cell r="U324" t="str">
            <v>中国石油天然气股份有限公司勘探开发研究院廊坊分院</v>
          </cell>
        </row>
        <row r="324">
          <cell r="W324" t="str">
            <v>朱文、姚飞、蒙传幼</v>
          </cell>
          <cell r="X324">
            <v>38908</v>
          </cell>
          <cell r="Y324">
            <v>39083</v>
          </cell>
          <cell r="Z324" t="str">
            <v>本标准适用于石油天然气压裂施工所用压裂支撑剂的选择使用以及相关的压裂支撑剂性能评价测试。</v>
          </cell>
        </row>
        <row r="325">
          <cell r="C325" t="str">
            <v>SY/T 5132-2012</v>
          </cell>
          <cell r="D325" t="str">
            <v>石油测井原始资料质量规范</v>
          </cell>
          <cell r="E325" t="str">
            <v>现行</v>
          </cell>
        </row>
        <row r="325">
          <cell r="I325" t="str">
            <v>石油工业标准化技术委员会石油测井专业标准化委员会</v>
          </cell>
        </row>
        <row r="325">
          <cell r="K325" t="str">
            <v>Quality specifications for original petroleum logging information</v>
          </cell>
        </row>
        <row r="325">
          <cell r="O325" t="str">
            <v>SY/T 5132-2003 SY/T 6547-2003</v>
          </cell>
        </row>
        <row r="325">
          <cell r="R325" t="str">
            <v>E12</v>
          </cell>
          <cell r="S325" t="str">
            <v>73.020</v>
          </cell>
        </row>
        <row r="325">
          <cell r="U325" t="str">
            <v>中国石化集团胜利石油管理局测井公司、中国石油集团大庆油田有限责任公司测试技术服务分公司、中国石油集团测井有限公司</v>
          </cell>
        </row>
        <row r="325">
          <cell r="W325" t="str">
            <v>程传之、张玉模、胡启月、侯庆功、王海燕、张静、胡秀妮、冷洪涛、惠伟、程文、姚珊</v>
          </cell>
          <cell r="X325">
            <v>41144</v>
          </cell>
          <cell r="Y325">
            <v>41244</v>
          </cell>
          <cell r="Z325" t="str">
            <v>本标准规定了石油测井原始资料质量要求。本标准适用于电缆井原始资料质量监督和检验，随钻测井及其他测井工艺原始资料质量监督和检验可参照执行。</v>
          </cell>
        </row>
        <row r="326">
          <cell r="C326" t="str">
            <v>SY/T 5153-2007</v>
          </cell>
          <cell r="D326" t="str">
            <v>油藏岩石润湿性测定方法</v>
          </cell>
          <cell r="E326" t="str">
            <v>被代替</v>
          </cell>
        </row>
        <row r="326">
          <cell r="I326" t="str">
            <v>油气田开发专业标准化技术委员会</v>
          </cell>
        </row>
        <row r="326">
          <cell r="K326" t="str">
            <v>Test method of reservoir rock wettability</v>
          </cell>
        </row>
        <row r="326">
          <cell r="N326" t="str">
            <v>SY/T 5153-2017</v>
          </cell>
          <cell r="O326" t="str">
            <v>SY/T 5153-1999</v>
          </cell>
        </row>
        <row r="326">
          <cell r="R326" t="str">
            <v>E12</v>
          </cell>
          <cell r="S326" t="str">
            <v>75.020</v>
          </cell>
        </row>
        <row r="326">
          <cell r="U326" t="str">
            <v>中国石化股份胜利油田分公司地质科学研究院</v>
          </cell>
        </row>
        <row r="326">
          <cell r="W326" t="str">
            <v>曲岩涛、王建、李奋、张红欣、姚凤英</v>
          </cell>
          <cell r="X326">
            <v>39363</v>
          </cell>
          <cell r="Y326">
            <v>39508</v>
          </cell>
          <cell r="Z326" t="str">
            <v>本标准的自吸法和离心法适用于油藏岩石湿润性的测定;本标准的接触法适用于在典型矿片上模拟测定油藏岩石的湿润性</v>
          </cell>
        </row>
        <row r="327">
          <cell r="C327" t="str">
            <v>SY/T 5211-2009</v>
          </cell>
          <cell r="D327" t="str">
            <v>压裂成套设备</v>
          </cell>
          <cell r="E327" t="str">
            <v>被代替</v>
          </cell>
        </row>
        <row r="327">
          <cell r="I327" t="str">
            <v>全国石油钻采设备和工具标准化技术委员会</v>
          </cell>
        </row>
        <row r="327">
          <cell r="K327" t="str">
            <v>Fracturing unit</v>
          </cell>
        </row>
        <row r="327">
          <cell r="N327" t="str">
            <v>SY/T 5211-2016</v>
          </cell>
          <cell r="O327" t="str">
            <v>SYT 5211-2003 SYT 5287-2000</v>
          </cell>
        </row>
        <row r="327">
          <cell r="R327" t="str">
            <v>E92</v>
          </cell>
          <cell r="S327" t="str">
            <v>75.180.10</v>
          </cell>
        </row>
        <row r="327">
          <cell r="U327" t="str">
            <v>中国石化集团江汉石油管理局第四机械厂</v>
          </cell>
        </row>
        <row r="327">
          <cell r="W327" t="str">
            <v>王峻乔、吴汉川、池胜高、乔春、王庆群、叶纪东、许亚彬、游艇、王平、郑满圈、蒋文波、朱凯军、李莉莉、彭平生</v>
          </cell>
          <cell r="X327">
            <v>40178</v>
          </cell>
          <cell r="Y327">
            <v>40299</v>
          </cell>
          <cell r="Z327" t="str">
            <v>本标准规定了压裂成套设备的术语和定义、设计、设计验证、材料要求、焊接要求、质量控制、成套设备型式与基本要求，以及各配套设备的型式与基本参数、要求、试验方法、检验规则、标志、包装、运输、贮存。本标准适用于陆地及海洋石油天然气开采用车装或橇装压裂设备的设计、制造、检验验收和质量评定。</v>
          </cell>
        </row>
        <row r="328">
          <cell r="C328" t="str">
            <v>SY/T 5281-2000</v>
          </cell>
          <cell r="D328" t="str">
            <v>原油破乳剂使用性能检测方法（瓶试法）</v>
          </cell>
          <cell r="E328" t="str">
            <v>被代替</v>
          </cell>
        </row>
        <row r="328">
          <cell r="I328" t="str">
            <v>油田化学剂专业标准化技术委员会</v>
          </cell>
        </row>
        <row r="328">
          <cell r="K328" t="str">
            <v>Bottle test method for the demulsification performance of crude oil demulsifiers</v>
          </cell>
        </row>
        <row r="328">
          <cell r="N328" t="str">
            <v>SY/T 5280-2018</v>
          </cell>
          <cell r="O328" t="str">
            <v> SY/T 5281-91</v>
          </cell>
        </row>
        <row r="328">
          <cell r="R328" t="str">
            <v>A43</v>
          </cell>
          <cell r="S328" t="str">
            <v>71.040.99</v>
          </cell>
        </row>
        <row r="328">
          <cell r="U328" t="str">
            <v>中国石油天然气集团公司辽河石油勘探局勘察设计研究院</v>
          </cell>
        </row>
        <row r="328">
          <cell r="W328" t="str">
            <v>李泽勤、宁甲清、盖军、郭鹏宇、任红宇</v>
          </cell>
          <cell r="X328">
            <v>36595</v>
          </cell>
          <cell r="Y328">
            <v>36800</v>
          </cell>
          <cell r="Z328" t="str">
            <v>本标准适用于原油破乳剂使用性能的检验。</v>
          </cell>
        </row>
        <row r="329">
          <cell r="C329" t="str">
            <v>SY/T 5289-2008</v>
          </cell>
          <cell r="D329" t="str">
            <v>油、气、水井压裂设计与施工及效果评估方法</v>
          </cell>
          <cell r="E329" t="str">
            <v>被代替</v>
          </cell>
        </row>
        <row r="329">
          <cell r="I329" t="str">
            <v>采油采气专业标准化委员会</v>
          </cell>
        </row>
        <row r="329">
          <cell r="K329" t="str">
            <v>Fracturing design, treatment and post-fracturing effect evaluation methods of oil, gas and injection wells</v>
          </cell>
        </row>
        <row r="329">
          <cell r="N329" t="str">
            <v>SY/T 5289-2016</v>
          </cell>
          <cell r="O329" t="str">
            <v>SY/T 5289-2000    SY/T 5836-1993     SY/T 6088-1994</v>
          </cell>
        </row>
        <row r="329">
          <cell r="R329" t="str">
            <v>E14</v>
          </cell>
          <cell r="S329" t="str">
            <v>75.020</v>
          </cell>
        </row>
        <row r="329">
          <cell r="U329" t="str">
            <v>中国石油天然气股份有限公司勘探开发研究院廊坊分院压裂酸化技术服务中心</v>
          </cell>
        </row>
        <row r="329">
          <cell r="W329" t="str">
            <v>蒋廷学、姚飞、崔明月、王永辉、胥云、段瑶瑶、杨艳丽、王振铎、慕立俊、鄢雪梅、才博</v>
          </cell>
          <cell r="X329">
            <v>39615</v>
          </cell>
          <cell r="Y329">
            <v>39783</v>
          </cell>
          <cell r="Z329" t="str">
            <v>本标准规定了油、气、水井压裂设计方法、压裂施工方法和压裂实施效果评估方法。本标准适用于油、气、水井压裂设计、压裂施工和压裂效果评估。</v>
          </cell>
        </row>
        <row r="330">
          <cell r="C330" t="str">
            <v>SY/T 5314-2011</v>
          </cell>
          <cell r="D330" t="str">
            <v>陆上石油地震勘探资料采集技术规范</v>
          </cell>
          <cell r="E330" t="str">
            <v>废止</v>
          </cell>
        </row>
        <row r="330">
          <cell r="I330" t="str">
            <v>石油物探专业标准化委员会</v>
          </cell>
        </row>
        <row r="330">
          <cell r="K330" t="str">
            <v>Technical specifications for seismic data acquisition on land</v>
          </cell>
        </row>
        <row r="330">
          <cell r="O330" t="str">
            <v>SY/T 5314-2004 SY/T 6386-1999</v>
          </cell>
        </row>
        <row r="330">
          <cell r="R330" t="str">
            <v>E11</v>
          </cell>
          <cell r="S330" t="str">
            <v>75.180.10</v>
          </cell>
        </row>
        <row r="330">
          <cell r="U330" t="str">
            <v>中国石油东方地球物理勘探有限责任公司</v>
          </cell>
        </row>
        <row r="330">
          <cell r="W330" t="str">
            <v>詹仕凡、赵恒、邹雪锋、王建民、李志荣、杨飚、刘保林、李建民、胡立新、刘兵</v>
          </cell>
          <cell r="X330">
            <v>40752</v>
          </cell>
          <cell r="Y330">
            <v>40848</v>
          </cell>
          <cell r="Z330" t="str">
            <v>本标准规定了陆上（平原、沙漠、山区、黄土塬、水陆交互带）二维（含宽带）和三维地震资料采集的设计、野外施工、质量检验与评价、资料整理剂验收等工序的技术要求。</v>
          </cell>
        </row>
        <row r="331">
          <cell r="C331" t="str">
            <v>SY/T 5323-2004</v>
          </cell>
          <cell r="D331" t="str">
            <v>节流和压井系统规范</v>
          </cell>
          <cell r="E331" t="str">
            <v>被代替</v>
          </cell>
        </row>
        <row r="331">
          <cell r="I331" t="str">
            <v>全国石油钻采设备和工具标准化技术委员会</v>
          </cell>
        </row>
        <row r="331">
          <cell r="K331" t="str">
            <v>Choke and kill systems</v>
          </cell>
        </row>
        <row r="331">
          <cell r="N331" t="str">
            <v>SY/T 5323-2016</v>
          </cell>
          <cell r="O331" t="str">
            <v>SY/T 5323-92</v>
          </cell>
        </row>
        <row r="331">
          <cell r="R331" t="str">
            <v>E92</v>
          </cell>
          <cell r="S331" t="str">
            <v>75.180.01</v>
          </cell>
        </row>
        <row r="331">
          <cell r="U331" t="str">
            <v>四川井控中心</v>
          </cell>
        </row>
        <row r="331">
          <cell r="W331" t="str">
            <v>张斌、张祥来、刘雪梅、王周琼、高品、贺光清</v>
          </cell>
          <cell r="X331">
            <v>38171</v>
          </cell>
          <cell r="Y331">
            <v>38292</v>
          </cell>
          <cell r="Z331" t="str">
            <v>本标准在技术内容上规定了节流和压井系统的性能、设计、材料、焊接、试验、检验、贮存和运输的最低要求。</v>
          </cell>
        </row>
        <row r="332">
          <cell r="C332" t="str">
            <v>SY/T 5336-2006</v>
          </cell>
          <cell r="D332" t="str">
            <v>岩心分析方法</v>
          </cell>
          <cell r="E332" t="str">
            <v>废止</v>
          </cell>
        </row>
        <row r="332">
          <cell r="I332" t="str">
            <v>油气田开发专业标准化技术委员会</v>
          </cell>
        </row>
        <row r="332">
          <cell r="K332" t="str">
            <v>Practices for core analysis</v>
          </cell>
        </row>
        <row r="332">
          <cell r="O332" t="str">
            <v>SY/T 5336-1996</v>
          </cell>
        </row>
        <row r="332">
          <cell r="R332" t="str">
            <v>E12</v>
          </cell>
          <cell r="S332" t="str">
            <v>75.020</v>
          </cell>
        </row>
        <row r="332">
          <cell r="U332" t="str">
            <v>中国石化股份胜利油田分公司地址科学研究院，中国石油勘探开发研究院</v>
          </cell>
        </row>
        <row r="332">
          <cell r="W332" t="str">
            <v>曲岩涛、戴志坚、李桂梅、王胜、贾丽华、张泉</v>
          </cell>
          <cell r="X332">
            <v>39024</v>
          </cell>
          <cell r="Y332">
            <v>39173</v>
          </cell>
          <cell r="Z332" t="str">
            <v>适用于岩心分析方法</v>
          </cell>
        </row>
        <row r="333">
          <cell r="C333" t="str">
            <v>SY/T 5370-1999</v>
          </cell>
          <cell r="D333" t="str">
            <v>表面及界面张力测定方法</v>
          </cell>
          <cell r="E333" t="str">
            <v>被代替</v>
          </cell>
        </row>
        <row r="333">
          <cell r="I333" t="str">
            <v>油气田开发专业标准化技术委员会</v>
          </cell>
        </row>
        <row r="333">
          <cell r="K333" t="str">
            <v>The method for measurement of surface tension &amp; interfacial tension</v>
          </cell>
        </row>
        <row r="333">
          <cell r="N333" t="str">
            <v>SY/T 5370-2018</v>
          </cell>
          <cell r="O333" t="str">
            <v>SY/T 5370-91,SY.T 5545-92,SY/T 5617-93</v>
          </cell>
        </row>
        <row r="333">
          <cell r="R333" t="str">
            <v>E10</v>
          </cell>
          <cell r="S333" t="str">
            <v>75.180.99</v>
          </cell>
        </row>
        <row r="333">
          <cell r="U333" t="str">
            <v>新疆石油管理局勘探开发研究院</v>
          </cell>
        </row>
        <row r="333">
          <cell r="W333" t="str">
            <v>聂小斌、李新功、邬巧梅、蒋秀麟</v>
          </cell>
          <cell r="X333">
            <v>36297</v>
          </cell>
          <cell r="Y333">
            <v>36495</v>
          </cell>
          <cell r="Z333" t="str">
            <v>本标准规定了挂片法、悬滴法和旋转滴法测定表面及界面张力的方法。
</v>
          </cell>
        </row>
        <row r="334">
          <cell r="C334" t="str">
            <v>SY/T 5467-2007</v>
          </cell>
          <cell r="D334" t="str">
            <v>套管柱试压规范</v>
          </cell>
          <cell r="E334" t="str">
            <v>现行</v>
          </cell>
        </row>
        <row r="334">
          <cell r="I334" t="str">
            <v>石油钻井工程专业标准化委员会</v>
          </cell>
        </row>
        <row r="334">
          <cell r="K334" t="str">
            <v>Specification for casing string pressure test</v>
          </cell>
        </row>
        <row r="334">
          <cell r="O334" t="str">
            <v>SY/T 5467-1992</v>
          </cell>
        </row>
        <row r="334">
          <cell r="R334" t="str">
            <v>E13</v>
          </cell>
          <cell r="S334" t="str">
            <v>75.020</v>
          </cell>
        </row>
        <row r="334">
          <cell r="U334" t="str">
            <v>西南石油大学、塔里木油田公司、四川石油管理局</v>
          </cell>
        </row>
        <row r="334">
          <cell r="W334" t="str">
            <v>郭小阳、宋周成、李早元、徐峰、李国</v>
          </cell>
          <cell r="X334">
            <v>39363</v>
          </cell>
          <cell r="Y334">
            <v>39508</v>
          </cell>
          <cell r="Z334" t="str">
            <v>本标准规定了油气井套管柱的试压时间、方法、指标及组织与实施。本标准适用于石油与天然气井各层次套管固井施工作业后的套管柱试压。</v>
          </cell>
        </row>
        <row r="335">
          <cell r="C335" t="str">
            <v>SY/T 5587.5-2004</v>
          </cell>
          <cell r="D335" t="str">
            <v>常规修井作业规程  第5部分:井下作业井筒准备</v>
          </cell>
          <cell r="E335" t="str">
            <v>被代替</v>
          </cell>
        </row>
        <row r="335">
          <cell r="I335" t="str">
            <v>采油采气专业标准化委员会</v>
          </cell>
        </row>
        <row r="335">
          <cell r="K335" t="str">
            <v>Codes for conventional workover job  Part 5:Preparation of wellbore for downhole operation</v>
          </cell>
        </row>
        <row r="335">
          <cell r="N335" t="str">
            <v>SY/T 5587.5-2018</v>
          </cell>
          <cell r="O335" t="str">
            <v>SY/T 5587.5-93,SY/T 5587.6-93,SY/T 5587.7-93,SY/T 5587.16-93</v>
          </cell>
        </row>
        <row r="335">
          <cell r="R335" t="str">
            <v>E14</v>
          </cell>
          <cell r="S335" t="str">
            <v>75.020</v>
          </cell>
        </row>
        <row r="335">
          <cell r="U335" t="str">
            <v>中国石化胜利油田有限公司井下作业公司</v>
          </cell>
        </row>
        <row r="335">
          <cell r="W335" t="str">
            <v>杨远忠、杨洪建</v>
          </cell>
          <cell r="X335">
            <v>38171</v>
          </cell>
          <cell r="Y335">
            <v>38292</v>
          </cell>
          <cell r="Z335" t="str">
            <v>本部分规定了油水井井筒准备过程中的施工准备、作业程序与质量控制、安全环保要求和资料录取。本部分适用于井下作业过程中的井筒准备施工作业，包括起下油管作业、探砂面、冲砂洗井和通井、刮削套管工序的过程控制</v>
          </cell>
        </row>
        <row r="336">
          <cell r="C336" t="str">
            <v>SY/T 5587.11-2004</v>
          </cell>
          <cell r="D336" t="str">
            <v>常规修井作业规程 第11部分:钻铣封隔器桥塞</v>
          </cell>
          <cell r="E336" t="str">
            <v>被代替</v>
          </cell>
        </row>
        <row r="336">
          <cell r="I336" t="str">
            <v>采油采气专业标准化委员会</v>
          </cell>
        </row>
        <row r="336">
          <cell r="K336" t="str">
            <v>Codes for conventional workover job-Part 11:Milling operation of Packer and Bredge plug</v>
          </cell>
        </row>
        <row r="336">
          <cell r="N336" t="str">
            <v>SY/T 5587.11-2016</v>
          </cell>
          <cell r="O336" t="str">
            <v>SY/T 5587.11-93,SY/T 5587.18-93</v>
          </cell>
        </row>
        <row r="336">
          <cell r="R336" t="str">
            <v>E14</v>
          </cell>
          <cell r="S336" t="str">
            <v>75.020</v>
          </cell>
        </row>
        <row r="336">
          <cell r="U336" t="str">
            <v>华北石油管理局井下作业公司</v>
          </cell>
        </row>
        <row r="336">
          <cell r="W336" t="str">
            <v>催建平、彭梓东、石建辉、孟昭鹏、李民乐</v>
          </cell>
          <cell r="X336">
            <v>38171</v>
          </cell>
          <cell r="Y336">
            <v>38292</v>
          </cell>
          <cell r="Z336" t="str">
            <v>SY／T 5587的本部分规定了在油气水井中钻铣封隔器和桥塞的施工作业设计、施工准备、作业程序、油层保护、职业安全与环境保护、资料录取和施工总结编写等。本部分适用于油气水井的钻铣封隔器和桥塞施工作业。</v>
          </cell>
        </row>
        <row r="337">
          <cell r="C337" t="str">
            <v>SY/T 5587.12-2004</v>
          </cell>
          <cell r="D337" t="str">
            <v>常规修井作业规程 第12部分:打捞落物</v>
          </cell>
          <cell r="E337" t="str">
            <v>被代替</v>
          </cell>
        </row>
        <row r="337">
          <cell r="I337" t="str">
            <v>采油采气专业标准化委员会</v>
          </cell>
        </row>
        <row r="337">
          <cell r="K337" t="str">
            <v>Codes for conventional workover job Part 12:Fishing</v>
          </cell>
        </row>
        <row r="337">
          <cell r="N337" t="str">
            <v>SY/T 5587.12-2018</v>
          </cell>
          <cell r="O337" t="str">
            <v>SY/T 5587.12-93,SY/T 5587.13-93,SY/T 5587.17-93,SY/T 5587.19-94,SY/T 5587.20-94</v>
          </cell>
        </row>
        <row r="337">
          <cell r="R337" t="str">
            <v>E14</v>
          </cell>
          <cell r="S337" t="str">
            <v>75.020</v>
          </cell>
        </row>
        <row r="337">
          <cell r="U337" t="str">
            <v>华北石油管理局井下作业公司</v>
          </cell>
        </row>
        <row r="337">
          <cell r="W337" t="str">
            <v>胡忠民、许红燕、卢世庆、何忠辉</v>
          </cell>
          <cell r="X337">
            <v>38171</v>
          </cell>
          <cell r="Y337">
            <v>38292</v>
          </cell>
          <cell r="Z337" t="str">
            <v>SY／T 5587的本部分规定了在施工井内打捞杆类、管类、小件类、绳类和井下工具类落物的施工设计编写、施工准备、打捞方法、打捞程序、质量控制和职业安全与环保要求、资料录取与施工总结等技术要求。本部分适用于在施工井内杆类、管类、小件类、绳类和井下</v>
          </cell>
        </row>
        <row r="338">
          <cell r="C338" t="str">
            <v>SY 5727-2007</v>
          </cell>
          <cell r="D338" t="str">
            <v>井下作业安全规程</v>
          </cell>
          <cell r="E338" t="str">
            <v>被代替</v>
          </cell>
        </row>
        <row r="338">
          <cell r="I338" t="str">
            <v>石油工业安全专业标准化技术委员会</v>
          </cell>
        </row>
        <row r="338">
          <cell r="K338" t="str">
            <v>Safety rules of downhole services</v>
          </cell>
        </row>
        <row r="338">
          <cell r="N338" t="str">
            <v>SY 5727-2014</v>
          </cell>
          <cell r="O338" t="str">
            <v>SY 5727-1995 SY 6443-2000 SY/T 6566-2003</v>
          </cell>
        </row>
        <row r="338">
          <cell r="R338" t="str">
            <v>E09</v>
          </cell>
          <cell r="S338" t="str">
            <v>13.100</v>
          </cell>
        </row>
        <row r="338">
          <cell r="U338" t="str">
            <v>华北石油管理局井下作业公司</v>
          </cell>
        </row>
        <row r="338">
          <cell r="W338" t="str">
            <v>张聪敏、马爱军、贾会存、李全祺、贾二虎</v>
          </cell>
          <cell r="X338">
            <v>39363</v>
          </cell>
          <cell r="Y338">
            <v>39508</v>
          </cell>
          <cell r="Z338" t="str">
            <v>适用于试油（气）、修井、酸化压裂、射孔等井下作业施工中的安全要求。</v>
          </cell>
        </row>
        <row r="339">
          <cell r="C339" t="str">
            <v>SY/T 5742-2019</v>
          </cell>
          <cell r="D339" t="str">
            <v>石油与天然气井井控安全技术考核管理规则</v>
          </cell>
          <cell r="E339" t="str">
            <v>现行</v>
          </cell>
        </row>
        <row r="339">
          <cell r="I339" t="str">
            <v>石油工业安全专业标准化技术委员会</v>
          </cell>
        </row>
        <row r="339">
          <cell r="K339" t="str">
            <v>Assessment specification for petroleum and gas well control safety technologies</v>
          </cell>
        </row>
        <row r="339">
          <cell r="O339" t="str">
            <v>SY/T 5742-2007</v>
          </cell>
        </row>
        <row r="339">
          <cell r="R339" t="str">
            <v>E09</v>
          </cell>
          <cell r="S339" t="str">
            <v>13.100</v>
          </cell>
        </row>
        <row r="339">
          <cell r="U339" t="str">
            <v>中石化胜利石油工程有限公司黄河钻井总公司、中石化胜利石油工程有限公司钻井工程技术公司、中石化胜利石油工程有限公司渤海钻井总公司</v>
          </cell>
        </row>
        <row r="339">
          <cell r="W339" t="str">
            <v>高飞、刘吉伟、颜小帅、王玉琰、徐云龙、常云跃、范磊、聂双斐、郑丰兰</v>
          </cell>
          <cell r="X339">
            <v>43773</v>
          </cell>
          <cell r="Y339">
            <v>43952</v>
          </cell>
          <cell r="Z339" t="str">
            <v>本标准规定了石油与天然气井井控培训合格证取证的人员范围及安全技术培训考核的管理办法。本标准适用于从事陆上和滩海石油与天然气井的井控操作与管理人员。</v>
          </cell>
        </row>
        <row r="340">
          <cell r="C340" t="str">
            <v>SY/T 5755-1995</v>
          </cell>
          <cell r="D340" t="str">
            <v>压裂酸化用助排剂性能评价方法</v>
          </cell>
          <cell r="E340" t="str">
            <v>被代替</v>
          </cell>
        </row>
        <row r="340">
          <cell r="I340" t="str">
            <v>采油采气专业标准化委员会</v>
          </cell>
        </row>
        <row r="340">
          <cell r="K340" t="str">
            <v>Evaluation of cleanup additives used for fracturing and acidization</v>
          </cell>
        </row>
        <row r="340">
          <cell r="N340" t="str">
            <v>SY/T 5755-2016</v>
          </cell>
        </row>
        <row r="340">
          <cell r="R340" t="str">
            <v>E14</v>
          </cell>
          <cell r="S340" t="str">
            <v>75.020</v>
          </cell>
        </row>
        <row r="340">
          <cell r="U340" t="str">
            <v>胜利石油管理局采油工艺研究院</v>
          </cell>
        </row>
        <row r="340">
          <cell r="W340" t="str">
            <v>李青慧、张文胜、钱桥胜</v>
          </cell>
          <cell r="X340">
            <v>35058</v>
          </cell>
          <cell r="Y340">
            <v>35246</v>
          </cell>
          <cell r="Z340" t="str">
            <v>本标准适用于压裂酸化用助排剂的筛选及评价。</v>
          </cell>
        </row>
        <row r="341">
          <cell r="C341" t="str">
            <v>SY/T 5762-1995</v>
          </cell>
          <cell r="D341" t="str">
            <v>压裂酸化用粘土稳定剂性能测定方法</v>
          </cell>
          <cell r="E341" t="str">
            <v>被代替</v>
          </cell>
        </row>
        <row r="341">
          <cell r="I341" t="str">
            <v>采油采气专业标准化委员会</v>
          </cell>
        </row>
        <row r="341">
          <cell r="K341" t="str">
            <v>Testing procedure of clay inhibitors used for fracturing and acidization</v>
          </cell>
        </row>
        <row r="341">
          <cell r="N341" t="str">
            <v>SY/T 5971-2016</v>
          </cell>
        </row>
        <row r="341">
          <cell r="R341" t="str">
            <v>E14</v>
          </cell>
          <cell r="S341" t="str">
            <v>75.020</v>
          </cell>
        </row>
        <row r="341">
          <cell r="U341" t="str">
            <v>胜利石油管理局采油工艺研究院</v>
          </cell>
        </row>
        <row r="341">
          <cell r="W341" t="str">
            <v>李尚贵</v>
          </cell>
          <cell r="X341">
            <v>35058</v>
          </cell>
          <cell r="Y341">
            <v>35246</v>
          </cell>
          <cell r="Z341" t="str">
            <v>本标准适用于压裂酸化用粘土稳定剂的筛选。</v>
          </cell>
        </row>
        <row r="342">
          <cell r="C342" t="str">
            <v>SY/T 5769-2019</v>
          </cell>
          <cell r="D342" t="str">
            <v>地球物理勘探定位数据P1/11交换格式</v>
          </cell>
          <cell r="E342" t="str">
            <v>现行</v>
          </cell>
        </row>
        <row r="342">
          <cell r="I342" t="str">
            <v>石油物探专业标准化委员会</v>
          </cell>
        </row>
        <row r="342">
          <cell r="K342" t="str">
            <v>P1/11 Geophysical position data exchange format</v>
          </cell>
        </row>
        <row r="342">
          <cell r="O342" t="str">
            <v>SY/T 5769-2012</v>
          </cell>
        </row>
        <row r="342">
          <cell r="R342" t="str">
            <v>E11</v>
          </cell>
          <cell r="S342" t="str">
            <v>75.180.10</v>
          </cell>
        </row>
        <row r="342">
          <cell r="U342" t="str">
            <v>中国石油集团东方地球物理勘探有限责任公司海洋物探处
</v>
          </cell>
        </row>
        <row r="342">
          <cell r="W342" t="str">
            <v>韦秀波、罗敏学、全海燕、徐朝红、刘党卫、杜海涛、杨文渊、李阳、李旭芳、魏文</v>
          </cell>
          <cell r="X342">
            <v>43773</v>
          </cell>
          <cell r="Y342">
            <v>43952</v>
          </cell>
          <cell r="Z342" t="str">
            <v>本标准规定了石油地球物理勘探定位数据的文件格式和编码要求。本标准适用于石油地球物理勘探，其他相关行业可参照执行。</v>
          </cell>
        </row>
        <row r="343">
          <cell r="C343" t="str">
            <v>SY/T 5836-1993</v>
          </cell>
          <cell r="D343" t="str">
            <v>中深井压裂设计施工方法</v>
          </cell>
          <cell r="E343" t="str">
            <v>被代替</v>
          </cell>
        </row>
        <row r="343">
          <cell r="I343" t="str">
            <v>采油采气专业标准化委员会</v>
          </cell>
        </row>
        <row r="343">
          <cell r="N343" t="str">
            <v>SY/T 5289-2008</v>
          </cell>
        </row>
        <row r="343">
          <cell r="R343" t="str">
            <v>E14</v>
          </cell>
          <cell r="S343" t="str">
            <v>75.020</v>
          </cell>
        </row>
        <row r="343">
          <cell r="U343" t="str">
            <v>大庆石油管理局井下作业公司</v>
          </cell>
        </row>
        <row r="343">
          <cell r="W343" t="str">
            <v>李井刚、王继成、白强</v>
          </cell>
          <cell r="X343">
            <v>34289</v>
          </cell>
          <cell r="Y343">
            <v>34455</v>
          </cell>
          <cell r="Z343" t="str">
            <v>本标准适用于深井油层压裂施工。气井压裂工艺亦可参照使用。</v>
          </cell>
        </row>
        <row r="344">
          <cell r="C344" t="str">
            <v>SY/T 5952-2005</v>
          </cell>
          <cell r="D344" t="str">
            <v>油气水井井下工艺管柱工具图例</v>
          </cell>
          <cell r="E344" t="str">
            <v>被代替</v>
          </cell>
        </row>
        <row r="344">
          <cell r="I344" t="str">
            <v>采油采气专业标准化委员会</v>
          </cell>
        </row>
        <row r="344">
          <cell r="K344" t="str">
            <v>Legend of downhole process strings and tools for hydrocarbon production well and water injection well</v>
          </cell>
        </row>
        <row r="344">
          <cell r="N344" t="str">
            <v>SY/T 5952-2014</v>
          </cell>
          <cell r="O344" t="str">
            <v>SY/T 5952-94</v>
          </cell>
        </row>
        <row r="344">
          <cell r="R344" t="str">
            <v>E14</v>
          </cell>
          <cell r="S344" t="str">
            <v>75.020</v>
          </cell>
        </row>
        <row r="344">
          <cell r="U344" t="str">
            <v>江汉油田分公司采油工艺研究院</v>
          </cell>
        </row>
        <row r="344">
          <cell r="W344" t="str">
            <v>肖国华、代理震、湛精华、陈爱平、张勇</v>
          </cell>
          <cell r="X344">
            <v>38559</v>
          </cell>
          <cell r="Y344">
            <v>38657</v>
          </cell>
          <cell r="Z344" t="str">
            <v>本标准适用于常用的油气水井井下工艺管柱工具图例的绘制。</v>
          </cell>
        </row>
        <row r="345">
          <cell r="C345" t="str">
            <v>SY/T 5971-1994</v>
          </cell>
          <cell r="D345" t="str">
            <v>油气田压裂酸化及注水用黏土稳定剂性能评价方法</v>
          </cell>
          <cell r="E345" t="str">
            <v>被代替</v>
          </cell>
        </row>
        <row r="345">
          <cell r="I345" t="str">
            <v>采油采气专业标准化委员会</v>
          </cell>
        </row>
        <row r="345">
          <cell r="K345" t="str">
            <v>Evaluation of clay inhibitors for water injection</v>
          </cell>
        </row>
        <row r="345">
          <cell r="N345" t="str">
            <v>SY/T 5971-2016</v>
          </cell>
        </row>
        <row r="345">
          <cell r="R345" t="str">
            <v>E14</v>
          </cell>
          <cell r="S345" t="str">
            <v>75.020</v>
          </cell>
        </row>
        <row r="345">
          <cell r="U345" t="str">
            <v>新疆石油管理局油田工艺研究所</v>
          </cell>
        </row>
        <row r="345">
          <cell r="W345" t="str">
            <v>任全益、马洪兴</v>
          </cell>
          <cell r="X345">
            <v>34700</v>
          </cell>
          <cell r="Y345">
            <v>34881</v>
          </cell>
          <cell r="Z345" t="str">
            <v>本标准规定了油田注水用粘土稳定剂性能评价方法。本标准适用于油田注水用粘土稳定剂的性能评价。</v>
          </cell>
        </row>
        <row r="346">
          <cell r="C346" t="str">
            <v>SY/T 6127-2006</v>
          </cell>
          <cell r="D346" t="str">
            <v>油气水井井下作业资料录取项目规范</v>
          </cell>
          <cell r="E346" t="str">
            <v>被代替</v>
          </cell>
        </row>
        <row r="346">
          <cell r="I346" t="str">
            <v>采油采气专业标准化委员会</v>
          </cell>
        </row>
        <row r="346">
          <cell r="K346" t="str">
            <v>Specification of data collection items for downhole operation in oil,gas,water wells</v>
          </cell>
        </row>
        <row r="346">
          <cell r="N346" t="str">
            <v>SY/T 6127-2017</v>
          </cell>
          <cell r="O346" t="str">
            <v>SY/T 6127-1995</v>
          </cell>
        </row>
        <row r="346">
          <cell r="R346" t="str">
            <v>E14</v>
          </cell>
          <cell r="S346" t="str">
            <v>75.020</v>
          </cell>
        </row>
        <row r="346">
          <cell r="U346" t="str">
            <v>中国石油大港油田采油工艺研究院</v>
          </cell>
        </row>
        <row r="346">
          <cell r="W346" t="str">
            <v>王凤祥、张振胜、赵汉军、刘延平、任丽华、张奎祥、李莉、赵义丰</v>
          </cell>
          <cell r="X346">
            <v>38908</v>
          </cell>
          <cell r="Y346">
            <v>39083</v>
          </cell>
          <cell r="Z346" t="str">
            <v>适用于油气田油气水井的小修、措施和大修作业资料的录取和质量要求。</v>
          </cell>
        </row>
        <row r="347">
          <cell r="C347" t="str">
            <v>SY/T 6160-2008</v>
          </cell>
          <cell r="D347" t="str">
            <v>防喷器的检查和维修</v>
          </cell>
          <cell r="E347" t="str">
            <v>被代替</v>
          </cell>
        </row>
        <row r="347">
          <cell r="I347" t="str">
            <v>全国石油钻采设备和工具标准化技术委员会</v>
          </cell>
        </row>
        <row r="347">
          <cell r="K347" t="str">
            <v>Check and maintenance of blowout preventer</v>
          </cell>
        </row>
        <row r="347">
          <cell r="N347" t="str">
            <v>SY/T 6160-2014</v>
          </cell>
          <cell r="O347" t="str">
            <v>SY/T 6160-1995</v>
          </cell>
        </row>
        <row r="347">
          <cell r="R347" t="str">
            <v>E92</v>
          </cell>
          <cell r="S347" t="str">
            <v>75.180.01</v>
          </cell>
        </row>
        <row r="347">
          <cell r="U347" t="str">
            <v>石油工业控装置质量监督检验中心</v>
          </cell>
        </row>
        <row r="347">
          <cell r="W347" t="str">
            <v>张斌、张祥来、刘雪梅、曾莲、许宏奇、肖力彤、魏明扬</v>
          </cell>
          <cell r="X347">
            <v>39615</v>
          </cell>
          <cell r="Y347">
            <v>39783</v>
          </cell>
          <cell r="Z347" t="str">
            <v>本标准规定了对在役防喷器进行检查、维修和判废的技术要求。本标准适用于石油天然气钻井、修井用防喷器的检查、维修于判废</v>
          </cell>
        </row>
        <row r="348">
          <cell r="C348" t="str">
            <v>SY/T 6174-2012</v>
          </cell>
          <cell r="D348" t="str">
            <v>油气藏工程常用词汇</v>
          </cell>
          <cell r="E348" t="str">
            <v>现行</v>
          </cell>
        </row>
        <row r="348">
          <cell r="I348" t="str">
            <v>油气田开发专业标准化技术委员会</v>
          </cell>
        </row>
        <row r="348">
          <cell r="K348" t="str">
            <v>Terms of oil/gas reservoir engineering</v>
          </cell>
        </row>
        <row r="348">
          <cell r="O348" t="str">
            <v>SY/T 6174-2005</v>
          </cell>
        </row>
        <row r="348">
          <cell r="R348" t="str">
            <v>E10</v>
          </cell>
          <cell r="S348" t="str">
            <v>75.020</v>
          </cell>
        </row>
        <row r="348">
          <cell r="U348" t="str">
            <v>大庆油田有限责任公司勘探开发研究院</v>
          </cell>
        </row>
        <row r="348">
          <cell r="W348" t="str">
            <v>李洁、倪洪涛、张丽娟、侯兆伟、袁庆峰、陈国、赵国忠、张建</v>
          </cell>
          <cell r="X348">
            <v>41144</v>
          </cell>
          <cell r="Y348">
            <v>41244</v>
          </cell>
          <cell r="Z348" t="str">
            <v>本标准规定了油气藏工程常用词汇。本标准适用于气藏工程领域，也适用于石油工业的其他的领域。</v>
          </cell>
        </row>
        <row r="349">
          <cell r="C349" t="str">
            <v>SY/T 6215-1996</v>
          </cell>
          <cell r="D349" t="str">
            <v>压裂用降滤失剂性能试验方法</v>
          </cell>
          <cell r="E349" t="str">
            <v>废止</v>
          </cell>
        </row>
        <row r="349">
          <cell r="I349" t="str">
            <v>油田化学剂专业标准化技术委员会</v>
          </cell>
        </row>
        <row r="349">
          <cell r="K349" t="str">
            <v>Test method of fluid loss reducers for fracturing</v>
          </cell>
        </row>
        <row r="349">
          <cell r="R349" t="str">
            <v>E14</v>
          </cell>
          <cell r="S349" t="str">
            <v>75.020</v>
          </cell>
        </row>
        <row r="349">
          <cell r="U349" t="str">
            <v>中国石油天然气总公司石油勘探开发科学研究院廊坊分院</v>
          </cell>
        </row>
        <row r="349">
          <cell r="W349" t="str">
            <v>崔明月、李阳、丛连铸、何淑芹</v>
          </cell>
          <cell r="X349">
            <v>35414</v>
          </cell>
          <cell r="Y349">
            <v>35611</v>
          </cell>
          <cell r="Z349" t="str">
            <v>本标准适用于水力压裂用各种降滤失剂的性能测定和评价。</v>
          </cell>
        </row>
        <row r="350">
          <cell r="C350" t="str">
            <v>SY/T 6277-2005</v>
          </cell>
          <cell r="D350" t="str">
            <v>含硫油气田硫化氢监测与人身安全防护规定</v>
          </cell>
          <cell r="E350" t="str">
            <v>被代替</v>
          </cell>
        </row>
        <row r="350">
          <cell r="I350" t="str">
            <v>石油工业安全专业标准化技术委员会</v>
          </cell>
        </row>
        <row r="350">
          <cell r="K350" t="str">
            <v>Specification of hydrogen sulfide monitoring and protecting for operation personnel in oil and gas field involving hydrogen sulfide</v>
          </cell>
        </row>
        <row r="350">
          <cell r="N350" t="str">
            <v>SY/T 6277-2017</v>
          </cell>
          <cell r="O350" t="str">
            <v>SY 6277-1997</v>
          </cell>
        </row>
        <row r="350">
          <cell r="R350" t="str">
            <v>E09</v>
          </cell>
          <cell r="S350" t="str">
            <v>13.100</v>
          </cell>
        </row>
        <row r="350">
          <cell r="U350" t="str">
            <v>中国石油集团工程设计有限责任公司西南分公司</v>
          </cell>
        </row>
        <row r="350">
          <cell r="W350" t="str">
            <v>王裕康、王秦晋、杨朔</v>
          </cell>
          <cell r="X350">
            <v>38430</v>
          </cell>
          <cell r="Y350">
            <v>38473</v>
          </cell>
          <cell r="Z350" t="str">
            <v>本标准适用于陆上含硫油气田．</v>
          </cell>
        </row>
        <row r="351">
          <cell r="C351" t="str">
            <v>SY/T 6290-2018</v>
          </cell>
          <cell r="D351" t="str">
            <v>地震勘探辅助数据SPS格式</v>
          </cell>
          <cell r="E351" t="str">
            <v>现行</v>
          </cell>
        </row>
        <row r="351">
          <cell r="I351" t="str">
            <v>石油物探专业标准化委员会</v>
          </cell>
        </row>
        <row r="351">
          <cell r="K351" t="str">
            <v>Seismic exploration ancillary data SPS format</v>
          </cell>
        </row>
        <row r="351">
          <cell r="O351" t="str">
            <v>SY/T 6290-2011</v>
          </cell>
        </row>
        <row r="351">
          <cell r="R351" t="str">
            <v>E11</v>
          </cell>
          <cell r="S351" t="str">
            <v>75.180.10</v>
          </cell>
        </row>
        <row r="351">
          <cell r="U351" t="str">
            <v>中国石油集团东方地球物理勘探有限责任公司研究院、中石化石油工程地球物理有限公司、天津精采潜龙软件技术有限公司</v>
          </cell>
        </row>
        <row r="351">
          <cell r="W351" t="str">
            <v>赖能和、吕公河、王顺国</v>
          </cell>
          <cell r="X351">
            <v>43402</v>
          </cell>
          <cell r="Y351">
            <v>43525</v>
          </cell>
          <cell r="Z351" t="str">
            <v>本标准规定了地震勘探辅助数据的文件格式和编码要求，以及表层结构调查方法取得的有关辅助数据记录格式和编码要求。本标准适用于二维、三维地震勘探，其他类型的地震勘探可参照使用。</v>
          </cell>
        </row>
        <row r="352">
          <cell r="C352" t="str">
            <v>SY/T 6302-1997</v>
          </cell>
          <cell r="D352" t="str">
            <v>压裂支撑剂充填层短期导流能力评价推荐方法</v>
          </cell>
          <cell r="E352" t="str">
            <v>被代替</v>
          </cell>
        </row>
        <row r="352">
          <cell r="I352" t="str">
            <v>采油采气专业标准化委员会</v>
          </cell>
        </row>
        <row r="352">
          <cell r="K352" t="str">
            <v>Recommended practice for evaluating short term proppant pack conductixity</v>
          </cell>
        </row>
        <row r="352">
          <cell r="N352" t="str">
            <v>SY/T 6302-2009</v>
          </cell>
        </row>
        <row r="352">
          <cell r="R352" t="str">
            <v>E14</v>
          </cell>
          <cell r="S352" t="str">
            <v>75.020</v>
          </cell>
        </row>
        <row r="352">
          <cell r="U352" t="str">
            <v>中国石油天然气总公司石油勘探开发科学研究院廊坊分院</v>
          </cell>
        </row>
        <row r="352">
          <cell r="W352" t="str">
            <v>朱文、王广俊、朱华银</v>
          </cell>
          <cell r="X352">
            <v>35795</v>
          </cell>
          <cell r="Y352">
            <v>35977</v>
          </cell>
          <cell r="Z352" t="str">
            <v>本方法的目的是提出实验室条件下评价压裂支撑剂充填层短期导流能力所采用的统一的试验设备、试验条件、试验程序。</v>
          </cell>
        </row>
        <row r="353">
          <cell r="C353" t="str">
            <v>SY/T 6302-2009</v>
          </cell>
          <cell r="D353" t="str">
            <v>压裂支撑剂充填层短期导流能力评价推荐方法</v>
          </cell>
          <cell r="E353" t="str">
            <v>被代替</v>
          </cell>
        </row>
        <row r="353">
          <cell r="I353" t="str">
            <v>采油采气专业标准化委员会</v>
          </cell>
        </row>
        <row r="353">
          <cell r="K353" t="str">
            <v>Recommended practices for evaluating short term proppant pack conductivity</v>
          </cell>
        </row>
        <row r="353">
          <cell r="N353" t="str">
            <v>SY/T 6302-2019</v>
          </cell>
          <cell r="O353" t="str">
            <v>SY/T 6302-1997</v>
          </cell>
        </row>
        <row r="353">
          <cell r="R353" t="str">
            <v>E14</v>
          </cell>
          <cell r="S353" t="str">
            <v>75.020</v>
          </cell>
        </row>
        <row r="353">
          <cell r="U353" t="str">
            <v>中国石油勘探开发研究院廊坊分院压裂酸化技术服务中心</v>
          </cell>
        </row>
        <row r="353">
          <cell r="W353" t="str">
            <v>朱文、蒙传幼、崔明月</v>
          </cell>
          <cell r="X353">
            <v>40148</v>
          </cell>
          <cell r="Y353">
            <v>40299</v>
          </cell>
          <cell r="Z353" t="str">
            <v>本方法的目的是提出实验室条件下评价压裂支撑剂充填层短期导流能力所采用的统一的实验设备、实验条件、实验程序。本方法可用来评价、比较实验室条件下支撑剂充填层的导流能力，但并不能获得井下油藏条件下的支撑裂缝导流能力的绝对值。关于微粒问题、地层温度、岩石硬度、井下液体、时间以及其他因素超出了本方法涉及的范围。</v>
          </cell>
        </row>
        <row r="354">
          <cell r="C354" t="str">
            <v>SY/T 6321-2016</v>
          </cell>
          <cell r="D354" t="str">
            <v>浅海采油与井下作业安全规程</v>
          </cell>
          <cell r="E354" t="str">
            <v>被代替</v>
          </cell>
        </row>
        <row r="354">
          <cell r="I354" t="str">
            <v>石油工业安全专业标准化技术委员会</v>
          </cell>
        </row>
        <row r="354">
          <cell r="K354" t="str">
            <v>Safety regulation of offshore oil recovery and downhole operation</v>
          </cell>
        </row>
        <row r="354">
          <cell r="M354" t="str">
            <v>GB/T16750,SY/T5078,SY/T5189,SY5225,SY/T5587.3,SY/T5587.5,SY/T5587.9,SY/T5587.11,SY/T5587.12,SY/T5600,SY5974,SY6044,SY6303,SY6307,SY6345,SY/T6401,SY6432,SY/T6450,SY/T6484,SY/T6518,SY6560,SY6564,SY6604,SY/T6610,SY/T6632,SY/T6690,SY/T6845</v>
          </cell>
          <cell r="N354" t="str">
            <v>SY/T 6321-2022</v>
          </cell>
          <cell r="O354" t="str">
            <v>SY 6321-2008</v>
          </cell>
        </row>
        <row r="354">
          <cell r="R354" t="str">
            <v>E09</v>
          </cell>
          <cell r="S354" t="str">
            <v>13.100</v>
          </cell>
        </row>
        <row r="354">
          <cell r="U354" t="str">
            <v>中国石油冀东油田分公司质量安全环保处、冀东油田井下作业公司、冀东油田南堡采油作业区。</v>
          </cell>
        </row>
        <row r="354">
          <cell r="W354" t="str">
            <v>王铁刚、刘欢、吴娟斌、郭青、张显富、刘涛、屈利军、赵恩军、李宏民、梁亮、纪蕻、冯梅芳</v>
          </cell>
          <cell r="X354">
            <v>42376</v>
          </cell>
          <cell r="Y354">
            <v>42522</v>
          </cell>
          <cell r="Z354" t="str">
            <v>本标准规定了在浅海区域内采油与井下作业的设备设施、井控、生产作业等方面的基本安全要求。本标准适用于浅海区域的固定式采油生产设施和移动式、固定式井下作业设施。</v>
          </cell>
        </row>
        <row r="355">
          <cell r="C355" t="str">
            <v>SY/T 6334-1997</v>
          </cell>
          <cell r="D355" t="str">
            <v>油、水井酸化设计与施工验收规范</v>
          </cell>
          <cell r="E355" t="str">
            <v>被代替</v>
          </cell>
        </row>
        <row r="355">
          <cell r="I355" t="str">
            <v>采油采气专业标准化委员会</v>
          </cell>
        </row>
        <row r="355">
          <cell r="K355" t="str">
            <v>Standards to acidizing design and treatment evaluation for oil well and water well</v>
          </cell>
        </row>
        <row r="355">
          <cell r="N355" t="str">
            <v>SY/T 6334-2013</v>
          </cell>
        </row>
        <row r="355">
          <cell r="R355" t="str">
            <v>E14</v>
          </cell>
          <cell r="S355" t="str">
            <v>75.020</v>
          </cell>
        </row>
        <row r="355">
          <cell r="U355" t="str">
            <v>玉门石油管理局采油厂</v>
          </cell>
        </row>
        <row r="355">
          <cell r="W355" t="str">
            <v>刘永山、黄小平、何伟林</v>
          </cell>
          <cell r="X355">
            <v>35795</v>
          </cell>
          <cell r="Y355">
            <v>35977</v>
          </cell>
          <cell r="Z355" t="str">
            <v>本标准适用于砂岩和碳酸盐岩地层油、水井解堵酸化作业的设计、施工和施工质量验收。</v>
          </cell>
        </row>
        <row r="356">
          <cell r="C356" t="str">
            <v>SY/T 6345-2016</v>
          </cell>
          <cell r="D356" t="str">
            <v>海洋石油作业人员安全资格</v>
          </cell>
          <cell r="E356" t="str">
            <v>被代替</v>
          </cell>
        </row>
        <row r="356">
          <cell r="I356" t="str">
            <v>石油工业安全专业标准化技术委员会</v>
          </cell>
        </row>
        <row r="356">
          <cell r="K356" t="str">
            <v>The Safety qualification for the personnel of offshore petroleum operations</v>
          </cell>
        </row>
        <row r="356">
          <cell r="M356" t="str">
            <v>SY6504-2010,SY6608</v>
          </cell>
          <cell r="N356" t="str">
            <v>SY/T 6345-2022</v>
          </cell>
          <cell r="O356" t="str">
            <v>SY 6345-2008</v>
          </cell>
        </row>
        <row r="356">
          <cell r="R356" t="str">
            <v>E09</v>
          </cell>
          <cell r="S356" t="str">
            <v>13.100</v>
          </cell>
        </row>
        <row r="356">
          <cell r="U356" t="str">
            <v>中国石化集团胜利石油管理局安全环保处</v>
          </cell>
        </row>
        <row r="356">
          <cell r="W356" t="str">
            <v>成维松 刘建华 朱可尚 郑立新 王玉虎 金业海 王振法 李学强 苏亚兵 张文沛</v>
          </cell>
          <cell r="X356">
            <v>42376</v>
          </cell>
          <cell r="Y356">
            <v>42522</v>
          </cell>
          <cell r="Z356" t="str">
            <v>本标准规定了从事海洋石油（含天然气）勘探开发活动的作业人员应具备的安全资格，包括作业人员的基本条件、培训持证要求、培训考核、检查与管理等。本标准适用于在中华人民共和国内水、领海、毗连区、专属经济区、大陆架和管辖的海上、滩海陆岸、人工岛及滩涂区域内所有从事石油作业的人员。内陆湖泊从事石油作业的人员可参照。</v>
          </cell>
        </row>
        <row r="357">
          <cell r="C357" t="str">
            <v>SY/T 6362-1998</v>
          </cell>
          <cell r="D357" t="str">
            <v>石油天然气井下作业健康、安全与环境管理体系指南</v>
          </cell>
          <cell r="E357" t="str">
            <v>被代替</v>
          </cell>
        </row>
        <row r="357">
          <cell r="I357" t="str">
            <v>石油工业安全专业标准化技术委员会</v>
          </cell>
        </row>
        <row r="357">
          <cell r="K357" t="str">
            <v>Health,safety and environmental management systems guideline for oil and gas workover</v>
          </cell>
        </row>
        <row r="357">
          <cell r="N357" t="str">
            <v>SY/T 6276-2014</v>
          </cell>
        </row>
        <row r="357">
          <cell r="R357" t="str">
            <v>E09</v>
          </cell>
          <cell r="S357" t="str">
            <v>13.100</v>
          </cell>
        </row>
        <row r="357">
          <cell r="U357" t="str">
            <v>中原石油勘探局技术安全监督处</v>
          </cell>
        </row>
        <row r="357">
          <cell r="W357" t="str">
            <v>丁致新、梁建华、聂兴柱、李克真、闫进、张联合、邱传俊</v>
          </cell>
          <cell r="X357">
            <v>36222</v>
          </cell>
          <cell r="Y357">
            <v>36434</v>
          </cell>
          <cell r="Z357" t="str">
            <v>本标准适用于陆上石油天然气井下作业公司。</v>
          </cell>
        </row>
        <row r="358">
          <cell r="C358" t="str">
            <v>SY/T 6376-2008</v>
          </cell>
          <cell r="D358" t="str">
            <v>压裂液通用技术条件</v>
          </cell>
          <cell r="E358" t="str">
            <v>废止</v>
          </cell>
        </row>
        <row r="358">
          <cell r="I358" t="str">
            <v>采油采气专业标准化委员会</v>
          </cell>
        </row>
        <row r="358">
          <cell r="K358" t="str">
            <v>General technical specifications of fracturing  fluids</v>
          </cell>
        </row>
        <row r="358">
          <cell r="O358" t="str">
            <v>SY/T 6376-1998</v>
          </cell>
        </row>
        <row r="358">
          <cell r="R358" t="str">
            <v>E14</v>
          </cell>
          <cell r="S358" t="str">
            <v>75.020</v>
          </cell>
        </row>
        <row r="358">
          <cell r="U358" t="str">
            <v>中国石油勘探开发研究院廊坊分院压裂酸化技术服务中心、中国石油资装昆山公司</v>
          </cell>
        </row>
        <row r="358">
          <cell r="W358" t="str">
            <v>崔明月、杨艳丽、刘萍、梁利、管保山、陈彦东、杨振周、何建平、王军民</v>
          </cell>
          <cell r="X358">
            <v>39615</v>
          </cell>
          <cell r="Y358">
            <v>39783</v>
          </cell>
          <cell r="Z358" t="str">
            <v>本标准规定了水基压裂液、油基压裂液、乳化压裂液和黏弹性表面活性剂压裂液通用技术要求、性能测定方法。本标准适用于油气水力压裂用压裂液的性能评价。</v>
          </cell>
        </row>
        <row r="359">
          <cell r="C359" t="str">
            <v>SY/T 6547-2003</v>
          </cell>
          <cell r="D359" t="str">
            <v>注入、产出剖面测井原始资料质量规范</v>
          </cell>
          <cell r="E359" t="str">
            <v>被代替</v>
          </cell>
        </row>
        <row r="359">
          <cell r="I359" t="str">
            <v>石油工业标准化技术委员会石油测井专业标准化委员会</v>
          </cell>
        </row>
        <row r="359">
          <cell r="K359" t="str">
            <v>Specification for original logging of injection and production profile</v>
          </cell>
        </row>
        <row r="359">
          <cell r="N359" t="str">
            <v>SY/T 5132-2012</v>
          </cell>
        </row>
        <row r="359">
          <cell r="R359" t="str">
            <v>D13</v>
          </cell>
          <cell r="S359" t="str">
            <v>75.020</v>
          </cell>
        </row>
        <row r="359">
          <cell r="U359" t="str">
            <v>大庆油田有限责任公司测试技术服务分公司</v>
          </cell>
        </row>
        <row r="359">
          <cell r="W359" t="str">
            <v>陈晓华、赵平伟、徐金武、张志文、邓荣、蔡兵、史丽华</v>
          </cell>
          <cell r="X359">
            <v>37698</v>
          </cell>
          <cell r="Y359">
            <v>37834</v>
          </cell>
          <cell r="Z359" t="str">
            <v>本标准适用于注入.产出剖面测井原始资料的质量监督和检验.</v>
          </cell>
        </row>
        <row r="360">
          <cell r="C360" t="str">
            <v>SY/T 6610-2005</v>
          </cell>
          <cell r="D360" t="str">
            <v>硫化氢环境井下作业场所作业安全规范</v>
          </cell>
          <cell r="E360" t="str">
            <v>被代替</v>
          </cell>
        </row>
        <row r="360">
          <cell r="I360" t="str">
            <v>采油采气专业标准化委员会</v>
          </cell>
        </row>
        <row r="360">
          <cell r="K360" t="str">
            <v>Recommended practices for oil and gas well servicing and workover operations involving hydrogen sulfide</v>
          </cell>
        </row>
        <row r="360">
          <cell r="N360" t="str">
            <v>SY/T 6610-2014</v>
          </cell>
        </row>
        <row r="360">
          <cell r="R360" t="str">
            <v>E14</v>
          </cell>
          <cell r="S360" t="str">
            <v>13.100</v>
          </cell>
        </row>
        <row r="360">
          <cell r="U360" t="str">
            <v>中国石油西南油气田分公司采气工程研究院</v>
          </cell>
        </row>
        <row r="360">
          <cell r="W360" t="str">
            <v>刘祥康、胡振英、左柯庆、马发明、郑莉、陈戎、付永强</v>
          </cell>
          <cell r="X360">
            <v>38430</v>
          </cell>
          <cell r="Y360">
            <v>38473</v>
          </cell>
          <cell r="Z360" t="str">
            <v>本标准适用于含硫化氢油气井原井眼及原井深的井下作业;也适用于井内以及修井作业时安装和使用材料的选择.这些作业包括在井内流体中含硫化氢条件下进行修井、井下维护以及封堵和废弃井等程序。</v>
          </cell>
        </row>
        <row r="361">
          <cell r="C361" t="str">
            <v>SY/T 6690-2008</v>
          </cell>
          <cell r="D361" t="str">
            <v>井下作业井控技术规程</v>
          </cell>
          <cell r="E361" t="str">
            <v>被代替</v>
          </cell>
        </row>
        <row r="361">
          <cell r="I361" t="str">
            <v>采油采气专业标准化委员会</v>
          </cell>
        </row>
        <row r="361">
          <cell r="K361" t="str">
            <v>Specification for well control technology of downhole operation</v>
          </cell>
        </row>
        <row r="361">
          <cell r="N361" t="str">
            <v>SY/T 6690-2016</v>
          </cell>
        </row>
        <row r="361">
          <cell r="R361" t="str">
            <v>E14</v>
          </cell>
          <cell r="S361" t="str">
            <v>75.020</v>
          </cell>
        </row>
        <row r="361">
          <cell r="U361" t="str">
            <v>辽河石油勘探局井下作业公司，四川石油管理局工程技术部</v>
          </cell>
        </row>
        <row r="361">
          <cell r="W361" t="str">
            <v>刘鹏展、王鹏飞、赵鑫、魏学文、王维涛、李敏、李加波、赵汉清、徐振松、刘春兴、张强、冉金成、杨令瑞、兰祥华、骆进、花仁敬、刘春林、邓乐、张平、游贤贵</v>
          </cell>
          <cell r="X361">
            <v>39615</v>
          </cell>
          <cell r="Y361">
            <v>39783</v>
          </cell>
          <cell r="Z361" t="str">
            <v>本标准规定了井下作业井控设计、井控装置、溢流预防于处理、井控工作要求、井喷失控的紧急处理和井控技术培训等技术要求。本标准适用于陆上油气田油、气、水井的井下作业过程中的压力控制，不适用于侧钻、加深钻井作业。</v>
          </cell>
        </row>
        <row r="362">
          <cell r="C362" t="str">
            <v>SY/T 10046-2018</v>
          </cell>
          <cell r="D362" t="str">
            <v>船舶靠泊海上设施作业规范</v>
          </cell>
          <cell r="E362" t="str">
            <v>现行</v>
          </cell>
        </row>
        <row r="362">
          <cell r="I362" t="str">
            <v>海洋石油工程专业标准化委员会</v>
          </cell>
        </row>
        <row r="362">
          <cell r="K362" t="str">
            <v>Operation rules for vessel berthing offshore installation</v>
          </cell>
        </row>
        <row r="362">
          <cell r="O362" t="str">
            <v>SY/T 10046-2012</v>
          </cell>
        </row>
        <row r="362">
          <cell r="R362" t="str">
            <v>E94</v>
          </cell>
          <cell r="S362" t="str">
            <v>75.180.10</v>
          </cell>
        </row>
        <row r="362">
          <cell r="U362" t="str">
            <v>中海油田服务股份有限公司</v>
          </cell>
        </row>
        <row r="362">
          <cell r="W362" t="str">
            <v>林文锦、夏伟江、李凯宝</v>
          </cell>
          <cell r="X362">
            <v>43402</v>
          </cell>
          <cell r="Y362">
            <v>43525</v>
          </cell>
          <cell r="Z362" t="str">
            <v>本标准规定了船舶靠泊海上设施作业的基本要求，本标准不取代船旗国或其他的法定要求。本标准适用于在中华人民共和国管辖海域内（不包括浅水区域）所有与海上设施和船舶之间相互影响有关的涉及船舶靠泊海上设施的作业和相关的作业者、承包者及其海上设施与船舶，以及海上设施与船舶上的所有相关人员。本标准不适用于油船靠泊海上设施作业。</v>
          </cell>
        </row>
        <row r="363">
          <cell r="C363" t="str">
            <v>NB/T 47013.11-2023</v>
          </cell>
          <cell r="D363" t="str">
            <v>承压设备无损检测 第11部分：射线数字成像检测</v>
          </cell>
          <cell r="E363" t="str">
            <v>现行</v>
          </cell>
        </row>
        <row r="363">
          <cell r="I363" t="str">
            <v>锅炉压力容器 (SAC/TC262)</v>
          </cell>
        </row>
        <row r="363">
          <cell r="O363" t="str">
            <v>NB/T 47013.11-2015</v>
          </cell>
        </row>
        <row r="363">
          <cell r="R363" t="str">
            <v>H26</v>
          </cell>
          <cell r="S363" t="str">
            <v>77.040.20</v>
          </cell>
        </row>
        <row r="363">
          <cell r="U363" t="str">
            <v>中国特种设备检测研究院、南通中集能源装备有限公司、中国特种设备检验协会、天津市特种设备监督检验技术研究院、北京嘉盛智检科技有限公司、甘肃省特种设备检验检测研究院、烟台华科检测设备有限公司、广东珺相科技有限公司、东方电气集团东方锅炉股份有限公司、廊坊北检无损检测有限公司、成都中核高通同位素股份有限公司、四川川锅锅炉有限责任公司、万睿视影像设备（中国）有限公司、广州声华科技股份有限公司、成都华宇检测科技有限公司</v>
          </cell>
        </row>
        <row r="363">
          <cell r="W363" t="str">
            <v>梁丽红、郑 晖、代淮北、林树青、熊丽华、侯金刚、刘怿欢、帅家盛、李 沧、陈小明、陈兴发、张宏亮、王建华、张利雄、颜春松、王 东、夏舞艳、唐良明</v>
          </cell>
          <cell r="X363">
            <v>45210</v>
          </cell>
          <cell r="Y363">
            <v>45393</v>
          </cell>
          <cell r="Z363" t="str">
            <v>NB/T 47013的本部分规定了承压设备金属材料受压元件的熔化焊焊接接头的X射线数字成像检测技术和质量分级要求。本部分适用于承压设备受压元件的制造、安装、在用检测中的焊接接头的X射线数字成像检测。用于制作焊接接头的金属材料包括钢、铜及铜合金、铝及铝合金、钛及钛合金、镍及镍合金。本部分适用的成像器件为数字探测器；适用的X射线机最高管电压不超过600kV。承压设备的有关支承件和结构件的焊接接头的X射线数字成像检测，可参照使用。</v>
          </cell>
        </row>
        <row r="364">
          <cell r="C364" t="str">
            <v>NB/T 47013.14-2023</v>
          </cell>
          <cell r="D364" t="str">
            <v>承压设备无损检测 第14部分：射线计算机辅助成像检测</v>
          </cell>
          <cell r="E364" t="str">
            <v>现行</v>
          </cell>
        </row>
        <row r="364">
          <cell r="I364" t="str">
            <v>锅炉压力容器 (SAC/TC262)</v>
          </cell>
        </row>
        <row r="364">
          <cell r="O364" t="str">
            <v>NB/T 47013.14-2016</v>
          </cell>
        </row>
        <row r="364">
          <cell r="R364" t="str">
            <v>H26</v>
          </cell>
          <cell r="S364" t="str">
            <v>77.040.20</v>
          </cell>
        </row>
        <row r="364">
          <cell r="U364" t="str">
            <v>中国特种设备检测研究院、中广核工程有限公司、立信染整机械（广东）有限公司、查特深冷工程系统（常州）有限公司、广东省特种设备检测研究院、北京埃彼咨能源科技有限公司、上海冠域检测科技有限公司、北京合聚信达科技有限公司、锐珂亚太投资管理（上海）有限公司、贝克休斯检测控制技术（上海）有限公司、青岛持恒过程技术有限公司、江苏省特种设备安全监督检验研究院</v>
          </cell>
        </row>
        <row r="364">
          <cell r="W364" t="str">
            <v>梁丽红、朱从斌、原可义、林树青、李亚军、盛佩军、王广坤、李绪丰、李黎、韩向文、秦丹、朱彦、董毅、郑凯</v>
          </cell>
          <cell r="X364">
            <v>45210</v>
          </cell>
          <cell r="Y364">
            <v>45393</v>
          </cell>
          <cell r="Z364" t="str">
            <v>NB/T 47013的本部分规定了承压设备金属材料受压元件的熔化焊焊接接头采用450kV以下X射线计算机辅助成像检测(以下简称“CR检测”)技术和质量分级要求。 本部分适用于钢、铜及铜合金、铝及铝合金、钛及钛合金、镍及镍合金材料熔化焊焊接接头的CR检测。焊接接头的型式为板或管的对接接头对接焊缝(以下简称“对接焊缝”)。 承压设备其他材料、支承件和结构件的焊接接头的CR检测，可参照使用。</v>
          </cell>
        </row>
        <row r="365">
          <cell r="C365" t="str">
            <v>AQ 2012-2007</v>
          </cell>
          <cell r="D365" t="str">
            <v>石油天然气安全规程</v>
          </cell>
          <cell r="E365" t="str">
            <v>现行</v>
          </cell>
        </row>
        <row r="365">
          <cell r="I365" t="str">
            <v>国家安全生产监督管理总局</v>
          </cell>
        </row>
        <row r="365">
          <cell r="M365" t="str">
            <v>无</v>
          </cell>
        </row>
        <row r="365">
          <cell r="O365" t="str">
            <v>无</v>
          </cell>
        </row>
        <row r="365">
          <cell r="R365" t="str">
            <v>E09</v>
          </cell>
          <cell r="S365" t="str">
            <v>13.100</v>
          </cell>
        </row>
        <row r="365">
          <cell r="U365" t="str">
            <v>中国石油天然气集团公司、中国石油化工集团公司、中国海洋石油总公司，英国劳氏船级社</v>
          </cell>
        </row>
        <row r="365">
          <cell r="W365" t="str">
            <v>李俊荣、杜民、黄刚、左柯庆、门啸、刘景凯、卢世红、吴庆善、李六有、王智晓、于洪金、徐刚、宋立穆、贺荣芳</v>
          </cell>
          <cell r="X365">
            <v>39086</v>
          </cell>
          <cell r="Y365">
            <v>39173</v>
          </cell>
          <cell r="Z365" t="str">
            <v>本标准规定了石油天然气勘探、开发生产和油气管道储运的安全要求。 本标准适用于石油天然气勘探、开发生产和油气管道储运；不适用于城市燃气、成品油、液化天然气（LNG）、液化石油气（LPG）和压缩天然气（CNG）的储运。</v>
          </cell>
        </row>
        <row r="366">
          <cell r="C366" t="str">
            <v>AQ 2018-2008</v>
          </cell>
          <cell r="D366" t="str">
            <v>含硫化氢天然气井公众安全防护距离</v>
          </cell>
          <cell r="E366" t="str">
            <v>现行</v>
          </cell>
        </row>
        <row r="366">
          <cell r="I366" t="str">
            <v>全国安全生产标准化技术委员会</v>
          </cell>
        </row>
        <row r="366">
          <cell r="K366" t="str">
            <v>Specification for public safety protection distance of natural gas well involving hydrogen sulfide</v>
          </cell>
        </row>
        <row r="366">
          <cell r="M366" t="str">
            <v>AQ2017-2008</v>
          </cell>
          <cell r="N366" t="str">
            <v>无</v>
          </cell>
          <cell r="O366" t="str">
            <v>无</v>
          </cell>
        </row>
        <row r="366">
          <cell r="R366" t="str">
            <v>E09</v>
          </cell>
          <cell r="S366" t="str">
            <v>75.010</v>
          </cell>
        </row>
        <row r="366">
          <cell r="U366" t="str">
            <v>中国安全生产科学研究院、中国石油天然气集团公司安全环保部、中国石油化工集团公司安全环保局</v>
          </cell>
        </row>
        <row r="366">
          <cell r="W366" t="str">
            <v>刘铁民、张兴凯</v>
          </cell>
          <cell r="X366">
            <v>39771</v>
          </cell>
          <cell r="Y366">
            <v>39814</v>
          </cell>
          <cell r="Z366" t="str">
            <v>本标准规定了陆上含硫化氢天然气井与民宅、铁路及高速公路、公共设施、城镇中心之间所需公众安全防护距离要求。 本标准适用于含硫化氢天然气井的井场选址及安全规划。</v>
          </cell>
        </row>
        <row r="367">
          <cell r="C367" t="str">
            <v>AQ 2037-2012</v>
          </cell>
          <cell r="D367" t="str">
            <v>石油行业安全生产标准化 导则</v>
          </cell>
          <cell r="E367" t="str">
            <v>现行</v>
          </cell>
        </row>
        <row r="367">
          <cell r="I367" t="str">
            <v>全国安全生产标准化技术委员会</v>
          </cell>
        </row>
        <row r="367">
          <cell r="K367" t="str">
            <v>The guideline for work safety standardization of petroleum industries</v>
          </cell>
        </row>
        <row r="367">
          <cell r="M367" t="str">
            <v>AQ2012,AQ/T9006,SY/T6276</v>
          </cell>
          <cell r="N367" t="str">
            <v>无</v>
          </cell>
          <cell r="O367" t="str">
            <v>无</v>
          </cell>
        </row>
        <row r="367">
          <cell r="R367" t="str">
            <v>E09</v>
          </cell>
          <cell r="S367" t="str">
            <v>13.100</v>
          </cell>
        </row>
        <row r="367">
          <cell r="U367" t="str">
            <v>石油工业安全标准化技术委员会、中国石油天然气集团公司安全环保与节能部、中国石油化工集团公司安全环保局、中国海洋石油总公司质量健康安全环保部</v>
          </cell>
        </row>
        <row r="367">
          <cell r="W367" t="str">
            <v>卢世红、王强、吴苏江、宋立崧、杜民、彭星来、高瑞芝、支景波、邱少林、周焕波、章焱、孙少光</v>
          </cell>
          <cell r="X367">
            <v>41253</v>
          </cell>
          <cell r="Y367">
            <v>41334</v>
          </cell>
          <cell r="Z367" t="str">
            <v>本标准规定了石油行业安全生产标准化建设的总体要求。 本标准适用于在中华人民共和国领域内从事石油天然气勘探、开发生产、储运等生产经营活动的单位。</v>
          </cell>
        </row>
        <row r="368">
          <cell r="C368" t="str">
            <v>AQ/T 9006-2010</v>
          </cell>
          <cell r="D368" t="str">
            <v>企业安全生产标准化基本规范</v>
          </cell>
          <cell r="E368" t="str">
            <v>现行</v>
          </cell>
        </row>
        <row r="368">
          <cell r="I368" t="str">
            <v>全国安全生产标准化技术委员会</v>
          </cell>
        </row>
        <row r="368">
          <cell r="K368" t="str">
            <v>Basic norms for work safety standardization of enterprises</v>
          </cell>
        </row>
        <row r="368">
          <cell r="M368" t="str">
            <v>GB2894,GBZ158</v>
          </cell>
          <cell r="N368" t="str">
            <v>无</v>
          </cell>
          <cell r="O368" t="str">
            <v>无</v>
          </cell>
        </row>
        <row r="368">
          <cell r="R368" t="str">
            <v>C78</v>
          </cell>
          <cell r="S368" t="str">
            <v>13.100</v>
          </cell>
        </row>
        <row r="368">
          <cell r="U368" t="str">
            <v>中国安全生产协会、中国石油化工股份有限公司北京燕山分公司、中国神华煤制油化工有限公司</v>
          </cell>
        </row>
        <row r="368">
          <cell r="W368" t="str">
            <v>韩国庆、高明</v>
          </cell>
          <cell r="X368">
            <v>40283</v>
          </cell>
          <cell r="Y368">
            <v>40330</v>
          </cell>
          <cell r="Z368" t="str">
            <v>本标准适用于工矿企业开展安全生产标准化工作以及对标准化工作的咨询、服务和评审;其他企业和生产经营单位可参照执行。 有关行业制定安全生产标准化标准应满足本标准的要求;已经制定行业安全生产标准化标准的,优先适用行业安全生产标准化标准。</v>
          </cell>
        </row>
        <row r="369">
          <cell r="C369" t="str">
            <v>GA 124-2013</v>
          </cell>
          <cell r="D369" t="str">
            <v>正压式消防空气呼吸器</v>
          </cell>
          <cell r="E369" t="str">
            <v>废止</v>
          </cell>
        </row>
        <row r="369">
          <cell r="I369" t="str">
            <v>全国消防标准化技术委员会消防员防护装备分技术委员会</v>
          </cell>
        </row>
        <row r="369">
          <cell r="K369" t="str">
            <v>Self-contained positive pressure air breathing apparatus for fire-fighting</v>
          </cell>
        </row>
        <row r="369">
          <cell r="M369" t="str">
            <v>GB/T1226-2010,GB/T2410-2008,GB2890-2009,GB3836.1-2010,GB3836.4-2010,GB/T7307-2001,GB28053-2011</v>
          </cell>
        </row>
        <row r="369">
          <cell r="O369" t="str">
            <v>GA124-2004</v>
          </cell>
        </row>
        <row r="369">
          <cell r="R369" t="str">
            <v>C85</v>
          </cell>
          <cell r="S369" t="str">
            <v>13.220.10</v>
          </cell>
        </row>
        <row r="369">
          <cell r="U369" t="str">
            <v>公安部上海消防研究所</v>
          </cell>
        </row>
        <row r="369">
          <cell r="W369" t="str">
            <v>凌新亮、毕赢、沈坚敏、黄辉、杨晓华、杜希.张守政﹑姚海锋、刘瑞民、李新年</v>
          </cell>
          <cell r="X369">
            <v>41481</v>
          </cell>
          <cell r="Y369">
            <v>41518</v>
          </cell>
          <cell r="Z369" t="str">
            <v>本标准规定了正压式消防空气呼吸器的型号、系列、技术要求、试验方法、检验规则以及标志、包装、运输、贮存。本标准适用于气瓶公称工作压力为30 MPa的正压式消防空气呼吸器。本标准不适用于氧气呼吸器、潜水呼吸器、负压式空气呼吸器和逃生用空气呼吸器。</v>
          </cell>
        </row>
        <row r="370">
          <cell r="C370" t="str">
            <v>HG/T 2579-2008</v>
          </cell>
          <cell r="D370" t="str">
            <v>普通液压系统用O形橡胶密封圈材料</v>
          </cell>
          <cell r="E370" t="str">
            <v>现行</v>
          </cell>
        </row>
        <row r="370">
          <cell r="I370" t="str">
            <v>全国橡胶与橡胶制品标准化技术委员会</v>
          </cell>
        </row>
        <row r="370">
          <cell r="O370" t="str">
            <v>HG/T2579-1994</v>
          </cell>
        </row>
        <row r="370">
          <cell r="R370" t="str">
            <v>G43</v>
          </cell>
          <cell r="S370" t="str">
            <v>83.140.50</v>
          </cell>
        </row>
        <row r="370">
          <cell r="U370" t="str">
            <v>安徽宁国中鼎密封件股份有限公司、西北橡胶塑料研究设计院;湖北派克密封件有限公司、原平市泰宝密封有限公司</v>
          </cell>
        </row>
        <row r="370">
          <cell r="W370" t="str">
            <v>蔡佩亮、高静茹、李尚珍、贾宪宝</v>
          </cell>
          <cell r="X370">
            <v>39561</v>
          </cell>
          <cell r="Y370">
            <v>39722</v>
          </cell>
          <cell r="Z370" t="str">
            <v>本标准规定了普通液压系统耐石油基液压油和润滑油（脂）用O形橡胶密封圈材料的分类、要求、试验方法、检验规则及标识、包装、贮存。 本标准适用于普通液压系统耐石油基液压油和润滑油（脂）、工作温度范围分别为-40℃～+100℃和-25℃～+125℃的O形橡胶密封圈材料。</v>
          </cell>
        </row>
        <row r="371">
          <cell r="C371" t="str">
            <v>HJ 2025-2012</v>
          </cell>
          <cell r="D371" t="str">
            <v>险废物收集 贮存 运输技术规范</v>
          </cell>
          <cell r="E371" t="str">
            <v>现行</v>
          </cell>
        </row>
        <row r="371">
          <cell r="I371" t="str">
            <v>环境保护部科技标准司</v>
          </cell>
        </row>
        <row r="371">
          <cell r="K371" t="str">
            <v>Technical specifications for collection, storage, transportation of hazardous waste</v>
          </cell>
        </row>
        <row r="371">
          <cell r="M371" t="str">
            <v>GB190,GB5085.1-7,GB6944,GB8979,GB12463,GB13015,GB13392,GB15603,GB15562.2GB16297,GB18597,GB19217,GBZ1,GBZ2.1,GBZ2.2,HJ/T177,HJ/T228,HJ/T229,HJ/T276,HJ/T298,HJ421,HJ519,JT617,JT618</v>
          </cell>
          <cell r="N371" t="str">
            <v>无</v>
          </cell>
          <cell r="O371" t="str">
            <v>无</v>
          </cell>
        </row>
        <row r="371">
          <cell r="R371" t="str">
            <v>Z70</v>
          </cell>
          <cell r="S371" t="str">
            <v>13.030</v>
          </cell>
        </row>
        <row r="371">
          <cell r="U371" t="str">
            <v>沈阳环境科学研究院、中国科学院高能物理研究所、国家环境保护危险废物处置工程技术(沈阳)中心</v>
          </cell>
        </row>
        <row r="371">
          <cell r="X371">
            <v>41267</v>
          </cell>
          <cell r="Y371">
            <v>41334</v>
          </cell>
          <cell r="Z371" t="str">
            <v>本标准规定了危险废物收集、贮存、运输过程所应遵守的技术要求。本标准适用于危险废物产生单位及经营单位的危险废物的收集、贮存和运输活动。</v>
          </cell>
        </row>
        <row r="372">
          <cell r="C372" t="str">
            <v>JB/T 5000.10-2007</v>
          </cell>
          <cell r="D372" t="str">
            <v>重型机械通用技术条件 第10部分：装配</v>
          </cell>
          <cell r="E372" t="str">
            <v>现行</v>
          </cell>
        </row>
        <row r="372">
          <cell r="I372" t="str">
            <v>机械工业冶金机械标准化技术委员会</v>
          </cell>
        </row>
        <row r="372">
          <cell r="O372" t="str">
            <v>JB/T5000.10-1998</v>
          </cell>
        </row>
        <row r="372">
          <cell r="R372" t="str">
            <v>H90</v>
          </cell>
          <cell r="S372" t="str">
            <v>25.120.20</v>
          </cell>
        </row>
        <row r="372">
          <cell r="U372" t="str">
            <v>上海重型机器厂有限公司</v>
          </cell>
        </row>
        <row r="372">
          <cell r="W372" t="str">
            <v>叶志强、周震、简萍、陈延炳</v>
          </cell>
          <cell r="X372">
            <v>39322</v>
          </cell>
          <cell r="Y372">
            <v>39479</v>
          </cell>
          <cell r="Z372" t="str">
            <v>JB/T 5000的本部分规定了重型机械产品装配的一般要求、装配部件的形位公差、装配连接方法、典型部件装配、总装及试车等通用技术要求。 本部分适用于重型机械产品的装配。 除产品图样、技术文件和订货技术条件有特殊要求外，均应符合本部分的规定。</v>
          </cell>
        </row>
        <row r="373">
          <cell r="C373" t="str">
            <v>JB/T 5000.3-2007</v>
          </cell>
          <cell r="D373" t="str">
            <v>重型机械通用技术条件 第3部分：焊接件</v>
          </cell>
          <cell r="E373" t="str">
            <v>现行</v>
          </cell>
        </row>
        <row r="373">
          <cell r="I373" t="str">
            <v>机械工业冶金机械标准化技术委员会</v>
          </cell>
        </row>
        <row r="373">
          <cell r="O373" t="str">
            <v>JB/T5000.3-1998</v>
          </cell>
        </row>
        <row r="373">
          <cell r="R373" t="str">
            <v>H90</v>
          </cell>
          <cell r="S373" t="str">
            <v>25.160</v>
          </cell>
        </row>
        <row r="373">
          <cell r="U373" t="str">
            <v>太原重型机械集团有限公司</v>
          </cell>
        </row>
        <row r="373">
          <cell r="W373" t="str">
            <v>陈清阳、陈培君、侯文辉、郑春刚</v>
          </cell>
          <cell r="X373">
            <v>39322</v>
          </cell>
          <cell r="Y373">
            <v>39479</v>
          </cell>
          <cell r="Z373" t="str">
            <v>JB/T 5000的本部分规定了钢制焊接件的技术要求，检验方法及图样标注。本部分适用于重型机械及零部件中焊条电弧焊、气体保护焊和埋弧焊焊接的钢制焊接件。凡产品图样、技术文件和订货技术条件无特殊要求时，均应符合本部分的规定。</v>
          </cell>
        </row>
        <row r="374">
          <cell r="C374" t="str">
            <v>JB/T 5000.4-2007</v>
          </cell>
          <cell r="D374" t="str">
            <v>重型机械通用技术条件 第4部分：铸铁件</v>
          </cell>
          <cell r="E374" t="str">
            <v>现行</v>
          </cell>
        </row>
        <row r="374">
          <cell r="I374" t="str">
            <v>机械工业冶金机械标准化技术委员会</v>
          </cell>
        </row>
        <row r="374">
          <cell r="K374" t="str">
            <v>Heavy mechanical general techniques and standards.Payt4: Iron cating</v>
          </cell>
        </row>
        <row r="374">
          <cell r="M374" t="str">
            <v>GB/T1348,GB/T6060.1,GB/T6414,GB/T9437,GB/T9439,GB/T11351,JB/T5000.12</v>
          </cell>
          <cell r="N374" t="str">
            <v>无</v>
          </cell>
          <cell r="O374" t="str">
            <v>JB/T5000.4-2007</v>
          </cell>
        </row>
        <row r="374">
          <cell r="R374" t="str">
            <v>J31</v>
          </cell>
          <cell r="S374" t="str">
            <v>25.120.20</v>
          </cell>
        </row>
        <row r="374">
          <cell r="U374" t="str">
            <v>第一重型机械集团公司、西安重型机械研究所</v>
          </cell>
        </row>
        <row r="374">
          <cell r="W374" t="str">
            <v>段秀明、李剑平</v>
          </cell>
          <cell r="X374">
            <v>39322</v>
          </cell>
          <cell r="Y374">
            <v>39479</v>
          </cell>
          <cell r="Z374" t="str">
            <v>JB/T 5000的本部分规定了铸铁件的技术要求、试验方法、检验规则、标志与证明。 本部分适用于重型机械中用砂型或导热性与砂型相仿的铸型中铸造的灰铸铁件、球墨铸铁件和耐热铸铁件。</v>
          </cell>
        </row>
        <row r="375">
          <cell r="C375" t="str">
            <v>JB/T 5000.6-2007</v>
          </cell>
          <cell r="D375" t="str">
            <v>重型机械通用技术条件 第6部分：铸钢件</v>
          </cell>
          <cell r="E375" t="str">
            <v>废止</v>
          </cell>
        </row>
        <row r="375">
          <cell r="I375" t="str">
            <v>机械工业冶金机械标准化技术委员会</v>
          </cell>
        </row>
        <row r="375">
          <cell r="O375" t="str">
            <v>JB/T5000.6-1998</v>
          </cell>
        </row>
        <row r="375">
          <cell r="R375" t="str">
            <v>H90</v>
          </cell>
          <cell r="S375" t="str">
            <v>25.120.20</v>
          </cell>
        </row>
        <row r="375">
          <cell r="U375" t="str">
            <v>沈阳重型机械集团有限责任公司</v>
          </cell>
        </row>
        <row r="375">
          <cell r="W375" t="str">
            <v>周寒、杨树文、刘洪生、吴冬梅、康文、刘先金、贺杨</v>
          </cell>
          <cell r="X375">
            <v>39322</v>
          </cell>
          <cell r="Y375">
            <v>39479</v>
          </cell>
          <cell r="Z375" t="str">
            <v>JB/T 5000 的本部分规定了重型机械用碳钢和低合金钢铸件的技术要求、试验方法与检验规则、标志与包装等。 本部分适用于砂型或导热性与砂型相当的铸型中铸造的碳钢和低合金钢铸件。 本部分不适用于高健钢、耐热钢和不锈钢等特殊钢种。</v>
          </cell>
        </row>
        <row r="376">
          <cell r="C376" t="str">
            <v>JB/T 5000.8-2007</v>
          </cell>
          <cell r="D376" t="str">
            <v>重型机械通用技术条件 第8部分：锻件 </v>
          </cell>
          <cell r="E376" t="str">
            <v>废止</v>
          </cell>
        </row>
        <row r="376">
          <cell r="I376" t="str">
            <v>机械工业冶金机械标准化技术委员会</v>
          </cell>
        </row>
        <row r="376">
          <cell r="O376" t="str">
            <v>JB/T5000.8-1998</v>
          </cell>
        </row>
        <row r="376">
          <cell r="R376" t="str">
            <v>H90</v>
          </cell>
          <cell r="S376" t="str">
            <v>25.120.20</v>
          </cell>
        </row>
        <row r="376">
          <cell r="U376" t="str">
            <v>第一重型机械集团公司、第二重型机械集团公司</v>
          </cell>
        </row>
        <row r="376">
          <cell r="W376" t="str">
            <v>郭峰、赵希泉、刘时雨</v>
          </cell>
          <cell r="X376">
            <v>39322</v>
          </cell>
          <cell r="Y376">
            <v>39479</v>
          </cell>
          <cell r="Z376" t="str">
            <v>JB/T 5000的本部分规定了一般用途大型锻件的技术要求、检验规则、试验方法、质量合格证书及标志等。 本部分适用于水（油）压机和锻锤自由锻造的碳素钢和合金结构钢大型锻件的订货、制造与检验。</v>
          </cell>
        </row>
        <row r="377">
          <cell r="C377" t="str">
            <v>JB/T 5000.9-2007</v>
          </cell>
          <cell r="D377" t="str">
            <v>重型机械通用技术条件 第9部分：切削加工件 </v>
          </cell>
          <cell r="E377" t="str">
            <v>现行</v>
          </cell>
        </row>
        <row r="377">
          <cell r="I377" t="str">
            <v>机械工业冶金机械标准化技术委员会</v>
          </cell>
        </row>
        <row r="377">
          <cell r="O377" t="str">
            <v>JB/T5000.9-1998</v>
          </cell>
        </row>
        <row r="377">
          <cell r="R377" t="str">
            <v>H90</v>
          </cell>
          <cell r="S377" t="str">
            <v>25.120.20</v>
          </cell>
        </row>
        <row r="377">
          <cell r="U377" t="str">
            <v>中信重型机械公司</v>
          </cell>
        </row>
        <row r="377">
          <cell r="W377" t="str">
            <v>赵宗立、黄丽达</v>
          </cell>
          <cell r="X377">
            <v>39322</v>
          </cell>
          <cell r="Y377">
            <v>39479</v>
          </cell>
          <cell r="Z377" t="str">
            <v>JB/T 5000 的本部分规定了切削加工的一般要求和未注公差 , 对键槽、孔径和孔距、中心孔、未注表面粗糙度以及允许选用的刀具形状等提出了具体要求。 本部分适用于重型机械产品零件的切削加工。 凡产品图祥、技术文件无特殊要求时，均应符合本部分的规定。</v>
          </cell>
        </row>
        <row r="378">
          <cell r="C378" t="str">
            <v>JB/T 5000.12-2007</v>
          </cell>
          <cell r="D378" t="str">
            <v>重型机械通用技术条件 第12部分：涂装</v>
          </cell>
          <cell r="E378" t="str">
            <v>现行</v>
          </cell>
        </row>
        <row r="378">
          <cell r="I378" t="str">
            <v>机械工业冶金机械标准化技术委员会</v>
          </cell>
        </row>
        <row r="378">
          <cell r="O378" t="str">
            <v>JB/T5000.12-1998</v>
          </cell>
        </row>
        <row r="378">
          <cell r="R378" t="str">
            <v>H90</v>
          </cell>
          <cell r="S378" t="str">
            <v>25.120.20</v>
          </cell>
        </row>
        <row r="378">
          <cell r="U378" t="str">
            <v>大连重工·起重集团有限公司</v>
          </cell>
        </row>
        <row r="378">
          <cell r="W378" t="str">
            <v>关明、张连滨</v>
          </cell>
          <cell r="X378">
            <v>39322</v>
          </cell>
          <cell r="Y378">
            <v>39479</v>
          </cell>
          <cell r="Z378" t="str">
            <v>JB/T 5000的本部分规定了重型机械产品及其零部件的涂装技术要求及检测要求。 本部分主要适用于钢铁产品的表面涂装。凡合同文件无特殊要求的，其产品表面的涂装均应符合本部分的规定。</v>
          </cell>
        </row>
        <row r="379">
          <cell r="C379" t="str">
            <v>JB/T 5000.13-2007</v>
          </cell>
          <cell r="D379" t="str">
            <v>重型机械通用技术条件 第13部分：包装</v>
          </cell>
          <cell r="E379" t="str">
            <v>现行</v>
          </cell>
        </row>
        <row r="379">
          <cell r="I379" t="str">
            <v>机械工业冶金机械标准化技术委员会</v>
          </cell>
        </row>
        <row r="379">
          <cell r="O379" t="str">
            <v>JB/T5000.13-1998</v>
          </cell>
        </row>
        <row r="379">
          <cell r="R379" t="str">
            <v>H90</v>
          </cell>
          <cell r="S379" t="str">
            <v>25.120.20</v>
          </cell>
        </row>
        <row r="379">
          <cell r="U379" t="str">
            <v>沈阳重型机械集团有限责任公司</v>
          </cell>
        </row>
        <row r="379">
          <cell r="W379" t="str">
            <v>魏国君、邬丽蛟、刘晨龙、巴雅琴</v>
          </cell>
          <cell r="X379">
            <v>39322</v>
          </cell>
          <cell r="Y379">
            <v>39479</v>
          </cell>
          <cell r="Z379" t="str">
            <v>JB/T 5000的本部分规定了重型机械产品的运输包装方式、技术要求和试验方法等。 本部分适用于重型机械产品的运输包装。</v>
          </cell>
        </row>
        <row r="380">
          <cell r="C380" t="str">
            <v>JB/T 8467-2014</v>
          </cell>
          <cell r="D380" t="str">
            <v>锻钢件超声检测</v>
          </cell>
          <cell r="E380" t="str">
            <v>现行</v>
          </cell>
        </row>
        <row r="380">
          <cell r="I380" t="str">
            <v>全国大型铸锻件标准化技术委员会</v>
          </cell>
        </row>
        <row r="380">
          <cell r="O380" t="str">
            <v>JB/T8467-1996</v>
          </cell>
        </row>
        <row r="380">
          <cell r="R380" t="str">
            <v>J32</v>
          </cell>
          <cell r="S380" t="str">
            <v>77.140.85</v>
          </cell>
        </row>
        <row r="380">
          <cell r="U380" t="str">
            <v>二重集团(德阳)重型装备股份有限公司</v>
          </cell>
        </row>
        <row r="380">
          <cell r="W380" t="str">
            <v>范吕慧、陈冲</v>
          </cell>
          <cell r="X380">
            <v>41829</v>
          </cell>
          <cell r="Y380">
            <v>41944</v>
          </cell>
          <cell r="Z380" t="str">
            <v>本标准规定了锻钢件采用纵波或横波接触式脉冲反射法进行超声检测的方法。本标准适用于碳素钢及合金钢锻钢件的超声检测,不适用于奥氏体不锈钢锻件的超声检测。</v>
          </cell>
        </row>
        <row r="381">
          <cell r="C381" t="str">
            <v>JB/T 9388-2015</v>
          </cell>
          <cell r="D381" t="str">
            <v>界面张力仪技术条件</v>
          </cell>
          <cell r="E381" t="str">
            <v>现行</v>
          </cell>
        </row>
        <row r="381">
          <cell r="I381" t="str">
            <v>全国试验机标准化技术委员会</v>
          </cell>
        </row>
        <row r="381">
          <cell r="K381" t="str">
            <v>Interface tensiometers.Technical specification</v>
          </cell>
        </row>
        <row r="381">
          <cell r="M381" t="str">
            <v>GB/T2611-2007,JB/T614-2007</v>
          </cell>
          <cell r="N381" t="str">
            <v>无</v>
          </cell>
          <cell r="O381" t="str">
            <v>JB/T9338-2002</v>
          </cell>
        </row>
        <row r="381">
          <cell r="R381" t="str">
            <v>N72</v>
          </cell>
          <cell r="S381" t="str">
            <v>19.060</v>
          </cell>
        </row>
        <row r="381">
          <cell r="U381" t="str">
            <v>长春机械科学研究院有限公司、承德市精密试验机有限公司、广州大学、上海方瑞仪器有限公司</v>
          </cell>
        </row>
        <row r="381">
          <cell r="W381" t="str">
            <v>刘智力、赵凌云、徐忠根、金宏波、高安民、王新华</v>
          </cell>
          <cell r="X381">
            <v>42287</v>
          </cell>
          <cell r="Y381">
            <v>42430</v>
          </cell>
          <cell r="Z381" t="str">
            <v>本标准规定了界面张力仪(以下简称张力仪)的术语和定义、技术要求、检验方法、检验规则、标志与包装。 本标准适用于(0~600) mN/m的铂丝环法和平板法的机械式张力仪及电子式张力仪。</v>
          </cell>
        </row>
        <row r="382">
          <cell r="C382" t="str">
            <v>JGJ 46-2005</v>
          </cell>
          <cell r="D382" t="str">
            <v>施工现场临时用电安全技术规范</v>
          </cell>
          <cell r="E382" t="str">
            <v>现行</v>
          </cell>
        </row>
        <row r="382">
          <cell r="I382" t="str">
            <v>中华人民共和国建设部</v>
          </cell>
        </row>
        <row r="382">
          <cell r="K382" t="str">
            <v>Technical code for safety of temporary electrification on construction site</v>
          </cell>
        </row>
        <row r="382">
          <cell r="O382" t="str">
            <v>无</v>
          </cell>
        </row>
        <row r="382">
          <cell r="R382" t="str">
            <v>P09</v>
          </cell>
          <cell r="S382" t="str">
            <v>13.100</v>
          </cell>
        </row>
        <row r="382">
          <cell r="U382" t="str">
            <v>沈阳建筑大学、中国建筑业协会建筑安全分会、上海市建设安全协会、山东省建筑施工安全监督站、江苏省建筑安全与设备管理协会、安徽省建设行业安全协会、云南省建设工程安全监督站、武汉市城乡安全生产管理站、陕西省建设工程质量安全监督总站、烟台市施工安全监督站、辽宁省建设厅、抚顺市工程质量安全监督站</v>
          </cell>
        </row>
        <row r="382">
          <cell r="W382" t="str">
            <v>徐荣杰、秦春芳、孙锦强、李印、吴秀丽、顾建生、刘世才、张明、蒲宇锋、操贤平、边尔伦、王晓波、刘少飞、李长凯、白波</v>
          </cell>
          <cell r="X382">
            <v>38457</v>
          </cell>
          <cell r="Y382">
            <v>38534</v>
          </cell>
          <cell r="Z382" t="str">
            <v>为贯彻国家安全生产的法律和法规，保障施工现场用电安全，防止触电和电气火灾事故发生，促进建设事业发展，制定本规范。本规范适用于新建、改建和扩建的工业与民用建筑和市
政基础设施施工现场临时用电工程中的电源中性点直接接地的220/380V三相四线制低压电力系统的设计、安装、使用、维修和拆除。建筑施工现场临时用电工程专用的电源中性点直接接地的220/380V三相四线制低压电力系统，必须符合下列规定:1采用三级配电系统;2采用TN-S接警保护系统3采用二级漏电保护系统。施工现场临时用电，除应执行本规范的定外，尚应符合国家现行有关强制性标准的规定。</v>
          </cell>
        </row>
        <row r="383">
          <cell r="C383" t="str">
            <v>JJF 1108-2012</v>
          </cell>
          <cell r="D383" t="str">
            <v>石油螺纹工作量规校准规范</v>
          </cell>
          <cell r="E383" t="str">
            <v>现行</v>
          </cell>
        </row>
        <row r="383">
          <cell r="I383" t="str">
            <v>全国几何量长度计量技术委员会</v>
          </cell>
        </row>
        <row r="383">
          <cell r="O383" t="str">
            <v>无</v>
          </cell>
        </row>
        <row r="383">
          <cell r="R383" t="str">
            <v>J42</v>
          </cell>
          <cell r="S383" t="str">
            <v>75.200</v>
          </cell>
        </row>
        <row r="383">
          <cell r="U383" t="str">
            <v>中国计量科学研究院、中国石油集团石油管工程技术研究院、宝鸡市宝石石油量规检测中心、成都成量工具集团有限公司、上海宝山钢铁集团公司钢管厂、宝鸡石油机械有限责任公司</v>
          </cell>
        </row>
        <row r="383">
          <cell r="W383" t="str">
            <v>无</v>
          </cell>
          <cell r="X383">
            <v>41016</v>
          </cell>
          <cell r="Y383">
            <v>41199</v>
          </cell>
          <cell r="Z383" t="str">
            <v>本校准规范适用于旋转台肩式连接螺纹工作量规，以及圆螺纹套管、偏梯形螺纹套管、油管、管线管螺纹工作量规的校准。</v>
          </cell>
        </row>
        <row r="384">
          <cell r="C384" t="str">
            <v>JJG 695-2019</v>
          </cell>
          <cell r="D384" t="str">
            <v>硫化氢气体检测仪检定规程</v>
          </cell>
          <cell r="E384" t="str">
            <v>现行</v>
          </cell>
        </row>
        <row r="384">
          <cell r="I384" t="str">
            <v>全国环境化学计量技术委员会</v>
          </cell>
        </row>
        <row r="384">
          <cell r="K384" t="str">
            <v>Sulfur Hydrogen Gas Detectors</v>
          </cell>
        </row>
        <row r="384">
          <cell r="M384" t="str">
            <v>无</v>
          </cell>
          <cell r="N384" t="str">
            <v>无</v>
          </cell>
          <cell r="O384" t="str">
            <v>无</v>
          </cell>
        </row>
        <row r="384">
          <cell r="R384" t="str">
            <v>A50/64</v>
          </cell>
          <cell r="S384" t="str">
            <v>25.040.40</v>
          </cell>
        </row>
        <row r="384">
          <cell r="U384" t="str">
            <v>上海市计量测试技术研究院、中国测试技术研究院</v>
          </cell>
        </row>
        <row r="384">
          <cell r="W384" t="str">
            <v>陈岚、刘庆、蔡建华、施建伟、万力、施力予、戚甲举
</v>
          </cell>
          <cell r="X384">
            <v>43735</v>
          </cell>
          <cell r="Y384">
            <v>43917</v>
          </cell>
          <cell r="Z384" t="str">
            <v>本规程适用于硫化氢气体检测仪的首次检定、后续检定和使用中检查。化氢气体检测仪包括硫化氢气体检测报警仪、硫化氢气体分析仪。</v>
          </cell>
        </row>
        <row r="385">
          <cell r="C385" t="str">
            <v>QB/T 2560-2002</v>
          </cell>
          <cell r="D385" t="str">
            <v>实验室玻璃仪器过滤漏斗 </v>
          </cell>
          <cell r="E385" t="str">
            <v>废止</v>
          </cell>
        </row>
        <row r="385">
          <cell r="I385" t="str">
            <v>全国玻璃仪器标准化技术委员会</v>
          </cell>
        </row>
        <row r="385">
          <cell r="K385" t="str">
            <v>Laboratory glassware-Filter funnels</v>
          </cell>
        </row>
        <row r="385">
          <cell r="M385" t="str">
            <v>GB191-2002,GB/T2828-1987,GB/T6543-1986,GB/T6582-1997,GB/T15726-1995</v>
          </cell>
        </row>
        <row r="385">
          <cell r="O385" t="str">
            <v>无</v>
          </cell>
        </row>
        <row r="385">
          <cell r="R385" t="str">
            <v>N64</v>
          </cell>
          <cell r="S385" t="str">
            <v>71.040.20</v>
          </cell>
        </row>
        <row r="385">
          <cell r="U385" t="str">
            <v>盐城市玻璃仪器二厂、国家轻工业玻璃产品质量监督检测中心</v>
          </cell>
        </row>
        <row r="385">
          <cell r="W385" t="str">
            <v>陈汝祝、许文华、袁守菊</v>
          </cell>
          <cell r="X385">
            <v>37520</v>
          </cell>
          <cell r="Y385">
            <v>37591</v>
          </cell>
          <cell r="Z385" t="str">
            <v>本标准规定了一般实验室用的玻璃过滤漏斗的分类和结构、规格尺寸、技术要求、试验方法、检验规则和标志、包装、运输、贮存。 过滤漏斗可与其他一般玻璃仪器组装使用，如烧瓶、容量瓶。</v>
          </cell>
        </row>
        <row r="386">
          <cell r="C386" t="str">
            <v>QC/T 252-1998</v>
          </cell>
          <cell r="D386" t="str">
            <v>专用汽车定型试验规程</v>
          </cell>
          <cell r="E386" t="str">
            <v>现行</v>
          </cell>
        </row>
        <row r="386">
          <cell r="I386" t="str">
            <v>全国汽车标准化技术委员会</v>
          </cell>
        </row>
        <row r="386">
          <cell r="M386" t="str">
            <v>GB/T1332-1991,GB1496-1979,GB/T3845-1993,GB/T3846-1993,GB4970-1985,GB/T6323.1-1994,GB/T6323.4-1994,GB/T6323.5-1994,GB/T6323.6-1994,GB7258-1997,GB/T12478-1990,GB/T12480-1990,GB/T12534-1990,GB/T12535-1990,GB/T12536-1990,GB/T12538-1990,GB/T12539-1990,GB/T12540-1990,GB/T12541-1990,GB/T12542-1990,GB/T12543-1990,GB/T12544-1990,GB/T12544-1990,GB/T12545-1990,GB/T12546-1990,GB/T12547-1990,GB/T12548-1990,GB/T12673-1990,GB/T12674-1990,GB/T12676-1990,GB/T12677-1990,GB/T12781-1991,GB/T12782-1991,GB/T13872-1992,GB/T13873-1992,GB14023-1992、JB3743-1984,JB4020-1985</v>
          </cell>
          <cell r="N386" t="str">
            <v>无</v>
          </cell>
          <cell r="O386" t="str">
            <v>无</v>
          </cell>
        </row>
        <row r="386">
          <cell r="R386" t="str">
            <v>T50</v>
          </cell>
          <cell r="S386" t="str">
            <v>43.160</v>
          </cell>
        </row>
        <row r="386">
          <cell r="U386" t="str">
            <v>汉阳专用汽车研究所</v>
          </cell>
        </row>
        <row r="386">
          <cell r="W386" t="str">
            <v>谷明志、安洪昌、吴跃玲</v>
          </cell>
          <cell r="X386">
            <v>35989</v>
          </cell>
          <cell r="Y386">
            <v>36161</v>
          </cell>
          <cell r="Z386" t="str">
            <v>本标准规定了专用汽车、专用半挂车产品定型试验的实施条件、试验条件、试验项目、试验程序、试验方法就试验报告内容。本标准适用于各类专用汽车和专用汽车底盘及专用半挂车。自卸汽车参照本标准执行。</v>
          </cell>
        </row>
        <row r="387">
          <cell r="C387" t="str">
            <v>TD/T 1036-2013</v>
          </cell>
          <cell r="D387" t="str">
            <v>土地复垦质量控制标准</v>
          </cell>
          <cell r="E387" t="str">
            <v>现行</v>
          </cell>
        </row>
        <row r="387">
          <cell r="I387" t="str">
            <v>全国国土资源标准化技术委员会</v>
          </cell>
        </row>
        <row r="387">
          <cell r="K387" t="str">
            <v>Completion standards on land reclamation quality</v>
          </cell>
        </row>
        <row r="387">
          <cell r="M387" t="str">
            <v>GB2715,GB3838-2002,GB8703,GB11607,GB14500,GB15618-1995,GB18598,GB50007,GB50011,GB50286,GB50288,GB/T16453,GB/T18337.2,GB/T18337.4,GB/T21010,GBZ167,LY/T1607,NY/T1342,TD/T1031-2011,TD/T1033</v>
          </cell>
          <cell r="N387" t="str">
            <v>无</v>
          </cell>
          <cell r="O387" t="str">
            <v>无</v>
          </cell>
        </row>
        <row r="387">
          <cell r="R387" t="str">
            <v>P57</v>
          </cell>
          <cell r="S387" t="str">
            <v>91.020</v>
          </cell>
        </row>
        <row r="387">
          <cell r="U387" t="str">
            <v>国土资源部土地整治中心、中国地质大学（北京）、北京矿冶研究总院、中国矿业大学（北京）</v>
          </cell>
        </row>
        <row r="387">
          <cell r="W387" t="str">
            <v>吴海洋、刘仁芙、罗明、自中科、刘喜韬、王金满、周连碧、胡振琪、王敬、黄先栋、卢丽华、周妍、周际、周伟、张清春、赵中秋、周旭</v>
          </cell>
          <cell r="X387">
            <v>41297</v>
          </cell>
          <cell r="Y387">
            <v>41306</v>
          </cell>
          <cell r="Z387" t="str">
            <v>本标准规定了以下损毁土地复垦应遵循的技术要求和应达到的质量要求:露天采矿、烧制砖瓦、挖沙取土等地表挖掘所损毁的土地;地下采矿等造成地表塌陷的土地;堆放采矿剥离物、废石、矿渣、粉煤灰、冶炼渣等固体废弃物压占的土地;能源、交通、水利等基础设施建设和其他生产建设活动临时占用所损毁的土地:洪水、地质灾害等自然灾害损毁的土地:法律规定的其他生产建设活动造成损毁的土地。本标准适用于土地复垦专项规划编制、土地复垦方案编制、土地复垦工程规划设计以及验收等活动。</v>
          </cell>
        </row>
        <row r="388">
          <cell r="C388" t="str">
            <v>Q/SY 91-2004</v>
          </cell>
          <cell r="D388" t="str">
            <v>压裂设计规范及施工质量评价方法</v>
          </cell>
          <cell r="E388" t="str">
            <v>被代替</v>
          </cell>
        </row>
        <row r="388">
          <cell r="I388" t="str">
            <v>中国石油天然气集团有限公司勘探与生产专业技术委员会</v>
          </cell>
        </row>
        <row r="388">
          <cell r="N388" t="str">
            <v>Q/SY 91-2010 （Q/SY 01091-2020）</v>
          </cell>
        </row>
        <row r="388">
          <cell r="R388" t="str">
            <v>E12</v>
          </cell>
          <cell r="S388" t="str">
            <v>75.020</v>
          </cell>
        </row>
        <row r="388">
          <cell r="U388" t="str">
            <v>中国石油天然气股份有限公司石油勘探开发研究院廊坊分院、大庆油田有限责任公司、长庆油田分公司</v>
          </cell>
        </row>
        <row r="388">
          <cell r="W388" t="str">
            <v>汪永利、蒋廷学、姚飞、林英姬、王永辉、王家齐、张有才、赵振峰、李宪文</v>
          </cell>
          <cell r="X388">
            <v>38055</v>
          </cell>
          <cell r="Y388">
            <v>37987</v>
          </cell>
          <cell r="Z388" t="str">
            <v>本标准规定了常规条件下的石油与天然气井、注水井压裂设计规范及施工质量评价方法。本标准适用于石油与天然气井、注水井的压裂设计、施工及质量评价。</v>
          </cell>
        </row>
        <row r="389">
          <cell r="C389" t="str">
            <v>Q/SY 125-2007</v>
          </cell>
          <cell r="D389" t="str">
            <v>压裂支撑剂性能指标及评价测试方法</v>
          </cell>
          <cell r="E389" t="str">
            <v>被代替</v>
          </cell>
        </row>
        <row r="389">
          <cell r="I389" t="str">
            <v>中国石油天然气集团有限公司油田化学剂及材料专业技术委员会</v>
          </cell>
        </row>
        <row r="389">
          <cell r="K389" t="str">
            <v>Specification of proppants used in hydraulic fracturing</v>
          </cell>
        </row>
        <row r="389">
          <cell r="R389" t="str">
            <v>E14</v>
          </cell>
          <cell r="S389" t="str">
            <v>75.020</v>
          </cell>
        </row>
        <row r="389">
          <cell r="U389" t="str">
            <v>石油勘探开发研究院廊坊分院，中国石油天然气股份有限公司大庆油田有限责任公司</v>
          </cell>
        </row>
        <row r="389">
          <cell r="W389" t="str">
            <v>朱文、姚飞、王鑫、蒙传幼、付海江</v>
          </cell>
          <cell r="X389">
            <v>39354</v>
          </cell>
          <cell r="Y389">
            <v>39354</v>
          </cell>
          <cell r="Z389" t="str">
            <v>规定了压裂用支撑剂的技术术语、性能指标和评价测试方法。适用于各油（气）田压裂施工所用压裂支撑剂的选择、使用以及相关的压裂支撑剂性能评价测试。</v>
          </cell>
        </row>
        <row r="390">
          <cell r="C390" t="str">
            <v>Q/SY 1025-2010</v>
          </cell>
          <cell r="D390" t="str">
            <v>油水井压裂设计规范</v>
          </cell>
          <cell r="E390" t="str">
            <v>被代替</v>
          </cell>
        </row>
        <row r="390">
          <cell r="I390" t="str">
            <v>中国石油天然气集团有限公司油田化学剂及材料专业技术委员会</v>
          </cell>
        </row>
        <row r="390">
          <cell r="K390" t="str">
            <v>Specification for fracturing design of oil﹠water well</v>
          </cell>
        </row>
        <row r="390">
          <cell r="O390" t="str">
            <v>Q/CNPC 25-1999</v>
          </cell>
        </row>
        <row r="390">
          <cell r="R390" t="str">
            <v>E14</v>
          </cell>
          <cell r="S390" t="str">
            <v>75.020</v>
          </cell>
        </row>
        <row r="390">
          <cell r="U390" t="str">
            <v>勘探开发研究院廊坊分院，川庆钻探工程公司，华北油田分公司井下作业公司</v>
          </cell>
        </row>
        <row r="390">
          <cell r="W390" t="str">
            <v>王腾飞、胥云、崔明月、蒋廷学、韩琴、孙锐、余芳、张剑、刘国良</v>
          </cell>
          <cell r="X390">
            <v>40270</v>
          </cell>
          <cell r="Y390">
            <v>40330</v>
          </cell>
          <cell r="Z390" t="str">
            <v>规定了油水井压裂设计的录取资料、设计、材料评估与优选、方案与参数优化、施工设计、异常情况预案、质量健康安全与环境保护等技术要求。
适用于油水井压裂设计，探井、气井压裂设计亦可参考。</v>
          </cell>
        </row>
        <row r="391">
          <cell r="C391" t="str">
            <v>Q/SY 01187-2019</v>
          </cell>
          <cell r="D391" t="str">
            <v>试油(气)质量评定规范</v>
          </cell>
          <cell r="E391" t="str">
            <v>现行</v>
          </cell>
        </row>
        <row r="391">
          <cell r="I391" t="str">
            <v>中国石油天然气集团有限公司油田化学剂及材料专业技术委员会</v>
          </cell>
        </row>
        <row r="391">
          <cell r="K391" t="str">
            <v>Specifications for assessing the quality of well-testing jobs</v>
          </cell>
        </row>
        <row r="391">
          <cell r="R391" t="str">
            <v>E11</v>
          </cell>
          <cell r="S391" t="str">
            <v>75.020</v>
          </cell>
        </row>
        <row r="391">
          <cell r="U391" t="str">
            <v>大庆油田有限责任公司，西南油气田分公司，新疆油田分公司</v>
          </cell>
        </row>
        <row r="391">
          <cell r="W391" t="str">
            <v>陈娟炜、杨东、张绍礼、许显志、于志光、王维君</v>
          </cell>
          <cell r="X391">
            <v>39354</v>
          </cell>
          <cell r="Y391">
            <v>39354</v>
          </cell>
          <cell r="Z391" t="str">
            <v>规定了试油（气）质量评定的机制、程序、内容、方法及评定的级别。适用于试油（气）层的质量评定。</v>
          </cell>
        </row>
        <row r="392">
          <cell r="C392" t="str">
            <v>Q/SY 1244-2009</v>
          </cell>
          <cell r="D392" t="str">
            <v>临时用电安全管理规范</v>
          </cell>
          <cell r="E392" t="str">
            <v>废止</v>
          </cell>
        </row>
        <row r="392">
          <cell r="I392" t="str">
            <v>中国石油天然气集团有限公司油田化学剂及材料专业技术委员会</v>
          </cell>
        </row>
        <row r="392">
          <cell r="K392" t="str">
            <v>Specification for temporary power use management</v>
          </cell>
        </row>
        <row r="392">
          <cell r="R392" t="str">
            <v>E09</v>
          </cell>
          <cell r="S392" t="str">
            <v>13.100</v>
          </cell>
        </row>
        <row r="392">
          <cell r="U392" t="str">
            <v>安全环保技术研究院，大港石化公司</v>
          </cell>
        </row>
        <row r="392">
          <cell r="W392" t="str">
            <v>胡月亭、华胜、茹阿鹏、郭勇刚、侯永平、王丽红、吴东平、于治国</v>
          </cell>
          <cell r="X392">
            <v>39995</v>
          </cell>
          <cell r="Y392">
            <v>40057</v>
          </cell>
          <cell r="Z392" t="str">
            <v>规定了非标准配置的临时用电的安全管理要求以及相关审核、偏离、培训和沟通的管理要求。适用于中国石油所属企业在施工、生产、检维修等作业过程中，临时性使用380V或380V以下的低压电力系统的作业。</v>
          </cell>
        </row>
        <row r="393">
          <cell r="C393" t="str">
            <v>Q/SY 02082-2017</v>
          </cell>
          <cell r="D393" t="str">
            <v>连续油管作业技术规程</v>
          </cell>
          <cell r="E393" t="str">
            <v>现行</v>
          </cell>
        </row>
        <row r="393">
          <cell r="I393" t="str">
            <v>中国石油天然气集团有限公司油田化学剂及材料专业技术委员会</v>
          </cell>
        </row>
        <row r="393">
          <cell r="K393" t="str">
            <v>Specification for coiled tubing operations in oil and gas well services</v>
          </cell>
        </row>
        <row r="393">
          <cell r="O393" t="str">
            <v>Q/SY1082-2010</v>
          </cell>
        </row>
        <row r="393">
          <cell r="R393" t="str">
            <v>E14</v>
          </cell>
          <cell r="S393" t="str">
            <v>75.020</v>
          </cell>
        </row>
        <row r="393">
          <cell r="U393" t="str">
            <v>川庆钻探工程有限公司井下作业公司，川庆钻探工程有限公司长庆井下技术作业公司，钻井工程技术研究院江汉机械研究所，青海油田井下作业公司，长城钻探工程有限公司井下作业公司，渤海钻探工程有限公司井下作业分公司</v>
          </cell>
        </row>
        <row r="393">
          <cell r="W393" t="str">
            <v>邹先雄、宋  丹、卢秀德、 张 平、 胡强法、 鲁明春、 刘  伟、 白田增 、石孝志、 李剑秋 、钟连全、 吴  德、 裴楚洲、 向  刚、 李源源 、孙兆岩 、李 睿 、虎元林 、陈柯桦</v>
          </cell>
          <cell r="X393">
            <v>42914</v>
          </cell>
          <cell r="Y393">
            <v>42993</v>
          </cell>
          <cell r="Z393" t="str">
            <v>本标准规定了连续油管作业的作业准备、设备安装与拆卸、工艺技术、HSE、资料录取的技术要求。
本标准适用于陆上石油与天然气油、气、水井的连续油管井下作业，海上连续油管井下作业可参照本规程执行。</v>
          </cell>
        </row>
        <row r="394">
          <cell r="C394" t="str">
            <v>Q/SY 02553-2018</v>
          </cell>
          <cell r="D394" t="str">
            <v>井下作业井控技术规范
</v>
          </cell>
          <cell r="E394" t="str">
            <v>现行</v>
          </cell>
        </row>
        <row r="394">
          <cell r="I394" t="str">
            <v>中国石油天然气集团有限公司油田化学剂及材料专业技术委员会</v>
          </cell>
        </row>
        <row r="394">
          <cell r="K394" t="str">
            <v>Specification for well control technology of downhole operation</v>
          </cell>
        </row>
        <row r="394">
          <cell r="O394" t="str">
            <v>代替Q/SY 1553-2012</v>
          </cell>
        </row>
        <row r="394">
          <cell r="R394" t="str">
            <v>E14</v>
          </cell>
          <cell r="S394" t="str">
            <v>75.020</v>
          </cell>
        </row>
        <row r="394">
          <cell r="U394" t="str">
            <v>川庆钻探工程有限公司，工程技术分公司，勘探与生产分公司，西南油气田公司，长城钻探工程公司</v>
          </cell>
        </row>
        <row r="394">
          <cell r="W394" t="str">
            <v>李亮、张平、胡守林、赵捍军、胥宏图、何昀宾、邓乐、李强、周朗、付建华、林轶斌、杨开雄、陈友斌、刘伟</v>
          </cell>
          <cell r="X394">
            <v>43459</v>
          </cell>
          <cell r="Y394">
            <v>43497</v>
          </cell>
          <cell r="Z394" t="str">
            <v>规定了井下作业井控设计、井控装置的安装与使用、作业过程中的井控要求、溢流的处理、防火防爆防硫化氢措施与井喷失控的处理。
适用于陆上油气田井下作业，连续油管、钢丝电缆作业、带压作业除外</v>
          </cell>
        </row>
        <row r="395">
          <cell r="C395" t="str">
            <v>Q/SY 02634-2019</v>
          </cell>
          <cell r="D395" t="str">
            <v>井场电气检验技术规范</v>
          </cell>
          <cell r="E395" t="str">
            <v>现行</v>
          </cell>
        </row>
        <row r="395">
          <cell r="I395" t="str">
            <v>中国石油天然气集团有限公司油田化学剂及材料专业技术委员会</v>
          </cell>
        </row>
        <row r="395">
          <cell r="K395" t="str">
            <v>Technical specifications for inspection of electrical of well site</v>
          </cell>
        </row>
        <row r="395">
          <cell r="R395" t="str">
            <v>E10</v>
          </cell>
          <cell r="S395" t="str">
            <v>75.180.10</v>
          </cell>
        </row>
        <row r="395">
          <cell r="U395" t="str">
            <v>中国石油天然气集团公司川庆钻探工程公司，中国石油天然气集团公司长城钻探工程公司，中国石油天然气集团公司冀东油田分公司，中国石油天然气集团钻井工程技术研究院。</v>
          </cell>
        </row>
        <row r="395">
          <cell r="W395" t="str">
            <v>徐冀林、韩浩、谭刚强、江雨蓠、李学胜、王豫、张志东、任建、史贤志、梁靖远。</v>
          </cell>
          <cell r="X395">
            <v>41654</v>
          </cell>
          <cell r="Y395">
            <v>41713</v>
          </cell>
          <cell r="Z395" t="str">
            <v>规定了陆上石油天然气钻井井场电气设备检验的总则、检验和检验报告。
适用于陆上石油天然气钻井井场电气设备（供配电系统、电气传动控制系统，主要设备的电气单元、接地系统、漏电保护、防雷设施和防爆电器）的检验。</v>
          </cell>
        </row>
        <row r="396">
          <cell r="C396" t="str">
            <v>Q/SY 02998-2019</v>
          </cell>
          <cell r="D396" t="str">
            <v>水平井修井作业规范
</v>
          </cell>
          <cell r="E396" t="str">
            <v>现行</v>
          </cell>
        </row>
        <row r="396">
          <cell r="I396" t="str">
            <v>中国石油天然气集团有限公司油田化学剂及材料专业技术委员会</v>
          </cell>
        </row>
        <row r="397">
          <cell r="C397" t="str">
            <v>Q/SY 08316-2019</v>
          </cell>
          <cell r="D397" t="str">
            <v>油水井带压射孔作业安全技术操作规程
</v>
          </cell>
          <cell r="E397" t="str">
            <v>现行</v>
          </cell>
        </row>
        <row r="397">
          <cell r="I397" t="str">
            <v>中国石油天然气集团有限公司油田化学剂及材料专业技术委员会</v>
          </cell>
        </row>
        <row r="397">
          <cell r="K397" t="str">
            <v>Safety technical operation specification for perforation of snubbing service in oil and water wells</v>
          </cell>
        </row>
        <row r="397">
          <cell r="R397" t="str">
            <v>E09</v>
          </cell>
          <cell r="S397" t="str">
            <v>13.100</v>
          </cell>
        </row>
        <row r="397">
          <cell r="U397" t="str">
            <v>辽河油田公司安全环保处，兴隆台工程技术处</v>
          </cell>
        </row>
        <row r="397">
          <cell r="W397" t="str">
            <v>范玉平、刘宝、张福生、张承志、吴国辉、姜初隽、杨海涛、邱会庆、董方平、詹丽勤</v>
          </cell>
          <cell r="X397">
            <v>40323</v>
          </cell>
          <cell r="Y397">
            <v>40391</v>
          </cell>
          <cell r="Z397" t="str">
            <v>规定了油水井带压射孔作业施工设计、施工准备、作业程序控制和安全规定。
适用于陆上油水井井口压力不大于21MPa、套管内径不大于177.8mm的带压射孔作业施工。</v>
          </cell>
        </row>
        <row r="398">
          <cell r="C398" t="str">
            <v>Q/SY 08368-2020</v>
          </cell>
          <cell r="D398" t="str">
            <v>电动气动工具安全管理规范
</v>
          </cell>
          <cell r="E398" t="str">
            <v>现行</v>
          </cell>
        </row>
        <row r="398">
          <cell r="I398" t="str">
            <v>中国石油天然气集团有限公司油田化学剂及材料专业技术委员会</v>
          </cell>
        </row>
        <row r="398">
          <cell r="R398" t="str">
            <v>E09</v>
          </cell>
          <cell r="S398" t="str">
            <v>13.100</v>
          </cell>
        </row>
        <row r="398">
          <cell r="U398" t="str">
            <v>中国石油集团安全环保技术研究院、塔里木油田公司</v>
          </cell>
        </row>
        <row r="398">
          <cell r="W398" t="str">
            <v>侯永平、周建力、刘毅、杜民、张敏</v>
          </cell>
          <cell r="X398">
            <v>44161</v>
          </cell>
          <cell r="Y398">
            <v>44161</v>
          </cell>
          <cell r="Z398" t="str">
            <v>本标准规定了电动气动工具的安装、使用和维护管理要求以及相关审核、偏离、培训和沟通的管理要求。本标准适用于电动气动工具的安装、使用和维护的管理。</v>
          </cell>
        </row>
      </sheetData>
      <sheetData sheetId="7"/>
      <sheetData sheetId="8"/>
      <sheetData sheetId="9"/>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www.iso.org/ics/83.140.10.html" TargetMode="External"/><Relationship Id="rId1" Type="http://schemas.openxmlformats.org/officeDocument/2006/relationships/hyperlink" Target="http://114.251.111.103:18080/zxd/portal/std?keyword=%E5%8E%8B%E8%A3%8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114.251.111.103:18080/zxd/portal/std?keyword=%E5%8E%8B%E8%A3%8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114.251.111.103:18080/zxd/portal/std?keyword=%E5%8E%8B%E8%A3%8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tabColor rgb="FFFF0000"/>
  </sheetPr>
  <dimension ref="A1:AT649"/>
  <sheetViews>
    <sheetView tabSelected="1" zoomScale="120" zoomScaleNormal="120" workbookViewId="0">
      <pane xSplit="5" ySplit="1" topLeftCell="F2" activePane="bottomRight" state="frozen"/>
      <selection/>
      <selection pane="topRight"/>
      <selection pane="bottomLeft"/>
      <selection pane="bottomRight" activeCell="C1" sqref="C$1:C$1048576"/>
    </sheetView>
  </sheetViews>
  <sheetFormatPr defaultColWidth="8.88888888888889" defaultRowHeight="13.2"/>
  <cols>
    <col min="1" max="1" width="19.6666666666667" style="14" customWidth="1"/>
    <col min="2" max="2" width="3.15740740740741" style="13" customWidth="1"/>
    <col min="3" max="3" width="8.05555555555556" style="14" customWidth="1"/>
    <col min="4" max="4" width="22.8703703703704" style="15" customWidth="1"/>
    <col min="5" max="5" width="5.88888888888889" style="238" customWidth="1"/>
    <col min="6" max="6" width="7.88888888888889" style="239" customWidth="1"/>
    <col min="7" max="7" width="8" style="239" customWidth="1"/>
    <col min="8" max="8" width="8.44444444444444" style="239" customWidth="1"/>
    <col min="9" max="9" width="13.0555555555556" style="16" customWidth="1"/>
    <col min="10" max="10" width="4.53703703703704" style="16" customWidth="1"/>
    <col min="11" max="11" width="4.90740740740741" style="16" customWidth="1"/>
    <col min="12" max="12" width="20.9259259259259" style="16" customWidth="1"/>
    <col min="13" max="13" width="12" style="16" customWidth="1"/>
    <col min="14" max="14" width="17.7777777777778" style="16" customWidth="1"/>
    <col min="15" max="15" width="17.5925925925926" style="240" customWidth="1"/>
    <col min="16" max="16" width="28.3333333333333" style="241" customWidth="1"/>
    <col min="17" max="18" width="13.1111111111111" style="16" customWidth="1"/>
    <col min="19" max="19" width="8.22222222222222" style="242" customWidth="1"/>
    <col min="20" max="20" width="8.88888888888889" style="242"/>
    <col min="21" max="21" width="12.5555555555556" style="16" customWidth="1"/>
    <col min="22" max="23" width="8.88888888888889" style="16"/>
    <col min="24" max="24" width="8.88888888888889" style="18"/>
    <col min="25" max="25" width="63.1481481481481" style="16" customWidth="1"/>
    <col min="26" max="26" width="27.8703703703704" style="16" customWidth="1"/>
    <col min="27" max="27" width="8.88888888888889" style="16"/>
    <col min="28" max="29" width="11.8888888888889" style="243" customWidth="1"/>
    <col min="30" max="30" width="11.8888888888889" style="100"/>
    <col min="31" max="31" width="22.5925925925926" style="244" customWidth="1"/>
    <col min="32" max="32" width="8.88888888888889" style="18"/>
    <col min="33" max="33" width="8.88888888888889" style="16"/>
    <col min="34" max="35" width="8.88888888888889" style="19"/>
    <col min="36" max="36" width="10.2222222222222" style="19"/>
    <col min="37" max="38" width="8.88888888888889" style="19"/>
    <col min="39" max="39" width="10.2222222222222" style="19"/>
    <col min="40" max="40" width="8.88888888888889" style="19"/>
    <col min="41" max="41" width="18.4444444444444" style="237" customWidth="1"/>
    <col min="42" max="42" width="23.3333333333333" style="245" customWidth="1"/>
    <col min="43" max="43" width="9.88888888888889" style="18" customWidth="1"/>
    <col min="44" max="16384" width="8.88888888888889" style="16"/>
  </cols>
  <sheetData>
    <row r="1" s="22" customFormat="1" ht="39" customHeight="1" spans="1:45">
      <c r="A1" s="23" t="s">
        <v>0</v>
      </c>
      <c r="B1" s="22" t="s">
        <v>1</v>
      </c>
      <c r="C1" s="23" t="s">
        <v>0</v>
      </c>
      <c r="D1" s="24" t="s">
        <v>2</v>
      </c>
      <c r="E1" s="246" t="s">
        <v>3</v>
      </c>
      <c r="F1" s="247" t="s">
        <v>4</v>
      </c>
      <c r="G1" s="247" t="s">
        <v>5</v>
      </c>
      <c r="H1" s="247" t="s">
        <v>6</v>
      </c>
      <c r="I1" s="259" t="s">
        <v>7</v>
      </c>
      <c r="J1" s="259" t="s">
        <v>8</v>
      </c>
      <c r="K1" s="259" t="s">
        <v>9</v>
      </c>
      <c r="L1" s="259" t="s">
        <v>10</v>
      </c>
      <c r="M1" s="260" t="s">
        <v>11</v>
      </c>
      <c r="N1" s="259" t="s">
        <v>12</v>
      </c>
      <c r="O1" s="260" t="s">
        <v>13</v>
      </c>
      <c r="P1" s="261" t="s">
        <v>14</v>
      </c>
      <c r="Q1" s="273" t="s">
        <v>15</v>
      </c>
      <c r="R1" s="273" t="s">
        <v>16</v>
      </c>
      <c r="S1" s="274" t="s">
        <v>17</v>
      </c>
      <c r="T1" s="274" t="s">
        <v>18</v>
      </c>
      <c r="U1" s="274" t="s">
        <v>19</v>
      </c>
      <c r="V1" s="274" t="s">
        <v>20</v>
      </c>
      <c r="W1" s="274" t="s">
        <v>21</v>
      </c>
      <c r="X1" s="275" t="s">
        <v>22</v>
      </c>
      <c r="Y1" s="246" t="s">
        <v>23</v>
      </c>
      <c r="Z1" s="281" t="s">
        <v>24</v>
      </c>
      <c r="AA1" s="24" t="s">
        <v>25</v>
      </c>
      <c r="AB1" s="282" t="s">
        <v>26</v>
      </c>
      <c r="AC1" s="282" t="s">
        <v>27</v>
      </c>
      <c r="AD1" s="283" t="s">
        <v>28</v>
      </c>
      <c r="AE1" s="284" t="s">
        <v>29</v>
      </c>
      <c r="AF1" s="25" t="s">
        <v>30</v>
      </c>
      <c r="AG1" s="26" t="s">
        <v>31</v>
      </c>
      <c r="AH1" s="27" t="s">
        <v>32</v>
      </c>
      <c r="AI1" s="27" t="s">
        <v>33</v>
      </c>
      <c r="AJ1" s="27" t="s">
        <v>34</v>
      </c>
      <c r="AK1" s="27" t="s">
        <v>35</v>
      </c>
      <c r="AL1" s="27" t="s">
        <v>36</v>
      </c>
      <c r="AM1" s="27" t="s">
        <v>37</v>
      </c>
      <c r="AN1" s="27" t="s">
        <v>38</v>
      </c>
      <c r="AO1" s="300" t="s">
        <v>39</v>
      </c>
      <c r="AP1" s="25" t="s">
        <v>40</v>
      </c>
      <c r="AQ1" s="22" t="s">
        <v>41</v>
      </c>
      <c r="AR1" s="22" t="s">
        <v>42</v>
      </c>
      <c r="AS1" s="300" t="s">
        <v>43</v>
      </c>
    </row>
    <row r="2" s="220" customFormat="1" ht="14.4" spans="1:45">
      <c r="A2" s="37" t="s">
        <v>44</v>
      </c>
      <c r="B2" s="28">
        <v>1</v>
      </c>
      <c r="C2" s="37" t="s">
        <v>44</v>
      </c>
      <c r="D2" s="30" t="s">
        <v>45</v>
      </c>
      <c r="E2" s="248" t="s">
        <v>46</v>
      </c>
      <c r="F2" s="249" t="s">
        <v>47</v>
      </c>
      <c r="G2" s="249"/>
      <c r="H2" s="249"/>
      <c r="I2" s="80" t="s">
        <v>47</v>
      </c>
      <c r="J2" s="80" t="s">
        <v>48</v>
      </c>
      <c r="K2" s="80" t="s">
        <v>49</v>
      </c>
      <c r="L2" s="16" t="s">
        <v>50</v>
      </c>
      <c r="M2" s="51" t="s">
        <v>51</v>
      </c>
      <c r="N2" s="76" t="s">
        <v>52</v>
      </c>
      <c r="O2" s="262"/>
      <c r="P2" s="263"/>
      <c r="Q2" s="51"/>
      <c r="R2" s="51"/>
      <c r="S2" s="276" t="s">
        <v>53</v>
      </c>
      <c r="T2" s="276" t="s">
        <v>54</v>
      </c>
      <c r="U2" s="51"/>
      <c r="V2" s="51"/>
      <c r="W2" s="51"/>
      <c r="X2" s="32" t="s">
        <v>55</v>
      </c>
      <c r="Y2" s="80" t="s">
        <v>56</v>
      </c>
      <c r="Z2" s="80" t="s">
        <v>57</v>
      </c>
      <c r="AA2" s="51" t="s">
        <v>58</v>
      </c>
      <c r="AB2" s="285">
        <v>40868</v>
      </c>
      <c r="AC2" s="285">
        <v>40969</v>
      </c>
      <c r="AD2" s="286"/>
      <c r="AE2" s="287" t="s">
        <v>59</v>
      </c>
      <c r="AF2" s="32" t="s">
        <v>60</v>
      </c>
      <c r="AG2" s="32" t="s">
        <v>61</v>
      </c>
      <c r="AH2" s="33" t="s">
        <v>62</v>
      </c>
      <c r="AI2" s="69" t="s">
        <v>63</v>
      </c>
      <c r="AJ2" s="69">
        <v>150.1</v>
      </c>
      <c r="AK2" s="69">
        <v>2011</v>
      </c>
      <c r="AL2" s="62" t="s">
        <v>64</v>
      </c>
      <c r="AM2" s="69">
        <v>150</v>
      </c>
      <c r="AN2" s="62">
        <v>1</v>
      </c>
      <c r="AO2" s="301"/>
      <c r="AP2" s="302" t="s">
        <v>65</v>
      </c>
      <c r="AQ2" s="40" t="e">
        <f>COUNTIF(#REF!,C2)</f>
        <v>#REF!</v>
      </c>
      <c r="AR2" s="51"/>
      <c r="AS2" s="220" t="e">
        <f>VLOOKUP(C2,#REF!,1,0)</f>
        <v>#REF!</v>
      </c>
    </row>
    <row r="3" s="220" customFormat="1" ht="14.4" spans="1:45">
      <c r="A3" s="37" t="s">
        <v>66</v>
      </c>
      <c r="B3" s="28">
        <v>2</v>
      </c>
      <c r="C3" s="37" t="s">
        <v>66</v>
      </c>
      <c r="D3" s="30" t="s">
        <v>67</v>
      </c>
      <c r="E3" s="248" t="s">
        <v>46</v>
      </c>
      <c r="F3" s="249" t="s">
        <v>47</v>
      </c>
      <c r="G3" s="249"/>
      <c r="H3" s="249"/>
      <c r="I3" s="80" t="s">
        <v>47</v>
      </c>
      <c r="J3" s="80" t="s">
        <v>48</v>
      </c>
      <c r="K3" s="80" t="s">
        <v>49</v>
      </c>
      <c r="L3" s="16" t="s">
        <v>50</v>
      </c>
      <c r="M3" s="51" t="s">
        <v>68</v>
      </c>
      <c r="N3" s="76" t="s">
        <v>69</v>
      </c>
      <c r="O3" s="262"/>
      <c r="P3" s="263"/>
      <c r="Q3" s="51"/>
      <c r="R3" s="51"/>
      <c r="S3" s="276" t="s">
        <v>53</v>
      </c>
      <c r="T3" s="276" t="s">
        <v>54</v>
      </c>
      <c r="U3" s="51"/>
      <c r="V3" s="51"/>
      <c r="W3" s="51"/>
      <c r="X3" s="32" t="s">
        <v>70</v>
      </c>
      <c r="Y3" s="80" t="s">
        <v>71</v>
      </c>
      <c r="Z3" s="80" t="s">
        <v>72</v>
      </c>
      <c r="AA3" s="51" t="s">
        <v>73</v>
      </c>
      <c r="AB3" s="285">
        <v>40868</v>
      </c>
      <c r="AC3" s="285">
        <v>40969</v>
      </c>
      <c r="AD3" s="286"/>
      <c r="AE3" s="287" t="s">
        <v>59</v>
      </c>
      <c r="AF3" s="32" t="s">
        <v>60</v>
      </c>
      <c r="AG3" s="32" t="s">
        <v>61</v>
      </c>
      <c r="AH3" s="33" t="s">
        <v>62</v>
      </c>
      <c r="AI3" s="33" t="s">
        <v>63</v>
      </c>
      <c r="AJ3" s="33">
        <v>150.2</v>
      </c>
      <c r="AK3" s="33">
        <v>2011</v>
      </c>
      <c r="AL3" s="62" t="s">
        <v>64</v>
      </c>
      <c r="AM3" s="33">
        <v>151</v>
      </c>
      <c r="AN3" s="62">
        <v>2</v>
      </c>
      <c r="AO3" s="301"/>
      <c r="AP3" s="302" t="s">
        <v>65</v>
      </c>
      <c r="AQ3" s="40" t="e">
        <f>COUNTIF(#REF!,C3)</f>
        <v>#REF!</v>
      </c>
      <c r="AS3" s="220" t="e">
        <f>VLOOKUP(C3,#REF!,1,0)</f>
        <v>#REF!</v>
      </c>
    </row>
    <row r="4" s="220" customFormat="1" ht="14.4" spans="1:45">
      <c r="A4" s="37" t="s">
        <v>74</v>
      </c>
      <c r="B4" s="28">
        <v>3</v>
      </c>
      <c r="C4" s="37" t="s">
        <v>74</v>
      </c>
      <c r="D4" s="30" t="s">
        <v>75</v>
      </c>
      <c r="E4" s="248" t="s">
        <v>46</v>
      </c>
      <c r="F4" s="249" t="s">
        <v>47</v>
      </c>
      <c r="G4" s="249"/>
      <c r="H4" s="249"/>
      <c r="I4" s="80" t="s">
        <v>47</v>
      </c>
      <c r="J4" s="80" t="s">
        <v>48</v>
      </c>
      <c r="K4" s="80" t="s">
        <v>49</v>
      </c>
      <c r="L4" s="16" t="s">
        <v>50</v>
      </c>
      <c r="M4" s="51" t="s">
        <v>76</v>
      </c>
      <c r="N4" s="76" t="s">
        <v>77</v>
      </c>
      <c r="O4" s="262"/>
      <c r="P4" s="263"/>
      <c r="Q4" s="51"/>
      <c r="R4" s="51"/>
      <c r="S4" s="276" t="s">
        <v>53</v>
      </c>
      <c r="T4" s="276" t="s">
        <v>54</v>
      </c>
      <c r="U4" s="51"/>
      <c r="V4" s="51"/>
      <c r="W4" s="51"/>
      <c r="X4" s="32" t="s">
        <v>78</v>
      </c>
      <c r="Y4" s="80" t="s">
        <v>79</v>
      </c>
      <c r="Z4" s="80" t="s">
        <v>57</v>
      </c>
      <c r="AA4" s="51" t="s">
        <v>80</v>
      </c>
      <c r="AB4" s="285">
        <v>40868</v>
      </c>
      <c r="AC4" s="285">
        <v>40969</v>
      </c>
      <c r="AD4" s="286"/>
      <c r="AE4" s="287" t="s">
        <v>59</v>
      </c>
      <c r="AF4" s="32" t="s">
        <v>60</v>
      </c>
      <c r="AG4" s="32" t="s">
        <v>61</v>
      </c>
      <c r="AH4" s="33" t="s">
        <v>62</v>
      </c>
      <c r="AI4" s="33" t="s">
        <v>63</v>
      </c>
      <c r="AJ4" s="33">
        <v>150.3</v>
      </c>
      <c r="AK4" s="33">
        <v>2011</v>
      </c>
      <c r="AL4" s="62" t="s">
        <v>64</v>
      </c>
      <c r="AM4" s="33">
        <v>152</v>
      </c>
      <c r="AN4" s="62">
        <v>3</v>
      </c>
      <c r="AO4" s="301"/>
      <c r="AP4" s="302" t="s">
        <v>65</v>
      </c>
      <c r="AQ4" s="40" t="e">
        <f>COUNTIF(#REF!,C4)</f>
        <v>#REF!</v>
      </c>
      <c r="AS4" s="220" t="e">
        <f>VLOOKUP(C4,#REF!,1,0)</f>
        <v>#REF!</v>
      </c>
    </row>
    <row r="5" s="220" customFormat="1" ht="14.4" spans="1:45">
      <c r="A5" s="37" t="s">
        <v>81</v>
      </c>
      <c r="B5" s="28">
        <v>4</v>
      </c>
      <c r="C5" s="37" t="s">
        <v>81</v>
      </c>
      <c r="D5" s="30" t="s">
        <v>82</v>
      </c>
      <c r="E5" s="248" t="s">
        <v>46</v>
      </c>
      <c r="F5" s="249" t="s">
        <v>47</v>
      </c>
      <c r="G5" s="249"/>
      <c r="H5" s="249"/>
      <c r="I5" s="80" t="s">
        <v>47</v>
      </c>
      <c r="J5" s="80" t="s">
        <v>48</v>
      </c>
      <c r="K5" s="80" t="s">
        <v>49</v>
      </c>
      <c r="L5" s="16" t="s">
        <v>50</v>
      </c>
      <c r="M5" s="51" t="s">
        <v>83</v>
      </c>
      <c r="N5" s="76" t="s">
        <v>84</v>
      </c>
      <c r="O5" s="262"/>
      <c r="P5" s="263" t="s">
        <v>85</v>
      </c>
      <c r="Q5" s="51"/>
      <c r="R5" s="51"/>
      <c r="S5" s="276" t="s">
        <v>53</v>
      </c>
      <c r="T5" s="276" t="s">
        <v>54</v>
      </c>
      <c r="U5" s="51"/>
      <c r="V5" s="51"/>
      <c r="W5" s="51"/>
      <c r="X5" s="32" t="s">
        <v>86</v>
      </c>
      <c r="Y5" s="80" t="s">
        <v>87</v>
      </c>
      <c r="Z5" s="80" t="s">
        <v>72</v>
      </c>
      <c r="AA5" s="51" t="s">
        <v>88</v>
      </c>
      <c r="AB5" s="285">
        <v>40868</v>
      </c>
      <c r="AC5" s="285">
        <v>40969</v>
      </c>
      <c r="AD5" s="286"/>
      <c r="AE5" s="287" t="s">
        <v>59</v>
      </c>
      <c r="AF5" s="32" t="s">
        <v>60</v>
      </c>
      <c r="AG5" s="32" t="s">
        <v>61</v>
      </c>
      <c r="AH5" s="33" t="s">
        <v>62</v>
      </c>
      <c r="AI5" s="33" t="s">
        <v>63</v>
      </c>
      <c r="AJ5" s="33">
        <v>150.4</v>
      </c>
      <c r="AK5" s="33">
        <v>2011</v>
      </c>
      <c r="AL5" s="62" t="s">
        <v>64</v>
      </c>
      <c r="AM5" s="33">
        <v>153</v>
      </c>
      <c r="AN5" s="62">
        <v>4</v>
      </c>
      <c r="AO5" s="301"/>
      <c r="AP5" s="302" t="s">
        <v>65</v>
      </c>
      <c r="AQ5" s="40" t="e">
        <f>COUNTIF(#REF!,C5)</f>
        <v>#REF!</v>
      </c>
      <c r="AS5" s="220" t="e">
        <f>VLOOKUP(C5,#REF!,1,0)</f>
        <v>#REF!</v>
      </c>
    </row>
    <row r="6" s="220" customFormat="1" ht="14.4" spans="1:45">
      <c r="A6" s="37" t="s">
        <v>89</v>
      </c>
      <c r="B6" s="28">
        <v>5</v>
      </c>
      <c r="C6" s="37" t="s">
        <v>89</v>
      </c>
      <c r="D6" s="30" t="s">
        <v>90</v>
      </c>
      <c r="E6" s="248" t="s">
        <v>46</v>
      </c>
      <c r="F6" s="249" t="s">
        <v>91</v>
      </c>
      <c r="G6" s="249"/>
      <c r="H6" s="249"/>
      <c r="I6" s="80" t="s">
        <v>92</v>
      </c>
      <c r="J6" s="80" t="s">
        <v>93</v>
      </c>
      <c r="K6" s="80" t="s">
        <v>94</v>
      </c>
      <c r="L6" s="16" t="s">
        <v>95</v>
      </c>
      <c r="M6" s="51" t="s">
        <v>96</v>
      </c>
      <c r="N6" s="76" t="s">
        <v>97</v>
      </c>
      <c r="O6" s="262"/>
      <c r="P6" s="263" t="s">
        <v>98</v>
      </c>
      <c r="Q6" s="220" t="s">
        <v>99</v>
      </c>
      <c r="R6" s="51" t="s">
        <v>100</v>
      </c>
      <c r="S6" s="276" t="s">
        <v>101</v>
      </c>
      <c r="T6" s="277" t="s">
        <v>102</v>
      </c>
      <c r="U6" s="278"/>
      <c r="V6" s="278"/>
      <c r="W6" s="278"/>
      <c r="X6" s="32" t="s">
        <v>103</v>
      </c>
      <c r="Y6" s="80" t="s">
        <v>104</v>
      </c>
      <c r="Z6" s="51" t="s">
        <v>104</v>
      </c>
      <c r="AA6" s="51" t="s">
        <v>105</v>
      </c>
      <c r="AB6" s="285">
        <v>39985</v>
      </c>
      <c r="AC6" s="285">
        <v>40299</v>
      </c>
      <c r="AD6" s="286"/>
      <c r="AE6" s="287"/>
      <c r="AF6" s="32" t="s">
        <v>60</v>
      </c>
      <c r="AG6" s="32" t="s">
        <v>61</v>
      </c>
      <c r="AH6" s="33" t="s">
        <v>62</v>
      </c>
      <c r="AI6" s="33" t="s">
        <v>64</v>
      </c>
      <c r="AJ6" s="33">
        <v>190</v>
      </c>
      <c r="AK6" s="33">
        <v>2009</v>
      </c>
      <c r="AL6" s="62" t="s">
        <v>64</v>
      </c>
      <c r="AM6" s="33">
        <v>190</v>
      </c>
      <c r="AN6" s="62"/>
      <c r="AO6" s="301"/>
      <c r="AP6" s="302" t="s">
        <v>65</v>
      </c>
      <c r="AQ6" s="40" t="e">
        <f>COUNTIF(#REF!,C6)</f>
        <v>#REF!</v>
      </c>
      <c r="AS6" s="220" t="e">
        <f>VLOOKUP(C6,#REF!,1,0)</f>
        <v>#REF!</v>
      </c>
    </row>
    <row r="7" s="220" customFormat="1" ht="14.4" spans="1:45">
      <c r="A7" s="37" t="s">
        <v>106</v>
      </c>
      <c r="B7" s="28">
        <v>6</v>
      </c>
      <c r="C7" s="37" t="s">
        <v>106</v>
      </c>
      <c r="D7" s="30" t="s">
        <v>107</v>
      </c>
      <c r="E7" s="248" t="s">
        <v>46</v>
      </c>
      <c r="F7" s="249" t="s">
        <v>108</v>
      </c>
      <c r="G7" s="249"/>
      <c r="H7" s="249"/>
      <c r="I7" s="80" t="s">
        <v>108</v>
      </c>
      <c r="J7" s="80" t="s">
        <v>48</v>
      </c>
      <c r="K7" s="80" t="s">
        <v>109</v>
      </c>
      <c r="L7" s="16" t="s">
        <v>110</v>
      </c>
      <c r="M7" s="51" t="s">
        <v>111</v>
      </c>
      <c r="N7" s="76" t="s">
        <v>112</v>
      </c>
      <c r="O7" s="262"/>
      <c r="P7" s="263" t="s">
        <v>113</v>
      </c>
      <c r="Q7" s="220" t="s">
        <v>99</v>
      </c>
      <c r="R7" s="51" t="s">
        <v>114</v>
      </c>
      <c r="S7" s="276" t="s">
        <v>101</v>
      </c>
      <c r="T7" s="276" t="s">
        <v>115</v>
      </c>
      <c r="U7" s="51"/>
      <c r="V7" s="51"/>
      <c r="W7" s="51"/>
      <c r="X7" s="32" t="s">
        <v>116</v>
      </c>
      <c r="Y7" s="80" t="s">
        <v>117</v>
      </c>
      <c r="Z7" s="80" t="s">
        <v>104</v>
      </c>
      <c r="AA7" s="51" t="s">
        <v>118</v>
      </c>
      <c r="AB7" s="285">
        <v>39539</v>
      </c>
      <c r="AC7" s="285">
        <v>39722</v>
      </c>
      <c r="AD7" s="286"/>
      <c r="AE7" s="287"/>
      <c r="AF7" s="32" t="s">
        <v>60</v>
      </c>
      <c r="AG7" s="32" t="s">
        <v>61</v>
      </c>
      <c r="AH7" s="33" t="s">
        <v>62</v>
      </c>
      <c r="AI7" s="33" t="s">
        <v>63</v>
      </c>
      <c r="AJ7" s="33">
        <v>191</v>
      </c>
      <c r="AK7" s="33">
        <v>2008</v>
      </c>
      <c r="AL7" s="62" t="s">
        <v>64</v>
      </c>
      <c r="AM7" s="33">
        <v>191</v>
      </c>
      <c r="AN7" s="62"/>
      <c r="AO7" s="301"/>
      <c r="AP7" s="302" t="s">
        <v>65</v>
      </c>
      <c r="AQ7" s="40" t="e">
        <f>COUNTIF(#REF!,C7)</f>
        <v>#REF!</v>
      </c>
      <c r="AS7" s="220" t="e">
        <f>VLOOKUP(C7,#REF!,1,0)</f>
        <v>#REF!</v>
      </c>
    </row>
    <row r="8" s="220" customFormat="1" ht="14.4" spans="1:45">
      <c r="A8" s="37" t="s">
        <v>119</v>
      </c>
      <c r="B8" s="28">
        <v>7</v>
      </c>
      <c r="C8" s="37" t="s">
        <v>119</v>
      </c>
      <c r="D8" s="30" t="s">
        <v>120</v>
      </c>
      <c r="E8" s="248" t="s">
        <v>46</v>
      </c>
      <c r="F8" s="249" t="s">
        <v>121</v>
      </c>
      <c r="G8" s="249"/>
      <c r="H8" s="249"/>
      <c r="I8" s="80" t="s">
        <v>121</v>
      </c>
      <c r="J8" s="80" t="s">
        <v>48</v>
      </c>
      <c r="K8" s="80" t="s">
        <v>109</v>
      </c>
      <c r="L8" s="16" t="s">
        <v>122</v>
      </c>
      <c r="M8" s="51" t="s">
        <v>123</v>
      </c>
      <c r="N8" s="76" t="s">
        <v>124</v>
      </c>
      <c r="O8" s="262"/>
      <c r="P8" s="263" t="s">
        <v>125</v>
      </c>
      <c r="Q8" s="220" t="s">
        <v>99</v>
      </c>
      <c r="R8" s="51" t="s">
        <v>126</v>
      </c>
      <c r="S8" s="276" t="s">
        <v>127</v>
      </c>
      <c r="T8" s="276" t="s">
        <v>128</v>
      </c>
      <c r="U8" s="51"/>
      <c r="V8" s="51"/>
      <c r="W8" s="51"/>
      <c r="X8" s="32" t="s">
        <v>129</v>
      </c>
      <c r="Y8" s="80" t="s">
        <v>130</v>
      </c>
      <c r="Z8" s="51" t="s">
        <v>130</v>
      </c>
      <c r="AA8" s="288" t="s">
        <v>131</v>
      </c>
      <c r="AB8" s="285">
        <v>37763</v>
      </c>
      <c r="AC8" s="285">
        <v>37987</v>
      </c>
      <c r="AD8" s="286"/>
      <c r="AE8" s="287"/>
      <c r="AF8" s="32" t="s">
        <v>60</v>
      </c>
      <c r="AG8" s="32" t="s">
        <v>61</v>
      </c>
      <c r="AH8" s="33" t="s">
        <v>62</v>
      </c>
      <c r="AI8" s="33" t="s">
        <v>63</v>
      </c>
      <c r="AJ8" s="33">
        <v>196</v>
      </c>
      <c r="AK8" s="33">
        <v>2003</v>
      </c>
      <c r="AL8" s="62" t="s">
        <v>64</v>
      </c>
      <c r="AM8" s="33">
        <v>196</v>
      </c>
      <c r="AN8" s="62"/>
      <c r="AO8" s="301"/>
      <c r="AP8" s="302" t="s">
        <v>65</v>
      </c>
      <c r="AQ8" s="40" t="e">
        <f>COUNTIF(#REF!,C8)</f>
        <v>#REF!</v>
      </c>
      <c r="AS8" s="220" t="e">
        <f>VLOOKUP(C8,#REF!,1,0)</f>
        <v>#REF!</v>
      </c>
    </row>
    <row r="9" s="220" customFormat="1" ht="14.4" spans="1:45">
      <c r="A9" s="37" t="s">
        <v>132</v>
      </c>
      <c r="B9" s="28">
        <v>8</v>
      </c>
      <c r="C9" s="37" t="s">
        <v>132</v>
      </c>
      <c r="D9" s="6" t="s">
        <v>133</v>
      </c>
      <c r="E9" s="248" t="s">
        <v>46</v>
      </c>
      <c r="F9" s="249" t="s">
        <v>134</v>
      </c>
      <c r="G9" s="249"/>
      <c r="H9" s="249"/>
      <c r="I9" s="80" t="s">
        <v>134</v>
      </c>
      <c r="J9" s="80" t="s">
        <v>48</v>
      </c>
      <c r="K9" s="80" t="s">
        <v>109</v>
      </c>
      <c r="L9" s="16" t="s">
        <v>135</v>
      </c>
      <c r="M9" s="51" t="s">
        <v>136</v>
      </c>
      <c r="N9" s="76" t="s">
        <v>112</v>
      </c>
      <c r="O9" s="262"/>
      <c r="P9" s="263"/>
      <c r="Q9" s="51"/>
      <c r="R9" s="51"/>
      <c r="S9" s="276" t="s">
        <v>137</v>
      </c>
      <c r="T9" s="276" t="s">
        <v>138</v>
      </c>
      <c r="U9" s="51"/>
      <c r="V9" s="51"/>
      <c r="W9" s="51"/>
      <c r="X9" s="32" t="s">
        <v>116</v>
      </c>
      <c r="Y9" s="80" t="s">
        <v>139</v>
      </c>
      <c r="Z9" s="51" t="s">
        <v>139</v>
      </c>
      <c r="AA9" s="51" t="s">
        <v>140</v>
      </c>
      <c r="AB9" s="285">
        <v>38753</v>
      </c>
      <c r="AC9" s="285">
        <v>38930</v>
      </c>
      <c r="AD9" s="286"/>
      <c r="AE9" s="287"/>
      <c r="AF9" s="32" t="s">
        <v>60</v>
      </c>
      <c r="AG9" s="32" t="s">
        <v>61</v>
      </c>
      <c r="AH9" s="33" t="s">
        <v>62</v>
      </c>
      <c r="AI9" s="33" t="s">
        <v>63</v>
      </c>
      <c r="AJ9" s="33">
        <v>222</v>
      </c>
      <c r="AK9" s="33">
        <v>2006</v>
      </c>
      <c r="AL9" s="62" t="s">
        <v>64</v>
      </c>
      <c r="AM9" s="33">
        <v>222</v>
      </c>
      <c r="AN9" s="62"/>
      <c r="AO9" s="301"/>
      <c r="AP9" s="302" t="s">
        <v>65</v>
      </c>
      <c r="AQ9" s="40" t="e">
        <f>COUNTIF(#REF!,C9)</f>
        <v>#REF!</v>
      </c>
      <c r="AS9" s="220" t="e">
        <f>VLOOKUP(C9,#REF!,1,0)</f>
        <v>#REF!</v>
      </c>
    </row>
    <row r="10" s="220" customFormat="1" ht="14.4" spans="1:45">
      <c r="A10" s="37" t="s">
        <v>141</v>
      </c>
      <c r="B10" s="28">
        <v>9</v>
      </c>
      <c r="C10" s="37" t="s">
        <v>141</v>
      </c>
      <c r="D10" s="30" t="s">
        <v>142</v>
      </c>
      <c r="E10" s="248" t="s">
        <v>46</v>
      </c>
      <c r="F10" s="249" t="s">
        <v>143</v>
      </c>
      <c r="G10" s="249"/>
      <c r="H10" s="249"/>
      <c r="I10" s="80" t="s">
        <v>134</v>
      </c>
      <c r="J10" s="80" t="s">
        <v>48</v>
      </c>
      <c r="K10" s="80" t="s">
        <v>144</v>
      </c>
      <c r="L10" s="16" t="s">
        <v>135</v>
      </c>
      <c r="M10" s="51" t="s">
        <v>145</v>
      </c>
      <c r="N10" s="264" t="s">
        <v>146</v>
      </c>
      <c r="O10" s="262"/>
      <c r="P10" s="263" t="s">
        <v>147</v>
      </c>
      <c r="Q10" s="220" t="s">
        <v>99</v>
      </c>
      <c r="R10" s="51" t="s">
        <v>148</v>
      </c>
      <c r="S10" s="276" t="s">
        <v>149</v>
      </c>
      <c r="T10" s="276" t="s">
        <v>150</v>
      </c>
      <c r="U10" s="51"/>
      <c r="V10" s="51"/>
      <c r="W10" s="51"/>
      <c r="X10" s="32"/>
      <c r="Y10" s="80" t="s">
        <v>151</v>
      </c>
      <c r="Z10" s="80" t="s">
        <v>152</v>
      </c>
      <c r="AA10" s="51" t="s">
        <v>153</v>
      </c>
      <c r="AB10" s="289">
        <v>44561</v>
      </c>
      <c r="AC10" s="289">
        <v>44743</v>
      </c>
      <c r="AD10" s="236" t="s">
        <v>154</v>
      </c>
      <c r="AE10" s="287"/>
      <c r="AF10" s="32" t="s">
        <v>60</v>
      </c>
      <c r="AG10" s="32" t="s">
        <v>61</v>
      </c>
      <c r="AH10" s="33" t="s">
        <v>62</v>
      </c>
      <c r="AI10" s="33" t="s">
        <v>63</v>
      </c>
      <c r="AJ10" s="33">
        <v>228.1</v>
      </c>
      <c r="AK10" s="33">
        <v>2021</v>
      </c>
      <c r="AL10" s="62" t="s">
        <v>64</v>
      </c>
      <c r="AM10" s="33">
        <v>228</v>
      </c>
      <c r="AN10" s="62">
        <v>1</v>
      </c>
      <c r="AO10" s="301"/>
      <c r="AP10" s="302" t="s">
        <v>65</v>
      </c>
      <c r="AQ10" s="40" t="e">
        <f>COUNTIF(#REF!,C10)</f>
        <v>#REF!</v>
      </c>
      <c r="AS10" s="220" t="e">
        <f>VLOOKUP(C10,#REF!,1,0)</f>
        <v>#REF!</v>
      </c>
    </row>
    <row r="11" s="220" customFormat="1" ht="14.4" spans="1:45">
      <c r="A11" s="37" t="s">
        <v>155</v>
      </c>
      <c r="B11" s="28">
        <v>10</v>
      </c>
      <c r="C11" s="37" t="s">
        <v>155</v>
      </c>
      <c r="D11" s="30" t="s">
        <v>156</v>
      </c>
      <c r="E11" s="248" t="s">
        <v>46</v>
      </c>
      <c r="F11" s="249" t="s">
        <v>143</v>
      </c>
      <c r="G11" s="249"/>
      <c r="H11" s="249"/>
      <c r="I11" s="80" t="s">
        <v>134</v>
      </c>
      <c r="J11" s="80" t="s">
        <v>48</v>
      </c>
      <c r="K11" s="80" t="s">
        <v>144</v>
      </c>
      <c r="L11" s="16" t="s">
        <v>135</v>
      </c>
      <c r="M11" s="51" t="s">
        <v>157</v>
      </c>
      <c r="N11" s="76" t="s">
        <v>158</v>
      </c>
      <c r="O11" s="262"/>
      <c r="P11" s="263" t="s">
        <v>159</v>
      </c>
      <c r="Q11" s="220" t="s">
        <v>99</v>
      </c>
      <c r="R11" s="51" t="s">
        <v>160</v>
      </c>
      <c r="S11" s="276" t="s">
        <v>149</v>
      </c>
      <c r="T11" s="276" t="s">
        <v>150</v>
      </c>
      <c r="U11" s="51"/>
      <c r="V11" s="51"/>
      <c r="W11" s="51"/>
      <c r="X11" s="32" t="s">
        <v>161</v>
      </c>
      <c r="Y11" s="80" t="s">
        <v>162</v>
      </c>
      <c r="Z11" s="80" t="s">
        <v>152</v>
      </c>
      <c r="AA11" s="51" t="s">
        <v>163</v>
      </c>
      <c r="AB11" s="285">
        <v>44103</v>
      </c>
      <c r="AC11" s="285">
        <v>44287</v>
      </c>
      <c r="AD11" s="286"/>
      <c r="AE11" s="287"/>
      <c r="AF11" s="32" t="s">
        <v>60</v>
      </c>
      <c r="AG11" s="32" t="s">
        <v>61</v>
      </c>
      <c r="AH11" s="33" t="s">
        <v>62</v>
      </c>
      <c r="AI11" s="33" t="s">
        <v>63</v>
      </c>
      <c r="AJ11" s="33">
        <v>229</v>
      </c>
      <c r="AK11" s="33">
        <v>2020</v>
      </c>
      <c r="AL11" s="62" t="s">
        <v>64</v>
      </c>
      <c r="AM11" s="33">
        <v>229</v>
      </c>
      <c r="AN11" s="62"/>
      <c r="AO11" s="301"/>
      <c r="AP11" s="302" t="s">
        <v>65</v>
      </c>
      <c r="AQ11" s="40" t="e">
        <f>COUNTIF(#REF!,C11)</f>
        <v>#REF!</v>
      </c>
      <c r="AS11" s="220" t="e">
        <f>VLOOKUP(C11,#REF!,1,0)</f>
        <v>#REF!</v>
      </c>
    </row>
    <row r="12" s="220" customFormat="1" ht="21.6" spans="1:45">
      <c r="A12" s="250" t="s">
        <v>164</v>
      </c>
      <c r="B12" s="28">
        <v>11</v>
      </c>
      <c r="C12" s="250" t="s">
        <v>164</v>
      </c>
      <c r="D12" s="56" t="s">
        <v>156</v>
      </c>
      <c r="E12" s="238" t="s">
        <v>46</v>
      </c>
      <c r="F12" s="239"/>
      <c r="G12" s="239"/>
      <c r="H12" s="239"/>
      <c r="I12" s="80" t="s">
        <v>134</v>
      </c>
      <c r="J12" s="16" t="s">
        <v>48</v>
      </c>
      <c r="K12" s="16" t="s">
        <v>144</v>
      </c>
      <c r="L12" s="16" t="s">
        <v>135</v>
      </c>
      <c r="M12" s="16" t="s">
        <v>157</v>
      </c>
      <c r="N12" s="16" t="s">
        <v>165</v>
      </c>
      <c r="O12" s="240"/>
      <c r="P12" s="265" t="s">
        <v>159</v>
      </c>
      <c r="Q12" s="16"/>
      <c r="R12" s="16" t="s">
        <v>160</v>
      </c>
      <c r="S12" s="16" t="s">
        <v>149</v>
      </c>
      <c r="T12" s="16" t="s">
        <v>150</v>
      </c>
      <c r="U12" s="16"/>
      <c r="V12" s="16"/>
      <c r="W12" s="16"/>
      <c r="X12" s="18">
        <v>28</v>
      </c>
      <c r="Y12" s="16" t="s">
        <v>166</v>
      </c>
      <c r="Z12" s="80" t="s">
        <v>152</v>
      </c>
      <c r="AA12" s="16" t="s">
        <v>163</v>
      </c>
      <c r="AB12" s="290">
        <v>44103</v>
      </c>
      <c r="AC12" s="243">
        <v>44287</v>
      </c>
      <c r="AD12" s="100" t="s">
        <v>167</v>
      </c>
      <c r="AE12" s="244"/>
      <c r="AF12" s="18" t="s">
        <v>60</v>
      </c>
      <c r="AG12" s="16" t="s">
        <v>61</v>
      </c>
      <c r="AH12" s="33" t="s">
        <v>62</v>
      </c>
      <c r="AI12" s="36" t="s">
        <v>63</v>
      </c>
      <c r="AJ12" s="36">
        <v>229</v>
      </c>
      <c r="AK12" s="36">
        <v>2020</v>
      </c>
      <c r="AL12" s="19" t="s">
        <v>64</v>
      </c>
      <c r="AM12" s="36">
        <v>229</v>
      </c>
      <c r="AN12" s="19"/>
      <c r="AO12" s="301"/>
      <c r="AP12" s="302" t="s">
        <v>65</v>
      </c>
      <c r="AQ12" s="40" t="e">
        <f>COUNTIF(#REF!,C12)</f>
        <v>#REF!</v>
      </c>
      <c r="AR12" s="16"/>
      <c r="AS12" s="220" t="e">
        <f>VLOOKUP(C12,#REF!,1,0)</f>
        <v>#REF!</v>
      </c>
    </row>
    <row r="13" s="236" customFormat="1" ht="14.4" spans="1:45">
      <c r="A13" s="37" t="s">
        <v>168</v>
      </c>
      <c r="B13" s="28">
        <v>12</v>
      </c>
      <c r="C13" s="37" t="s">
        <v>168</v>
      </c>
      <c r="D13" s="52" t="s">
        <v>169</v>
      </c>
      <c r="E13" s="248" t="s">
        <v>46</v>
      </c>
      <c r="F13" s="249" t="s">
        <v>143</v>
      </c>
      <c r="G13" s="249"/>
      <c r="H13" s="249"/>
      <c r="I13" s="80" t="s">
        <v>134</v>
      </c>
      <c r="J13" s="80" t="s">
        <v>48</v>
      </c>
      <c r="K13" s="80" t="s">
        <v>144</v>
      </c>
      <c r="L13" s="16" t="s">
        <v>135</v>
      </c>
      <c r="M13" s="51" t="s">
        <v>170</v>
      </c>
      <c r="N13" s="76" t="s">
        <v>171</v>
      </c>
      <c r="O13" s="262"/>
      <c r="P13" s="263" t="s">
        <v>172</v>
      </c>
      <c r="Q13" s="220" t="s">
        <v>99</v>
      </c>
      <c r="R13" s="51" t="s">
        <v>173</v>
      </c>
      <c r="S13" s="276" t="s">
        <v>149</v>
      </c>
      <c r="T13" s="276" t="s">
        <v>150</v>
      </c>
      <c r="U13" s="51"/>
      <c r="V13" s="51"/>
      <c r="W13" s="51"/>
      <c r="X13" s="32" t="s">
        <v>86</v>
      </c>
      <c r="Y13" s="80" t="s">
        <v>174</v>
      </c>
      <c r="Z13" s="80" t="s">
        <v>152</v>
      </c>
      <c r="AA13" s="51" t="s">
        <v>175</v>
      </c>
      <c r="AB13" s="285">
        <v>43234</v>
      </c>
      <c r="AC13" s="285">
        <v>43435</v>
      </c>
      <c r="AD13" s="286"/>
      <c r="AE13" s="291"/>
      <c r="AF13" s="32" t="s">
        <v>60</v>
      </c>
      <c r="AG13" s="32" t="s">
        <v>61</v>
      </c>
      <c r="AH13" s="33" t="s">
        <v>62</v>
      </c>
      <c r="AI13" s="33" t="s">
        <v>63</v>
      </c>
      <c r="AJ13" s="33">
        <v>230.1</v>
      </c>
      <c r="AK13" s="33">
        <v>2018</v>
      </c>
      <c r="AL13" s="62" t="s">
        <v>64</v>
      </c>
      <c r="AM13" s="33">
        <v>230</v>
      </c>
      <c r="AN13" s="62">
        <v>1</v>
      </c>
      <c r="AO13" s="301"/>
      <c r="AP13" s="302" t="s">
        <v>65</v>
      </c>
      <c r="AQ13" s="40" t="e">
        <f>COUNTIF(#REF!,C13)</f>
        <v>#REF!</v>
      </c>
      <c r="AR13" s="220"/>
      <c r="AS13" s="220" t="e">
        <f>VLOOKUP(C13,#REF!,1,0)</f>
        <v>#REF!</v>
      </c>
    </row>
    <row r="14" s="220" customFormat="1" ht="14.4" spans="1:45">
      <c r="A14" s="34" t="s">
        <v>176</v>
      </c>
      <c r="B14" s="28">
        <v>13</v>
      </c>
      <c r="C14" s="34" t="s">
        <v>176</v>
      </c>
      <c r="D14" s="35" t="s">
        <v>177</v>
      </c>
      <c r="E14" s="238" t="s">
        <v>46</v>
      </c>
      <c r="F14" s="239"/>
      <c r="G14" s="239"/>
      <c r="H14" s="239"/>
      <c r="I14" s="16" t="s">
        <v>178</v>
      </c>
      <c r="J14" s="16" t="s">
        <v>48</v>
      </c>
      <c r="K14" s="16" t="s">
        <v>144</v>
      </c>
      <c r="L14" s="16" t="s">
        <v>179</v>
      </c>
      <c r="M14" s="16" t="s">
        <v>180</v>
      </c>
      <c r="N14" s="16"/>
      <c r="O14" s="240"/>
      <c r="P14" s="265" t="s">
        <v>181</v>
      </c>
      <c r="Q14" s="16" t="s">
        <v>182</v>
      </c>
      <c r="R14" s="16" t="s">
        <v>183</v>
      </c>
      <c r="S14" s="242" t="s">
        <v>184</v>
      </c>
      <c r="T14" s="242" t="s">
        <v>185</v>
      </c>
      <c r="U14" s="16"/>
      <c r="V14" s="16"/>
      <c r="W14" s="16"/>
      <c r="X14" s="18" t="s">
        <v>161</v>
      </c>
      <c r="Y14" s="16" t="s">
        <v>186</v>
      </c>
      <c r="Z14" s="80" t="s">
        <v>187</v>
      </c>
      <c r="AA14" s="16"/>
      <c r="AB14" s="290" t="s">
        <v>188</v>
      </c>
      <c r="AC14" s="243" t="s">
        <v>189</v>
      </c>
      <c r="AD14" s="100"/>
      <c r="AE14" s="244"/>
      <c r="AF14" s="32" t="s">
        <v>60</v>
      </c>
      <c r="AG14" s="32" t="s">
        <v>61</v>
      </c>
      <c r="AH14" s="396" t="s">
        <v>62</v>
      </c>
      <c r="AI14" s="36" t="s">
        <v>63</v>
      </c>
      <c r="AJ14" s="36">
        <v>230.2</v>
      </c>
      <c r="AK14" s="36">
        <v>2022</v>
      </c>
      <c r="AL14" s="62" t="s">
        <v>64</v>
      </c>
      <c r="AM14" s="36">
        <v>230</v>
      </c>
      <c r="AN14" s="19">
        <v>2</v>
      </c>
      <c r="AO14" s="301"/>
      <c r="AP14" s="302" t="s">
        <v>65</v>
      </c>
      <c r="AQ14" s="40" t="e">
        <f>COUNTIF(#REF!,C14)</f>
        <v>#REF!</v>
      </c>
      <c r="AR14" s="16"/>
      <c r="AS14" s="220" t="e">
        <f>VLOOKUP(C14,#REF!,1,0)</f>
        <v>#REF!</v>
      </c>
    </row>
    <row r="15" s="220" customFormat="1" ht="14.4" spans="1:45">
      <c r="A15" s="34" t="s">
        <v>190</v>
      </c>
      <c r="B15" s="28">
        <v>14</v>
      </c>
      <c r="C15" s="34" t="s">
        <v>190</v>
      </c>
      <c r="D15" s="35" t="s">
        <v>191</v>
      </c>
      <c r="E15" s="238" t="s">
        <v>46</v>
      </c>
      <c r="F15" s="239"/>
      <c r="G15" s="239"/>
      <c r="H15" s="239"/>
      <c r="I15" s="16" t="s">
        <v>178</v>
      </c>
      <c r="J15" s="16" t="s">
        <v>48</v>
      </c>
      <c r="K15" s="16" t="s">
        <v>144</v>
      </c>
      <c r="L15" s="16" t="s">
        <v>179</v>
      </c>
      <c r="M15" s="16" t="s">
        <v>192</v>
      </c>
      <c r="N15" s="16" t="s">
        <v>193</v>
      </c>
      <c r="O15" s="240"/>
      <c r="P15" s="265" t="s">
        <v>194</v>
      </c>
      <c r="Q15" s="16" t="s">
        <v>182</v>
      </c>
      <c r="R15" s="16" t="s">
        <v>195</v>
      </c>
      <c r="S15" s="242" t="s">
        <v>184</v>
      </c>
      <c r="T15" s="242" t="s">
        <v>185</v>
      </c>
      <c r="U15" s="16"/>
      <c r="V15" s="16"/>
      <c r="W15" s="16"/>
      <c r="X15" s="18" t="s">
        <v>103</v>
      </c>
      <c r="Y15" s="16" t="s">
        <v>196</v>
      </c>
      <c r="Z15" s="80" t="s">
        <v>197</v>
      </c>
      <c r="AA15" s="16"/>
      <c r="AB15" s="290" t="s">
        <v>188</v>
      </c>
      <c r="AC15" s="243" t="s">
        <v>189</v>
      </c>
      <c r="AD15" s="100"/>
      <c r="AE15" s="244"/>
      <c r="AF15" s="32" t="s">
        <v>60</v>
      </c>
      <c r="AG15" s="32" t="s">
        <v>61</v>
      </c>
      <c r="AH15" s="396" t="s">
        <v>62</v>
      </c>
      <c r="AI15" s="36" t="s">
        <v>63</v>
      </c>
      <c r="AJ15" s="36">
        <v>230.3</v>
      </c>
      <c r="AK15" s="36">
        <v>2022</v>
      </c>
      <c r="AL15" s="62" t="s">
        <v>64</v>
      </c>
      <c r="AM15" s="36">
        <v>230</v>
      </c>
      <c r="AN15" s="19">
        <v>3</v>
      </c>
      <c r="AO15" s="301"/>
      <c r="AP15" s="302" t="s">
        <v>65</v>
      </c>
      <c r="AQ15" s="40" t="e">
        <f>COUNTIF(#REF!,C15)</f>
        <v>#REF!</v>
      </c>
      <c r="AR15" s="16"/>
      <c r="AS15" s="220" t="e">
        <f>VLOOKUP(C15,#REF!,1,0)</f>
        <v>#REF!</v>
      </c>
    </row>
    <row r="16" s="220" customFormat="1" ht="14.4" spans="1:45">
      <c r="A16" s="37" t="s">
        <v>198</v>
      </c>
      <c r="B16" s="28">
        <v>15</v>
      </c>
      <c r="C16" s="37" t="s">
        <v>198</v>
      </c>
      <c r="D16" s="30" t="s">
        <v>199</v>
      </c>
      <c r="E16" s="248" t="s">
        <v>46</v>
      </c>
      <c r="F16" s="249" t="s">
        <v>143</v>
      </c>
      <c r="G16" s="249"/>
      <c r="H16" s="249"/>
      <c r="I16" s="80" t="s">
        <v>134</v>
      </c>
      <c r="J16" s="80" t="s">
        <v>48</v>
      </c>
      <c r="K16" s="80" t="s">
        <v>144</v>
      </c>
      <c r="L16" s="16" t="s">
        <v>135</v>
      </c>
      <c r="M16" s="51" t="s">
        <v>200</v>
      </c>
      <c r="N16" s="76" t="s">
        <v>201</v>
      </c>
      <c r="O16" s="262"/>
      <c r="P16" s="263" t="s">
        <v>202</v>
      </c>
      <c r="Q16" s="220" t="s">
        <v>99</v>
      </c>
      <c r="R16" s="51" t="s">
        <v>203</v>
      </c>
      <c r="S16" s="276" t="s">
        <v>149</v>
      </c>
      <c r="T16" s="276" t="s">
        <v>150</v>
      </c>
      <c r="U16" s="51"/>
      <c r="V16" s="51"/>
      <c r="W16" s="51"/>
      <c r="X16" s="32" t="s">
        <v>103</v>
      </c>
      <c r="Y16" s="80" t="s">
        <v>204</v>
      </c>
      <c r="Z16" s="80" t="s">
        <v>152</v>
      </c>
      <c r="AA16" s="51" t="s">
        <v>205</v>
      </c>
      <c r="AB16" s="285">
        <v>43234</v>
      </c>
      <c r="AC16" s="285">
        <v>43497</v>
      </c>
      <c r="AD16" s="286"/>
      <c r="AE16" s="287"/>
      <c r="AF16" s="32" t="s">
        <v>60</v>
      </c>
      <c r="AG16" s="32" t="s">
        <v>61</v>
      </c>
      <c r="AH16" s="33" t="s">
        <v>62</v>
      </c>
      <c r="AI16" s="33" t="s">
        <v>63</v>
      </c>
      <c r="AJ16" s="33">
        <v>231.1</v>
      </c>
      <c r="AK16" s="33">
        <v>2018</v>
      </c>
      <c r="AL16" s="62" t="s">
        <v>64</v>
      </c>
      <c r="AM16" s="33">
        <v>231</v>
      </c>
      <c r="AN16" s="62">
        <v>1</v>
      </c>
      <c r="AO16" s="301"/>
      <c r="AP16" s="302" t="s">
        <v>65</v>
      </c>
      <c r="AQ16" s="40" t="e">
        <f>COUNTIF(#REF!,C16)</f>
        <v>#REF!</v>
      </c>
      <c r="AS16" s="220" t="e">
        <f>VLOOKUP(C16,#REF!,1,0)</f>
        <v>#REF!</v>
      </c>
    </row>
    <row r="17" s="220" customFormat="1" ht="21.6" spans="1:45">
      <c r="A17" s="250" t="s">
        <v>206</v>
      </c>
      <c r="B17" s="28">
        <v>16</v>
      </c>
      <c r="C17" s="250" t="s">
        <v>206</v>
      </c>
      <c r="D17" s="56" t="s">
        <v>207</v>
      </c>
      <c r="E17" s="238" t="s">
        <v>46</v>
      </c>
      <c r="F17" s="239"/>
      <c r="G17" s="239"/>
      <c r="H17" s="239"/>
      <c r="I17" s="80" t="s">
        <v>134</v>
      </c>
      <c r="J17" s="16" t="s">
        <v>48</v>
      </c>
      <c r="K17" s="16" t="s">
        <v>144</v>
      </c>
      <c r="L17" s="16" t="s">
        <v>135</v>
      </c>
      <c r="M17" s="16" t="s">
        <v>208</v>
      </c>
      <c r="N17" s="16" t="s">
        <v>209</v>
      </c>
      <c r="O17" s="240"/>
      <c r="P17" s="265" t="s">
        <v>202</v>
      </c>
      <c r="Q17" s="16"/>
      <c r="R17" s="16" t="s">
        <v>210</v>
      </c>
      <c r="S17" s="16" t="s">
        <v>149</v>
      </c>
      <c r="T17" s="16" t="s">
        <v>150</v>
      </c>
      <c r="U17" s="16"/>
      <c r="V17" s="16"/>
      <c r="W17" s="16"/>
      <c r="X17" s="18">
        <v>20</v>
      </c>
      <c r="Y17" s="16" t="s">
        <v>204</v>
      </c>
      <c r="Z17" s="80" t="s">
        <v>152</v>
      </c>
      <c r="AA17" s="16" t="s">
        <v>205</v>
      </c>
      <c r="AB17" s="290">
        <v>43234</v>
      </c>
      <c r="AC17" s="243">
        <v>43497</v>
      </c>
      <c r="AD17" s="100" t="s">
        <v>211</v>
      </c>
      <c r="AE17" s="244"/>
      <c r="AF17" s="18" t="s">
        <v>60</v>
      </c>
      <c r="AG17" s="16" t="s">
        <v>61</v>
      </c>
      <c r="AH17" s="33" t="s">
        <v>62</v>
      </c>
      <c r="AI17" s="36" t="s">
        <v>63</v>
      </c>
      <c r="AJ17" s="36">
        <v>231.1</v>
      </c>
      <c r="AK17" s="36">
        <v>2018</v>
      </c>
      <c r="AL17" s="19" t="s">
        <v>64</v>
      </c>
      <c r="AM17" s="36">
        <v>231</v>
      </c>
      <c r="AN17" s="19">
        <v>1</v>
      </c>
      <c r="AO17" s="301"/>
      <c r="AP17" s="302" t="s">
        <v>65</v>
      </c>
      <c r="AQ17" s="40" t="e">
        <f>COUNTIF(#REF!,C17)</f>
        <v>#REF!</v>
      </c>
      <c r="AR17" s="16"/>
      <c r="AS17" s="220" t="e">
        <f>VLOOKUP(C17,#REF!,1,0)</f>
        <v>#REF!</v>
      </c>
    </row>
    <row r="18" s="220" customFormat="1" ht="14.4" spans="1:45">
      <c r="A18" s="34" t="s">
        <v>212</v>
      </c>
      <c r="B18" s="28">
        <v>17</v>
      </c>
      <c r="C18" s="34" t="s">
        <v>212</v>
      </c>
      <c r="D18" s="35" t="s">
        <v>213</v>
      </c>
      <c r="E18" s="238" t="s">
        <v>46</v>
      </c>
      <c r="F18" s="239"/>
      <c r="G18" s="239"/>
      <c r="H18" s="239"/>
      <c r="I18" s="16" t="s">
        <v>178</v>
      </c>
      <c r="J18" s="16" t="s">
        <v>48</v>
      </c>
      <c r="K18" s="16" t="s">
        <v>144</v>
      </c>
      <c r="L18" s="16" t="s">
        <v>179</v>
      </c>
      <c r="M18" s="16" t="s">
        <v>214</v>
      </c>
      <c r="N18" s="16" t="s">
        <v>215</v>
      </c>
      <c r="O18" s="240"/>
      <c r="P18" s="265" t="s">
        <v>216</v>
      </c>
      <c r="Q18" s="16" t="s">
        <v>182</v>
      </c>
      <c r="R18" s="16" t="s">
        <v>217</v>
      </c>
      <c r="S18" s="242" t="s">
        <v>184</v>
      </c>
      <c r="T18" s="242" t="s">
        <v>185</v>
      </c>
      <c r="U18" s="16"/>
      <c r="V18" s="16"/>
      <c r="W18" s="16"/>
      <c r="X18" s="18" t="s">
        <v>218</v>
      </c>
      <c r="Y18" s="16" t="s">
        <v>219</v>
      </c>
      <c r="Z18" s="80" t="s">
        <v>220</v>
      </c>
      <c r="AA18" s="16"/>
      <c r="AB18" s="290" t="s">
        <v>188</v>
      </c>
      <c r="AC18" s="243" t="s">
        <v>189</v>
      </c>
      <c r="AD18" s="100"/>
      <c r="AE18" s="244"/>
      <c r="AF18" s="32" t="s">
        <v>60</v>
      </c>
      <c r="AG18" s="32" t="s">
        <v>61</v>
      </c>
      <c r="AH18" s="396" t="s">
        <v>62</v>
      </c>
      <c r="AI18" s="36" t="s">
        <v>63</v>
      </c>
      <c r="AJ18" s="36">
        <v>231.2</v>
      </c>
      <c r="AK18" s="36">
        <v>2022</v>
      </c>
      <c r="AL18" s="62" t="s">
        <v>64</v>
      </c>
      <c r="AM18" s="36">
        <v>231</v>
      </c>
      <c r="AN18" s="19">
        <v>2</v>
      </c>
      <c r="AO18" s="301"/>
      <c r="AP18" s="302" t="s">
        <v>65</v>
      </c>
      <c r="AQ18" s="40" t="e">
        <f>COUNTIF(#REF!,C18)</f>
        <v>#REF!</v>
      </c>
      <c r="AR18" s="16"/>
      <c r="AS18" s="220" t="e">
        <f>VLOOKUP(C18,#REF!,1,0)</f>
        <v>#REF!</v>
      </c>
    </row>
    <row r="19" s="220" customFormat="1" ht="14.4" spans="1:45">
      <c r="A19" s="34" t="s">
        <v>221</v>
      </c>
      <c r="B19" s="28">
        <v>18</v>
      </c>
      <c r="C19" s="34" t="s">
        <v>221</v>
      </c>
      <c r="D19" s="35" t="s">
        <v>222</v>
      </c>
      <c r="E19" s="238" t="s">
        <v>46</v>
      </c>
      <c r="F19" s="239"/>
      <c r="G19" s="239"/>
      <c r="H19" s="239"/>
      <c r="I19" s="16" t="s">
        <v>178</v>
      </c>
      <c r="J19" s="16" t="s">
        <v>48</v>
      </c>
      <c r="K19" s="16" t="s">
        <v>144</v>
      </c>
      <c r="L19" s="16" t="s">
        <v>179</v>
      </c>
      <c r="M19" s="16" t="s">
        <v>223</v>
      </c>
      <c r="N19" s="16" t="s">
        <v>224</v>
      </c>
      <c r="O19" s="240"/>
      <c r="P19" s="265" t="s">
        <v>225</v>
      </c>
      <c r="Q19" s="16" t="s">
        <v>182</v>
      </c>
      <c r="R19" s="16" t="s">
        <v>226</v>
      </c>
      <c r="S19" s="242" t="s">
        <v>184</v>
      </c>
      <c r="T19" s="242" t="s">
        <v>185</v>
      </c>
      <c r="U19" s="16"/>
      <c r="V19" s="16"/>
      <c r="W19" s="16"/>
      <c r="X19" s="18" t="s">
        <v>129</v>
      </c>
      <c r="Y19" s="16" t="s">
        <v>227</v>
      </c>
      <c r="Z19" s="80" t="s">
        <v>228</v>
      </c>
      <c r="AA19" s="16"/>
      <c r="AB19" s="290" t="s">
        <v>188</v>
      </c>
      <c r="AC19" s="243" t="s">
        <v>189</v>
      </c>
      <c r="AD19" s="100"/>
      <c r="AE19" s="244"/>
      <c r="AF19" s="32" t="s">
        <v>60</v>
      </c>
      <c r="AG19" s="32" t="s">
        <v>61</v>
      </c>
      <c r="AH19" s="396" t="s">
        <v>62</v>
      </c>
      <c r="AI19" s="36" t="s">
        <v>63</v>
      </c>
      <c r="AJ19" s="36">
        <v>231.3</v>
      </c>
      <c r="AK19" s="36">
        <v>2022</v>
      </c>
      <c r="AL19" s="62" t="s">
        <v>64</v>
      </c>
      <c r="AM19" s="36">
        <v>231</v>
      </c>
      <c r="AN19" s="19">
        <v>3</v>
      </c>
      <c r="AO19" s="301"/>
      <c r="AP19" s="302" t="s">
        <v>65</v>
      </c>
      <c r="AQ19" s="40" t="e">
        <f>COUNTIF(#REF!,C19)</f>
        <v>#REF!</v>
      </c>
      <c r="AR19" s="16"/>
      <c r="AS19" s="220" t="e">
        <f>VLOOKUP(C19,#REF!,1,0)</f>
        <v>#REF!</v>
      </c>
    </row>
    <row r="20" s="220" customFormat="1" ht="14.4" spans="1:45">
      <c r="A20" s="34" t="s">
        <v>229</v>
      </c>
      <c r="B20" s="28">
        <v>19</v>
      </c>
      <c r="C20" s="34" t="s">
        <v>229</v>
      </c>
      <c r="D20" s="35" t="s">
        <v>230</v>
      </c>
      <c r="E20" s="238" t="s">
        <v>46</v>
      </c>
      <c r="F20" s="239"/>
      <c r="G20" s="239"/>
      <c r="H20" s="239"/>
      <c r="I20" s="80" t="s">
        <v>134</v>
      </c>
      <c r="J20" s="16" t="s">
        <v>48</v>
      </c>
      <c r="K20" s="16" t="s">
        <v>144</v>
      </c>
      <c r="L20" s="16" t="s">
        <v>135</v>
      </c>
      <c r="M20" s="16" t="s">
        <v>231</v>
      </c>
      <c r="N20" s="16"/>
      <c r="O20" s="240"/>
      <c r="P20" s="265"/>
      <c r="Q20" s="16" t="s">
        <v>232</v>
      </c>
      <c r="R20" s="16" t="s">
        <v>233</v>
      </c>
      <c r="S20" s="242" t="s">
        <v>149</v>
      </c>
      <c r="T20" s="242" t="s">
        <v>150</v>
      </c>
      <c r="U20" s="16"/>
      <c r="V20" s="16"/>
      <c r="W20" s="16"/>
      <c r="X20" s="18" t="s">
        <v>103</v>
      </c>
      <c r="Y20" s="16" t="s">
        <v>234</v>
      </c>
      <c r="Z20" s="80" t="s">
        <v>152</v>
      </c>
      <c r="AA20" s="16"/>
      <c r="AB20" s="290" t="s">
        <v>235</v>
      </c>
      <c r="AC20" s="243" t="s">
        <v>236</v>
      </c>
      <c r="AD20" s="100"/>
      <c r="AE20" s="244"/>
      <c r="AF20" s="32" t="s">
        <v>60</v>
      </c>
      <c r="AG20" s="32" t="s">
        <v>61</v>
      </c>
      <c r="AH20" s="396" t="s">
        <v>62</v>
      </c>
      <c r="AI20" s="36" t="s">
        <v>63</v>
      </c>
      <c r="AJ20" s="36">
        <v>231.4</v>
      </c>
      <c r="AK20" s="36">
        <v>2009</v>
      </c>
      <c r="AL20" s="62" t="s">
        <v>64</v>
      </c>
      <c r="AM20" s="36">
        <v>231</v>
      </c>
      <c r="AN20" s="19">
        <v>4</v>
      </c>
      <c r="AO20" s="301"/>
      <c r="AP20" s="302" t="s">
        <v>65</v>
      </c>
      <c r="AQ20" s="40" t="e">
        <f>COUNTIF(#REF!,C20)</f>
        <v>#REF!</v>
      </c>
      <c r="AR20" s="16"/>
      <c r="AS20" s="220" t="e">
        <f>VLOOKUP(C20,#REF!,1,0)</f>
        <v>#REF!</v>
      </c>
    </row>
    <row r="21" s="220" customFormat="1" ht="14.4" spans="1:45">
      <c r="A21" s="34" t="s">
        <v>237</v>
      </c>
      <c r="B21" s="28">
        <v>20</v>
      </c>
      <c r="C21" s="34" t="s">
        <v>237</v>
      </c>
      <c r="D21" s="35" t="s">
        <v>238</v>
      </c>
      <c r="E21" s="238" t="s">
        <v>239</v>
      </c>
      <c r="F21" s="239"/>
      <c r="G21" s="239"/>
      <c r="H21" s="239"/>
      <c r="I21" s="16" t="s">
        <v>240</v>
      </c>
      <c r="J21" s="16" t="s">
        <v>93</v>
      </c>
      <c r="K21" s="16" t="s">
        <v>49</v>
      </c>
      <c r="L21" s="16" t="s">
        <v>241</v>
      </c>
      <c r="M21" s="16" t="s">
        <v>242</v>
      </c>
      <c r="N21" s="16" t="s">
        <v>243</v>
      </c>
      <c r="O21" s="240" t="s">
        <v>244</v>
      </c>
      <c r="P21" s="265" t="s">
        <v>245</v>
      </c>
      <c r="Q21" s="16" t="s">
        <v>246</v>
      </c>
      <c r="R21" s="16" t="s">
        <v>247</v>
      </c>
      <c r="S21" s="242" t="s">
        <v>248</v>
      </c>
      <c r="T21" s="242" t="s">
        <v>249</v>
      </c>
      <c r="U21" s="16"/>
      <c r="V21" s="16"/>
      <c r="W21" s="16"/>
      <c r="X21" s="18" t="s">
        <v>250</v>
      </c>
      <c r="Y21" s="16" t="s">
        <v>251</v>
      </c>
      <c r="Z21" s="51" t="s">
        <v>251</v>
      </c>
      <c r="AA21" s="16"/>
      <c r="AB21" s="290" t="s">
        <v>252</v>
      </c>
      <c r="AC21" s="243" t="s">
        <v>253</v>
      </c>
      <c r="AD21" s="100"/>
      <c r="AE21" s="244"/>
      <c r="AF21" s="32" t="s">
        <v>60</v>
      </c>
      <c r="AG21" s="32" t="s">
        <v>61</v>
      </c>
      <c r="AH21" s="396" t="s">
        <v>62</v>
      </c>
      <c r="AI21" s="36" t="s">
        <v>64</v>
      </c>
      <c r="AJ21" s="36">
        <v>253</v>
      </c>
      <c r="AK21" s="36">
        <v>1989</v>
      </c>
      <c r="AL21" s="62" t="s">
        <v>64</v>
      </c>
      <c r="AM21" s="36">
        <v>253</v>
      </c>
      <c r="AN21" s="19"/>
      <c r="AO21" s="301"/>
      <c r="AP21" s="302" t="s">
        <v>65</v>
      </c>
      <c r="AQ21" s="40" t="e">
        <f>COUNTIF(#REF!,C21)</f>
        <v>#REF!</v>
      </c>
      <c r="AR21" s="16"/>
      <c r="AS21" s="220" t="e">
        <f>VLOOKUP(C21,#REF!,1,0)</f>
        <v>#REF!</v>
      </c>
    </row>
    <row r="22" s="220" customFormat="1" ht="14.4" spans="1:45">
      <c r="A22" s="251" t="s">
        <v>254</v>
      </c>
      <c r="B22" s="28">
        <v>21</v>
      </c>
      <c r="C22" s="251" t="s">
        <v>254</v>
      </c>
      <c r="D22" s="252" t="s">
        <v>255</v>
      </c>
      <c r="E22" s="248" t="s">
        <v>46</v>
      </c>
      <c r="F22" s="249" t="s">
        <v>256</v>
      </c>
      <c r="G22" s="249" t="s">
        <v>257</v>
      </c>
      <c r="H22" s="249"/>
      <c r="I22" s="80" t="s">
        <v>256</v>
      </c>
      <c r="J22" s="80" t="s">
        <v>48</v>
      </c>
      <c r="K22" s="80" t="s">
        <v>144</v>
      </c>
      <c r="L22" s="16" t="s">
        <v>258</v>
      </c>
      <c r="M22" s="80" t="s">
        <v>259</v>
      </c>
      <c r="N22" s="76" t="s">
        <v>260</v>
      </c>
      <c r="O22" s="266"/>
      <c r="P22" s="267" t="s">
        <v>261</v>
      </c>
      <c r="Q22" s="236" t="s">
        <v>99</v>
      </c>
      <c r="R22" s="80" t="s">
        <v>262</v>
      </c>
      <c r="S22" s="279" t="s">
        <v>263</v>
      </c>
      <c r="T22" s="279" t="s">
        <v>264</v>
      </c>
      <c r="U22" s="80"/>
      <c r="V22" s="80"/>
      <c r="W22" s="80"/>
      <c r="X22" s="44" t="s">
        <v>218</v>
      </c>
      <c r="Y22" s="80" t="s">
        <v>265</v>
      </c>
      <c r="Z22" s="80" t="s">
        <v>266</v>
      </c>
      <c r="AA22" s="80" t="s">
        <v>267</v>
      </c>
      <c r="AB22" s="292">
        <v>44480</v>
      </c>
      <c r="AC22" s="292">
        <v>44682</v>
      </c>
      <c r="AD22" s="286"/>
      <c r="AE22" s="28"/>
      <c r="AF22" s="44" t="s">
        <v>60</v>
      </c>
      <c r="AG22" s="44" t="s">
        <v>61</v>
      </c>
      <c r="AH22" s="33" t="s">
        <v>62</v>
      </c>
      <c r="AI22" s="33" t="s">
        <v>63</v>
      </c>
      <c r="AJ22" s="33">
        <v>261</v>
      </c>
      <c r="AK22" s="33">
        <v>2021</v>
      </c>
      <c r="AL22" s="62" t="s">
        <v>64</v>
      </c>
      <c r="AM22" s="33">
        <v>261</v>
      </c>
      <c r="AN22" s="70"/>
      <c r="AO22" s="301" t="s">
        <v>65</v>
      </c>
      <c r="AQ22" s="40" t="e">
        <f>COUNTIF(#REF!,C22)</f>
        <v>#REF!</v>
      </c>
      <c r="AR22" s="236"/>
      <c r="AS22" s="220" t="e">
        <f>VLOOKUP(C22,#REF!,1,0)</f>
        <v>#REF!</v>
      </c>
    </row>
    <row r="23" s="220" customFormat="1" ht="14.4" spans="1:45">
      <c r="A23" s="37" t="s">
        <v>268</v>
      </c>
      <c r="B23" s="28">
        <v>22</v>
      </c>
      <c r="C23" s="37" t="s">
        <v>268</v>
      </c>
      <c r="D23" s="30" t="s">
        <v>269</v>
      </c>
      <c r="E23" s="248" t="s">
        <v>46</v>
      </c>
      <c r="F23" s="249" t="s">
        <v>270</v>
      </c>
      <c r="G23" s="249"/>
      <c r="H23" s="249"/>
      <c r="I23" s="80" t="s">
        <v>256</v>
      </c>
      <c r="J23" s="80" t="s">
        <v>48</v>
      </c>
      <c r="K23" s="80" t="s">
        <v>144</v>
      </c>
      <c r="L23" s="16" t="s">
        <v>258</v>
      </c>
      <c r="M23" s="51" t="s">
        <v>271</v>
      </c>
      <c r="N23" s="268"/>
      <c r="O23" s="262"/>
      <c r="P23" s="263" t="s">
        <v>272</v>
      </c>
      <c r="Q23" s="51"/>
      <c r="R23" s="51"/>
      <c r="S23" s="276" t="s">
        <v>263</v>
      </c>
      <c r="T23" s="276" t="s">
        <v>264</v>
      </c>
      <c r="U23" s="51"/>
      <c r="V23" s="51"/>
      <c r="W23" s="51"/>
      <c r="X23" s="32" t="s">
        <v>116</v>
      </c>
      <c r="Y23" s="80" t="s">
        <v>273</v>
      </c>
      <c r="Z23" s="51" t="s">
        <v>273</v>
      </c>
      <c r="AA23" s="288" t="s">
        <v>274</v>
      </c>
      <c r="AB23" s="285">
        <v>32262</v>
      </c>
      <c r="AC23" s="285">
        <v>32599</v>
      </c>
      <c r="AD23" s="286"/>
      <c r="AE23" s="287"/>
      <c r="AF23" s="32" t="s">
        <v>60</v>
      </c>
      <c r="AG23" s="32" t="s">
        <v>61</v>
      </c>
      <c r="AH23" s="33" t="s">
        <v>62</v>
      </c>
      <c r="AI23" s="33" t="s">
        <v>63</v>
      </c>
      <c r="AJ23" s="33">
        <v>265</v>
      </c>
      <c r="AK23" s="33">
        <v>1988</v>
      </c>
      <c r="AL23" s="62" t="s">
        <v>64</v>
      </c>
      <c r="AM23" s="33">
        <v>265</v>
      </c>
      <c r="AN23" s="62"/>
      <c r="AO23" s="301"/>
      <c r="AP23" s="302" t="s">
        <v>65</v>
      </c>
      <c r="AQ23" s="40" t="e">
        <f>COUNTIF(#REF!,C23)</f>
        <v>#REF!</v>
      </c>
      <c r="AS23" s="220" t="e">
        <f>VLOOKUP(C23,#REF!,1,0)</f>
        <v>#REF!</v>
      </c>
    </row>
    <row r="24" s="220" customFormat="1" ht="14.4" spans="1:45">
      <c r="A24" s="57" t="s">
        <v>275</v>
      </c>
      <c r="B24" s="28">
        <v>23</v>
      </c>
      <c r="C24" s="57" t="s">
        <v>275</v>
      </c>
      <c r="D24" s="50" t="s">
        <v>276</v>
      </c>
      <c r="E24" s="248" t="s">
        <v>46</v>
      </c>
      <c r="F24" s="249" t="s">
        <v>277</v>
      </c>
      <c r="G24" s="249"/>
      <c r="H24" s="249"/>
      <c r="I24" s="80" t="s">
        <v>277</v>
      </c>
      <c r="J24" s="80" t="s">
        <v>48</v>
      </c>
      <c r="K24" s="80" t="s">
        <v>49</v>
      </c>
      <c r="L24" s="16" t="s">
        <v>278</v>
      </c>
      <c r="M24" s="51" t="s">
        <v>279</v>
      </c>
      <c r="N24" s="76" t="s">
        <v>280</v>
      </c>
      <c r="O24" s="262"/>
      <c r="P24" s="263" t="s">
        <v>281</v>
      </c>
      <c r="Q24" s="220" t="s">
        <v>282</v>
      </c>
      <c r="R24" s="51" t="s">
        <v>283</v>
      </c>
      <c r="S24" s="276" t="s">
        <v>284</v>
      </c>
      <c r="T24" s="276" t="s">
        <v>285</v>
      </c>
      <c r="U24" s="51"/>
      <c r="V24" s="51"/>
      <c r="W24" s="51"/>
      <c r="X24" s="32" t="s">
        <v>103</v>
      </c>
      <c r="Y24" s="80" t="s">
        <v>286</v>
      </c>
      <c r="Z24" s="80" t="s">
        <v>287</v>
      </c>
      <c r="AA24" s="51" t="s">
        <v>288</v>
      </c>
      <c r="AB24" s="285">
        <v>41535</v>
      </c>
      <c r="AC24" s="285">
        <v>41791</v>
      </c>
      <c r="AD24" s="286"/>
      <c r="AE24" s="293"/>
      <c r="AF24" s="32" t="s">
        <v>60</v>
      </c>
      <c r="AG24" s="32" t="s">
        <v>61</v>
      </c>
      <c r="AH24" s="33" t="s">
        <v>62</v>
      </c>
      <c r="AI24" s="33" t="s">
        <v>63</v>
      </c>
      <c r="AJ24" s="33">
        <v>308.1</v>
      </c>
      <c r="AK24" s="33">
        <v>2023</v>
      </c>
      <c r="AL24" s="62" t="s">
        <v>64</v>
      </c>
      <c r="AM24" s="33">
        <v>308</v>
      </c>
      <c r="AN24" s="62">
        <v>1</v>
      </c>
      <c r="AO24" s="301"/>
      <c r="AP24" s="302" t="s">
        <v>65</v>
      </c>
      <c r="AQ24" s="40" t="e">
        <f>COUNTIF(#REF!,C24)</f>
        <v>#REF!</v>
      </c>
      <c r="AS24" s="220" t="e">
        <f>VLOOKUP(C24,#REF!,1,0)</f>
        <v>#REF!</v>
      </c>
    </row>
    <row r="25" s="220" customFormat="1" ht="14.4" spans="1:45">
      <c r="A25" s="57" t="s">
        <v>289</v>
      </c>
      <c r="B25" s="28">
        <v>24</v>
      </c>
      <c r="C25" s="57" t="s">
        <v>289</v>
      </c>
      <c r="D25" s="50" t="s">
        <v>290</v>
      </c>
      <c r="E25" s="248" t="s">
        <v>46</v>
      </c>
      <c r="F25" s="249" t="s">
        <v>277</v>
      </c>
      <c r="G25" s="249"/>
      <c r="H25" s="249"/>
      <c r="I25" s="80" t="s">
        <v>277</v>
      </c>
      <c r="J25" s="80" t="s">
        <v>48</v>
      </c>
      <c r="K25" s="80" t="s">
        <v>49</v>
      </c>
      <c r="L25" s="16" t="s">
        <v>278</v>
      </c>
      <c r="M25" s="51" t="s">
        <v>291</v>
      </c>
      <c r="N25" s="76" t="s">
        <v>292</v>
      </c>
      <c r="O25" s="262"/>
      <c r="P25" s="263"/>
      <c r="Q25" s="51" t="s">
        <v>293</v>
      </c>
      <c r="R25" s="51" t="s">
        <v>294</v>
      </c>
      <c r="S25" s="276" t="s">
        <v>284</v>
      </c>
      <c r="T25" s="276" t="s">
        <v>285</v>
      </c>
      <c r="U25" s="51"/>
      <c r="V25" s="51"/>
      <c r="W25" s="51"/>
      <c r="X25" s="32" t="s">
        <v>129</v>
      </c>
      <c r="Y25" s="80" t="s">
        <v>295</v>
      </c>
      <c r="Z25" s="80" t="s">
        <v>296</v>
      </c>
      <c r="AA25" s="51" t="s">
        <v>297</v>
      </c>
      <c r="AB25" s="285">
        <v>40535</v>
      </c>
      <c r="AC25" s="285">
        <v>40695</v>
      </c>
      <c r="AD25" s="286"/>
      <c r="AE25" s="293"/>
      <c r="AF25" s="32" t="s">
        <v>60</v>
      </c>
      <c r="AG25" s="32" t="s">
        <v>61</v>
      </c>
      <c r="AH25" s="33" t="s">
        <v>62</v>
      </c>
      <c r="AI25" s="33" t="s">
        <v>63</v>
      </c>
      <c r="AJ25" s="33">
        <v>308.2</v>
      </c>
      <c r="AK25" s="33">
        <v>2010</v>
      </c>
      <c r="AL25" s="62" t="s">
        <v>64</v>
      </c>
      <c r="AM25" s="33">
        <v>308</v>
      </c>
      <c r="AN25" s="62">
        <v>2</v>
      </c>
      <c r="AO25" s="301"/>
      <c r="AP25" s="302" t="s">
        <v>65</v>
      </c>
      <c r="AQ25" s="40" t="e">
        <f>COUNTIF(#REF!,C25)</f>
        <v>#REF!</v>
      </c>
      <c r="AS25" s="220" t="e">
        <f>VLOOKUP(C25,#REF!,1,0)</f>
        <v>#REF!</v>
      </c>
    </row>
    <row r="26" s="220" customFormat="1" ht="14.4" spans="1:45">
      <c r="A26" s="253" t="s">
        <v>298</v>
      </c>
      <c r="B26" s="28">
        <v>25</v>
      </c>
      <c r="C26" s="253" t="s">
        <v>298</v>
      </c>
      <c r="D26" s="35" t="s">
        <v>299</v>
      </c>
      <c r="E26" s="238" t="s">
        <v>46</v>
      </c>
      <c r="F26" s="239"/>
      <c r="G26" s="239"/>
      <c r="H26" s="239"/>
      <c r="I26" s="16" t="s">
        <v>300</v>
      </c>
      <c r="J26" s="16" t="s">
        <v>48</v>
      </c>
      <c r="K26" s="16" t="s">
        <v>49</v>
      </c>
      <c r="L26" s="16" t="s">
        <v>301</v>
      </c>
      <c r="M26" s="16" t="s">
        <v>302</v>
      </c>
      <c r="N26" s="16" t="s">
        <v>303</v>
      </c>
      <c r="O26" s="240"/>
      <c r="P26" s="241" t="s">
        <v>304</v>
      </c>
      <c r="Q26" s="16"/>
      <c r="R26" s="16"/>
      <c r="S26" s="242" t="s">
        <v>305</v>
      </c>
      <c r="T26" s="242" t="s">
        <v>306</v>
      </c>
      <c r="U26" s="16"/>
      <c r="V26" s="16"/>
      <c r="W26" s="16"/>
      <c r="X26" s="18" t="s">
        <v>129</v>
      </c>
      <c r="Y26" s="16" t="s">
        <v>307</v>
      </c>
      <c r="Z26" s="80" t="s">
        <v>308</v>
      </c>
      <c r="AA26" s="16"/>
      <c r="AB26" s="290" t="s">
        <v>309</v>
      </c>
      <c r="AC26" s="243" t="s">
        <v>310</v>
      </c>
      <c r="AD26" s="100"/>
      <c r="AE26" s="244"/>
      <c r="AF26" s="32" t="s">
        <v>60</v>
      </c>
      <c r="AG26" s="32" t="s">
        <v>61</v>
      </c>
      <c r="AH26" s="396" t="s">
        <v>62</v>
      </c>
      <c r="AI26" s="36" t="s">
        <v>63</v>
      </c>
      <c r="AJ26" s="36">
        <v>320</v>
      </c>
      <c r="AK26" s="36">
        <v>2006</v>
      </c>
      <c r="AL26" s="62" t="s">
        <v>64</v>
      </c>
      <c r="AM26" s="36">
        <v>320</v>
      </c>
      <c r="AN26" s="19"/>
      <c r="AO26" s="301" t="s">
        <v>65</v>
      </c>
      <c r="AQ26" s="40" t="e">
        <f>COUNTIF(#REF!,C26)</f>
        <v>#REF!</v>
      </c>
      <c r="AR26" s="16"/>
      <c r="AS26" s="220" t="e">
        <f>VLOOKUP(C26,#REF!,1,0)</f>
        <v>#REF!</v>
      </c>
    </row>
    <row r="27" s="220" customFormat="1" ht="39.6" spans="1:45">
      <c r="A27" s="254" t="s">
        <v>311</v>
      </c>
      <c r="B27" s="28">
        <v>26</v>
      </c>
      <c r="C27" s="254" t="s">
        <v>311</v>
      </c>
      <c r="D27" s="30" t="s">
        <v>312</v>
      </c>
      <c r="E27" s="248" t="s">
        <v>46</v>
      </c>
      <c r="F27" s="249" t="s">
        <v>313</v>
      </c>
      <c r="G27" s="249"/>
      <c r="H27" s="249"/>
      <c r="I27" s="80" t="s">
        <v>313</v>
      </c>
      <c r="J27" s="80" t="s">
        <v>48</v>
      </c>
      <c r="K27" s="80" t="s">
        <v>144</v>
      </c>
      <c r="L27" s="16" t="s">
        <v>314</v>
      </c>
      <c r="M27" s="51" t="s">
        <v>315</v>
      </c>
      <c r="N27" s="76" t="s">
        <v>316</v>
      </c>
      <c r="O27" s="262"/>
      <c r="P27" s="263" t="s">
        <v>317</v>
      </c>
      <c r="Q27" s="220" t="s">
        <v>99</v>
      </c>
      <c r="R27" s="51" t="s">
        <v>318</v>
      </c>
      <c r="S27" s="276" t="s">
        <v>319</v>
      </c>
      <c r="T27" s="276" t="s">
        <v>320</v>
      </c>
      <c r="U27" s="51"/>
      <c r="V27" s="51"/>
      <c r="W27" s="51"/>
      <c r="X27" s="32" t="s">
        <v>86</v>
      </c>
      <c r="Y27" s="80" t="s">
        <v>321</v>
      </c>
      <c r="Z27" s="51" t="s">
        <v>321</v>
      </c>
      <c r="AA27" s="51" t="s">
        <v>322</v>
      </c>
      <c r="AB27" s="285">
        <v>39786</v>
      </c>
      <c r="AC27" s="285">
        <v>39934</v>
      </c>
      <c r="AD27" s="286"/>
      <c r="AE27" s="287"/>
      <c r="AF27" s="32" t="s">
        <v>60</v>
      </c>
      <c r="AG27" s="32" t="s">
        <v>61</v>
      </c>
      <c r="AH27" s="33" t="s">
        <v>62</v>
      </c>
      <c r="AI27" s="33" t="s">
        <v>63</v>
      </c>
      <c r="AJ27" s="33">
        <v>474</v>
      </c>
      <c r="AK27" s="33">
        <v>2008</v>
      </c>
      <c r="AL27" s="62" t="s">
        <v>64</v>
      </c>
      <c r="AM27" s="33">
        <v>474</v>
      </c>
      <c r="AN27" s="62"/>
      <c r="AO27" s="301"/>
      <c r="AP27" s="302" t="s">
        <v>65</v>
      </c>
      <c r="AQ27" s="40" t="e">
        <f>COUNTIF(#REF!,C27)</f>
        <v>#REF!</v>
      </c>
      <c r="AS27" s="220" t="e">
        <f>VLOOKUP(C27,#REF!,1,0)</f>
        <v>#REF!</v>
      </c>
    </row>
    <row r="28" s="220" customFormat="1" ht="14.4" spans="1:45">
      <c r="A28" s="37" t="s">
        <v>323</v>
      </c>
      <c r="B28" s="28">
        <v>27</v>
      </c>
      <c r="C28" s="37" t="s">
        <v>323</v>
      </c>
      <c r="D28" s="30" t="s">
        <v>324</v>
      </c>
      <c r="E28" s="248" t="s">
        <v>46</v>
      </c>
      <c r="F28" s="249" t="s">
        <v>313</v>
      </c>
      <c r="G28" s="249"/>
      <c r="H28" s="249"/>
      <c r="I28" s="80" t="s">
        <v>313</v>
      </c>
      <c r="J28" s="80" t="s">
        <v>48</v>
      </c>
      <c r="K28" s="80" t="s">
        <v>144</v>
      </c>
      <c r="L28" s="16" t="s">
        <v>314</v>
      </c>
      <c r="M28" s="51" t="s">
        <v>325</v>
      </c>
      <c r="N28" s="76" t="s">
        <v>326</v>
      </c>
      <c r="O28" s="262"/>
      <c r="P28" s="263" t="s">
        <v>327</v>
      </c>
      <c r="Q28" s="51"/>
      <c r="R28" s="51"/>
      <c r="S28" s="276" t="s">
        <v>319</v>
      </c>
      <c r="T28" s="276" t="s">
        <v>320</v>
      </c>
      <c r="U28" s="51"/>
      <c r="V28" s="51"/>
      <c r="W28" s="51"/>
      <c r="X28" s="32" t="s">
        <v>129</v>
      </c>
      <c r="Y28" s="80" t="s">
        <v>328</v>
      </c>
      <c r="Z28" s="80" t="s">
        <v>329</v>
      </c>
      <c r="AA28" s="51" t="s">
        <v>330</v>
      </c>
      <c r="AB28" s="285">
        <v>39658</v>
      </c>
      <c r="AC28" s="285">
        <v>39934</v>
      </c>
      <c r="AD28" s="286"/>
      <c r="AE28" s="287"/>
      <c r="AF28" s="32" t="s">
        <v>60</v>
      </c>
      <c r="AG28" s="32" t="s">
        <v>61</v>
      </c>
      <c r="AH28" s="33" t="s">
        <v>62</v>
      </c>
      <c r="AI28" s="33" t="s">
        <v>63</v>
      </c>
      <c r="AJ28" s="33">
        <v>482</v>
      </c>
      <c r="AK28" s="33">
        <v>2008</v>
      </c>
      <c r="AL28" s="62" t="s">
        <v>64</v>
      </c>
      <c r="AM28" s="33">
        <v>482</v>
      </c>
      <c r="AN28" s="62"/>
      <c r="AO28" s="301"/>
      <c r="AP28" s="302" t="s">
        <v>65</v>
      </c>
      <c r="AQ28" s="40" t="e">
        <f>COUNTIF(#REF!,C28)</f>
        <v>#REF!</v>
      </c>
      <c r="AS28" s="220" t="e">
        <f>VLOOKUP(C28,#REF!,1,0)</f>
        <v>#REF!</v>
      </c>
    </row>
    <row r="29" s="220" customFormat="1" ht="14.4" spans="1:45">
      <c r="A29" s="37" t="s">
        <v>331</v>
      </c>
      <c r="B29" s="28">
        <v>28</v>
      </c>
      <c r="C29" s="37" t="s">
        <v>331</v>
      </c>
      <c r="D29" s="30" t="s">
        <v>332</v>
      </c>
      <c r="E29" s="248" t="s">
        <v>46</v>
      </c>
      <c r="F29" s="249" t="s">
        <v>256</v>
      </c>
      <c r="G29" s="249"/>
      <c r="H29" s="249"/>
      <c r="I29" s="80" t="s">
        <v>256</v>
      </c>
      <c r="J29" s="80" t="s">
        <v>48</v>
      </c>
      <c r="K29" s="80" t="s">
        <v>49</v>
      </c>
      <c r="L29" s="16" t="s">
        <v>258</v>
      </c>
      <c r="M29" s="51" t="s">
        <v>333</v>
      </c>
      <c r="N29" s="76" t="s">
        <v>334</v>
      </c>
      <c r="O29" s="262"/>
      <c r="P29" s="263" t="s">
        <v>335</v>
      </c>
      <c r="Q29" s="220" t="s">
        <v>282</v>
      </c>
      <c r="R29" s="51" t="s">
        <v>336</v>
      </c>
      <c r="S29" s="276" t="s">
        <v>337</v>
      </c>
      <c r="T29" s="276" t="s">
        <v>338</v>
      </c>
      <c r="U29" s="51"/>
      <c r="V29" s="51"/>
      <c r="W29" s="51"/>
      <c r="X29" s="32" t="s">
        <v>250</v>
      </c>
      <c r="Y29" s="80" t="s">
        <v>266</v>
      </c>
      <c r="Z29" s="51" t="s">
        <v>266</v>
      </c>
      <c r="AA29" s="51" t="s">
        <v>339</v>
      </c>
      <c r="AB29" s="285">
        <v>39622</v>
      </c>
      <c r="AC29" s="285">
        <v>39783</v>
      </c>
      <c r="AD29" s="286"/>
      <c r="AE29" s="287"/>
      <c r="AF29" s="32" t="s">
        <v>60</v>
      </c>
      <c r="AG29" s="32" t="s">
        <v>61</v>
      </c>
      <c r="AH29" s="33" t="s">
        <v>62</v>
      </c>
      <c r="AI29" s="33" t="s">
        <v>63</v>
      </c>
      <c r="AJ29" s="33">
        <v>491</v>
      </c>
      <c r="AK29" s="33">
        <v>2008</v>
      </c>
      <c r="AL29" s="62" t="s">
        <v>64</v>
      </c>
      <c r="AM29" s="33">
        <v>491</v>
      </c>
      <c r="AN29" s="62"/>
      <c r="AO29" s="301"/>
      <c r="AP29" s="302" t="s">
        <v>65</v>
      </c>
      <c r="AQ29" s="40" t="e">
        <f>COUNTIF(#REF!,C29)</f>
        <v>#REF!</v>
      </c>
      <c r="AS29" s="220" t="e">
        <f>VLOOKUP(C29,#REF!,1,0)</f>
        <v>#REF!</v>
      </c>
    </row>
    <row r="30" s="220" customFormat="1" ht="14.4" spans="1:45">
      <c r="A30" s="37" t="s">
        <v>340</v>
      </c>
      <c r="B30" s="28">
        <v>29</v>
      </c>
      <c r="C30" s="37" t="s">
        <v>340</v>
      </c>
      <c r="D30" s="30" t="s">
        <v>341</v>
      </c>
      <c r="E30" s="248" t="s">
        <v>239</v>
      </c>
      <c r="F30" s="249" t="s">
        <v>270</v>
      </c>
      <c r="G30" s="249"/>
      <c r="H30" s="249"/>
      <c r="I30" s="80" t="s">
        <v>256</v>
      </c>
      <c r="J30" s="80" t="s">
        <v>48</v>
      </c>
      <c r="K30" s="80" t="s">
        <v>144</v>
      </c>
      <c r="L30" s="16" t="s">
        <v>258</v>
      </c>
      <c r="M30" s="51" t="s">
        <v>342</v>
      </c>
      <c r="N30" s="268"/>
      <c r="O30" s="262" t="s">
        <v>343</v>
      </c>
      <c r="P30" s="263" t="s">
        <v>344</v>
      </c>
      <c r="Q30" s="51"/>
      <c r="R30" s="51"/>
      <c r="S30" s="276" t="s">
        <v>263</v>
      </c>
      <c r="T30" s="276" t="s">
        <v>264</v>
      </c>
      <c r="U30" s="51"/>
      <c r="V30" s="51"/>
      <c r="W30" s="51"/>
      <c r="X30" s="32" t="s">
        <v>250</v>
      </c>
      <c r="Y30" s="80" t="s">
        <v>345</v>
      </c>
      <c r="Z30" s="51" t="s">
        <v>345</v>
      </c>
      <c r="AA30" s="288" t="s">
        <v>112</v>
      </c>
      <c r="AB30" s="285">
        <v>30384</v>
      </c>
      <c r="AC30" s="285">
        <v>30651</v>
      </c>
      <c r="AD30" s="286"/>
      <c r="AE30" s="287"/>
      <c r="AF30" s="32" t="s">
        <v>60</v>
      </c>
      <c r="AG30" s="32" t="s">
        <v>61</v>
      </c>
      <c r="AH30" s="33" t="s">
        <v>62</v>
      </c>
      <c r="AI30" s="33" t="s">
        <v>63</v>
      </c>
      <c r="AJ30" s="33">
        <v>510</v>
      </c>
      <c r="AK30" s="33">
        <v>1983</v>
      </c>
      <c r="AL30" s="62" t="s">
        <v>64</v>
      </c>
      <c r="AM30" s="33">
        <v>510</v>
      </c>
      <c r="AN30" s="62"/>
      <c r="AO30" s="301"/>
      <c r="AP30" s="302" t="s">
        <v>65</v>
      </c>
      <c r="AQ30" s="40" t="e">
        <f>COUNTIF(#REF!,C30)</f>
        <v>#REF!</v>
      </c>
      <c r="AS30" s="220" t="e">
        <f>VLOOKUP(C30,#REF!,1,0)</f>
        <v>#REF!</v>
      </c>
    </row>
    <row r="31" s="220" customFormat="1" ht="14.4" spans="1:45">
      <c r="A31" s="37" t="s">
        <v>343</v>
      </c>
      <c r="B31" s="28">
        <v>30</v>
      </c>
      <c r="C31" s="37" t="s">
        <v>343</v>
      </c>
      <c r="D31" s="30" t="s">
        <v>341</v>
      </c>
      <c r="E31" s="248" t="s">
        <v>46</v>
      </c>
      <c r="F31" s="249" t="s">
        <v>256</v>
      </c>
      <c r="G31" s="249"/>
      <c r="H31" s="249"/>
      <c r="I31" s="80" t="s">
        <v>256</v>
      </c>
      <c r="J31" s="80" t="s">
        <v>48</v>
      </c>
      <c r="K31" s="80" t="s">
        <v>144</v>
      </c>
      <c r="L31" s="16" t="s">
        <v>258</v>
      </c>
      <c r="M31" s="51" t="s">
        <v>346</v>
      </c>
      <c r="N31" s="76" t="s">
        <v>347</v>
      </c>
      <c r="O31" s="262"/>
      <c r="P31" s="263" t="s">
        <v>340</v>
      </c>
      <c r="Q31" s="51"/>
      <c r="R31" s="51"/>
      <c r="S31" s="276" t="s">
        <v>263</v>
      </c>
      <c r="T31" s="276" t="s">
        <v>264</v>
      </c>
      <c r="U31" s="51"/>
      <c r="V31" s="51"/>
      <c r="W31" s="51"/>
      <c r="X31" s="32" t="s">
        <v>116</v>
      </c>
      <c r="Y31" s="80" t="s">
        <v>348</v>
      </c>
      <c r="Z31" s="80" t="s">
        <v>266</v>
      </c>
      <c r="AA31" s="51" t="s">
        <v>349</v>
      </c>
      <c r="AB31" s="285">
        <v>43462</v>
      </c>
      <c r="AC31" s="285">
        <v>43647</v>
      </c>
      <c r="AD31" s="286"/>
      <c r="AE31" s="287"/>
      <c r="AF31" s="32" t="s">
        <v>60</v>
      </c>
      <c r="AG31" s="32" t="s">
        <v>61</v>
      </c>
      <c r="AH31" s="33" t="s">
        <v>62</v>
      </c>
      <c r="AI31" s="33" t="s">
        <v>63</v>
      </c>
      <c r="AJ31" s="33">
        <v>510</v>
      </c>
      <c r="AK31" s="33">
        <v>2018</v>
      </c>
      <c r="AL31" s="62" t="s">
        <v>64</v>
      </c>
      <c r="AM31" s="33">
        <v>510</v>
      </c>
      <c r="AN31" s="62"/>
      <c r="AO31" s="301"/>
      <c r="AP31" s="302" t="s">
        <v>65</v>
      </c>
      <c r="AQ31" s="40" t="e">
        <f>COUNTIF(#REF!,C31)</f>
        <v>#REF!</v>
      </c>
      <c r="AS31" s="220" t="e">
        <f>VLOOKUP(C31,#REF!,1,0)</f>
        <v>#REF!</v>
      </c>
    </row>
    <row r="32" s="220" customFormat="1" ht="14.4" spans="1:45">
      <c r="A32" s="37" t="s">
        <v>350</v>
      </c>
      <c r="B32" s="28">
        <v>31</v>
      </c>
      <c r="C32" s="37" t="s">
        <v>350</v>
      </c>
      <c r="D32" s="30" t="s">
        <v>351</v>
      </c>
      <c r="E32" s="248" t="s">
        <v>46</v>
      </c>
      <c r="F32" s="249" t="s">
        <v>352</v>
      </c>
      <c r="G32" s="249"/>
      <c r="H32" s="249"/>
      <c r="I32" s="80" t="s">
        <v>352</v>
      </c>
      <c r="J32" s="80" t="s">
        <v>48</v>
      </c>
      <c r="K32" s="80" t="s">
        <v>144</v>
      </c>
      <c r="L32" s="16" t="s">
        <v>353</v>
      </c>
      <c r="M32" s="51" t="s">
        <v>354</v>
      </c>
      <c r="N32" s="76" t="s">
        <v>355</v>
      </c>
      <c r="O32" s="262"/>
      <c r="P32" s="263" t="s">
        <v>356</v>
      </c>
      <c r="Q32" s="51" t="s">
        <v>293</v>
      </c>
      <c r="R32" s="51" t="s">
        <v>357</v>
      </c>
      <c r="S32" s="276" t="s">
        <v>358</v>
      </c>
      <c r="T32" s="276" t="s">
        <v>359</v>
      </c>
      <c r="U32" s="51"/>
      <c r="V32" s="51"/>
      <c r="W32" s="51"/>
      <c r="X32" s="32" t="s">
        <v>218</v>
      </c>
      <c r="Y32" s="80" t="s">
        <v>360</v>
      </c>
      <c r="Z32" s="80" t="s">
        <v>361</v>
      </c>
      <c r="AA32" s="51" t="s">
        <v>362</v>
      </c>
      <c r="AB32" s="285">
        <v>39927</v>
      </c>
      <c r="AC32" s="285">
        <v>40148</v>
      </c>
      <c r="AD32" s="286"/>
      <c r="AE32" s="287"/>
      <c r="AF32" s="32" t="s">
        <v>60</v>
      </c>
      <c r="AG32" s="32" t="s">
        <v>61</v>
      </c>
      <c r="AH32" s="33" t="s">
        <v>62</v>
      </c>
      <c r="AI32" s="33" t="s">
        <v>63</v>
      </c>
      <c r="AJ32" s="33">
        <v>528</v>
      </c>
      <c r="AK32" s="33">
        <v>2009</v>
      </c>
      <c r="AL32" s="62" t="s">
        <v>64</v>
      </c>
      <c r="AM32" s="33">
        <v>528</v>
      </c>
      <c r="AN32" s="62"/>
      <c r="AO32" s="301"/>
      <c r="AP32" s="302" t="s">
        <v>65</v>
      </c>
      <c r="AQ32" s="40" t="e">
        <f>COUNTIF(#REF!,C32)</f>
        <v>#REF!</v>
      </c>
      <c r="AS32" s="220" t="e">
        <f>VLOOKUP(C32,#REF!,1,0)</f>
        <v>#REF!</v>
      </c>
    </row>
    <row r="33" s="220" customFormat="1" ht="32.4" spans="1:45">
      <c r="A33" s="250" t="s">
        <v>363</v>
      </c>
      <c r="B33" s="28">
        <v>32</v>
      </c>
      <c r="C33" s="250" t="s">
        <v>363</v>
      </c>
      <c r="D33" s="56" t="s">
        <v>364</v>
      </c>
      <c r="E33" s="238" t="s">
        <v>46</v>
      </c>
      <c r="F33" s="239"/>
      <c r="G33" s="239"/>
      <c r="H33" s="239"/>
      <c r="I33" s="80" t="s">
        <v>352</v>
      </c>
      <c r="J33" s="16" t="s">
        <v>48</v>
      </c>
      <c r="K33" s="16" t="s">
        <v>144</v>
      </c>
      <c r="L33" s="16" t="s">
        <v>353</v>
      </c>
      <c r="M33" s="16" t="s">
        <v>365</v>
      </c>
      <c r="N33" s="16" t="s">
        <v>366</v>
      </c>
      <c r="O33" s="240"/>
      <c r="P33" s="265" t="s">
        <v>367</v>
      </c>
      <c r="Q33" s="16"/>
      <c r="R33" s="16" t="s">
        <v>368</v>
      </c>
      <c r="S33" s="16" t="s">
        <v>358</v>
      </c>
      <c r="T33" s="16" t="s">
        <v>359</v>
      </c>
      <c r="U33" s="16"/>
      <c r="V33" s="16"/>
      <c r="W33" s="16"/>
      <c r="X33" s="18">
        <v>12</v>
      </c>
      <c r="Y33" s="16" t="s">
        <v>369</v>
      </c>
      <c r="Z33" s="51" t="s">
        <v>369</v>
      </c>
      <c r="AA33" s="16" t="s">
        <v>370</v>
      </c>
      <c r="AB33" s="290">
        <v>39603</v>
      </c>
      <c r="AC33" s="243">
        <v>39783</v>
      </c>
      <c r="AD33" s="100" t="s">
        <v>371</v>
      </c>
      <c r="AE33" s="244"/>
      <c r="AF33" s="18" t="s">
        <v>60</v>
      </c>
      <c r="AG33" s="16" t="s">
        <v>61</v>
      </c>
      <c r="AH33" s="33" t="s">
        <v>62</v>
      </c>
      <c r="AI33" s="36" t="s">
        <v>63</v>
      </c>
      <c r="AJ33" s="36">
        <v>529</v>
      </c>
      <c r="AK33" s="36">
        <v>2008</v>
      </c>
      <c r="AL33" s="19" t="s">
        <v>64</v>
      </c>
      <c r="AM33" s="36">
        <v>529</v>
      </c>
      <c r="AN33" s="19"/>
      <c r="AO33" s="301"/>
      <c r="AP33" s="302" t="s">
        <v>65</v>
      </c>
      <c r="AQ33" s="40" t="e">
        <f>COUNTIF(#REF!,C33)</f>
        <v>#REF!</v>
      </c>
      <c r="AR33" s="16"/>
      <c r="AS33" s="220" t="e">
        <f>VLOOKUP(C33,#REF!,1,0)</f>
        <v>#REF!</v>
      </c>
    </row>
    <row r="34" s="220" customFormat="1" ht="14.4" spans="1:45">
      <c r="A34" s="39" t="s">
        <v>372</v>
      </c>
      <c r="B34" s="28">
        <v>33</v>
      </c>
      <c r="C34" s="39" t="s">
        <v>372</v>
      </c>
      <c r="D34" s="30" t="s">
        <v>373</v>
      </c>
      <c r="E34" s="248" t="s">
        <v>46</v>
      </c>
      <c r="F34" s="249" t="s">
        <v>352</v>
      </c>
      <c r="G34" s="249"/>
      <c r="H34" s="249"/>
      <c r="I34" s="80" t="s">
        <v>352</v>
      </c>
      <c r="J34" s="80" t="s">
        <v>48</v>
      </c>
      <c r="K34" s="80" t="s">
        <v>144</v>
      </c>
      <c r="L34" s="16" t="s">
        <v>353</v>
      </c>
      <c r="M34" s="51" t="s">
        <v>374</v>
      </c>
      <c r="N34" s="76" t="s">
        <v>375</v>
      </c>
      <c r="O34" s="262"/>
      <c r="P34" s="263"/>
      <c r="Q34" s="51" t="s">
        <v>293</v>
      </c>
      <c r="R34" s="51" t="s">
        <v>376</v>
      </c>
      <c r="S34" s="276" t="s">
        <v>358</v>
      </c>
      <c r="T34" s="276" t="s">
        <v>359</v>
      </c>
      <c r="U34" s="51"/>
      <c r="V34" s="51"/>
      <c r="W34" s="51"/>
      <c r="X34" s="32" t="s">
        <v>116</v>
      </c>
      <c r="Y34" s="80" t="s">
        <v>377</v>
      </c>
      <c r="Z34" s="80" t="s">
        <v>378</v>
      </c>
      <c r="AA34" s="51" t="s">
        <v>379</v>
      </c>
      <c r="AB34" s="285">
        <v>39603</v>
      </c>
      <c r="AC34" s="285">
        <v>39783</v>
      </c>
      <c r="AD34" s="286"/>
      <c r="AE34" s="294"/>
      <c r="AF34" s="40" t="s">
        <v>60</v>
      </c>
      <c r="AG34" s="32" t="s">
        <v>61</v>
      </c>
      <c r="AH34" s="33" t="s">
        <v>62</v>
      </c>
      <c r="AI34" s="33" t="s">
        <v>63</v>
      </c>
      <c r="AJ34" s="33">
        <v>531.1</v>
      </c>
      <c r="AK34" s="33">
        <v>2008</v>
      </c>
      <c r="AL34" s="62" t="s">
        <v>64</v>
      </c>
      <c r="AM34" s="33">
        <v>531</v>
      </c>
      <c r="AN34" s="62">
        <v>1</v>
      </c>
      <c r="AO34" s="301"/>
      <c r="AP34" s="302" t="s">
        <v>65</v>
      </c>
      <c r="AQ34" s="40" t="e">
        <f>COUNTIF(#REF!,C34)</f>
        <v>#REF!</v>
      </c>
      <c r="AS34" s="220" t="e">
        <f>VLOOKUP(C34,#REF!,1,0)</f>
        <v>#REF!</v>
      </c>
    </row>
    <row r="35" s="220" customFormat="1" ht="14.4" spans="1:45">
      <c r="A35" s="39" t="s">
        <v>380</v>
      </c>
      <c r="B35" s="28">
        <v>34</v>
      </c>
      <c r="C35" s="39" t="s">
        <v>380</v>
      </c>
      <c r="D35" s="30" t="s">
        <v>381</v>
      </c>
      <c r="E35" s="248" t="s">
        <v>46</v>
      </c>
      <c r="F35" s="249" t="s">
        <v>352</v>
      </c>
      <c r="G35" s="249"/>
      <c r="H35" s="249"/>
      <c r="I35" s="80" t="s">
        <v>352</v>
      </c>
      <c r="J35" s="80" t="s">
        <v>48</v>
      </c>
      <c r="K35" s="80" t="s">
        <v>144</v>
      </c>
      <c r="L35" s="16" t="s">
        <v>353</v>
      </c>
      <c r="M35" s="51" t="s">
        <v>382</v>
      </c>
      <c r="N35" s="76" t="s">
        <v>383</v>
      </c>
      <c r="O35" s="262"/>
      <c r="P35" s="263"/>
      <c r="Q35" s="51" t="s">
        <v>293</v>
      </c>
      <c r="R35" s="51" t="s">
        <v>384</v>
      </c>
      <c r="S35" s="276" t="s">
        <v>358</v>
      </c>
      <c r="T35" s="276" t="s">
        <v>359</v>
      </c>
      <c r="U35" s="51"/>
      <c r="V35" s="51"/>
      <c r="W35" s="51"/>
      <c r="X35" s="32" t="s">
        <v>250</v>
      </c>
      <c r="Y35" s="80" t="s">
        <v>378</v>
      </c>
      <c r="Z35" s="51" t="s">
        <v>378</v>
      </c>
      <c r="AA35" s="51" t="s">
        <v>385</v>
      </c>
      <c r="AB35" s="285">
        <v>39927</v>
      </c>
      <c r="AC35" s="285">
        <v>40148</v>
      </c>
      <c r="AD35" s="286"/>
      <c r="AE35" s="294"/>
      <c r="AF35" s="40" t="s">
        <v>60</v>
      </c>
      <c r="AG35" s="32" t="s">
        <v>61</v>
      </c>
      <c r="AH35" s="33" t="s">
        <v>62</v>
      </c>
      <c r="AI35" s="33" t="s">
        <v>63</v>
      </c>
      <c r="AJ35" s="33">
        <v>531.2</v>
      </c>
      <c r="AK35" s="33">
        <v>2009</v>
      </c>
      <c r="AL35" s="62" t="s">
        <v>64</v>
      </c>
      <c r="AM35" s="33">
        <v>531</v>
      </c>
      <c r="AN35" s="62">
        <v>2</v>
      </c>
      <c r="AO35" s="301"/>
      <c r="AP35" s="302" t="s">
        <v>65</v>
      </c>
      <c r="AQ35" s="40" t="e">
        <f>COUNTIF(#REF!,C35)</f>
        <v>#REF!</v>
      </c>
      <c r="AS35" s="220" t="e">
        <f>VLOOKUP(C35,#REF!,1,0)</f>
        <v>#REF!</v>
      </c>
    </row>
    <row r="36" s="220" customFormat="1" ht="21.6" spans="1:45">
      <c r="A36" s="250" t="s">
        <v>386</v>
      </c>
      <c r="B36" s="28">
        <v>35</v>
      </c>
      <c r="C36" s="250" t="s">
        <v>386</v>
      </c>
      <c r="D36" s="56" t="s">
        <v>387</v>
      </c>
      <c r="E36" s="238" t="s">
        <v>46</v>
      </c>
      <c r="F36" s="239"/>
      <c r="G36" s="239"/>
      <c r="H36" s="239"/>
      <c r="I36" s="80" t="s">
        <v>47</v>
      </c>
      <c r="J36" s="16" t="s">
        <v>48</v>
      </c>
      <c r="K36" s="16" t="s">
        <v>49</v>
      </c>
      <c r="L36" s="16" t="s">
        <v>50</v>
      </c>
      <c r="M36" s="16" t="s">
        <v>388</v>
      </c>
      <c r="N36" s="16" t="s">
        <v>389</v>
      </c>
      <c r="O36" s="240"/>
      <c r="P36" s="265" t="s">
        <v>390</v>
      </c>
      <c r="Q36" s="16"/>
      <c r="R36" s="16"/>
      <c r="S36" s="242" t="s">
        <v>53</v>
      </c>
      <c r="T36" s="242" t="s">
        <v>391</v>
      </c>
      <c r="U36" s="16"/>
      <c r="V36" s="16"/>
      <c r="W36" s="16"/>
      <c r="X36" s="18" t="s">
        <v>161</v>
      </c>
      <c r="Y36" s="16" t="s">
        <v>392</v>
      </c>
      <c r="Z36" s="80" t="s">
        <v>393</v>
      </c>
      <c r="AA36" s="16"/>
      <c r="AB36" s="290" t="s">
        <v>394</v>
      </c>
      <c r="AC36" s="243" t="s">
        <v>395</v>
      </c>
      <c r="AD36" s="100"/>
      <c r="AE36" s="244"/>
      <c r="AF36" s="18" t="s">
        <v>60</v>
      </c>
      <c r="AG36" s="16" t="s">
        <v>61</v>
      </c>
      <c r="AH36" s="33" t="s">
        <v>62</v>
      </c>
      <c r="AI36" s="36" t="s">
        <v>63</v>
      </c>
      <c r="AJ36" s="36">
        <v>567.1</v>
      </c>
      <c r="AK36" s="36">
        <v>2012</v>
      </c>
      <c r="AL36" s="19" t="s">
        <v>64</v>
      </c>
      <c r="AM36" s="36">
        <v>567</v>
      </c>
      <c r="AN36" s="19">
        <v>1</v>
      </c>
      <c r="AO36" s="301"/>
      <c r="AP36" s="302" t="s">
        <v>65</v>
      </c>
      <c r="AQ36" s="40" t="e">
        <f>COUNTIF(#REF!,C36)</f>
        <v>#REF!</v>
      </c>
      <c r="AR36" s="16"/>
      <c r="AS36" s="220" t="e">
        <f>VLOOKUP(C36,#REF!,1,0)</f>
        <v>#REF!</v>
      </c>
    </row>
    <row r="37" s="220" customFormat="1" ht="14.4" spans="1:45">
      <c r="A37" s="37" t="s">
        <v>396</v>
      </c>
      <c r="B37" s="28">
        <v>36</v>
      </c>
      <c r="C37" s="37" t="s">
        <v>396</v>
      </c>
      <c r="D37" s="30" t="s">
        <v>397</v>
      </c>
      <c r="E37" s="248" t="s">
        <v>239</v>
      </c>
      <c r="F37" s="249" t="s">
        <v>300</v>
      </c>
      <c r="G37" s="249"/>
      <c r="H37" s="249"/>
      <c r="I37" s="80" t="s">
        <v>300</v>
      </c>
      <c r="J37" s="80" t="s">
        <v>48</v>
      </c>
      <c r="K37" s="80" t="s">
        <v>144</v>
      </c>
      <c r="L37" s="16" t="s">
        <v>301</v>
      </c>
      <c r="M37" s="51" t="s">
        <v>398</v>
      </c>
      <c r="N37" s="76" t="s">
        <v>399</v>
      </c>
      <c r="O37" s="262" t="s">
        <v>400</v>
      </c>
      <c r="P37" s="263" t="s">
        <v>401</v>
      </c>
      <c r="Q37" s="51"/>
      <c r="R37" s="51"/>
      <c r="S37" s="276" t="s">
        <v>402</v>
      </c>
      <c r="T37" s="276" t="s">
        <v>403</v>
      </c>
      <c r="U37" s="51"/>
      <c r="V37" s="51"/>
      <c r="W37" s="51"/>
      <c r="X37" s="32" t="s">
        <v>86</v>
      </c>
      <c r="Y37" s="80" t="s">
        <v>404</v>
      </c>
      <c r="Z37" s="51" t="s">
        <v>404</v>
      </c>
      <c r="AA37" s="288">
        <v>0</v>
      </c>
      <c r="AB37" s="285">
        <v>37544</v>
      </c>
      <c r="AC37" s="285">
        <v>37712</v>
      </c>
      <c r="AD37" s="286"/>
      <c r="AE37" s="287"/>
      <c r="AF37" s="32" t="s">
        <v>60</v>
      </c>
      <c r="AG37" s="32" t="s">
        <v>61</v>
      </c>
      <c r="AH37" s="33" t="s">
        <v>62</v>
      </c>
      <c r="AI37" s="33" t="s">
        <v>63</v>
      </c>
      <c r="AJ37" s="33">
        <v>601</v>
      </c>
      <c r="AK37" s="33">
        <v>2002</v>
      </c>
      <c r="AL37" s="62" t="s">
        <v>64</v>
      </c>
      <c r="AM37" s="33">
        <v>601</v>
      </c>
      <c r="AN37" s="62"/>
      <c r="AO37" s="301"/>
      <c r="AP37" s="302" t="s">
        <v>65</v>
      </c>
      <c r="AQ37" s="40" t="e">
        <f>COUNTIF(#REF!,C37)</f>
        <v>#REF!</v>
      </c>
      <c r="AS37" s="220" t="e">
        <f>VLOOKUP(C37,#REF!,1,0)</f>
        <v>#REF!</v>
      </c>
    </row>
    <row r="38" s="236" customFormat="1" ht="14.4" spans="1:45">
      <c r="A38" s="37" t="s">
        <v>400</v>
      </c>
      <c r="B38" s="28">
        <v>37</v>
      </c>
      <c r="C38" s="37" t="s">
        <v>400</v>
      </c>
      <c r="D38" s="30" t="s">
        <v>405</v>
      </c>
      <c r="E38" s="248" t="s">
        <v>46</v>
      </c>
      <c r="F38" s="249" t="s">
        <v>300</v>
      </c>
      <c r="G38" s="249"/>
      <c r="H38" s="249"/>
      <c r="I38" s="80" t="s">
        <v>300</v>
      </c>
      <c r="J38" s="80" t="s">
        <v>48</v>
      </c>
      <c r="K38" s="80" t="s">
        <v>109</v>
      </c>
      <c r="L38" s="16" t="s">
        <v>301</v>
      </c>
      <c r="M38" s="51" t="s">
        <v>406</v>
      </c>
      <c r="N38" s="76" t="s">
        <v>407</v>
      </c>
      <c r="O38" s="262"/>
      <c r="P38" s="263" t="s">
        <v>396</v>
      </c>
      <c r="Q38" s="51"/>
      <c r="R38" s="51"/>
      <c r="S38" s="276" t="s">
        <v>402</v>
      </c>
      <c r="T38" s="276" t="s">
        <v>408</v>
      </c>
      <c r="U38" s="51"/>
      <c r="V38" s="51"/>
      <c r="W38" s="51"/>
      <c r="X38" s="32" t="s">
        <v>409</v>
      </c>
      <c r="Y38" s="80" t="s">
        <v>410</v>
      </c>
      <c r="Z38" s="80" t="s">
        <v>411</v>
      </c>
      <c r="AA38" s="51" t="s">
        <v>412</v>
      </c>
      <c r="AB38" s="285">
        <v>42656</v>
      </c>
      <c r="AC38" s="285">
        <v>42856</v>
      </c>
      <c r="AD38" s="286"/>
      <c r="AE38" s="287"/>
      <c r="AF38" s="32" t="s">
        <v>60</v>
      </c>
      <c r="AG38" s="32" t="s">
        <v>61</v>
      </c>
      <c r="AH38" s="33" t="s">
        <v>62</v>
      </c>
      <c r="AI38" s="33" t="s">
        <v>63</v>
      </c>
      <c r="AJ38" s="33">
        <v>601</v>
      </c>
      <c r="AK38" s="33">
        <v>2016</v>
      </c>
      <c r="AL38" s="62" t="s">
        <v>64</v>
      </c>
      <c r="AM38" s="33">
        <v>601</v>
      </c>
      <c r="AN38" s="62"/>
      <c r="AO38" s="301"/>
      <c r="AP38" s="302" t="s">
        <v>65</v>
      </c>
      <c r="AQ38" s="40" t="e">
        <f>COUNTIF(#REF!,C38)</f>
        <v>#REF!</v>
      </c>
      <c r="AR38" s="220"/>
      <c r="AS38" s="220" t="e">
        <f>VLOOKUP(C38,#REF!,1,0)</f>
        <v>#REF!</v>
      </c>
    </row>
    <row r="39" s="220" customFormat="1" ht="14.4" spans="1:45">
      <c r="A39" s="81" t="s">
        <v>413</v>
      </c>
      <c r="B39" s="28">
        <v>38</v>
      </c>
      <c r="C39" s="81" t="s">
        <v>413</v>
      </c>
      <c r="D39" s="54" t="s">
        <v>414</v>
      </c>
      <c r="E39" s="248" t="s">
        <v>46</v>
      </c>
      <c r="F39" s="249"/>
      <c r="G39" s="249"/>
      <c r="H39" s="249"/>
      <c r="I39" s="80" t="s">
        <v>300</v>
      </c>
      <c r="J39" s="80" t="s">
        <v>48</v>
      </c>
      <c r="K39" s="80" t="s">
        <v>144</v>
      </c>
      <c r="L39" s="16" t="s">
        <v>301</v>
      </c>
      <c r="M39" s="51" t="s">
        <v>415</v>
      </c>
      <c r="N39" s="268" t="e">
        <v>#N/A</v>
      </c>
      <c r="O39" s="262"/>
      <c r="P39" s="263" t="s">
        <v>416</v>
      </c>
      <c r="Q39" s="51" t="s">
        <v>417</v>
      </c>
      <c r="R39" s="51" t="s">
        <v>418</v>
      </c>
      <c r="S39" s="276" t="s">
        <v>402</v>
      </c>
      <c r="T39" s="276" t="s">
        <v>403</v>
      </c>
      <c r="U39" s="51"/>
      <c r="V39" s="51"/>
      <c r="W39" s="51"/>
      <c r="X39" s="32" t="s">
        <v>129</v>
      </c>
      <c r="Y39" s="80" t="s">
        <v>404</v>
      </c>
      <c r="Z39" s="51" t="s">
        <v>404</v>
      </c>
      <c r="AA39" s="51">
        <v>0</v>
      </c>
      <c r="AB39" s="295" t="s">
        <v>419</v>
      </c>
      <c r="AC39" s="295" t="s">
        <v>420</v>
      </c>
      <c r="AD39" s="296"/>
      <c r="AE39" s="297"/>
      <c r="AF39" s="32" t="s">
        <v>60</v>
      </c>
      <c r="AG39" s="32" t="s">
        <v>61</v>
      </c>
      <c r="AH39" s="33" t="s">
        <v>62</v>
      </c>
      <c r="AI39" s="33" t="s">
        <v>63</v>
      </c>
      <c r="AJ39" s="33">
        <v>602</v>
      </c>
      <c r="AK39" s="33">
        <v>2016</v>
      </c>
      <c r="AL39" s="62" t="s">
        <v>64</v>
      </c>
      <c r="AM39" s="33">
        <v>602</v>
      </c>
      <c r="AN39" s="62"/>
      <c r="AO39" s="301"/>
      <c r="AP39" s="302" t="s">
        <v>65</v>
      </c>
      <c r="AQ39" s="40" t="e">
        <f>COUNTIF(#REF!,C39)</f>
        <v>#REF!</v>
      </c>
      <c r="AS39" s="220" t="e">
        <f>VLOOKUP(C39,#REF!,1,0)</f>
        <v>#REF!</v>
      </c>
    </row>
    <row r="40" s="220" customFormat="1" ht="14.4" spans="1:45">
      <c r="A40" s="37" t="s">
        <v>421</v>
      </c>
      <c r="B40" s="28">
        <v>39</v>
      </c>
      <c r="C40" s="37" t="s">
        <v>421</v>
      </c>
      <c r="D40" s="30" t="s">
        <v>422</v>
      </c>
      <c r="E40" s="248" t="s">
        <v>46</v>
      </c>
      <c r="F40" s="249" t="s">
        <v>300</v>
      </c>
      <c r="G40" s="249"/>
      <c r="H40" s="249"/>
      <c r="I40" s="80" t="s">
        <v>300</v>
      </c>
      <c r="J40" s="80" t="s">
        <v>48</v>
      </c>
      <c r="K40" s="80" t="s">
        <v>144</v>
      </c>
      <c r="L40" s="16" t="s">
        <v>301</v>
      </c>
      <c r="M40" s="51" t="s">
        <v>423</v>
      </c>
      <c r="N40" s="76" t="s">
        <v>424</v>
      </c>
      <c r="O40" s="262" t="s">
        <v>425</v>
      </c>
      <c r="P40" s="263" t="s">
        <v>426</v>
      </c>
      <c r="Q40" s="220" t="s">
        <v>282</v>
      </c>
      <c r="R40" s="51" t="s">
        <v>418</v>
      </c>
      <c r="S40" s="276" t="s">
        <v>402</v>
      </c>
      <c r="T40" s="276" t="s">
        <v>403</v>
      </c>
      <c r="U40" s="51"/>
      <c r="V40" s="51"/>
      <c r="W40" s="51"/>
      <c r="X40" s="32" t="s">
        <v>103</v>
      </c>
      <c r="Y40" s="80" t="s">
        <v>404</v>
      </c>
      <c r="Z40" s="51" t="s">
        <v>404</v>
      </c>
      <c r="AA40" s="288">
        <v>0</v>
      </c>
      <c r="AB40" s="285">
        <v>37544</v>
      </c>
      <c r="AC40" s="285">
        <v>37712</v>
      </c>
      <c r="AD40" s="286"/>
      <c r="AE40" s="287"/>
      <c r="AF40" s="32" t="s">
        <v>60</v>
      </c>
      <c r="AG40" s="32" t="s">
        <v>61</v>
      </c>
      <c r="AH40" s="33" t="s">
        <v>62</v>
      </c>
      <c r="AI40" s="33" t="s">
        <v>63</v>
      </c>
      <c r="AJ40" s="33">
        <v>603</v>
      </c>
      <c r="AK40" s="33">
        <v>2002</v>
      </c>
      <c r="AL40" s="62" t="s">
        <v>64</v>
      </c>
      <c r="AM40" s="33">
        <v>603</v>
      </c>
      <c r="AN40" s="62"/>
      <c r="AO40" s="301"/>
      <c r="AP40" s="302" t="s">
        <v>65</v>
      </c>
      <c r="AQ40" s="40" t="e">
        <f>COUNTIF(#REF!,C40)</f>
        <v>#REF!</v>
      </c>
      <c r="AS40" s="220" t="e">
        <f>VLOOKUP(C40,#REF!,1,0)</f>
        <v>#REF!</v>
      </c>
    </row>
    <row r="41" s="220" customFormat="1" ht="14.4" spans="1:45">
      <c r="A41" s="37" t="s">
        <v>425</v>
      </c>
      <c r="B41" s="28">
        <v>40</v>
      </c>
      <c r="C41" s="37" t="s">
        <v>425</v>
      </c>
      <c r="D41" s="54" t="s">
        <v>427</v>
      </c>
      <c r="E41" s="248" t="s">
        <v>46</v>
      </c>
      <c r="F41" s="249" t="s">
        <v>300</v>
      </c>
      <c r="G41" s="249"/>
      <c r="H41" s="249"/>
      <c r="I41" s="80" t="s">
        <v>300</v>
      </c>
      <c r="J41" s="80" t="s">
        <v>48</v>
      </c>
      <c r="K41" s="80" t="s">
        <v>144</v>
      </c>
      <c r="L41" s="16" t="s">
        <v>301</v>
      </c>
      <c r="M41" s="51" t="s">
        <v>428</v>
      </c>
      <c r="N41" s="76" t="s">
        <v>429</v>
      </c>
      <c r="O41" s="262"/>
      <c r="P41" s="263" t="s">
        <v>421</v>
      </c>
      <c r="Q41" s="220" t="s">
        <v>282</v>
      </c>
      <c r="R41" s="51" t="s">
        <v>418</v>
      </c>
      <c r="S41" s="276" t="s">
        <v>402</v>
      </c>
      <c r="T41" s="276" t="s">
        <v>430</v>
      </c>
      <c r="U41" s="51"/>
      <c r="V41" s="51"/>
      <c r="W41" s="51"/>
      <c r="X41" s="32" t="s">
        <v>86</v>
      </c>
      <c r="Y41" s="80" t="s">
        <v>431</v>
      </c>
      <c r="Z41" s="80" t="s">
        <v>432</v>
      </c>
      <c r="AA41" s="51" t="s">
        <v>433</v>
      </c>
      <c r="AB41" s="285">
        <v>45144</v>
      </c>
      <c r="AC41" s="285">
        <v>45352</v>
      </c>
      <c r="AD41" s="286"/>
      <c r="AE41" s="297"/>
      <c r="AF41" s="32" t="s">
        <v>60</v>
      </c>
      <c r="AG41" s="32" t="s">
        <v>61</v>
      </c>
      <c r="AH41" s="33" t="s">
        <v>62</v>
      </c>
      <c r="AI41" s="33" t="s">
        <v>63</v>
      </c>
      <c r="AJ41" s="33">
        <v>603</v>
      </c>
      <c r="AK41" s="33">
        <v>2016</v>
      </c>
      <c r="AL41" s="62" t="s">
        <v>64</v>
      </c>
      <c r="AM41" s="33">
        <v>603</v>
      </c>
      <c r="AN41" s="62"/>
      <c r="AO41" s="301"/>
      <c r="AP41" s="302" t="s">
        <v>65</v>
      </c>
      <c r="AQ41" s="40" t="e">
        <f>COUNTIF(#REF!,C41)</f>
        <v>#REF!</v>
      </c>
      <c r="AS41" s="220" t="e">
        <f>VLOOKUP(C41,#REF!,1,0)</f>
        <v>#REF!</v>
      </c>
    </row>
    <row r="42" s="220" customFormat="1" ht="14.4" spans="1:45">
      <c r="A42" s="34" t="s">
        <v>434</v>
      </c>
      <c r="B42" s="28">
        <v>41</v>
      </c>
      <c r="C42" s="34" t="s">
        <v>434</v>
      </c>
      <c r="D42" s="35" t="s">
        <v>435</v>
      </c>
      <c r="E42" s="238" t="s">
        <v>46</v>
      </c>
      <c r="F42" s="239"/>
      <c r="G42" s="239"/>
      <c r="H42" s="239"/>
      <c r="I42" s="80" t="s">
        <v>300</v>
      </c>
      <c r="J42" s="16" t="s">
        <v>48</v>
      </c>
      <c r="K42" s="16" t="s">
        <v>144</v>
      </c>
      <c r="L42" s="16" t="s">
        <v>301</v>
      </c>
      <c r="M42" s="16" t="s">
        <v>436</v>
      </c>
      <c r="N42" s="16" t="s">
        <v>437</v>
      </c>
      <c r="O42" s="240"/>
      <c r="P42" s="265" t="s">
        <v>438</v>
      </c>
      <c r="Q42" s="16" t="s">
        <v>246</v>
      </c>
      <c r="R42" s="16" t="s">
        <v>418</v>
      </c>
      <c r="S42" s="242" t="s">
        <v>402</v>
      </c>
      <c r="T42" s="242" t="s">
        <v>439</v>
      </c>
      <c r="U42" s="16"/>
      <c r="V42" s="16"/>
      <c r="W42" s="16"/>
      <c r="X42" s="18" t="s">
        <v>250</v>
      </c>
      <c r="Y42" s="16" t="s">
        <v>440</v>
      </c>
      <c r="Z42" s="51" t="s">
        <v>440</v>
      </c>
      <c r="AA42" s="16"/>
      <c r="AB42" s="290" t="s">
        <v>441</v>
      </c>
      <c r="AC42" s="243" t="s">
        <v>442</v>
      </c>
      <c r="AD42" s="100"/>
      <c r="AE42" s="244"/>
      <c r="AF42" s="32" t="s">
        <v>60</v>
      </c>
      <c r="AG42" s="32" t="s">
        <v>61</v>
      </c>
      <c r="AH42" s="396" t="s">
        <v>62</v>
      </c>
      <c r="AI42" s="36" t="s">
        <v>63</v>
      </c>
      <c r="AJ42" s="36">
        <v>605</v>
      </c>
      <c r="AK42" s="36">
        <v>2006</v>
      </c>
      <c r="AL42" s="62" t="s">
        <v>64</v>
      </c>
      <c r="AM42" s="36">
        <v>605</v>
      </c>
      <c r="AN42" s="19"/>
      <c r="AO42" s="301"/>
      <c r="AP42" s="302" t="s">
        <v>65</v>
      </c>
      <c r="AQ42" s="40" t="e">
        <f>COUNTIF(#REF!,C42)</f>
        <v>#REF!</v>
      </c>
      <c r="AR42" s="16"/>
      <c r="AS42" s="220" t="e">
        <f>VLOOKUP(C42,#REF!,1,0)</f>
        <v>#REF!</v>
      </c>
    </row>
    <row r="43" s="220" customFormat="1" ht="14.4" spans="1:45">
      <c r="A43" s="34" t="s">
        <v>443</v>
      </c>
      <c r="B43" s="28">
        <v>42</v>
      </c>
      <c r="C43" s="34" t="s">
        <v>443</v>
      </c>
      <c r="D43" s="35" t="s">
        <v>444</v>
      </c>
      <c r="E43" s="238" t="s">
        <v>445</v>
      </c>
      <c r="F43" s="239"/>
      <c r="G43" s="239"/>
      <c r="H43" s="239"/>
      <c r="I43" s="80" t="s">
        <v>300</v>
      </c>
      <c r="J43" s="16" t="s">
        <v>48</v>
      </c>
      <c r="K43" s="16" t="s">
        <v>144</v>
      </c>
      <c r="L43" s="16" t="s">
        <v>301</v>
      </c>
      <c r="M43" s="16" t="s">
        <v>446</v>
      </c>
      <c r="N43" s="16"/>
      <c r="O43" s="240" t="s">
        <v>447</v>
      </c>
      <c r="P43" s="265" t="s">
        <v>448</v>
      </c>
      <c r="Q43" s="16"/>
      <c r="R43" s="16"/>
      <c r="S43" s="16">
        <v>0</v>
      </c>
      <c r="T43" s="16">
        <v>0</v>
      </c>
      <c r="U43" s="16"/>
      <c r="V43" s="16"/>
      <c r="W43" s="16"/>
      <c r="X43" s="18">
        <v>2</v>
      </c>
      <c r="Y43" s="16" t="s">
        <v>449</v>
      </c>
      <c r="Z43" s="51" t="s">
        <v>449</v>
      </c>
      <c r="AA43" s="16">
        <v>0</v>
      </c>
      <c r="AB43" s="290">
        <v>32391</v>
      </c>
      <c r="AC43" s="243">
        <v>32599</v>
      </c>
      <c r="AD43" s="100" t="s">
        <v>450</v>
      </c>
      <c r="AE43" s="298" t="s">
        <v>451</v>
      </c>
      <c r="AF43" s="32" t="s">
        <v>60</v>
      </c>
      <c r="AG43" s="32" t="s">
        <v>61</v>
      </c>
      <c r="AH43" s="396" t="s">
        <v>62</v>
      </c>
      <c r="AI43" s="36" t="s">
        <v>63</v>
      </c>
      <c r="AJ43" s="36">
        <v>610.1</v>
      </c>
      <c r="AK43" s="36">
        <v>1988</v>
      </c>
      <c r="AL43" s="62" t="s">
        <v>64</v>
      </c>
      <c r="AM43" s="36">
        <v>610</v>
      </c>
      <c r="AN43" s="19">
        <v>1</v>
      </c>
      <c r="AO43" s="301"/>
      <c r="AP43" s="302" t="s">
        <v>65</v>
      </c>
      <c r="AQ43" s="40" t="e">
        <f>COUNTIF(#REF!,C43)</f>
        <v>#REF!</v>
      </c>
      <c r="AR43" s="16"/>
      <c r="AS43" s="220" t="e">
        <f>VLOOKUP(C43,#REF!,1,0)</f>
        <v>#REF!</v>
      </c>
    </row>
    <row r="44" s="220" customFormat="1" ht="14.4" spans="1:45">
      <c r="A44" s="37" t="s">
        <v>452</v>
      </c>
      <c r="B44" s="28">
        <v>43</v>
      </c>
      <c r="C44" s="37" t="s">
        <v>452</v>
      </c>
      <c r="D44" s="30" t="s">
        <v>453</v>
      </c>
      <c r="E44" s="248" t="s">
        <v>46</v>
      </c>
      <c r="F44" s="249" t="s">
        <v>300</v>
      </c>
      <c r="G44" s="249"/>
      <c r="H44" s="249"/>
      <c r="I44" s="80" t="s">
        <v>300</v>
      </c>
      <c r="J44" s="80" t="s">
        <v>48</v>
      </c>
      <c r="K44" s="80" t="s">
        <v>49</v>
      </c>
      <c r="L44" s="16" t="s">
        <v>301</v>
      </c>
      <c r="M44" s="51" t="s">
        <v>454</v>
      </c>
      <c r="N44" s="76" t="s">
        <v>455</v>
      </c>
      <c r="O44" s="262"/>
      <c r="P44" s="263" t="s">
        <v>456</v>
      </c>
      <c r="Q44" s="51"/>
      <c r="R44" s="51"/>
      <c r="S44" s="276" t="s">
        <v>457</v>
      </c>
      <c r="T44" s="276" t="s">
        <v>439</v>
      </c>
      <c r="U44" s="51"/>
      <c r="V44" s="51"/>
      <c r="W44" s="51"/>
      <c r="X44" s="32" t="s">
        <v>250</v>
      </c>
      <c r="Y44" s="80" t="s">
        <v>458</v>
      </c>
      <c r="Z44" s="51" t="s">
        <v>458</v>
      </c>
      <c r="AA44" s="51" t="s">
        <v>459</v>
      </c>
      <c r="AB44" s="285">
        <v>40675</v>
      </c>
      <c r="AC44" s="285">
        <v>40878</v>
      </c>
      <c r="AD44" s="286"/>
      <c r="AE44" s="287"/>
      <c r="AF44" s="32" t="s">
        <v>60</v>
      </c>
      <c r="AG44" s="32" t="s">
        <v>61</v>
      </c>
      <c r="AH44" s="33" t="s">
        <v>62</v>
      </c>
      <c r="AI44" s="33" t="s">
        <v>63</v>
      </c>
      <c r="AJ44" s="33">
        <v>655</v>
      </c>
      <c r="AK44" s="33">
        <v>2011</v>
      </c>
      <c r="AL44" s="62" t="s">
        <v>64</v>
      </c>
      <c r="AM44" s="33">
        <v>655</v>
      </c>
      <c r="AN44" s="62"/>
      <c r="AO44" s="301"/>
      <c r="AP44" s="302" t="s">
        <v>65</v>
      </c>
      <c r="AQ44" s="40" t="e">
        <f>COUNTIF(#REF!,C44)</f>
        <v>#REF!</v>
      </c>
      <c r="AS44" s="220" t="e">
        <f>VLOOKUP(C44,#REF!,1,0)</f>
        <v>#REF!</v>
      </c>
    </row>
    <row r="45" s="220" customFormat="1" ht="14.4" spans="1:45">
      <c r="A45" s="37" t="s">
        <v>460</v>
      </c>
      <c r="B45" s="28">
        <v>44</v>
      </c>
      <c r="C45" s="37" t="s">
        <v>460</v>
      </c>
      <c r="D45" s="54" t="s">
        <v>461</v>
      </c>
      <c r="E45" s="248" t="s">
        <v>46</v>
      </c>
      <c r="F45" s="249" t="s">
        <v>300</v>
      </c>
      <c r="G45" s="249"/>
      <c r="H45" s="249"/>
      <c r="I45" s="80" t="s">
        <v>300</v>
      </c>
      <c r="J45" s="80" t="s">
        <v>48</v>
      </c>
      <c r="K45" s="80" t="s">
        <v>49</v>
      </c>
      <c r="L45" s="16" t="s">
        <v>301</v>
      </c>
      <c r="M45" s="51" t="s">
        <v>462</v>
      </c>
      <c r="N45" s="76" t="s">
        <v>463</v>
      </c>
      <c r="O45" s="262"/>
      <c r="P45" s="263" t="s">
        <v>464</v>
      </c>
      <c r="Q45" s="220" t="s">
        <v>282</v>
      </c>
      <c r="R45" s="51" t="s">
        <v>465</v>
      </c>
      <c r="S45" s="276" t="s">
        <v>457</v>
      </c>
      <c r="T45" s="276" t="s">
        <v>439</v>
      </c>
      <c r="U45" s="51"/>
      <c r="V45" s="51"/>
      <c r="W45" s="51"/>
      <c r="X45" s="32" t="s">
        <v>250</v>
      </c>
      <c r="Y45" s="80" t="s">
        <v>466</v>
      </c>
      <c r="Z45" s="80" t="s">
        <v>467</v>
      </c>
      <c r="AA45" s="51" t="s">
        <v>468</v>
      </c>
      <c r="AB45" s="285">
        <v>39380</v>
      </c>
      <c r="AC45" s="285">
        <v>39539</v>
      </c>
      <c r="AD45" s="286"/>
      <c r="AE45" s="297"/>
      <c r="AF45" s="32" t="s">
        <v>60</v>
      </c>
      <c r="AG45" s="32" t="s">
        <v>61</v>
      </c>
      <c r="AH45" s="33" t="s">
        <v>62</v>
      </c>
      <c r="AI45" s="33" t="s">
        <v>63</v>
      </c>
      <c r="AJ45" s="33">
        <v>670</v>
      </c>
      <c r="AK45" s="33">
        <v>2007</v>
      </c>
      <c r="AL45" s="62" t="s">
        <v>64</v>
      </c>
      <c r="AM45" s="33">
        <v>670</v>
      </c>
      <c r="AN45" s="62"/>
      <c r="AO45" s="301"/>
      <c r="AP45" s="302" t="s">
        <v>65</v>
      </c>
      <c r="AQ45" s="40" t="e">
        <f>COUNTIF(#REF!,C45)</f>
        <v>#REF!</v>
      </c>
      <c r="AS45" s="220" t="e">
        <f>VLOOKUP(C45,#REF!,1,0)</f>
        <v>#REF!</v>
      </c>
    </row>
    <row r="46" s="220" customFormat="1" ht="14.4" spans="1:45">
      <c r="A46" s="37" t="s">
        <v>469</v>
      </c>
      <c r="B46" s="28">
        <v>45</v>
      </c>
      <c r="C46" s="37" t="s">
        <v>469</v>
      </c>
      <c r="D46" s="30" t="s">
        <v>470</v>
      </c>
      <c r="E46" s="248" t="s">
        <v>46</v>
      </c>
      <c r="F46" s="249" t="s">
        <v>134</v>
      </c>
      <c r="G46" s="249"/>
      <c r="H46" s="249"/>
      <c r="I46" s="80" t="s">
        <v>134</v>
      </c>
      <c r="J46" s="80" t="s">
        <v>48</v>
      </c>
      <c r="K46" s="80" t="s">
        <v>49</v>
      </c>
      <c r="L46" s="16" t="s">
        <v>135</v>
      </c>
      <c r="M46" s="51" t="s">
        <v>471</v>
      </c>
      <c r="N46" s="76" t="s">
        <v>472</v>
      </c>
      <c r="O46" s="262"/>
      <c r="P46" s="263" t="s">
        <v>473</v>
      </c>
      <c r="Q46" s="51"/>
      <c r="R46" s="51"/>
      <c r="S46" s="276" t="s">
        <v>137</v>
      </c>
      <c r="T46" s="276" t="s">
        <v>474</v>
      </c>
      <c r="U46" s="51"/>
      <c r="V46" s="51"/>
      <c r="W46" s="51"/>
      <c r="X46" s="32" t="s">
        <v>129</v>
      </c>
      <c r="Y46" s="80" t="s">
        <v>475</v>
      </c>
      <c r="Z46" s="80" t="s">
        <v>139</v>
      </c>
      <c r="AA46" s="51" t="s">
        <v>476</v>
      </c>
      <c r="AB46" s="285">
        <v>42348</v>
      </c>
      <c r="AC46" s="285">
        <v>42675</v>
      </c>
      <c r="AD46" s="286"/>
      <c r="AE46" s="287"/>
      <c r="AF46" s="32" t="s">
        <v>60</v>
      </c>
      <c r="AG46" s="32" t="s">
        <v>61</v>
      </c>
      <c r="AH46" s="33" t="s">
        <v>62</v>
      </c>
      <c r="AI46" s="33" t="s">
        <v>63</v>
      </c>
      <c r="AJ46" s="33">
        <v>699</v>
      </c>
      <c r="AK46" s="33">
        <v>2015</v>
      </c>
      <c r="AL46" s="62" t="s">
        <v>64</v>
      </c>
      <c r="AM46" s="33">
        <v>699</v>
      </c>
      <c r="AN46" s="62"/>
      <c r="AO46" s="301"/>
      <c r="AP46" s="302" t="s">
        <v>65</v>
      </c>
      <c r="AQ46" s="40" t="e">
        <f>COUNTIF(#REF!,C46)</f>
        <v>#REF!</v>
      </c>
      <c r="AS46" s="220" t="e">
        <f>VLOOKUP(C46,#REF!,1,0)</f>
        <v>#REF!</v>
      </c>
    </row>
    <row r="47" s="220" customFormat="1" ht="14.4" spans="1:45">
      <c r="A47" s="37" t="s">
        <v>477</v>
      </c>
      <c r="B47" s="28">
        <v>46</v>
      </c>
      <c r="C47" s="37" t="s">
        <v>477</v>
      </c>
      <c r="D47" s="30" t="s">
        <v>478</v>
      </c>
      <c r="E47" s="248" t="s">
        <v>46</v>
      </c>
      <c r="F47" s="249" t="s">
        <v>134</v>
      </c>
      <c r="G47" s="249"/>
      <c r="H47" s="249"/>
      <c r="I47" s="80" t="s">
        <v>134</v>
      </c>
      <c r="J47" s="80" t="s">
        <v>48</v>
      </c>
      <c r="K47" s="80" t="s">
        <v>109</v>
      </c>
      <c r="L47" s="16" t="s">
        <v>135</v>
      </c>
      <c r="M47" s="51" t="s">
        <v>479</v>
      </c>
      <c r="N47" s="76" t="s">
        <v>480</v>
      </c>
      <c r="O47" s="262"/>
      <c r="P47" s="263" t="s">
        <v>481</v>
      </c>
      <c r="Q47" s="220" t="s">
        <v>282</v>
      </c>
      <c r="R47" s="51" t="s">
        <v>482</v>
      </c>
      <c r="S47" s="276" t="s">
        <v>137</v>
      </c>
      <c r="T47" s="276" t="s">
        <v>474</v>
      </c>
      <c r="U47" s="51"/>
      <c r="V47" s="51"/>
      <c r="W47" s="51"/>
      <c r="X47" s="32" t="s">
        <v>116</v>
      </c>
      <c r="Y47" s="80" t="s">
        <v>483</v>
      </c>
      <c r="Z47" s="80" t="s">
        <v>139</v>
      </c>
      <c r="AA47" s="51" t="s">
        <v>484</v>
      </c>
      <c r="AB47" s="285">
        <v>39022</v>
      </c>
      <c r="AC47" s="285">
        <v>39114</v>
      </c>
      <c r="AD47" s="286"/>
      <c r="AE47" s="287"/>
      <c r="AF47" s="32" t="s">
        <v>60</v>
      </c>
      <c r="AG47" s="32" t="s">
        <v>61</v>
      </c>
      <c r="AH47" s="33" t="s">
        <v>62</v>
      </c>
      <c r="AI47" s="33" t="s">
        <v>63</v>
      </c>
      <c r="AJ47" s="33">
        <v>700</v>
      </c>
      <c r="AK47" s="33">
        <v>2006</v>
      </c>
      <c r="AL47" s="62" t="s">
        <v>64</v>
      </c>
      <c r="AM47" s="33">
        <v>700</v>
      </c>
      <c r="AN47" s="62"/>
      <c r="AO47" s="301"/>
      <c r="AP47" s="302" t="s">
        <v>65</v>
      </c>
      <c r="AQ47" s="40" t="e">
        <f>COUNTIF(#REF!,C47)</f>
        <v>#REF!</v>
      </c>
      <c r="AS47" s="220" t="e">
        <f>VLOOKUP(C47,#REF!,1,0)</f>
        <v>#REF!</v>
      </c>
    </row>
    <row r="48" s="220" customFormat="1" ht="14.4" spans="1:45">
      <c r="A48" s="37" t="s">
        <v>485</v>
      </c>
      <c r="B48" s="28">
        <v>47</v>
      </c>
      <c r="C48" s="37" t="s">
        <v>485</v>
      </c>
      <c r="D48" s="30" t="s">
        <v>486</v>
      </c>
      <c r="E48" s="248" t="s">
        <v>46</v>
      </c>
      <c r="F48" s="249" t="s">
        <v>134</v>
      </c>
      <c r="G48" s="249"/>
      <c r="H48" s="249"/>
      <c r="I48" s="80" t="s">
        <v>134</v>
      </c>
      <c r="J48" s="80" t="s">
        <v>48</v>
      </c>
      <c r="K48" s="80" t="s">
        <v>49</v>
      </c>
      <c r="L48" s="16" t="s">
        <v>135</v>
      </c>
      <c r="M48" s="51" t="s">
        <v>487</v>
      </c>
      <c r="N48" s="76" t="s">
        <v>488</v>
      </c>
      <c r="O48" s="262"/>
      <c r="P48" s="263" t="s">
        <v>489</v>
      </c>
      <c r="Q48" s="51"/>
      <c r="R48" s="51"/>
      <c r="S48" s="276" t="s">
        <v>137</v>
      </c>
      <c r="T48" s="276" t="s">
        <v>490</v>
      </c>
      <c r="U48" s="51"/>
      <c r="V48" s="51"/>
      <c r="W48" s="51"/>
      <c r="X48" s="32" t="s">
        <v>86</v>
      </c>
      <c r="Y48" s="80" t="s">
        <v>491</v>
      </c>
      <c r="Z48" s="80" t="s">
        <v>492</v>
      </c>
      <c r="AA48" s="51" t="s">
        <v>493</v>
      </c>
      <c r="AB48" s="285">
        <v>42717</v>
      </c>
      <c r="AC48" s="285">
        <v>42979</v>
      </c>
      <c r="AD48" s="286"/>
      <c r="AE48" s="287"/>
      <c r="AF48" s="32" t="s">
        <v>60</v>
      </c>
      <c r="AG48" s="32" t="s">
        <v>61</v>
      </c>
      <c r="AH48" s="33" t="s">
        <v>62</v>
      </c>
      <c r="AI48" s="33" t="s">
        <v>63</v>
      </c>
      <c r="AJ48" s="33">
        <v>1222</v>
      </c>
      <c r="AK48" s="33">
        <v>2016</v>
      </c>
      <c r="AL48" s="62" t="s">
        <v>64</v>
      </c>
      <c r="AM48" s="33">
        <v>1222</v>
      </c>
      <c r="AN48" s="62"/>
      <c r="AO48" s="301"/>
      <c r="AP48" s="302" t="s">
        <v>65</v>
      </c>
      <c r="AQ48" s="40" t="e">
        <f>COUNTIF(#REF!,C48)</f>
        <v>#REF!</v>
      </c>
      <c r="AS48" s="220" t="e">
        <f>VLOOKUP(C48,#REF!,1,0)</f>
        <v>#REF!</v>
      </c>
    </row>
    <row r="49" s="220" customFormat="1" ht="14.4" spans="1:45">
      <c r="A49" s="34" t="s">
        <v>494</v>
      </c>
      <c r="B49" s="28">
        <v>48</v>
      </c>
      <c r="C49" s="34" t="s">
        <v>494</v>
      </c>
      <c r="D49" s="35" t="s">
        <v>495</v>
      </c>
      <c r="E49" s="238" t="s">
        <v>239</v>
      </c>
      <c r="F49" s="239"/>
      <c r="G49" s="239"/>
      <c r="H49" s="239"/>
      <c r="I49" s="16" t="s">
        <v>496</v>
      </c>
      <c r="J49" s="16" t="s">
        <v>48</v>
      </c>
      <c r="K49" s="16" t="s">
        <v>144</v>
      </c>
      <c r="L49" s="16" t="s">
        <v>497</v>
      </c>
      <c r="M49" s="16" t="s">
        <v>498</v>
      </c>
      <c r="N49" s="16" t="s">
        <v>499</v>
      </c>
      <c r="O49" s="240" t="s">
        <v>500</v>
      </c>
      <c r="P49" s="265"/>
      <c r="Q49" s="16"/>
      <c r="R49" s="16"/>
      <c r="S49" s="242" t="s">
        <v>501</v>
      </c>
      <c r="T49" s="242" t="s">
        <v>502</v>
      </c>
      <c r="U49" s="16"/>
      <c r="V49" s="16"/>
      <c r="W49" s="16"/>
      <c r="X49" s="18" t="s">
        <v>250</v>
      </c>
      <c r="Y49" s="16" t="s">
        <v>503</v>
      </c>
      <c r="Z49" s="51" t="s">
        <v>503</v>
      </c>
      <c r="AA49" s="16"/>
      <c r="AB49" s="290" t="s">
        <v>504</v>
      </c>
      <c r="AC49" s="243" t="s">
        <v>505</v>
      </c>
      <c r="AD49" s="100"/>
      <c r="AE49" s="244"/>
      <c r="AF49" s="32" t="s">
        <v>60</v>
      </c>
      <c r="AG49" s="32" t="s">
        <v>61</v>
      </c>
      <c r="AH49" s="396" t="s">
        <v>62</v>
      </c>
      <c r="AI49" s="36" t="s">
        <v>63</v>
      </c>
      <c r="AJ49" s="36">
        <v>1250</v>
      </c>
      <c r="AK49" s="36">
        <v>1989</v>
      </c>
      <c r="AL49" s="62" t="s">
        <v>64</v>
      </c>
      <c r="AM49" s="36">
        <v>1250</v>
      </c>
      <c r="AN49" s="19"/>
      <c r="AO49" s="301"/>
      <c r="AP49" s="302" t="s">
        <v>65</v>
      </c>
      <c r="AQ49" s="40" t="e">
        <f>COUNTIF(#REF!,C49)</f>
        <v>#REF!</v>
      </c>
      <c r="AR49" s="16"/>
      <c r="AS49" s="220" t="e">
        <f>VLOOKUP(C49,#REF!,1,0)</f>
        <v>#REF!</v>
      </c>
    </row>
    <row r="50" s="220" customFormat="1" ht="14.4" spans="1:45">
      <c r="A50" s="37" t="s">
        <v>506</v>
      </c>
      <c r="B50" s="28">
        <v>49</v>
      </c>
      <c r="C50" s="37" t="s">
        <v>506</v>
      </c>
      <c r="D50" s="30" t="s">
        <v>507</v>
      </c>
      <c r="E50" s="248" t="s">
        <v>46</v>
      </c>
      <c r="F50" s="249" t="s">
        <v>508</v>
      </c>
      <c r="G50" s="249"/>
      <c r="H50" s="249"/>
      <c r="I50" s="80" t="s">
        <v>508</v>
      </c>
      <c r="J50" s="80" t="s">
        <v>48</v>
      </c>
      <c r="K50" s="80" t="s">
        <v>49</v>
      </c>
      <c r="L50" s="16" t="s">
        <v>509</v>
      </c>
      <c r="M50" s="51" t="s">
        <v>510</v>
      </c>
      <c r="N50" s="76" t="s">
        <v>511</v>
      </c>
      <c r="O50" s="262"/>
      <c r="P50" s="263" t="s">
        <v>512</v>
      </c>
      <c r="Q50" s="220" t="s">
        <v>99</v>
      </c>
      <c r="R50" s="51" t="s">
        <v>513</v>
      </c>
      <c r="S50" s="276" t="s">
        <v>514</v>
      </c>
      <c r="T50" s="276" t="s">
        <v>515</v>
      </c>
      <c r="U50" s="51"/>
      <c r="V50" s="51"/>
      <c r="W50" s="51"/>
      <c r="X50" s="32" t="s">
        <v>55</v>
      </c>
      <c r="Y50" s="80" t="s">
        <v>516</v>
      </c>
      <c r="Z50" s="80" t="s">
        <v>517</v>
      </c>
      <c r="AA50" s="51" t="s">
        <v>518</v>
      </c>
      <c r="AB50" s="285">
        <v>43830</v>
      </c>
      <c r="AC50" s="285">
        <v>44013</v>
      </c>
      <c r="AD50" s="286"/>
      <c r="AE50" s="287"/>
      <c r="AF50" s="32" t="s">
        <v>60</v>
      </c>
      <c r="AG50" s="32" t="s">
        <v>61</v>
      </c>
      <c r="AH50" s="33" t="s">
        <v>62</v>
      </c>
      <c r="AI50" s="33" t="s">
        <v>63</v>
      </c>
      <c r="AJ50" s="33">
        <v>1348</v>
      </c>
      <c r="AK50" s="33">
        <v>2019</v>
      </c>
      <c r="AL50" s="62" t="s">
        <v>64</v>
      </c>
      <c r="AM50" s="33">
        <v>1348</v>
      </c>
      <c r="AN50" s="62"/>
      <c r="AO50" s="301"/>
      <c r="AP50" s="302" t="s">
        <v>65</v>
      </c>
      <c r="AQ50" s="40" t="e">
        <f>COUNTIF(#REF!,C50)</f>
        <v>#REF!</v>
      </c>
      <c r="AS50" s="220" t="e">
        <f>VLOOKUP(C50,#REF!,1,0)</f>
        <v>#REF!</v>
      </c>
    </row>
    <row r="51" s="220" customFormat="1" ht="14.4" spans="1:45">
      <c r="A51" s="57" t="s">
        <v>519</v>
      </c>
      <c r="B51" s="28">
        <v>50</v>
      </c>
      <c r="C51" s="57" t="s">
        <v>519</v>
      </c>
      <c r="D51" s="50" t="s">
        <v>520</v>
      </c>
      <c r="E51" s="248" t="s">
        <v>46</v>
      </c>
      <c r="F51" s="255" t="s">
        <v>521</v>
      </c>
      <c r="G51" s="249"/>
      <c r="H51" s="255"/>
      <c r="I51" s="236" t="s">
        <v>522</v>
      </c>
      <c r="J51" s="80" t="s">
        <v>93</v>
      </c>
      <c r="K51" s="80" t="s">
        <v>109</v>
      </c>
      <c r="L51" s="269" t="s">
        <v>523</v>
      </c>
      <c r="M51" s="51" t="s">
        <v>524</v>
      </c>
      <c r="N51" s="76" t="s">
        <v>525</v>
      </c>
      <c r="O51" s="262"/>
      <c r="P51" s="263" t="s">
        <v>526</v>
      </c>
      <c r="Q51" s="51"/>
      <c r="R51" s="51"/>
      <c r="S51" s="276" t="s">
        <v>527</v>
      </c>
      <c r="T51" s="276" t="s">
        <v>528</v>
      </c>
      <c r="U51" s="51"/>
      <c r="V51" s="51"/>
      <c r="W51" s="51"/>
      <c r="X51" s="32" t="s">
        <v>129</v>
      </c>
      <c r="Y51" s="80" t="s">
        <v>529</v>
      </c>
      <c r="Z51" s="80" t="s">
        <v>530</v>
      </c>
      <c r="AA51" s="51" t="s">
        <v>531</v>
      </c>
      <c r="AB51" s="285">
        <v>42577</v>
      </c>
      <c r="AC51" s="285">
        <v>42577</v>
      </c>
      <c r="AD51" s="286"/>
      <c r="AE51" s="293"/>
      <c r="AF51" s="32" t="s">
        <v>60</v>
      </c>
      <c r="AG51" s="32" t="s">
        <v>61</v>
      </c>
      <c r="AH51" s="33" t="s">
        <v>62</v>
      </c>
      <c r="AI51" s="33" t="s">
        <v>64</v>
      </c>
      <c r="AJ51" s="33">
        <v>1589</v>
      </c>
      <c r="AK51" s="33">
        <v>2016</v>
      </c>
      <c r="AL51" s="62" t="s">
        <v>64</v>
      </c>
      <c r="AM51" s="33">
        <v>1589</v>
      </c>
      <c r="AN51" s="62"/>
      <c r="AO51" s="301"/>
      <c r="AP51" s="302" t="s">
        <v>65</v>
      </c>
      <c r="AQ51" s="40" t="e">
        <f>COUNTIF(#REF!,C51)</f>
        <v>#REF!</v>
      </c>
      <c r="AS51" s="220" t="e">
        <f>VLOOKUP(C51,#REF!,1,0)</f>
        <v>#REF!</v>
      </c>
    </row>
    <row r="52" s="220" customFormat="1" ht="14.4" spans="1:45">
      <c r="A52" s="39" t="s">
        <v>532</v>
      </c>
      <c r="B52" s="28">
        <v>51</v>
      </c>
      <c r="C52" s="39" t="s">
        <v>532</v>
      </c>
      <c r="D52" s="30" t="s">
        <v>533</v>
      </c>
      <c r="E52" s="248" t="s">
        <v>46</v>
      </c>
      <c r="F52" s="249" t="s">
        <v>352</v>
      </c>
      <c r="G52" s="249"/>
      <c r="H52" s="249"/>
      <c r="I52" s="80" t="s">
        <v>352</v>
      </c>
      <c r="J52" s="80" t="s">
        <v>48</v>
      </c>
      <c r="K52" s="80" t="s">
        <v>144</v>
      </c>
      <c r="L52" s="16" t="s">
        <v>353</v>
      </c>
      <c r="M52" s="51" t="s">
        <v>534</v>
      </c>
      <c r="N52" s="76" t="s">
        <v>535</v>
      </c>
      <c r="O52" s="262"/>
      <c r="P52" s="263" t="s">
        <v>536</v>
      </c>
      <c r="Q52" s="220" t="s">
        <v>99</v>
      </c>
      <c r="R52" s="51" t="s">
        <v>537</v>
      </c>
      <c r="S52" s="276" t="s">
        <v>358</v>
      </c>
      <c r="T52" s="276" t="s">
        <v>359</v>
      </c>
      <c r="U52" s="51"/>
      <c r="V52" s="51"/>
      <c r="W52" s="51"/>
      <c r="X52" s="32" t="s">
        <v>103</v>
      </c>
      <c r="Y52" s="80" t="s">
        <v>538</v>
      </c>
      <c r="Z52" s="80" t="s">
        <v>361</v>
      </c>
      <c r="AA52" s="51" t="s">
        <v>539</v>
      </c>
      <c r="AB52" s="285">
        <v>40557</v>
      </c>
      <c r="AC52" s="285">
        <v>40878</v>
      </c>
      <c r="AD52" s="286"/>
      <c r="AE52" s="294"/>
      <c r="AF52" s="40" t="s">
        <v>60</v>
      </c>
      <c r="AG52" s="32" t="s">
        <v>61</v>
      </c>
      <c r="AH52" s="33" t="s">
        <v>62</v>
      </c>
      <c r="AI52" s="33" t="s">
        <v>63</v>
      </c>
      <c r="AJ52" s="33">
        <v>1690</v>
      </c>
      <c r="AK52" s="33">
        <v>2010</v>
      </c>
      <c r="AL52" s="62" t="s">
        <v>64</v>
      </c>
      <c r="AM52" s="33">
        <v>1690</v>
      </c>
      <c r="AN52" s="62"/>
      <c r="AO52" s="301"/>
      <c r="AP52" s="302" t="s">
        <v>65</v>
      </c>
      <c r="AQ52" s="40" t="e">
        <f>COUNTIF(#REF!,C52)</f>
        <v>#REF!</v>
      </c>
      <c r="AS52" s="220" t="e">
        <f>VLOOKUP(C52,#REF!,1,0)</f>
        <v>#REF!</v>
      </c>
    </row>
    <row r="53" s="220" customFormat="1" ht="21.6" spans="1:45">
      <c r="A53" s="251" t="s">
        <v>540</v>
      </c>
      <c r="B53" s="28">
        <v>52</v>
      </c>
      <c r="C53" s="251" t="s">
        <v>540</v>
      </c>
      <c r="D53" s="256" t="s">
        <v>541</v>
      </c>
      <c r="E53" s="257" t="s">
        <v>46</v>
      </c>
      <c r="F53" s="249" t="s">
        <v>256</v>
      </c>
      <c r="G53" s="249" t="s">
        <v>542</v>
      </c>
      <c r="H53" s="258" t="s">
        <v>543</v>
      </c>
      <c r="I53" s="80" t="s">
        <v>256</v>
      </c>
      <c r="J53" s="43" t="s">
        <v>48</v>
      </c>
      <c r="K53" s="43" t="s">
        <v>144</v>
      </c>
      <c r="L53" s="16" t="s">
        <v>258</v>
      </c>
      <c r="M53" s="43" t="s">
        <v>544</v>
      </c>
      <c r="N53" s="43" t="s">
        <v>545</v>
      </c>
      <c r="O53" s="270"/>
      <c r="P53" s="241" t="s">
        <v>546</v>
      </c>
      <c r="Q53" s="43" t="s">
        <v>547</v>
      </c>
      <c r="R53" s="43" t="s">
        <v>548</v>
      </c>
      <c r="S53" s="280" t="s">
        <v>263</v>
      </c>
      <c r="T53" s="280" t="s">
        <v>264</v>
      </c>
      <c r="U53" s="43"/>
      <c r="V53" s="43"/>
      <c r="W53" s="43"/>
      <c r="X53" s="205" t="s">
        <v>116</v>
      </c>
      <c r="Y53" s="43" t="s">
        <v>549</v>
      </c>
      <c r="Z53" s="51" t="s">
        <v>549</v>
      </c>
      <c r="AA53" s="43" t="s">
        <v>550</v>
      </c>
      <c r="AB53" s="243">
        <v>36619</v>
      </c>
      <c r="AC53" s="243">
        <v>36708</v>
      </c>
      <c r="AD53" s="299" t="s">
        <v>551</v>
      </c>
      <c r="AE53" s="28"/>
      <c r="AF53" s="44" t="s">
        <v>60</v>
      </c>
      <c r="AG53" s="44" t="s">
        <v>61</v>
      </c>
      <c r="AH53" s="33" t="s">
        <v>62</v>
      </c>
      <c r="AI53" s="33" t="s">
        <v>63</v>
      </c>
      <c r="AJ53" s="33">
        <v>1884</v>
      </c>
      <c r="AK53" s="33">
        <v>2000</v>
      </c>
      <c r="AL53" s="62" t="s">
        <v>64</v>
      </c>
      <c r="AM53" s="33">
        <v>1884</v>
      </c>
      <c r="AN53" s="70"/>
      <c r="AO53" s="301" t="s">
        <v>65</v>
      </c>
      <c r="AP53" s="302" t="s">
        <v>65</v>
      </c>
      <c r="AQ53" s="40" t="e">
        <f>COUNTIF(#REF!,C53)</f>
        <v>#REF!</v>
      </c>
      <c r="AR53" s="236"/>
      <c r="AS53" s="220" t="e">
        <f>VLOOKUP(C53,#REF!,1,0)</f>
        <v>#REF!</v>
      </c>
    </row>
    <row r="54" s="220" customFormat="1" ht="14.4" spans="1:45">
      <c r="A54" s="74" t="s">
        <v>552</v>
      </c>
      <c r="B54" s="28">
        <v>53</v>
      </c>
      <c r="C54" s="74" t="s">
        <v>552</v>
      </c>
      <c r="D54" s="35" t="s">
        <v>553</v>
      </c>
      <c r="E54" s="238" t="s">
        <v>46</v>
      </c>
      <c r="F54" s="239"/>
      <c r="G54" s="239"/>
      <c r="H54" s="239"/>
      <c r="I54" s="16" t="s">
        <v>240</v>
      </c>
      <c r="J54" s="16" t="s">
        <v>48</v>
      </c>
      <c r="K54" s="16" t="s">
        <v>109</v>
      </c>
      <c r="L54" s="271" t="s">
        <v>258</v>
      </c>
      <c r="M54" s="16" t="s">
        <v>554</v>
      </c>
      <c r="N54" s="16" t="s">
        <v>555</v>
      </c>
      <c r="O54" s="240"/>
      <c r="P54" s="265" t="s">
        <v>556</v>
      </c>
      <c r="Q54" s="16" t="s">
        <v>557</v>
      </c>
      <c r="R54" s="16" t="s">
        <v>558</v>
      </c>
      <c r="S54" s="242" t="s">
        <v>559</v>
      </c>
      <c r="T54" s="242" t="s">
        <v>560</v>
      </c>
      <c r="U54" s="16"/>
      <c r="V54" s="16"/>
      <c r="W54" s="16"/>
      <c r="X54" s="18" t="s">
        <v>129</v>
      </c>
      <c r="Y54" s="16" t="s">
        <v>561</v>
      </c>
      <c r="Z54" s="51" t="s">
        <v>561</v>
      </c>
      <c r="AA54" s="16"/>
      <c r="AB54" s="290" t="s">
        <v>562</v>
      </c>
      <c r="AC54" s="243" t="s">
        <v>563</v>
      </c>
      <c r="AD54" s="100"/>
      <c r="AE54" s="244"/>
      <c r="AF54" s="32" t="s">
        <v>60</v>
      </c>
      <c r="AG54" s="32" t="s">
        <v>61</v>
      </c>
      <c r="AH54" s="396" t="s">
        <v>62</v>
      </c>
      <c r="AI54" s="36" t="s">
        <v>63</v>
      </c>
      <c r="AJ54" s="36">
        <v>1885</v>
      </c>
      <c r="AK54" s="36">
        <v>1998</v>
      </c>
      <c r="AL54" s="62" t="s">
        <v>64</v>
      </c>
      <c r="AM54" s="36">
        <v>1885</v>
      </c>
      <c r="AN54" s="19"/>
      <c r="AO54" s="301"/>
      <c r="AP54" s="302" t="s">
        <v>65</v>
      </c>
      <c r="AQ54" s="40" t="e">
        <f>COUNTIF(#REF!,C54)</f>
        <v>#REF!</v>
      </c>
      <c r="AR54" s="16"/>
      <c r="AS54" s="220" t="e">
        <f>VLOOKUP(C54,#REF!,1,0)</f>
        <v>#REF!</v>
      </c>
    </row>
    <row r="55" s="220" customFormat="1" ht="14.4" spans="1:45">
      <c r="A55" s="253" t="s">
        <v>564</v>
      </c>
      <c r="B55" s="28">
        <v>54</v>
      </c>
      <c r="C55" s="253" t="s">
        <v>564</v>
      </c>
      <c r="D55" s="35" t="s">
        <v>565</v>
      </c>
      <c r="E55" s="238" t="s">
        <v>46</v>
      </c>
      <c r="F55" s="239"/>
      <c r="G55" s="239"/>
      <c r="H55" s="239"/>
      <c r="I55" s="80" t="s">
        <v>300</v>
      </c>
      <c r="J55" s="16" t="s">
        <v>48</v>
      </c>
      <c r="K55" s="16" t="s">
        <v>49</v>
      </c>
      <c r="L55" s="16" t="s">
        <v>301</v>
      </c>
      <c r="M55" s="16" t="s">
        <v>566</v>
      </c>
      <c r="N55" s="16" t="s">
        <v>567</v>
      </c>
      <c r="O55" s="240"/>
      <c r="P55" s="241" t="s">
        <v>568</v>
      </c>
      <c r="Q55" s="16" t="s">
        <v>182</v>
      </c>
      <c r="R55" s="16" t="s">
        <v>569</v>
      </c>
      <c r="S55" s="242" t="s">
        <v>305</v>
      </c>
      <c r="T55" s="242" t="s">
        <v>306</v>
      </c>
      <c r="U55" s="16"/>
      <c r="V55" s="16"/>
      <c r="W55" s="16"/>
      <c r="X55" s="18" t="s">
        <v>116</v>
      </c>
      <c r="Y55" s="16" t="s">
        <v>570</v>
      </c>
      <c r="Z55" s="80" t="s">
        <v>571</v>
      </c>
      <c r="AA55" s="16"/>
      <c r="AB55" s="290" t="s">
        <v>572</v>
      </c>
      <c r="AC55" s="243" t="s">
        <v>573</v>
      </c>
      <c r="AD55" s="100"/>
      <c r="AE55" s="244"/>
      <c r="AF55" s="32" t="s">
        <v>60</v>
      </c>
      <c r="AG55" s="32" t="s">
        <v>61</v>
      </c>
      <c r="AH55" s="396" t="s">
        <v>62</v>
      </c>
      <c r="AI55" s="36" t="s">
        <v>63</v>
      </c>
      <c r="AJ55" s="36">
        <v>2091</v>
      </c>
      <c r="AK55" s="36">
        <v>2008</v>
      </c>
      <c r="AL55" s="62" t="s">
        <v>64</v>
      </c>
      <c r="AM55" s="36">
        <v>2091</v>
      </c>
      <c r="AN55" s="19"/>
      <c r="AO55" s="301" t="s">
        <v>65</v>
      </c>
      <c r="AQ55" s="40" t="e">
        <f>COUNTIF(#REF!,C55)</f>
        <v>#REF!</v>
      </c>
      <c r="AR55" s="16"/>
      <c r="AS55" s="220" t="e">
        <f>VLOOKUP(C55,#REF!,1,0)</f>
        <v>#REF!</v>
      </c>
    </row>
    <row r="56" s="220" customFormat="1" ht="14.4" spans="1:45">
      <c r="A56" s="34" t="s">
        <v>574</v>
      </c>
      <c r="B56" s="28">
        <v>55</v>
      </c>
      <c r="C56" s="34" t="s">
        <v>574</v>
      </c>
      <c r="D56" s="35" t="s">
        <v>575</v>
      </c>
      <c r="E56" s="238" t="s">
        <v>46</v>
      </c>
      <c r="F56" s="239"/>
      <c r="G56" s="239"/>
      <c r="H56" s="239"/>
      <c r="I56" s="16" t="s">
        <v>576</v>
      </c>
      <c r="J56" s="16" t="s">
        <v>93</v>
      </c>
      <c r="K56" s="16" t="s">
        <v>49</v>
      </c>
      <c r="L56" s="16" t="s">
        <v>577</v>
      </c>
      <c r="M56" s="16" t="s">
        <v>578</v>
      </c>
      <c r="N56" s="16" t="s">
        <v>579</v>
      </c>
      <c r="O56" s="240"/>
      <c r="P56" s="265" t="s">
        <v>580</v>
      </c>
      <c r="Q56" s="16"/>
      <c r="R56" s="16"/>
      <c r="S56" s="242" t="s">
        <v>581</v>
      </c>
      <c r="T56" s="242" t="s">
        <v>582</v>
      </c>
      <c r="U56" s="16"/>
      <c r="V56" s="16"/>
      <c r="W56" s="16"/>
      <c r="X56" s="18" t="s">
        <v>583</v>
      </c>
      <c r="Y56" s="16" t="s">
        <v>584</v>
      </c>
      <c r="Z56" s="80" t="s">
        <v>585</v>
      </c>
      <c r="AA56" s="16"/>
      <c r="AB56" s="290" t="s">
        <v>586</v>
      </c>
      <c r="AC56" s="243" t="s">
        <v>587</v>
      </c>
      <c r="AD56" s="100"/>
      <c r="AE56" s="244"/>
      <c r="AF56" s="32" t="s">
        <v>60</v>
      </c>
      <c r="AG56" s="32" t="s">
        <v>61</v>
      </c>
      <c r="AH56" s="396" t="s">
        <v>62</v>
      </c>
      <c r="AI56" s="36" t="s">
        <v>64</v>
      </c>
      <c r="AJ56" s="36">
        <v>2626</v>
      </c>
      <c r="AK56" s="36">
        <v>2019</v>
      </c>
      <c r="AL56" s="62" t="s">
        <v>64</v>
      </c>
      <c r="AM56" s="36">
        <v>2626</v>
      </c>
      <c r="AN56" s="19"/>
      <c r="AO56" s="301"/>
      <c r="AP56" s="302" t="s">
        <v>65</v>
      </c>
      <c r="AQ56" s="40" t="e">
        <f>COUNTIF(#REF!,C56)</f>
        <v>#REF!</v>
      </c>
      <c r="AR56" s="16"/>
      <c r="AS56" s="220" t="e">
        <f>VLOOKUP(C56,#REF!,1,0)</f>
        <v>#REF!</v>
      </c>
    </row>
    <row r="57" s="220" customFormat="1" ht="14.4" spans="1:45">
      <c r="A57" s="34" t="s">
        <v>588</v>
      </c>
      <c r="B57" s="28">
        <v>56</v>
      </c>
      <c r="C57" s="34" t="s">
        <v>588</v>
      </c>
      <c r="D57" s="35" t="s">
        <v>589</v>
      </c>
      <c r="E57" s="238" t="s">
        <v>46</v>
      </c>
      <c r="F57" s="239"/>
      <c r="G57" s="239"/>
      <c r="H57" s="239"/>
      <c r="I57" s="16" t="s">
        <v>94</v>
      </c>
      <c r="J57" s="16" t="s">
        <v>93</v>
      </c>
      <c r="K57" s="16" t="s">
        <v>49</v>
      </c>
      <c r="L57" s="16" t="s">
        <v>104</v>
      </c>
      <c r="M57" s="16" t="s">
        <v>590</v>
      </c>
      <c r="N57" s="16" t="s">
        <v>591</v>
      </c>
      <c r="O57" s="240"/>
      <c r="P57" s="265" t="s">
        <v>592</v>
      </c>
      <c r="Q57" s="16"/>
      <c r="R57" s="16"/>
      <c r="S57" s="242" t="s">
        <v>593</v>
      </c>
      <c r="T57" s="242" t="s">
        <v>594</v>
      </c>
      <c r="U57" s="16"/>
      <c r="V57" s="16"/>
      <c r="W57" s="16"/>
      <c r="X57" s="18" t="s">
        <v>250</v>
      </c>
      <c r="Y57" s="16" t="s">
        <v>104</v>
      </c>
      <c r="Z57" s="51" t="s">
        <v>104</v>
      </c>
      <c r="AA57" s="16"/>
      <c r="AB57" s="290" t="s">
        <v>595</v>
      </c>
      <c r="AC57" s="243" t="s">
        <v>596</v>
      </c>
      <c r="AD57" s="100"/>
      <c r="AE57" s="244"/>
      <c r="AF57" s="32" t="s">
        <v>60</v>
      </c>
      <c r="AG57" s="32" t="s">
        <v>61</v>
      </c>
      <c r="AH57" s="396" t="s">
        <v>62</v>
      </c>
      <c r="AI57" s="36" t="s">
        <v>64</v>
      </c>
      <c r="AJ57" s="36">
        <v>2702</v>
      </c>
      <c r="AK57" s="36">
        <v>1990</v>
      </c>
      <c r="AL57" s="62" t="s">
        <v>64</v>
      </c>
      <c r="AM57" s="36">
        <v>2702</v>
      </c>
      <c r="AN57" s="19"/>
      <c r="AO57" s="301"/>
      <c r="AP57" s="302" t="s">
        <v>65</v>
      </c>
      <c r="AQ57" s="40" t="e">
        <f>COUNTIF(#REF!,C57)</f>
        <v>#REF!</v>
      </c>
      <c r="AR57" s="16"/>
      <c r="AS57" s="220" t="e">
        <f>VLOOKUP(C57,#REF!,1,0)</f>
        <v>#REF!</v>
      </c>
    </row>
    <row r="58" s="220" customFormat="1" ht="14.4" spans="1:45">
      <c r="A58" s="39" t="s">
        <v>597</v>
      </c>
      <c r="B58" s="28">
        <v>57</v>
      </c>
      <c r="C58" s="39" t="s">
        <v>597</v>
      </c>
      <c r="D58" s="30" t="s">
        <v>598</v>
      </c>
      <c r="E58" s="248" t="s">
        <v>46</v>
      </c>
      <c r="F58" s="249" t="s">
        <v>599</v>
      </c>
      <c r="G58" s="249"/>
      <c r="H58" s="249"/>
      <c r="I58" s="80" t="s">
        <v>600</v>
      </c>
      <c r="J58" s="80" t="s">
        <v>48</v>
      </c>
      <c r="K58" s="80" t="s">
        <v>109</v>
      </c>
      <c r="L58" s="16" t="s">
        <v>601</v>
      </c>
      <c r="M58" s="51" t="s">
        <v>602</v>
      </c>
      <c r="N58" s="76" t="s">
        <v>603</v>
      </c>
      <c r="O58" s="262"/>
      <c r="P58" s="263" t="s">
        <v>604</v>
      </c>
      <c r="Q58" s="51" t="s">
        <v>293</v>
      </c>
      <c r="R58" s="51" t="s">
        <v>605</v>
      </c>
      <c r="S58" s="276" t="s">
        <v>606</v>
      </c>
      <c r="T58" s="276" t="s">
        <v>607</v>
      </c>
      <c r="U58" s="51"/>
      <c r="V58" s="51"/>
      <c r="W58" s="51"/>
      <c r="X58" s="32" t="s">
        <v>608</v>
      </c>
      <c r="Y58" s="80" t="s">
        <v>609</v>
      </c>
      <c r="Z58" s="80" t="s">
        <v>610</v>
      </c>
      <c r="AA58" s="51" t="s">
        <v>611</v>
      </c>
      <c r="AB58" s="285">
        <v>41218</v>
      </c>
      <c r="AC58" s="285">
        <v>41320</v>
      </c>
      <c r="AD58" s="286"/>
      <c r="AE58" s="294"/>
      <c r="AF58" s="40" t="s">
        <v>60</v>
      </c>
      <c r="AG58" s="32" t="s">
        <v>61</v>
      </c>
      <c r="AH58" s="33" t="s">
        <v>62</v>
      </c>
      <c r="AI58" s="33" t="s">
        <v>63</v>
      </c>
      <c r="AJ58" s="33">
        <v>2828.1</v>
      </c>
      <c r="AK58" s="33">
        <v>2012</v>
      </c>
      <c r="AL58" s="62" t="s">
        <v>64</v>
      </c>
      <c r="AM58" s="33">
        <v>2828</v>
      </c>
      <c r="AN58" s="62">
        <v>1</v>
      </c>
      <c r="AO58" s="301"/>
      <c r="AP58" s="302" t="s">
        <v>65</v>
      </c>
      <c r="AQ58" s="40" t="e">
        <f>COUNTIF(#REF!,C58)</f>
        <v>#REF!</v>
      </c>
      <c r="AS58" s="220" t="e">
        <f>VLOOKUP(C58,#REF!,1,0)</f>
        <v>#REF!</v>
      </c>
    </row>
    <row r="59" s="236" customFormat="1" ht="14.4" spans="1:45">
      <c r="A59" s="34" t="s">
        <v>612</v>
      </c>
      <c r="B59" s="28">
        <v>58</v>
      </c>
      <c r="C59" s="34" t="s">
        <v>612</v>
      </c>
      <c r="D59" s="35" t="s">
        <v>613</v>
      </c>
      <c r="E59" s="238" t="s">
        <v>46</v>
      </c>
      <c r="F59" s="239"/>
      <c r="G59" s="239"/>
      <c r="H59" s="239"/>
      <c r="I59" s="16" t="s">
        <v>576</v>
      </c>
      <c r="J59" s="16" t="s">
        <v>93</v>
      </c>
      <c r="K59" s="16" t="s">
        <v>49</v>
      </c>
      <c r="L59" s="272" t="s">
        <v>614</v>
      </c>
      <c r="M59" s="16" t="s">
        <v>615</v>
      </c>
      <c r="N59" s="16" t="s">
        <v>616</v>
      </c>
      <c r="O59" s="240"/>
      <c r="P59" s="265" t="s">
        <v>617</v>
      </c>
      <c r="Q59" s="16"/>
      <c r="R59" s="16"/>
      <c r="S59" s="242" t="s">
        <v>581</v>
      </c>
      <c r="T59" s="242" t="s">
        <v>582</v>
      </c>
      <c r="U59" s="16"/>
      <c r="V59" s="16"/>
      <c r="W59" s="16"/>
      <c r="X59" s="18" t="s">
        <v>583</v>
      </c>
      <c r="Y59" s="16" t="s">
        <v>577</v>
      </c>
      <c r="Z59" s="51" t="s">
        <v>577</v>
      </c>
      <c r="AA59" s="16"/>
      <c r="AB59" s="290" t="s">
        <v>618</v>
      </c>
      <c r="AC59" s="243" t="s">
        <v>619</v>
      </c>
      <c r="AD59" s="100"/>
      <c r="AE59" s="244"/>
      <c r="AF59" s="32" t="s">
        <v>60</v>
      </c>
      <c r="AG59" s="32" t="s">
        <v>61</v>
      </c>
      <c r="AH59" s="396" t="s">
        <v>62</v>
      </c>
      <c r="AI59" s="36" t="s">
        <v>64</v>
      </c>
      <c r="AJ59" s="36">
        <v>2890</v>
      </c>
      <c r="AK59" s="36">
        <v>2022</v>
      </c>
      <c r="AL59" s="62" t="s">
        <v>64</v>
      </c>
      <c r="AM59" s="36">
        <v>2890</v>
      </c>
      <c r="AN59" s="19"/>
      <c r="AO59" s="301"/>
      <c r="AP59" s="302" t="s">
        <v>65</v>
      </c>
      <c r="AQ59" s="40" t="e">
        <f>COUNTIF(#REF!,C59)</f>
        <v>#REF!</v>
      </c>
      <c r="AR59" s="16"/>
      <c r="AS59" s="220" t="e">
        <f>VLOOKUP(C59,#REF!,1,0)</f>
        <v>#REF!</v>
      </c>
    </row>
    <row r="60" s="220" customFormat="1" ht="14.4" spans="1:45">
      <c r="A60" s="37" t="s">
        <v>620</v>
      </c>
      <c r="B60" s="28">
        <v>59</v>
      </c>
      <c r="C60" s="37" t="s">
        <v>620</v>
      </c>
      <c r="D60" s="30" t="s">
        <v>621</v>
      </c>
      <c r="E60" s="248" t="s">
        <v>46</v>
      </c>
      <c r="F60" s="249" t="s">
        <v>622</v>
      </c>
      <c r="G60" s="249"/>
      <c r="H60" s="249"/>
      <c r="I60" s="80" t="s">
        <v>622</v>
      </c>
      <c r="J60" s="80" t="s">
        <v>93</v>
      </c>
      <c r="K60" s="80" t="s">
        <v>109</v>
      </c>
      <c r="L60" s="16" t="s">
        <v>623</v>
      </c>
      <c r="M60" s="51" t="s">
        <v>624</v>
      </c>
      <c r="N60" s="76" t="s">
        <v>625</v>
      </c>
      <c r="O60" s="262"/>
      <c r="P60" s="263" t="s">
        <v>626</v>
      </c>
      <c r="Q60" s="51"/>
      <c r="R60" s="51"/>
      <c r="S60" s="276" t="s">
        <v>627</v>
      </c>
      <c r="T60" s="276" t="s">
        <v>628</v>
      </c>
      <c r="U60" s="51"/>
      <c r="V60" s="51"/>
      <c r="W60" s="51"/>
      <c r="X60" s="32" t="s">
        <v>409</v>
      </c>
      <c r="Y60" s="80" t="s">
        <v>629</v>
      </c>
      <c r="Z60" s="80" t="s">
        <v>630</v>
      </c>
      <c r="AA60" s="51" t="s">
        <v>631</v>
      </c>
      <c r="AB60" s="285">
        <v>39793</v>
      </c>
      <c r="AC60" s="285">
        <v>40087</v>
      </c>
      <c r="AD60" s="286"/>
      <c r="AE60" s="287"/>
      <c r="AF60" s="32" t="s">
        <v>60</v>
      </c>
      <c r="AG60" s="32" t="s">
        <v>61</v>
      </c>
      <c r="AH60" s="33" t="s">
        <v>62</v>
      </c>
      <c r="AI60" s="33" t="s">
        <v>64</v>
      </c>
      <c r="AJ60" s="33">
        <v>2894</v>
      </c>
      <c r="AK60" s="33">
        <v>2008</v>
      </c>
      <c r="AL60" s="62" t="s">
        <v>64</v>
      </c>
      <c r="AM60" s="33">
        <v>2894</v>
      </c>
      <c r="AN60" s="62"/>
      <c r="AO60" s="301"/>
      <c r="AP60" s="302" t="s">
        <v>65</v>
      </c>
      <c r="AQ60" s="40" t="e">
        <f>COUNTIF(#REF!,C60)</f>
        <v>#REF!</v>
      </c>
      <c r="AS60" s="220" t="e">
        <f>VLOOKUP(C60,#REF!,1,0)</f>
        <v>#REF!</v>
      </c>
    </row>
    <row r="61" s="220" customFormat="1" ht="14.4" spans="1:45">
      <c r="A61" s="39" t="s">
        <v>632</v>
      </c>
      <c r="B61" s="28">
        <v>60</v>
      </c>
      <c r="C61" s="39" t="s">
        <v>632</v>
      </c>
      <c r="D61" s="30" t="s">
        <v>633</v>
      </c>
      <c r="E61" s="248" t="s">
        <v>46</v>
      </c>
      <c r="F61" s="249" t="s">
        <v>352</v>
      </c>
      <c r="G61" s="249"/>
      <c r="H61" s="249"/>
      <c r="I61" s="80" t="s">
        <v>352</v>
      </c>
      <c r="J61" s="80" t="s">
        <v>48</v>
      </c>
      <c r="K61" s="80" t="s">
        <v>109</v>
      </c>
      <c r="L61" s="16" t="s">
        <v>353</v>
      </c>
      <c r="M61" s="51" t="s">
        <v>634</v>
      </c>
      <c r="N61" s="268"/>
      <c r="O61" s="262"/>
      <c r="P61" s="263" t="s">
        <v>635</v>
      </c>
      <c r="Q61" s="51" t="s">
        <v>293</v>
      </c>
      <c r="R61" s="51" t="s">
        <v>636</v>
      </c>
      <c r="S61" s="276" t="s">
        <v>358</v>
      </c>
      <c r="T61" s="276" t="s">
        <v>359</v>
      </c>
      <c r="U61" s="51"/>
      <c r="V61" s="51"/>
      <c r="W61" s="51"/>
      <c r="X61" s="32" t="s">
        <v>103</v>
      </c>
      <c r="Y61" s="80" t="s">
        <v>637</v>
      </c>
      <c r="Z61" s="51" t="s">
        <v>637</v>
      </c>
      <c r="AA61" s="51" t="s">
        <v>638</v>
      </c>
      <c r="AB61" s="285">
        <v>38961</v>
      </c>
      <c r="AC61" s="285">
        <v>39114</v>
      </c>
      <c r="AD61" s="286"/>
      <c r="AE61" s="294"/>
      <c r="AF61" s="40" t="s">
        <v>60</v>
      </c>
      <c r="AG61" s="32" t="s">
        <v>61</v>
      </c>
      <c r="AH61" s="33" t="s">
        <v>62</v>
      </c>
      <c r="AI61" s="33" t="s">
        <v>63</v>
      </c>
      <c r="AJ61" s="33">
        <v>2941</v>
      </c>
      <c r="AK61" s="33">
        <v>2006</v>
      </c>
      <c r="AL61" s="62" t="s">
        <v>64</v>
      </c>
      <c r="AM61" s="33">
        <v>2941</v>
      </c>
      <c r="AN61" s="62"/>
      <c r="AO61" s="301"/>
      <c r="AP61" s="302" t="s">
        <v>65</v>
      </c>
      <c r="AQ61" s="40" t="e">
        <f>COUNTIF(#REF!,C61)</f>
        <v>#REF!</v>
      </c>
      <c r="AS61" s="220" t="e">
        <f>VLOOKUP(C61,#REF!,1,0)</f>
        <v>#REF!</v>
      </c>
    </row>
    <row r="62" s="220" customFormat="1" ht="14.4" spans="1:45">
      <c r="A62" s="37" t="s">
        <v>639</v>
      </c>
      <c r="B62" s="28">
        <v>61</v>
      </c>
      <c r="C62" s="37" t="s">
        <v>639</v>
      </c>
      <c r="D62" s="30" t="s">
        <v>640</v>
      </c>
      <c r="E62" s="248" t="s">
        <v>46</v>
      </c>
      <c r="F62" s="249" t="s">
        <v>134</v>
      </c>
      <c r="G62" s="249"/>
      <c r="H62" s="249"/>
      <c r="I62" s="80" t="s">
        <v>134</v>
      </c>
      <c r="J62" s="80" t="s">
        <v>48</v>
      </c>
      <c r="K62" s="80" t="s">
        <v>109</v>
      </c>
      <c r="L62" s="16" t="s">
        <v>135</v>
      </c>
      <c r="M62" s="51" t="s">
        <v>641</v>
      </c>
      <c r="N62" s="76" t="s">
        <v>642</v>
      </c>
      <c r="O62" s="262"/>
      <c r="P62" s="263" t="s">
        <v>643</v>
      </c>
      <c r="Q62" s="220" t="s">
        <v>99</v>
      </c>
      <c r="R62" s="51" t="s">
        <v>644</v>
      </c>
      <c r="S62" s="276" t="s">
        <v>645</v>
      </c>
      <c r="T62" s="276" t="s">
        <v>150</v>
      </c>
      <c r="U62" s="51"/>
      <c r="V62" s="51"/>
      <c r="W62" s="51"/>
      <c r="X62" s="32" t="s">
        <v>161</v>
      </c>
      <c r="Y62" s="80" t="s">
        <v>646</v>
      </c>
      <c r="Z62" s="80" t="s">
        <v>139</v>
      </c>
      <c r="AA62" s="51" t="s">
        <v>647</v>
      </c>
      <c r="AB62" s="285">
        <v>43234</v>
      </c>
      <c r="AC62" s="285">
        <v>43497</v>
      </c>
      <c r="AD62" s="286"/>
      <c r="AE62" s="287"/>
      <c r="AF62" s="32" t="s">
        <v>60</v>
      </c>
      <c r="AG62" s="32" t="s">
        <v>61</v>
      </c>
      <c r="AH62" s="33" t="s">
        <v>62</v>
      </c>
      <c r="AI62" s="33" t="s">
        <v>63</v>
      </c>
      <c r="AJ62" s="33">
        <v>2975</v>
      </c>
      <c r="AK62" s="33">
        <v>2018</v>
      </c>
      <c r="AL62" s="62" t="s">
        <v>64</v>
      </c>
      <c r="AM62" s="33">
        <v>2975</v>
      </c>
      <c r="AN62" s="62"/>
      <c r="AO62" s="301"/>
      <c r="AP62" s="302" t="s">
        <v>65</v>
      </c>
      <c r="AQ62" s="40" t="e">
        <f>COUNTIF(#REF!,C62)</f>
        <v>#REF!</v>
      </c>
      <c r="AS62" s="220" t="e">
        <f>VLOOKUP(C62,#REF!,1,0)</f>
        <v>#REF!</v>
      </c>
    </row>
    <row r="63" s="220" customFormat="1" ht="14.4" spans="1:45">
      <c r="A63" s="37" t="s">
        <v>648</v>
      </c>
      <c r="B63" s="28">
        <v>62</v>
      </c>
      <c r="C63" s="37" t="s">
        <v>648</v>
      </c>
      <c r="D63" s="30" t="s">
        <v>649</v>
      </c>
      <c r="E63" s="248" t="s">
        <v>46</v>
      </c>
      <c r="F63" s="249" t="s">
        <v>300</v>
      </c>
      <c r="G63" s="249"/>
      <c r="H63" s="249"/>
      <c r="I63" s="80" t="s">
        <v>300</v>
      </c>
      <c r="J63" s="80" t="s">
        <v>48</v>
      </c>
      <c r="K63" s="80" t="s">
        <v>144</v>
      </c>
      <c r="L63" s="16" t="s">
        <v>301</v>
      </c>
      <c r="M63" s="51" t="s">
        <v>650</v>
      </c>
      <c r="N63" s="268"/>
      <c r="O63" s="262"/>
      <c r="P63" s="263" t="s">
        <v>651</v>
      </c>
      <c r="Q63" s="51" t="s">
        <v>293</v>
      </c>
      <c r="R63" s="51" t="s">
        <v>652</v>
      </c>
      <c r="S63" s="276" t="s">
        <v>653</v>
      </c>
      <c r="T63" s="276" t="s">
        <v>403</v>
      </c>
      <c r="U63" s="51"/>
      <c r="V63" s="51"/>
      <c r="W63" s="51"/>
      <c r="X63" s="32" t="s">
        <v>116</v>
      </c>
      <c r="Y63" s="80" t="s">
        <v>654</v>
      </c>
      <c r="Z63" s="80" t="s">
        <v>655</v>
      </c>
      <c r="AA63" s="51" t="s">
        <v>656</v>
      </c>
      <c r="AB63" s="285">
        <v>39080</v>
      </c>
      <c r="AC63" s="285">
        <v>39234</v>
      </c>
      <c r="AD63" s="286"/>
      <c r="AE63" s="287"/>
      <c r="AF63" s="32" t="s">
        <v>60</v>
      </c>
      <c r="AG63" s="32" t="s">
        <v>61</v>
      </c>
      <c r="AH63" s="33" t="s">
        <v>62</v>
      </c>
      <c r="AI63" s="33" t="s">
        <v>63</v>
      </c>
      <c r="AJ63" s="33">
        <v>3049</v>
      </c>
      <c r="AK63" s="33">
        <v>2006</v>
      </c>
      <c r="AL63" s="62" t="s">
        <v>64</v>
      </c>
      <c r="AM63" s="33">
        <v>3049</v>
      </c>
      <c r="AN63" s="62"/>
      <c r="AO63" s="301"/>
      <c r="AP63" s="302" t="s">
        <v>65</v>
      </c>
      <c r="AQ63" s="40" t="e">
        <f>COUNTIF(#REF!,C63)</f>
        <v>#REF!</v>
      </c>
      <c r="AS63" s="220" t="e">
        <f>VLOOKUP(C63,#REF!,1,0)</f>
        <v>#REF!</v>
      </c>
    </row>
    <row r="64" s="220" customFormat="1" ht="14.4" spans="1:45">
      <c r="A64" s="37" t="s">
        <v>657</v>
      </c>
      <c r="B64" s="28">
        <v>63</v>
      </c>
      <c r="C64" s="37" t="s">
        <v>657</v>
      </c>
      <c r="D64" s="30" t="s">
        <v>658</v>
      </c>
      <c r="E64" s="248" t="s">
        <v>46</v>
      </c>
      <c r="F64" s="249" t="s">
        <v>134</v>
      </c>
      <c r="G64" s="249"/>
      <c r="H64" s="249"/>
      <c r="I64" s="80" t="s">
        <v>134</v>
      </c>
      <c r="J64" s="80" t="s">
        <v>48</v>
      </c>
      <c r="K64" s="80" t="s">
        <v>49</v>
      </c>
      <c r="L64" s="16" t="s">
        <v>135</v>
      </c>
      <c r="M64" s="51" t="s">
        <v>659</v>
      </c>
      <c r="N64" s="76" t="s">
        <v>660</v>
      </c>
      <c r="O64" s="262"/>
      <c r="P64" s="263" t="s">
        <v>661</v>
      </c>
      <c r="Q64" s="51"/>
      <c r="R64" s="51"/>
      <c r="S64" s="276" t="s">
        <v>137</v>
      </c>
      <c r="T64" s="276" t="s">
        <v>662</v>
      </c>
      <c r="U64" s="51"/>
      <c r="V64" s="51"/>
      <c r="W64" s="51"/>
      <c r="X64" s="32" t="s">
        <v>86</v>
      </c>
      <c r="Y64" s="80" t="s">
        <v>663</v>
      </c>
      <c r="Z64" s="80" t="s">
        <v>664</v>
      </c>
      <c r="AA64" s="51" t="s">
        <v>665</v>
      </c>
      <c r="AB64" s="285">
        <v>42348</v>
      </c>
      <c r="AC64" s="285">
        <v>42675</v>
      </c>
      <c r="AD64" s="286"/>
      <c r="AE64" s="287"/>
      <c r="AF64" s="32" t="s">
        <v>60</v>
      </c>
      <c r="AG64" s="32" t="s">
        <v>61</v>
      </c>
      <c r="AH64" s="33" t="s">
        <v>62</v>
      </c>
      <c r="AI64" s="33" t="s">
        <v>63</v>
      </c>
      <c r="AJ64" s="33">
        <v>3077</v>
      </c>
      <c r="AK64" s="33">
        <v>2015</v>
      </c>
      <c r="AL64" s="62" t="s">
        <v>64</v>
      </c>
      <c r="AM64" s="33">
        <v>3077</v>
      </c>
      <c r="AN64" s="62"/>
      <c r="AO64" s="301"/>
      <c r="AP64" s="302" t="s">
        <v>65</v>
      </c>
      <c r="AQ64" s="40" t="e">
        <f>COUNTIF(#REF!,C64)</f>
        <v>#REF!</v>
      </c>
      <c r="AS64" s="220" t="e">
        <f>VLOOKUP(C64,#REF!,1,0)</f>
        <v>#REF!</v>
      </c>
    </row>
    <row r="65" s="220" customFormat="1" ht="14.4" spans="1:45">
      <c r="A65" s="37" t="s">
        <v>666</v>
      </c>
      <c r="B65" s="28">
        <v>64</v>
      </c>
      <c r="C65" s="37" t="s">
        <v>666</v>
      </c>
      <c r="D65" s="30" t="s">
        <v>667</v>
      </c>
      <c r="E65" s="248" t="s">
        <v>46</v>
      </c>
      <c r="F65" s="249" t="s">
        <v>668</v>
      </c>
      <c r="G65" s="249"/>
      <c r="H65" s="249"/>
      <c r="I65" s="80" t="s">
        <v>668</v>
      </c>
      <c r="J65" s="80" t="s">
        <v>93</v>
      </c>
      <c r="K65" s="80" t="s">
        <v>669</v>
      </c>
      <c r="L65" s="16" t="s">
        <v>670</v>
      </c>
      <c r="M65" s="51" t="s">
        <v>671</v>
      </c>
      <c r="N65" s="268"/>
      <c r="O65" s="262"/>
      <c r="P65" s="263" t="s">
        <v>672</v>
      </c>
      <c r="Q65" s="51"/>
      <c r="R65" s="51"/>
      <c r="S65" s="276" t="s">
        <v>673</v>
      </c>
      <c r="T65" s="276" t="s">
        <v>674</v>
      </c>
      <c r="U65" s="51"/>
      <c r="V65" s="51"/>
      <c r="W65" s="51"/>
      <c r="X65" s="32"/>
      <c r="Y65" s="80" t="s">
        <v>675</v>
      </c>
      <c r="Z65" s="80" t="s">
        <v>676</v>
      </c>
      <c r="AA65" s="288" t="s">
        <v>112</v>
      </c>
      <c r="AB65" s="289">
        <v>40968</v>
      </c>
      <c r="AC65" s="289">
        <v>42370</v>
      </c>
      <c r="AD65" s="236" t="s">
        <v>677</v>
      </c>
      <c r="AE65" s="287"/>
      <c r="AF65" s="32" t="s">
        <v>60</v>
      </c>
      <c r="AG65" s="32" t="s">
        <v>61</v>
      </c>
      <c r="AH65" s="33" t="s">
        <v>62</v>
      </c>
      <c r="AI65" s="33" t="s">
        <v>64</v>
      </c>
      <c r="AJ65" s="33">
        <v>3095</v>
      </c>
      <c r="AK65" s="33">
        <v>2012</v>
      </c>
      <c r="AL65" s="62" t="s">
        <v>64</v>
      </c>
      <c r="AM65" s="33">
        <v>3095</v>
      </c>
      <c r="AN65" s="62"/>
      <c r="AO65" s="301"/>
      <c r="AP65" s="302" t="s">
        <v>65</v>
      </c>
      <c r="AQ65" s="40" t="e">
        <f>COUNTIF(#REF!,C65)</f>
        <v>#REF!</v>
      </c>
      <c r="AS65" s="220" t="e">
        <f>VLOOKUP(C65,#REF!,1,0)</f>
        <v>#REF!</v>
      </c>
    </row>
    <row r="66" s="220" customFormat="1" ht="14.4" spans="1:45">
      <c r="A66" s="37" t="s">
        <v>678</v>
      </c>
      <c r="B66" s="28">
        <v>65</v>
      </c>
      <c r="C66" s="37" t="s">
        <v>678</v>
      </c>
      <c r="D66" s="30" t="s">
        <v>679</v>
      </c>
      <c r="E66" s="248" t="s">
        <v>46</v>
      </c>
      <c r="F66" s="249" t="s">
        <v>668</v>
      </c>
      <c r="G66" s="249"/>
      <c r="H66" s="249"/>
      <c r="I66" s="80" t="s">
        <v>668</v>
      </c>
      <c r="J66" s="80" t="s">
        <v>93</v>
      </c>
      <c r="K66" s="80" t="s">
        <v>669</v>
      </c>
      <c r="L66" s="16" t="s">
        <v>670</v>
      </c>
      <c r="M66" s="51" t="s">
        <v>680</v>
      </c>
      <c r="N66" s="268"/>
      <c r="O66" s="262"/>
      <c r="P66" s="263" t="s">
        <v>681</v>
      </c>
      <c r="Q66" s="51"/>
      <c r="R66" s="51"/>
      <c r="S66" s="276" t="s">
        <v>682</v>
      </c>
      <c r="T66" s="276" t="s">
        <v>683</v>
      </c>
      <c r="U66" s="51"/>
      <c r="V66" s="51"/>
      <c r="W66" s="51"/>
      <c r="X66" s="32"/>
      <c r="Y66" s="80" t="s">
        <v>684</v>
      </c>
      <c r="Z66" s="80" t="s">
        <v>676</v>
      </c>
      <c r="AA66" s="288" t="s">
        <v>112</v>
      </c>
      <c r="AB66" s="305">
        <v>39679</v>
      </c>
      <c r="AC66" s="305">
        <v>39722</v>
      </c>
      <c r="AD66" s="286"/>
      <c r="AE66" s="287"/>
      <c r="AF66" s="32" t="s">
        <v>60</v>
      </c>
      <c r="AG66" s="32" t="s">
        <v>61</v>
      </c>
      <c r="AH66" s="33" t="s">
        <v>62</v>
      </c>
      <c r="AI66" s="33" t="s">
        <v>64</v>
      </c>
      <c r="AJ66" s="33">
        <v>3096</v>
      </c>
      <c r="AK66" s="33">
        <v>2008</v>
      </c>
      <c r="AL66" s="62" t="s">
        <v>64</v>
      </c>
      <c r="AM66" s="33">
        <v>3096</v>
      </c>
      <c r="AN66" s="62"/>
      <c r="AO66" s="301"/>
      <c r="AP66" s="302" t="s">
        <v>65</v>
      </c>
      <c r="AQ66" s="40" t="e">
        <f>COUNTIF(#REF!,C66)</f>
        <v>#REF!</v>
      </c>
      <c r="AS66" s="220" t="e">
        <f>VLOOKUP(C66,#REF!,1,0)</f>
        <v>#REF!</v>
      </c>
    </row>
    <row r="67" s="220" customFormat="1" ht="14.4" spans="1:45">
      <c r="A67" s="47" t="s">
        <v>685</v>
      </c>
      <c r="B67" s="28">
        <v>66</v>
      </c>
      <c r="C67" s="47" t="s">
        <v>685</v>
      </c>
      <c r="D67" s="48" t="s">
        <v>686</v>
      </c>
      <c r="E67" s="248" t="s">
        <v>239</v>
      </c>
      <c r="F67" s="249" t="s">
        <v>687</v>
      </c>
      <c r="G67" s="249"/>
      <c r="H67" s="249"/>
      <c r="I67" s="80" t="s">
        <v>687</v>
      </c>
      <c r="J67" s="80" t="s">
        <v>48</v>
      </c>
      <c r="K67" s="80" t="s">
        <v>49</v>
      </c>
      <c r="L67" s="16" t="s">
        <v>688</v>
      </c>
      <c r="M67" s="51" t="s">
        <v>689</v>
      </c>
      <c r="N67" s="76" t="s">
        <v>690</v>
      </c>
      <c r="O67" s="262" t="s">
        <v>691</v>
      </c>
      <c r="P67" s="263" t="s">
        <v>692</v>
      </c>
      <c r="Q67" s="220" t="s">
        <v>99</v>
      </c>
      <c r="R67" s="51" t="s">
        <v>693</v>
      </c>
      <c r="S67" s="276" t="s">
        <v>694</v>
      </c>
      <c r="T67" s="276" t="s">
        <v>695</v>
      </c>
      <c r="U67" s="51"/>
      <c r="V67" s="51"/>
      <c r="W67" s="51"/>
      <c r="X67" s="32" t="s">
        <v>86</v>
      </c>
      <c r="Y67" s="80" t="s">
        <v>696</v>
      </c>
      <c r="Z67" s="80" t="s">
        <v>697</v>
      </c>
      <c r="AA67" s="288" t="s">
        <v>112</v>
      </c>
      <c r="AB67" s="285">
        <v>41814</v>
      </c>
      <c r="AC67" s="285">
        <v>42064</v>
      </c>
      <c r="AD67" s="286"/>
      <c r="AE67" s="306"/>
      <c r="AF67" s="32" t="s">
        <v>60</v>
      </c>
      <c r="AG67" s="32" t="s">
        <v>61</v>
      </c>
      <c r="AH67" s="33" t="s">
        <v>62</v>
      </c>
      <c r="AI67" s="33" t="s">
        <v>63</v>
      </c>
      <c r="AJ67" s="33">
        <v>3098.6</v>
      </c>
      <c r="AK67" s="33">
        <v>2014</v>
      </c>
      <c r="AL67" s="62" t="s">
        <v>64</v>
      </c>
      <c r="AM67" s="33">
        <v>3098</v>
      </c>
      <c r="AN67" s="62">
        <v>6</v>
      </c>
      <c r="AO67" s="301"/>
      <c r="AP67" s="302" t="s">
        <v>65</v>
      </c>
      <c r="AQ67" s="40" t="e">
        <f>COUNTIF(#REF!,C67)</f>
        <v>#REF!</v>
      </c>
      <c r="AS67" s="220" t="e">
        <f>VLOOKUP(C67,#REF!,1,0)</f>
        <v>#REF!</v>
      </c>
    </row>
    <row r="68" s="220" customFormat="1" ht="14.4" spans="1:45">
      <c r="A68" s="37" t="s">
        <v>698</v>
      </c>
      <c r="B68" s="28">
        <v>67</v>
      </c>
      <c r="C68" s="37" t="s">
        <v>698</v>
      </c>
      <c r="D68" s="30" t="s">
        <v>699</v>
      </c>
      <c r="E68" s="248" t="s">
        <v>46</v>
      </c>
      <c r="F68" s="249" t="s">
        <v>700</v>
      </c>
      <c r="G68" s="249"/>
      <c r="H68" s="249"/>
      <c r="I68" s="80" t="s">
        <v>700</v>
      </c>
      <c r="J68" s="80" t="s">
        <v>48</v>
      </c>
      <c r="K68" s="80" t="s">
        <v>109</v>
      </c>
      <c r="L68" s="16" t="s">
        <v>701</v>
      </c>
      <c r="M68" s="51" t="s">
        <v>702</v>
      </c>
      <c r="N68" s="76" t="s">
        <v>703</v>
      </c>
      <c r="O68" s="262"/>
      <c r="P68" s="263" t="s">
        <v>704</v>
      </c>
      <c r="Q68" s="51"/>
      <c r="R68" s="51"/>
      <c r="S68" s="276" t="s">
        <v>705</v>
      </c>
      <c r="T68" s="276" t="s">
        <v>706</v>
      </c>
      <c r="U68" s="51"/>
      <c r="V68" s="51"/>
      <c r="W68" s="51"/>
      <c r="X68" s="32" t="s">
        <v>129</v>
      </c>
      <c r="Y68" s="80" t="s">
        <v>707</v>
      </c>
      <c r="Z68" s="51" t="s">
        <v>707</v>
      </c>
      <c r="AA68" s="51" t="s">
        <v>708</v>
      </c>
      <c r="AB68" s="285">
        <v>39603</v>
      </c>
      <c r="AC68" s="285">
        <v>39783</v>
      </c>
      <c r="AD68" s="286"/>
      <c r="AE68" s="287"/>
      <c r="AF68" s="32" t="s">
        <v>60</v>
      </c>
      <c r="AG68" s="32" t="s">
        <v>61</v>
      </c>
      <c r="AH68" s="33" t="s">
        <v>62</v>
      </c>
      <c r="AI68" s="33" t="s">
        <v>63</v>
      </c>
      <c r="AJ68" s="33">
        <v>3181</v>
      </c>
      <c r="AK68" s="33">
        <v>2008</v>
      </c>
      <c r="AL68" s="62" t="s">
        <v>64</v>
      </c>
      <c r="AM68" s="33">
        <v>3181</v>
      </c>
      <c r="AN68" s="62"/>
      <c r="AO68" s="301"/>
      <c r="AP68" s="302" t="s">
        <v>65</v>
      </c>
      <c r="AQ68" s="40" t="e">
        <f>COUNTIF(#REF!,C68)</f>
        <v>#REF!</v>
      </c>
      <c r="AS68" s="220" t="e">
        <f>VLOOKUP(C68,#REF!,1,0)</f>
        <v>#REF!</v>
      </c>
    </row>
    <row r="69" s="220" customFormat="1" ht="14.4" spans="1:45">
      <c r="A69" s="34" t="s">
        <v>709</v>
      </c>
      <c r="B69" s="28">
        <v>68</v>
      </c>
      <c r="C69" s="34" t="s">
        <v>709</v>
      </c>
      <c r="D69" s="35" t="s">
        <v>710</v>
      </c>
      <c r="E69" s="238" t="s">
        <v>46</v>
      </c>
      <c r="F69" s="239"/>
      <c r="G69" s="239"/>
      <c r="H69" s="239"/>
      <c r="I69" s="80" t="s">
        <v>700</v>
      </c>
      <c r="J69" s="16" t="s">
        <v>48</v>
      </c>
      <c r="K69" s="16" t="s">
        <v>144</v>
      </c>
      <c r="L69" s="16" t="s">
        <v>701</v>
      </c>
      <c r="M69" s="16" t="s">
        <v>711</v>
      </c>
      <c r="N69" s="16" t="s">
        <v>712</v>
      </c>
      <c r="O69" s="240"/>
      <c r="P69" s="265" t="s">
        <v>713</v>
      </c>
      <c r="Q69" s="16" t="s">
        <v>232</v>
      </c>
      <c r="R69" s="16" t="s">
        <v>714</v>
      </c>
      <c r="S69" s="242" t="s">
        <v>715</v>
      </c>
      <c r="T69" s="242" t="s">
        <v>706</v>
      </c>
      <c r="U69" s="16"/>
      <c r="V69" s="16"/>
      <c r="W69" s="16"/>
      <c r="X69" s="18" t="s">
        <v>129</v>
      </c>
      <c r="Y69" s="16" t="s">
        <v>716</v>
      </c>
      <c r="Z69" s="51" t="s">
        <v>716</v>
      </c>
      <c r="AA69" s="16"/>
      <c r="AB69" s="290" t="s">
        <v>717</v>
      </c>
      <c r="AC69" s="243" t="s">
        <v>718</v>
      </c>
      <c r="AD69" s="100"/>
      <c r="AE69" s="244"/>
      <c r="AF69" s="32" t="s">
        <v>60</v>
      </c>
      <c r="AG69" s="32" t="s">
        <v>61</v>
      </c>
      <c r="AH69" s="396" t="s">
        <v>62</v>
      </c>
      <c r="AI69" s="36" t="s">
        <v>63</v>
      </c>
      <c r="AJ69" s="36">
        <v>3186</v>
      </c>
      <c r="AK69" s="36">
        <v>2006</v>
      </c>
      <c r="AL69" s="62" t="s">
        <v>64</v>
      </c>
      <c r="AM69" s="36">
        <v>3186</v>
      </c>
      <c r="AN69" s="19"/>
      <c r="AO69" s="301"/>
      <c r="AP69" s="302" t="s">
        <v>65</v>
      </c>
      <c r="AQ69" s="40" t="e">
        <f>COUNTIF(#REF!,C69)</f>
        <v>#REF!</v>
      </c>
      <c r="AR69" s="16"/>
      <c r="AS69" s="220" t="e">
        <f>VLOOKUP(C69,#REF!,1,0)</f>
        <v>#REF!</v>
      </c>
    </row>
    <row r="70" s="220" customFormat="1" ht="14.4" spans="1:45">
      <c r="A70" s="39" t="s">
        <v>719</v>
      </c>
      <c r="B70" s="28">
        <v>69</v>
      </c>
      <c r="C70" s="39" t="s">
        <v>719</v>
      </c>
      <c r="D70" s="30" t="s">
        <v>720</v>
      </c>
      <c r="E70" s="248" t="s">
        <v>46</v>
      </c>
      <c r="F70" s="249" t="s">
        <v>721</v>
      </c>
      <c r="G70" s="249"/>
      <c r="H70" s="249"/>
      <c r="I70" s="80" t="s">
        <v>721</v>
      </c>
      <c r="J70" s="80" t="s">
        <v>48</v>
      </c>
      <c r="K70" s="80" t="s">
        <v>109</v>
      </c>
      <c r="L70" s="16" t="s">
        <v>722</v>
      </c>
      <c r="M70" s="51" t="s">
        <v>723</v>
      </c>
      <c r="N70" s="76" t="s">
        <v>724</v>
      </c>
      <c r="O70" s="262"/>
      <c r="P70" s="263" t="s">
        <v>725</v>
      </c>
      <c r="Q70" s="220" t="s">
        <v>99</v>
      </c>
      <c r="R70" s="51" t="s">
        <v>726</v>
      </c>
      <c r="S70" s="276" t="s">
        <v>727</v>
      </c>
      <c r="T70" s="276" t="s">
        <v>728</v>
      </c>
      <c r="U70" s="51"/>
      <c r="V70" s="51"/>
      <c r="W70" s="51"/>
      <c r="X70" s="32" t="s">
        <v>116</v>
      </c>
      <c r="Y70" s="268" t="s">
        <v>729</v>
      </c>
      <c r="Z70" s="51" t="s">
        <v>729</v>
      </c>
      <c r="AA70" s="288" t="s">
        <v>730</v>
      </c>
      <c r="AB70" s="285">
        <v>38544</v>
      </c>
      <c r="AC70" s="285">
        <v>38718</v>
      </c>
      <c r="AD70" s="299" t="s">
        <v>731</v>
      </c>
      <c r="AE70" s="294"/>
      <c r="AF70" s="40" t="s">
        <v>60</v>
      </c>
      <c r="AG70" s="32" t="s">
        <v>61</v>
      </c>
      <c r="AH70" s="33" t="s">
        <v>62</v>
      </c>
      <c r="AI70" s="33" t="s">
        <v>63</v>
      </c>
      <c r="AJ70" s="33">
        <v>3452.1</v>
      </c>
      <c r="AK70" s="33">
        <v>2005</v>
      </c>
      <c r="AL70" s="62" t="s">
        <v>64</v>
      </c>
      <c r="AM70" s="33">
        <v>3452</v>
      </c>
      <c r="AN70" s="62">
        <v>1</v>
      </c>
      <c r="AO70" s="301"/>
      <c r="AP70" s="302" t="s">
        <v>65</v>
      </c>
      <c r="AQ70" s="40" t="e">
        <f>COUNTIF(#REF!,C70)</f>
        <v>#REF!</v>
      </c>
      <c r="AS70" s="220" t="e">
        <f>VLOOKUP(C70,#REF!,1,0)</f>
        <v>#REF!</v>
      </c>
    </row>
    <row r="71" s="220" customFormat="1" ht="14.4" spans="1:45">
      <c r="A71" s="34" t="s">
        <v>732</v>
      </c>
      <c r="B71" s="28">
        <v>70</v>
      </c>
      <c r="C71" s="34" t="s">
        <v>732</v>
      </c>
      <c r="D71" s="35" t="s">
        <v>733</v>
      </c>
      <c r="E71" s="238" t="s">
        <v>46</v>
      </c>
      <c r="F71" s="239"/>
      <c r="G71" s="239"/>
      <c r="H71" s="239"/>
      <c r="I71" s="80" t="s">
        <v>721</v>
      </c>
      <c r="J71" s="16" t="s">
        <v>48</v>
      </c>
      <c r="K71" s="16" t="s">
        <v>144</v>
      </c>
      <c r="L71" s="16" t="s">
        <v>722</v>
      </c>
      <c r="M71" s="16" t="s">
        <v>734</v>
      </c>
      <c r="N71" s="16" t="s">
        <v>735</v>
      </c>
      <c r="O71" s="240"/>
      <c r="P71" s="265" t="s">
        <v>736</v>
      </c>
      <c r="Q71" s="16" t="s">
        <v>232</v>
      </c>
      <c r="R71" s="16" t="s">
        <v>737</v>
      </c>
      <c r="S71" s="242" t="s">
        <v>738</v>
      </c>
      <c r="T71" s="242" t="s">
        <v>739</v>
      </c>
      <c r="U71" s="16"/>
      <c r="V71" s="16"/>
      <c r="W71" s="16"/>
      <c r="X71" s="18" t="s">
        <v>129</v>
      </c>
      <c r="Y71" s="16" t="s">
        <v>740</v>
      </c>
      <c r="Z71" s="51" t="s">
        <v>740</v>
      </c>
      <c r="AA71" s="16"/>
      <c r="AB71" s="290" t="s">
        <v>741</v>
      </c>
      <c r="AC71" s="243" t="s">
        <v>742</v>
      </c>
      <c r="AD71" s="100"/>
      <c r="AE71" s="244"/>
      <c r="AF71" s="32" t="s">
        <v>60</v>
      </c>
      <c r="AG71" s="32" t="s">
        <v>61</v>
      </c>
      <c r="AH71" s="396" t="s">
        <v>62</v>
      </c>
      <c r="AI71" s="36" t="s">
        <v>63</v>
      </c>
      <c r="AJ71" s="36">
        <v>3452.2</v>
      </c>
      <c r="AK71" s="36">
        <v>2007</v>
      </c>
      <c r="AL71" s="62" t="s">
        <v>64</v>
      </c>
      <c r="AM71" s="36">
        <v>3452</v>
      </c>
      <c r="AN71" s="19">
        <v>2</v>
      </c>
      <c r="AO71" s="301"/>
      <c r="AP71" s="302" t="s">
        <v>65</v>
      </c>
      <c r="AQ71" s="40" t="e">
        <f>COUNTIF(#REF!,C71)</f>
        <v>#REF!</v>
      </c>
      <c r="AR71" s="16"/>
      <c r="AS71" s="220" t="e">
        <f>VLOOKUP(C71,#REF!,1,0)</f>
        <v>#REF!</v>
      </c>
    </row>
    <row r="72" s="220" customFormat="1" ht="14.4" spans="1:45">
      <c r="A72" s="39" t="s">
        <v>743</v>
      </c>
      <c r="B72" s="28">
        <v>71</v>
      </c>
      <c r="C72" s="39" t="s">
        <v>743</v>
      </c>
      <c r="D72" s="30" t="s">
        <v>744</v>
      </c>
      <c r="E72" s="248" t="s">
        <v>46</v>
      </c>
      <c r="F72" s="249" t="s">
        <v>721</v>
      </c>
      <c r="G72" s="249"/>
      <c r="H72" s="249"/>
      <c r="I72" s="80" t="s">
        <v>721</v>
      </c>
      <c r="J72" s="80" t="s">
        <v>48</v>
      </c>
      <c r="K72" s="80" t="s">
        <v>109</v>
      </c>
      <c r="L72" s="16" t="s">
        <v>722</v>
      </c>
      <c r="M72" s="51" t="s">
        <v>745</v>
      </c>
      <c r="N72" s="76" t="s">
        <v>746</v>
      </c>
      <c r="O72" s="262"/>
      <c r="P72" s="263" t="s">
        <v>747</v>
      </c>
      <c r="Q72" s="220" t="s">
        <v>99</v>
      </c>
      <c r="R72" s="51" t="s">
        <v>748</v>
      </c>
      <c r="S72" s="276" t="s">
        <v>727</v>
      </c>
      <c r="T72" s="276" t="s">
        <v>749</v>
      </c>
      <c r="U72" s="51"/>
      <c r="V72" s="51"/>
      <c r="W72" s="51"/>
      <c r="X72" s="32" t="s">
        <v>86</v>
      </c>
      <c r="Y72" s="80" t="s">
        <v>729</v>
      </c>
      <c r="Z72" s="51" t="s">
        <v>729</v>
      </c>
      <c r="AA72" s="288" t="s">
        <v>730</v>
      </c>
      <c r="AB72" s="285">
        <v>38614</v>
      </c>
      <c r="AC72" s="285">
        <v>38808</v>
      </c>
      <c r="AD72" s="286"/>
      <c r="AE72" s="294"/>
      <c r="AF72" s="40" t="s">
        <v>60</v>
      </c>
      <c r="AG72" s="32" t="s">
        <v>61</v>
      </c>
      <c r="AH72" s="33" t="s">
        <v>62</v>
      </c>
      <c r="AI72" s="33" t="s">
        <v>63</v>
      </c>
      <c r="AJ72" s="33">
        <v>3452.3</v>
      </c>
      <c r="AK72" s="33">
        <v>2005</v>
      </c>
      <c r="AL72" s="62" t="s">
        <v>64</v>
      </c>
      <c r="AM72" s="33">
        <v>3452</v>
      </c>
      <c r="AN72" s="62">
        <v>3</v>
      </c>
      <c r="AO72" s="301"/>
      <c r="AP72" s="302" t="s">
        <v>65</v>
      </c>
      <c r="AQ72" s="40" t="e">
        <f>COUNTIF(#REF!,C72)</f>
        <v>#REF!</v>
      </c>
      <c r="AS72" s="220" t="e">
        <f>VLOOKUP(C72,#REF!,1,0)</f>
        <v>#REF!</v>
      </c>
    </row>
    <row r="73" s="220" customFormat="1" ht="14.4" spans="1:45">
      <c r="A73" s="37" t="s">
        <v>750</v>
      </c>
      <c r="B73" s="28">
        <v>72</v>
      </c>
      <c r="C73" s="37" t="s">
        <v>750</v>
      </c>
      <c r="D73" s="30" t="s">
        <v>751</v>
      </c>
      <c r="E73" s="248" t="s">
        <v>46</v>
      </c>
      <c r="F73" s="249" t="s">
        <v>352</v>
      </c>
      <c r="G73" s="249"/>
      <c r="H73" s="249"/>
      <c r="I73" s="80" t="s">
        <v>352</v>
      </c>
      <c r="J73" s="80" t="s">
        <v>48</v>
      </c>
      <c r="K73" s="80" t="s">
        <v>144</v>
      </c>
      <c r="L73" s="16" t="s">
        <v>353</v>
      </c>
      <c r="M73" s="51" t="s">
        <v>752</v>
      </c>
      <c r="N73" s="76" t="s">
        <v>753</v>
      </c>
      <c r="O73" s="262"/>
      <c r="P73" s="263" t="s">
        <v>754</v>
      </c>
      <c r="Q73" s="51" t="s">
        <v>293</v>
      </c>
      <c r="R73" s="51" t="s">
        <v>755</v>
      </c>
      <c r="S73" s="276" t="s">
        <v>358</v>
      </c>
      <c r="T73" s="276" t="s">
        <v>359</v>
      </c>
      <c r="U73" s="51"/>
      <c r="V73" s="51"/>
      <c r="W73" s="51"/>
      <c r="X73" s="32" t="s">
        <v>218</v>
      </c>
      <c r="Y73" s="80" t="s">
        <v>756</v>
      </c>
      <c r="Z73" s="80" t="s">
        <v>757</v>
      </c>
      <c r="AA73" s="51" t="s">
        <v>758</v>
      </c>
      <c r="AB73" s="285">
        <v>41995</v>
      </c>
      <c r="AC73" s="285">
        <v>42156</v>
      </c>
      <c r="AD73" s="286"/>
      <c r="AE73" s="287"/>
      <c r="AF73" s="32" t="s">
        <v>60</v>
      </c>
      <c r="AG73" s="32" t="s">
        <v>61</v>
      </c>
      <c r="AH73" s="33" t="s">
        <v>62</v>
      </c>
      <c r="AI73" s="33" t="s">
        <v>63</v>
      </c>
      <c r="AJ73" s="33">
        <v>3512</v>
      </c>
      <c r="AK73" s="33">
        <v>2014</v>
      </c>
      <c r="AL73" s="62" t="s">
        <v>64</v>
      </c>
      <c r="AM73" s="33">
        <v>3512</v>
      </c>
      <c r="AN73" s="62"/>
      <c r="AO73" s="301"/>
      <c r="AP73" s="302" t="s">
        <v>65</v>
      </c>
      <c r="AQ73" s="40" t="e">
        <f>COUNTIF(#REF!,C73)</f>
        <v>#REF!</v>
      </c>
      <c r="AS73" s="220" t="e">
        <f>VLOOKUP(C73,#REF!,1,0)</f>
        <v>#REF!</v>
      </c>
    </row>
    <row r="74" s="220" customFormat="1" ht="14.4" spans="1:45">
      <c r="A74" s="34" t="s">
        <v>759</v>
      </c>
      <c r="B74" s="28">
        <v>73</v>
      </c>
      <c r="C74" s="34" t="s">
        <v>759</v>
      </c>
      <c r="D74" s="35" t="s">
        <v>760</v>
      </c>
      <c r="E74" s="238" t="s">
        <v>46</v>
      </c>
      <c r="F74" s="239"/>
      <c r="G74" s="239"/>
      <c r="H74" s="239"/>
      <c r="I74" s="16" t="s">
        <v>240</v>
      </c>
      <c r="J74" s="16" t="s">
        <v>48</v>
      </c>
      <c r="K74" s="16" t="s">
        <v>94</v>
      </c>
      <c r="L74" s="271" t="s">
        <v>301</v>
      </c>
      <c r="M74" s="16" t="s">
        <v>761</v>
      </c>
      <c r="N74" s="16"/>
      <c r="O74" s="240"/>
      <c r="P74" s="265" t="s">
        <v>762</v>
      </c>
      <c r="Q74" s="16" t="s">
        <v>232</v>
      </c>
      <c r="R74" s="16" t="s">
        <v>763</v>
      </c>
      <c r="S74" s="242" t="s">
        <v>764</v>
      </c>
      <c r="T74" s="242" t="s">
        <v>403</v>
      </c>
      <c r="U74" s="16"/>
      <c r="V74" s="16"/>
      <c r="W74" s="16"/>
      <c r="X74" s="18" t="s">
        <v>116</v>
      </c>
      <c r="Y74" s="16" t="s">
        <v>765</v>
      </c>
      <c r="Z74" s="51" t="s">
        <v>765</v>
      </c>
      <c r="AA74" s="16"/>
      <c r="AB74" s="290" t="s">
        <v>766</v>
      </c>
      <c r="AC74" s="243" t="s">
        <v>767</v>
      </c>
      <c r="AD74" s="100"/>
      <c r="AE74" s="244"/>
      <c r="AF74" s="32" t="s">
        <v>60</v>
      </c>
      <c r="AG74" s="32" t="s">
        <v>61</v>
      </c>
      <c r="AH74" s="396" t="s">
        <v>62</v>
      </c>
      <c r="AI74" s="36" t="s">
        <v>63</v>
      </c>
      <c r="AJ74" s="36">
        <v>3723</v>
      </c>
      <c r="AK74" s="36">
        <v>1999</v>
      </c>
      <c r="AL74" s="62" t="s">
        <v>64</v>
      </c>
      <c r="AM74" s="36">
        <v>3723</v>
      </c>
      <c r="AN74" s="19"/>
      <c r="AO74" s="301"/>
      <c r="AP74" s="302" t="s">
        <v>65</v>
      </c>
      <c r="AQ74" s="40" t="e">
        <f>COUNTIF(#REF!,C74)</f>
        <v>#REF!</v>
      </c>
      <c r="AR74" s="16"/>
      <c r="AS74" s="220" t="e">
        <f>VLOOKUP(C74,#REF!,1,0)</f>
        <v>#REF!</v>
      </c>
    </row>
    <row r="75" s="220" customFormat="1" ht="14.4" spans="1:45">
      <c r="A75" s="37" t="s">
        <v>768</v>
      </c>
      <c r="B75" s="28">
        <v>74</v>
      </c>
      <c r="C75" s="37" t="s">
        <v>768</v>
      </c>
      <c r="D75" s="30" t="s">
        <v>769</v>
      </c>
      <c r="E75" s="248" t="s">
        <v>46</v>
      </c>
      <c r="F75" s="249" t="s">
        <v>721</v>
      </c>
      <c r="G75" s="249"/>
      <c r="H75" s="249"/>
      <c r="I75" s="80" t="s">
        <v>721</v>
      </c>
      <c r="J75" s="80" t="s">
        <v>48</v>
      </c>
      <c r="K75" s="80" t="s">
        <v>109</v>
      </c>
      <c r="L75" s="16" t="s">
        <v>722</v>
      </c>
      <c r="M75" s="51" t="s">
        <v>770</v>
      </c>
      <c r="N75" s="76" t="s">
        <v>771</v>
      </c>
      <c r="O75" s="262"/>
      <c r="P75" s="263" t="s">
        <v>772</v>
      </c>
      <c r="Q75" s="220" t="s">
        <v>99</v>
      </c>
      <c r="R75" s="51" t="s">
        <v>773</v>
      </c>
      <c r="S75" s="276" t="s">
        <v>774</v>
      </c>
      <c r="T75" s="276" t="s">
        <v>775</v>
      </c>
      <c r="U75" s="51"/>
      <c r="V75" s="51"/>
      <c r="W75" s="51"/>
      <c r="X75" s="32" t="s">
        <v>776</v>
      </c>
      <c r="Y75" s="80" t="s">
        <v>777</v>
      </c>
      <c r="Z75" s="80" t="s">
        <v>778</v>
      </c>
      <c r="AA75" s="51" t="s">
        <v>779</v>
      </c>
      <c r="AB75" s="285">
        <v>42369</v>
      </c>
      <c r="AC75" s="285">
        <v>42552</v>
      </c>
      <c r="AD75" s="286"/>
      <c r="AE75" s="287"/>
      <c r="AF75" s="32" t="s">
        <v>60</v>
      </c>
      <c r="AG75" s="32" t="s">
        <v>61</v>
      </c>
      <c r="AH75" s="33" t="s">
        <v>62</v>
      </c>
      <c r="AI75" s="33" t="s">
        <v>63</v>
      </c>
      <c r="AJ75" s="33">
        <v>3766</v>
      </c>
      <c r="AK75" s="33">
        <v>2015</v>
      </c>
      <c r="AL75" s="62" t="s">
        <v>64</v>
      </c>
      <c r="AM75" s="33">
        <v>3766</v>
      </c>
      <c r="AN75" s="62"/>
      <c r="AO75" s="301"/>
      <c r="AP75" s="302" t="s">
        <v>65</v>
      </c>
      <c r="AQ75" s="40" t="e">
        <f>COUNTIF(#REF!,C75)</f>
        <v>#REF!</v>
      </c>
      <c r="AS75" s="220" t="e">
        <f>VLOOKUP(C75,#REF!,1,0)</f>
        <v>#REF!</v>
      </c>
    </row>
    <row r="76" s="220" customFormat="1" ht="14.4" spans="1:45">
      <c r="A76" s="37" t="s">
        <v>780</v>
      </c>
      <c r="B76" s="28">
        <v>75</v>
      </c>
      <c r="C76" s="37" t="s">
        <v>780</v>
      </c>
      <c r="D76" s="30" t="s">
        <v>781</v>
      </c>
      <c r="E76" s="248" t="s">
        <v>46</v>
      </c>
      <c r="F76" s="249" t="s">
        <v>782</v>
      </c>
      <c r="G76" s="249"/>
      <c r="H76" s="249"/>
      <c r="I76" s="80" t="s">
        <v>782</v>
      </c>
      <c r="J76" s="80" t="s">
        <v>48</v>
      </c>
      <c r="K76" s="80" t="s">
        <v>49</v>
      </c>
      <c r="L76" s="16" t="s">
        <v>783</v>
      </c>
      <c r="M76" s="51" t="s">
        <v>784</v>
      </c>
      <c r="N76" s="76" t="s">
        <v>785</v>
      </c>
      <c r="O76" s="262"/>
      <c r="P76" s="263" t="s">
        <v>786</v>
      </c>
      <c r="Q76" s="51"/>
      <c r="R76" s="51"/>
      <c r="S76" s="276" t="s">
        <v>787</v>
      </c>
      <c r="T76" s="276" t="s">
        <v>788</v>
      </c>
      <c r="U76" s="51"/>
      <c r="V76" s="51"/>
      <c r="W76" s="51"/>
      <c r="X76" s="32" t="s">
        <v>86</v>
      </c>
      <c r="Y76" s="80" t="s">
        <v>789</v>
      </c>
      <c r="Z76" s="80" t="s">
        <v>790</v>
      </c>
      <c r="AA76" s="51" t="s">
        <v>791</v>
      </c>
      <c r="AB76" s="285">
        <v>42424</v>
      </c>
      <c r="AC76" s="285">
        <v>42614</v>
      </c>
      <c r="AD76" s="286"/>
      <c r="AE76" s="287"/>
      <c r="AF76" s="32" t="s">
        <v>60</v>
      </c>
      <c r="AG76" s="32" t="s">
        <v>61</v>
      </c>
      <c r="AH76" s="33" t="s">
        <v>62</v>
      </c>
      <c r="AI76" s="33" t="s">
        <v>63</v>
      </c>
      <c r="AJ76" s="33">
        <v>3797</v>
      </c>
      <c r="AK76" s="33">
        <v>2016</v>
      </c>
      <c r="AL76" s="62" t="s">
        <v>64</v>
      </c>
      <c r="AM76" s="33">
        <v>3797</v>
      </c>
      <c r="AN76" s="62"/>
      <c r="AO76" s="301"/>
      <c r="AP76" s="302" t="s">
        <v>65</v>
      </c>
      <c r="AQ76" s="40" t="e">
        <f>COUNTIF(#REF!,C76)</f>
        <v>#REF!</v>
      </c>
      <c r="AS76" s="220" t="e">
        <f>VLOOKUP(C76,#REF!,1,0)</f>
        <v>#REF!</v>
      </c>
    </row>
    <row r="77" s="220" customFormat="1" ht="14.4" spans="1:45">
      <c r="A77" s="37" t="s">
        <v>792</v>
      </c>
      <c r="B77" s="28">
        <v>76</v>
      </c>
      <c r="C77" s="37" t="s">
        <v>792</v>
      </c>
      <c r="D77" s="30" t="s">
        <v>793</v>
      </c>
      <c r="E77" s="248" t="s">
        <v>46</v>
      </c>
      <c r="F77" s="249" t="s">
        <v>794</v>
      </c>
      <c r="G77" s="249"/>
      <c r="H77" s="249"/>
      <c r="I77" s="80" t="s">
        <v>794</v>
      </c>
      <c r="J77" s="80" t="s">
        <v>48</v>
      </c>
      <c r="K77" s="80" t="s">
        <v>49</v>
      </c>
      <c r="L77" s="16" t="s">
        <v>795</v>
      </c>
      <c r="M77" s="51" t="s">
        <v>796</v>
      </c>
      <c r="N77" s="76" t="s">
        <v>797</v>
      </c>
      <c r="O77" s="262"/>
      <c r="P77" s="263" t="s">
        <v>798</v>
      </c>
      <c r="Q77" s="51"/>
      <c r="R77" s="51"/>
      <c r="S77" s="276" t="s">
        <v>799</v>
      </c>
      <c r="T77" s="276" t="s">
        <v>800</v>
      </c>
      <c r="U77" s="51"/>
      <c r="V77" s="51"/>
      <c r="W77" s="51"/>
      <c r="X77" s="32" t="s">
        <v>116</v>
      </c>
      <c r="Y77" s="80" t="s">
        <v>801</v>
      </c>
      <c r="Z77" s="80" t="s">
        <v>802</v>
      </c>
      <c r="AA77" s="51" t="s">
        <v>803</v>
      </c>
      <c r="AB77" s="285">
        <v>39583</v>
      </c>
      <c r="AC77" s="285">
        <v>39753</v>
      </c>
      <c r="AD77" s="286"/>
      <c r="AE77" s="287"/>
      <c r="AF77" s="32" t="s">
        <v>60</v>
      </c>
      <c r="AG77" s="32" t="s">
        <v>61</v>
      </c>
      <c r="AH77" s="33" t="s">
        <v>62</v>
      </c>
      <c r="AI77" s="33" t="s">
        <v>63</v>
      </c>
      <c r="AJ77" s="33">
        <v>3864</v>
      </c>
      <c r="AK77" s="33">
        <v>2008</v>
      </c>
      <c r="AL77" s="62" t="s">
        <v>64</v>
      </c>
      <c r="AM77" s="33">
        <v>3864</v>
      </c>
      <c r="AN77" s="62"/>
      <c r="AO77" s="301"/>
      <c r="AP77" s="302" t="s">
        <v>65</v>
      </c>
      <c r="AQ77" s="40" t="e">
        <f>COUNTIF(#REF!,C77)</f>
        <v>#REF!</v>
      </c>
      <c r="AS77" s="220" t="e">
        <f>VLOOKUP(C77,#REF!,1,0)</f>
        <v>#REF!</v>
      </c>
    </row>
    <row r="78" s="220" customFormat="1" ht="14.4" spans="1:45">
      <c r="A78" s="37" t="s">
        <v>804</v>
      </c>
      <c r="B78" s="28">
        <v>77</v>
      </c>
      <c r="C78" s="37" t="s">
        <v>804</v>
      </c>
      <c r="D78" s="30" t="s">
        <v>805</v>
      </c>
      <c r="E78" s="248" t="s">
        <v>46</v>
      </c>
      <c r="F78" s="249" t="s">
        <v>134</v>
      </c>
      <c r="G78" s="249"/>
      <c r="H78" s="249"/>
      <c r="I78" s="80" t="s">
        <v>134</v>
      </c>
      <c r="J78" s="80" t="s">
        <v>48</v>
      </c>
      <c r="K78" s="80" t="s">
        <v>144</v>
      </c>
      <c r="L78" s="16" t="s">
        <v>135</v>
      </c>
      <c r="M78" s="51" t="s">
        <v>806</v>
      </c>
      <c r="N78" s="76" t="s">
        <v>807</v>
      </c>
      <c r="O78" s="262"/>
      <c r="P78" s="263" t="s">
        <v>808</v>
      </c>
      <c r="Q78" s="51"/>
      <c r="R78" s="51"/>
      <c r="S78" s="276" t="s">
        <v>809</v>
      </c>
      <c r="T78" s="276" t="s">
        <v>810</v>
      </c>
      <c r="U78" s="51"/>
      <c r="V78" s="51"/>
      <c r="W78" s="51"/>
      <c r="X78" s="32" t="s">
        <v>811</v>
      </c>
      <c r="Y78" s="80" t="s">
        <v>812</v>
      </c>
      <c r="Z78" s="80" t="s">
        <v>813</v>
      </c>
      <c r="AA78" s="51" t="s">
        <v>814</v>
      </c>
      <c r="AB78" s="285">
        <v>43007</v>
      </c>
      <c r="AC78" s="285">
        <v>43252</v>
      </c>
      <c r="AD78" s="286"/>
      <c r="AE78" s="287"/>
      <c r="AF78" s="32" t="s">
        <v>60</v>
      </c>
      <c r="AG78" s="32" t="s">
        <v>61</v>
      </c>
      <c r="AH78" s="33" t="s">
        <v>62</v>
      </c>
      <c r="AI78" s="33" t="s">
        <v>63</v>
      </c>
      <c r="AJ78" s="33">
        <v>4157</v>
      </c>
      <c r="AK78" s="33">
        <v>2017</v>
      </c>
      <c r="AL78" s="62" t="s">
        <v>64</v>
      </c>
      <c r="AM78" s="33">
        <v>4157</v>
      </c>
      <c r="AN78" s="62"/>
      <c r="AO78" s="301"/>
      <c r="AP78" s="302" t="s">
        <v>65</v>
      </c>
      <c r="AQ78" s="40" t="e">
        <f>COUNTIF(#REF!,C78)</f>
        <v>#REF!</v>
      </c>
      <c r="AS78" s="220" t="e">
        <f>VLOOKUP(C78,#REF!,1,0)</f>
        <v>#REF!</v>
      </c>
    </row>
    <row r="79" s="220" customFormat="1" ht="14.4" spans="1:45">
      <c r="A79" s="37" t="s">
        <v>815</v>
      </c>
      <c r="B79" s="28">
        <v>78</v>
      </c>
      <c r="C79" s="37" t="s">
        <v>815</v>
      </c>
      <c r="D79" s="30" t="s">
        <v>816</v>
      </c>
      <c r="E79" s="248" t="s">
        <v>239</v>
      </c>
      <c r="F79" s="249" t="s">
        <v>134</v>
      </c>
      <c r="G79" s="249"/>
      <c r="H79" s="249"/>
      <c r="I79" s="80" t="s">
        <v>134</v>
      </c>
      <c r="J79" s="80" t="s">
        <v>48</v>
      </c>
      <c r="K79" s="80" t="s">
        <v>144</v>
      </c>
      <c r="L79" s="16" t="s">
        <v>135</v>
      </c>
      <c r="M79" s="51" t="s">
        <v>817</v>
      </c>
      <c r="N79" s="76" t="s">
        <v>818</v>
      </c>
      <c r="O79" s="262" t="s">
        <v>819</v>
      </c>
      <c r="P79" s="263" t="s">
        <v>820</v>
      </c>
      <c r="Q79" s="220" t="s">
        <v>282</v>
      </c>
      <c r="R79" s="51" t="s">
        <v>821</v>
      </c>
      <c r="S79" s="276" t="s">
        <v>822</v>
      </c>
      <c r="T79" s="276" t="s">
        <v>823</v>
      </c>
      <c r="U79" s="51"/>
      <c r="V79" s="51"/>
      <c r="W79" s="51"/>
      <c r="X79" s="32" t="s">
        <v>116</v>
      </c>
      <c r="Y79" s="80" t="s">
        <v>824</v>
      </c>
      <c r="Z79" s="80" t="s">
        <v>825</v>
      </c>
      <c r="AA79" s="51" t="s">
        <v>826</v>
      </c>
      <c r="AB79" s="285">
        <v>39581</v>
      </c>
      <c r="AC79" s="285">
        <v>39753</v>
      </c>
      <c r="AD79" s="286"/>
      <c r="AE79" s="287"/>
      <c r="AF79" s="32" t="s">
        <v>60</v>
      </c>
      <c r="AG79" s="32" t="s">
        <v>61</v>
      </c>
      <c r="AH79" s="33" t="s">
        <v>62</v>
      </c>
      <c r="AI79" s="33" t="s">
        <v>63</v>
      </c>
      <c r="AJ79" s="33">
        <v>4162</v>
      </c>
      <c r="AK79" s="33">
        <v>2008</v>
      </c>
      <c r="AL79" s="62" t="s">
        <v>64</v>
      </c>
      <c r="AM79" s="33">
        <v>4162</v>
      </c>
      <c r="AN79" s="62"/>
      <c r="AO79" s="301"/>
      <c r="AP79" s="302" t="s">
        <v>65</v>
      </c>
      <c r="AQ79" s="40" t="e">
        <f>COUNTIF(#REF!,C79)</f>
        <v>#REF!</v>
      </c>
      <c r="AS79" s="220" t="e">
        <f>VLOOKUP(C79,#REF!,1,0)</f>
        <v>#REF!</v>
      </c>
    </row>
    <row r="80" s="220" customFormat="1" ht="14.4" spans="1:45">
      <c r="A80" s="37" t="s">
        <v>827</v>
      </c>
      <c r="B80" s="28">
        <v>79</v>
      </c>
      <c r="C80" s="37" t="s">
        <v>827</v>
      </c>
      <c r="D80" s="30" t="s">
        <v>828</v>
      </c>
      <c r="E80" s="248" t="s">
        <v>46</v>
      </c>
      <c r="F80" s="249" t="s">
        <v>134</v>
      </c>
      <c r="G80" s="249"/>
      <c r="H80" s="249"/>
      <c r="I80" s="80" t="s">
        <v>134</v>
      </c>
      <c r="J80" s="80" t="s">
        <v>48</v>
      </c>
      <c r="K80" s="80" t="s">
        <v>144</v>
      </c>
      <c r="L80" s="16" t="s">
        <v>135</v>
      </c>
      <c r="M80" s="51" t="s">
        <v>829</v>
      </c>
      <c r="N80" s="76" t="s">
        <v>830</v>
      </c>
      <c r="O80" s="262"/>
      <c r="P80" s="263" t="s">
        <v>831</v>
      </c>
      <c r="Q80" s="220" t="s">
        <v>99</v>
      </c>
      <c r="R80" s="51" t="s">
        <v>832</v>
      </c>
      <c r="S80" s="276" t="s">
        <v>149</v>
      </c>
      <c r="T80" s="276" t="s">
        <v>150</v>
      </c>
      <c r="U80" s="51"/>
      <c r="V80" s="51"/>
      <c r="W80" s="51"/>
      <c r="X80" s="32" t="s">
        <v>103</v>
      </c>
      <c r="Y80" s="80" t="s">
        <v>833</v>
      </c>
      <c r="Z80" s="80" t="s">
        <v>152</v>
      </c>
      <c r="AA80" s="51" t="s">
        <v>834</v>
      </c>
      <c r="AB80" s="285">
        <v>39989</v>
      </c>
      <c r="AC80" s="285">
        <v>40269</v>
      </c>
      <c r="AD80" s="286"/>
      <c r="AE80" s="287"/>
      <c r="AF80" s="32" t="s">
        <v>60</v>
      </c>
      <c r="AG80" s="32" t="s">
        <v>61</v>
      </c>
      <c r="AH80" s="33" t="s">
        <v>62</v>
      </c>
      <c r="AI80" s="33" t="s">
        <v>63</v>
      </c>
      <c r="AJ80" s="33">
        <v>4340.1</v>
      </c>
      <c r="AK80" s="33">
        <v>2009</v>
      </c>
      <c r="AL80" s="62" t="s">
        <v>64</v>
      </c>
      <c r="AM80" s="33">
        <v>4340</v>
      </c>
      <c r="AN80" s="62">
        <v>1</v>
      </c>
      <c r="AO80" s="301"/>
      <c r="AP80" s="302" t="s">
        <v>65</v>
      </c>
      <c r="AQ80" s="40" t="e">
        <f>COUNTIF(#REF!,C80)</f>
        <v>#REF!</v>
      </c>
      <c r="AS80" s="220" t="e">
        <f>VLOOKUP(C80,#REF!,1,0)</f>
        <v>#REF!</v>
      </c>
    </row>
    <row r="81" s="220" customFormat="1" ht="14.4" spans="1:45">
      <c r="A81" s="34" t="s">
        <v>835</v>
      </c>
      <c r="B81" s="28">
        <v>80</v>
      </c>
      <c r="C81" s="34" t="s">
        <v>835</v>
      </c>
      <c r="D81" s="35" t="s">
        <v>836</v>
      </c>
      <c r="E81" s="238" t="s">
        <v>46</v>
      </c>
      <c r="F81" s="239"/>
      <c r="G81" s="239"/>
      <c r="H81" s="239"/>
      <c r="I81" s="16" t="s">
        <v>178</v>
      </c>
      <c r="J81" s="16" t="s">
        <v>48</v>
      </c>
      <c r="K81" s="16" t="s">
        <v>144</v>
      </c>
      <c r="L81" s="16" t="s">
        <v>179</v>
      </c>
      <c r="M81" s="16" t="s">
        <v>837</v>
      </c>
      <c r="N81" s="16" t="s">
        <v>838</v>
      </c>
      <c r="O81" s="240"/>
      <c r="P81" s="265" t="s">
        <v>839</v>
      </c>
      <c r="Q81" s="16" t="s">
        <v>182</v>
      </c>
      <c r="R81" s="16" t="s">
        <v>840</v>
      </c>
      <c r="S81" s="242" t="s">
        <v>184</v>
      </c>
      <c r="T81" s="242" t="s">
        <v>185</v>
      </c>
      <c r="U81" s="16"/>
      <c r="V81" s="16"/>
      <c r="W81" s="16"/>
      <c r="X81" s="18" t="s">
        <v>103</v>
      </c>
      <c r="Y81" s="16" t="s">
        <v>841</v>
      </c>
      <c r="Z81" s="80" t="s">
        <v>220</v>
      </c>
      <c r="AA81" s="16"/>
      <c r="AB81" s="290" t="s">
        <v>842</v>
      </c>
      <c r="AC81" s="243" t="s">
        <v>843</v>
      </c>
      <c r="AD81" s="100"/>
      <c r="AE81" s="244"/>
      <c r="AF81" s="32" t="s">
        <v>60</v>
      </c>
      <c r="AG81" s="32" t="s">
        <v>61</v>
      </c>
      <c r="AH81" s="396" t="s">
        <v>62</v>
      </c>
      <c r="AI81" s="36" t="s">
        <v>63</v>
      </c>
      <c r="AJ81" s="36">
        <v>4340.2</v>
      </c>
      <c r="AK81" s="36">
        <v>2012</v>
      </c>
      <c r="AL81" s="62" t="s">
        <v>64</v>
      </c>
      <c r="AM81" s="36">
        <v>4340</v>
      </c>
      <c r="AN81" s="19">
        <v>2</v>
      </c>
      <c r="AO81" s="301"/>
      <c r="AP81" s="302" t="s">
        <v>65</v>
      </c>
      <c r="AQ81" s="40" t="e">
        <f>COUNTIF(#REF!,C81)</f>
        <v>#REF!</v>
      </c>
      <c r="AR81" s="16"/>
      <c r="AS81" s="220" t="e">
        <f>VLOOKUP(C81,#REF!,1,0)</f>
        <v>#REF!</v>
      </c>
    </row>
    <row r="82" s="236" customFormat="1" ht="14.4" spans="1:45">
      <c r="A82" s="34" t="s">
        <v>844</v>
      </c>
      <c r="B82" s="28">
        <v>81</v>
      </c>
      <c r="C82" s="34" t="s">
        <v>844</v>
      </c>
      <c r="D82" s="35" t="s">
        <v>845</v>
      </c>
      <c r="E82" s="238" t="s">
        <v>46</v>
      </c>
      <c r="F82" s="239"/>
      <c r="G82" s="239"/>
      <c r="H82" s="239"/>
      <c r="I82" s="16" t="s">
        <v>178</v>
      </c>
      <c r="J82" s="16" t="s">
        <v>48</v>
      </c>
      <c r="K82" s="16" t="s">
        <v>144</v>
      </c>
      <c r="L82" s="16" t="s">
        <v>179</v>
      </c>
      <c r="M82" s="16" t="s">
        <v>846</v>
      </c>
      <c r="N82" s="16" t="s">
        <v>847</v>
      </c>
      <c r="O82" s="240"/>
      <c r="P82" s="265" t="s">
        <v>848</v>
      </c>
      <c r="Q82" s="16" t="s">
        <v>182</v>
      </c>
      <c r="R82" s="16" t="s">
        <v>849</v>
      </c>
      <c r="S82" s="242" t="s">
        <v>184</v>
      </c>
      <c r="T82" s="242" t="s">
        <v>185</v>
      </c>
      <c r="U82" s="16"/>
      <c r="V82" s="16"/>
      <c r="W82" s="16"/>
      <c r="X82" s="18" t="s">
        <v>129</v>
      </c>
      <c r="Y82" s="16" t="s">
        <v>850</v>
      </c>
      <c r="Z82" s="80" t="s">
        <v>228</v>
      </c>
      <c r="AA82" s="16"/>
      <c r="AB82" s="290" t="s">
        <v>842</v>
      </c>
      <c r="AC82" s="243" t="s">
        <v>843</v>
      </c>
      <c r="AD82" s="100"/>
      <c r="AE82" s="244"/>
      <c r="AF82" s="32" t="s">
        <v>60</v>
      </c>
      <c r="AG82" s="32" t="s">
        <v>61</v>
      </c>
      <c r="AH82" s="396" t="s">
        <v>62</v>
      </c>
      <c r="AI82" s="36" t="s">
        <v>63</v>
      </c>
      <c r="AJ82" s="36">
        <v>4340.3</v>
      </c>
      <c r="AK82" s="36">
        <v>2012</v>
      </c>
      <c r="AL82" s="62" t="s">
        <v>64</v>
      </c>
      <c r="AM82" s="36">
        <v>4340</v>
      </c>
      <c r="AN82" s="19">
        <v>3</v>
      </c>
      <c r="AO82" s="301"/>
      <c r="AP82" s="302" t="s">
        <v>65</v>
      </c>
      <c r="AQ82" s="40" t="e">
        <f>COUNTIF(#REF!,C82)</f>
        <v>#REF!</v>
      </c>
      <c r="AR82" s="16"/>
      <c r="AS82" s="220" t="e">
        <f>VLOOKUP(C82,#REF!,1,0)</f>
        <v>#REF!</v>
      </c>
    </row>
    <row r="83" s="220" customFormat="1" ht="14.4" spans="1:45">
      <c r="A83" s="34" t="s">
        <v>851</v>
      </c>
      <c r="B83" s="28">
        <v>82</v>
      </c>
      <c r="C83" s="34" t="s">
        <v>851</v>
      </c>
      <c r="D83" s="35" t="s">
        <v>852</v>
      </c>
      <c r="E83" s="238" t="s">
        <v>46</v>
      </c>
      <c r="F83" s="239"/>
      <c r="G83" s="239"/>
      <c r="H83" s="239"/>
      <c r="I83" s="80" t="s">
        <v>134</v>
      </c>
      <c r="J83" s="16" t="s">
        <v>48</v>
      </c>
      <c r="K83" s="16" t="s">
        <v>144</v>
      </c>
      <c r="L83" s="16" t="s">
        <v>135</v>
      </c>
      <c r="M83" s="16" t="s">
        <v>853</v>
      </c>
      <c r="N83" s="16" t="s">
        <v>854</v>
      </c>
      <c r="O83" s="240"/>
      <c r="P83" s="265" t="s">
        <v>855</v>
      </c>
      <c r="Q83" s="16" t="s">
        <v>232</v>
      </c>
      <c r="R83" s="16" t="s">
        <v>856</v>
      </c>
      <c r="S83" s="242" t="s">
        <v>149</v>
      </c>
      <c r="T83" s="242" t="s">
        <v>150</v>
      </c>
      <c r="U83" s="16"/>
      <c r="V83" s="16"/>
      <c r="W83" s="16"/>
      <c r="X83" s="18" t="s">
        <v>857</v>
      </c>
      <c r="Y83" s="16" t="s">
        <v>858</v>
      </c>
      <c r="Z83" s="80" t="s">
        <v>152</v>
      </c>
      <c r="AA83" s="16"/>
      <c r="AB83" s="290" t="s">
        <v>235</v>
      </c>
      <c r="AC83" s="243" t="s">
        <v>859</v>
      </c>
      <c r="AD83" s="100"/>
      <c r="AE83" s="244"/>
      <c r="AF83" s="32" t="s">
        <v>60</v>
      </c>
      <c r="AG83" s="32" t="s">
        <v>61</v>
      </c>
      <c r="AH83" s="396" t="s">
        <v>62</v>
      </c>
      <c r="AI83" s="36" t="s">
        <v>63</v>
      </c>
      <c r="AJ83" s="36">
        <v>4340.4</v>
      </c>
      <c r="AK83" s="36">
        <v>2022</v>
      </c>
      <c r="AL83" s="62" t="s">
        <v>64</v>
      </c>
      <c r="AM83" s="36">
        <v>4340</v>
      </c>
      <c r="AN83" s="19">
        <v>4</v>
      </c>
      <c r="AO83" s="301"/>
      <c r="AP83" s="302" t="s">
        <v>65</v>
      </c>
      <c r="AQ83" s="40" t="e">
        <f>COUNTIF(#REF!,C83)</f>
        <v>#REF!</v>
      </c>
      <c r="AR83" s="16"/>
      <c r="AS83" s="220" t="e">
        <f>VLOOKUP(C83,#REF!,1,0)</f>
        <v>#REF!</v>
      </c>
    </row>
    <row r="84" s="220" customFormat="1" ht="14.4" spans="1:45">
      <c r="A84" s="34" t="s">
        <v>860</v>
      </c>
      <c r="B84" s="28">
        <v>83</v>
      </c>
      <c r="C84" s="34" t="s">
        <v>860</v>
      </c>
      <c r="D84" s="35" t="s">
        <v>861</v>
      </c>
      <c r="E84" s="238" t="s">
        <v>46</v>
      </c>
      <c r="F84" s="239"/>
      <c r="G84" s="239"/>
      <c r="H84" s="239"/>
      <c r="I84" s="16" t="s">
        <v>862</v>
      </c>
      <c r="J84" s="16" t="s">
        <v>48</v>
      </c>
      <c r="K84" s="16" t="s">
        <v>109</v>
      </c>
      <c r="L84" s="16" t="s">
        <v>863</v>
      </c>
      <c r="M84" s="16" t="s">
        <v>864</v>
      </c>
      <c r="N84" s="16" t="s">
        <v>865</v>
      </c>
      <c r="O84" s="240"/>
      <c r="P84" s="265" t="s">
        <v>866</v>
      </c>
      <c r="Q84" s="16" t="s">
        <v>182</v>
      </c>
      <c r="R84" s="16" t="s">
        <v>867</v>
      </c>
      <c r="S84" s="242" t="s">
        <v>127</v>
      </c>
      <c r="T84" s="242" t="s">
        <v>868</v>
      </c>
      <c r="U84" s="16"/>
      <c r="V84" s="16"/>
      <c r="W84" s="16"/>
      <c r="X84" s="18" t="s">
        <v>103</v>
      </c>
      <c r="Y84" s="16" t="s">
        <v>869</v>
      </c>
      <c r="Z84" s="80" t="s">
        <v>130</v>
      </c>
      <c r="AA84" s="16"/>
      <c r="AB84" s="290" t="s">
        <v>870</v>
      </c>
      <c r="AC84" s="243" t="s">
        <v>420</v>
      </c>
      <c r="AD84" s="100"/>
      <c r="AE84" s="244"/>
      <c r="AF84" s="32" t="s">
        <v>60</v>
      </c>
      <c r="AG84" s="32" t="s">
        <v>61</v>
      </c>
      <c r="AH84" s="396" t="s">
        <v>62</v>
      </c>
      <c r="AI84" s="36" t="s">
        <v>63</v>
      </c>
      <c r="AJ84" s="36">
        <v>4457.4</v>
      </c>
      <c r="AK84" s="36">
        <v>2002</v>
      </c>
      <c r="AL84" s="62" t="s">
        <v>64</v>
      </c>
      <c r="AM84" s="36">
        <v>4457</v>
      </c>
      <c r="AN84" s="19">
        <v>4</v>
      </c>
      <c r="AO84" s="301"/>
      <c r="AP84" s="302" t="s">
        <v>65</v>
      </c>
      <c r="AQ84" s="40" t="e">
        <f>COUNTIF(#REF!,C84)</f>
        <v>#REF!</v>
      </c>
      <c r="AR84" s="16"/>
      <c r="AS84" s="220" t="e">
        <f>VLOOKUP(C84,#REF!,1,0)</f>
        <v>#REF!</v>
      </c>
    </row>
    <row r="85" s="220" customFormat="1" ht="14.4" spans="1:45">
      <c r="A85" s="37" t="s">
        <v>871</v>
      </c>
      <c r="B85" s="28">
        <v>84</v>
      </c>
      <c r="C85" s="37" t="s">
        <v>871</v>
      </c>
      <c r="D85" s="30" t="s">
        <v>872</v>
      </c>
      <c r="E85" s="248" t="s">
        <v>239</v>
      </c>
      <c r="F85" s="249" t="s">
        <v>300</v>
      </c>
      <c r="G85" s="249"/>
      <c r="H85" s="249"/>
      <c r="I85" s="80" t="s">
        <v>300</v>
      </c>
      <c r="J85" s="80" t="s">
        <v>48</v>
      </c>
      <c r="K85" s="80" t="s">
        <v>144</v>
      </c>
      <c r="L85" s="16" t="s">
        <v>301</v>
      </c>
      <c r="M85" s="51" t="s">
        <v>873</v>
      </c>
      <c r="N85" s="268"/>
      <c r="O85" s="262" t="s">
        <v>874</v>
      </c>
      <c r="P85" s="263"/>
      <c r="Q85" s="51"/>
      <c r="R85" s="51"/>
      <c r="S85" s="276" t="s">
        <v>764</v>
      </c>
      <c r="T85" s="276" t="s">
        <v>403</v>
      </c>
      <c r="U85" s="51"/>
      <c r="V85" s="51"/>
      <c r="W85" s="51"/>
      <c r="X85" s="32" t="s">
        <v>55</v>
      </c>
      <c r="Y85" s="80" t="s">
        <v>765</v>
      </c>
      <c r="Z85" s="51" t="s">
        <v>765</v>
      </c>
      <c r="AA85" s="288" t="s">
        <v>112</v>
      </c>
      <c r="AB85" s="285">
        <v>30838</v>
      </c>
      <c r="AC85" s="285">
        <v>31107</v>
      </c>
      <c r="AD85" s="286"/>
      <c r="AE85" s="287"/>
      <c r="AF85" s="32" t="s">
        <v>60</v>
      </c>
      <c r="AG85" s="32" t="s">
        <v>61</v>
      </c>
      <c r="AH85" s="33" t="s">
        <v>62</v>
      </c>
      <c r="AI85" s="33" t="s">
        <v>63</v>
      </c>
      <c r="AJ85" s="33">
        <v>4472</v>
      </c>
      <c r="AK85" s="33">
        <v>1984</v>
      </c>
      <c r="AL85" s="62" t="s">
        <v>64</v>
      </c>
      <c r="AM85" s="33">
        <v>4472</v>
      </c>
      <c r="AN85" s="62"/>
      <c r="AO85" s="301"/>
      <c r="AP85" s="302" t="s">
        <v>65</v>
      </c>
      <c r="AQ85" s="40" t="e">
        <f>COUNTIF(#REF!,C85)</f>
        <v>#REF!</v>
      </c>
      <c r="AS85" s="220" t="e">
        <f>VLOOKUP(C85,#REF!,1,0)</f>
        <v>#REF!</v>
      </c>
    </row>
    <row r="86" s="220" customFormat="1" ht="21.6" spans="1:45">
      <c r="A86" s="251" t="s">
        <v>874</v>
      </c>
      <c r="B86" s="28">
        <v>85</v>
      </c>
      <c r="C86" s="251" t="s">
        <v>874</v>
      </c>
      <c r="D86" s="256" t="s">
        <v>872</v>
      </c>
      <c r="E86" s="248" t="s">
        <v>46</v>
      </c>
      <c r="F86" s="249" t="s">
        <v>300</v>
      </c>
      <c r="G86" s="249" t="s">
        <v>542</v>
      </c>
      <c r="H86" s="258" t="s">
        <v>875</v>
      </c>
      <c r="I86" s="80" t="s">
        <v>300</v>
      </c>
      <c r="J86" s="80" t="s">
        <v>48</v>
      </c>
      <c r="K86" s="80" t="s">
        <v>144</v>
      </c>
      <c r="L86" s="16" t="s">
        <v>301</v>
      </c>
      <c r="M86" s="80" t="s">
        <v>876</v>
      </c>
      <c r="N86" s="76" t="s">
        <v>877</v>
      </c>
      <c r="O86" s="266"/>
      <c r="P86" s="267" t="s">
        <v>871</v>
      </c>
      <c r="Q86" s="80"/>
      <c r="R86" s="80"/>
      <c r="S86" s="279" t="s">
        <v>764</v>
      </c>
      <c r="T86" s="279" t="s">
        <v>878</v>
      </c>
      <c r="U86" s="80"/>
      <c r="V86" s="80"/>
      <c r="W86" s="80"/>
      <c r="X86" s="44" t="s">
        <v>103</v>
      </c>
      <c r="Y86" s="80" t="s">
        <v>879</v>
      </c>
      <c r="Z86" s="80" t="s">
        <v>880</v>
      </c>
      <c r="AA86" s="80" t="s">
        <v>881</v>
      </c>
      <c r="AB86" s="292">
        <v>40907</v>
      </c>
      <c r="AC86" s="292">
        <v>41183</v>
      </c>
      <c r="AD86" s="286"/>
      <c r="AE86" s="28"/>
      <c r="AF86" s="44" t="s">
        <v>60</v>
      </c>
      <c r="AG86" s="44" t="s">
        <v>61</v>
      </c>
      <c r="AH86" s="33" t="s">
        <v>62</v>
      </c>
      <c r="AI86" s="33" t="s">
        <v>63</v>
      </c>
      <c r="AJ86" s="33">
        <v>4472</v>
      </c>
      <c r="AK86" s="33">
        <v>2011</v>
      </c>
      <c r="AL86" s="62" t="s">
        <v>64</v>
      </c>
      <c r="AM86" s="33">
        <v>4472</v>
      </c>
      <c r="AN86" s="70"/>
      <c r="AO86" s="301" t="s">
        <v>65</v>
      </c>
      <c r="AP86" s="302" t="s">
        <v>65</v>
      </c>
      <c r="AQ86" s="40" t="e">
        <f>COUNTIF(#REF!,C86)</f>
        <v>#REF!</v>
      </c>
      <c r="AR86" s="236"/>
      <c r="AS86" s="220" t="e">
        <f>VLOOKUP(C86,#REF!,1,0)</f>
        <v>#REF!</v>
      </c>
    </row>
    <row r="87" s="220" customFormat="1" ht="14.4" spans="1:45">
      <c r="A87" s="37" t="s">
        <v>882</v>
      </c>
      <c r="B87" s="28">
        <v>86</v>
      </c>
      <c r="C87" s="37" t="s">
        <v>882</v>
      </c>
      <c r="D87" s="30" t="s">
        <v>883</v>
      </c>
      <c r="E87" s="248" t="s">
        <v>46</v>
      </c>
      <c r="F87" s="255" t="s">
        <v>884</v>
      </c>
      <c r="G87" s="249"/>
      <c r="H87" s="255"/>
      <c r="I87" s="236" t="s">
        <v>94</v>
      </c>
      <c r="J87" s="80" t="s">
        <v>93</v>
      </c>
      <c r="K87" s="80" t="s">
        <v>94</v>
      </c>
      <c r="L87" s="269" t="s">
        <v>885</v>
      </c>
      <c r="M87" s="51" t="s">
        <v>886</v>
      </c>
      <c r="N87" s="76" t="s">
        <v>887</v>
      </c>
      <c r="O87" s="262"/>
      <c r="P87" s="263" t="s">
        <v>888</v>
      </c>
      <c r="Q87" s="51" t="s">
        <v>293</v>
      </c>
      <c r="R87" s="51" t="s">
        <v>889</v>
      </c>
      <c r="S87" s="276" t="s">
        <v>890</v>
      </c>
      <c r="T87" s="277" t="s">
        <v>891</v>
      </c>
      <c r="U87" s="278"/>
      <c r="V87" s="278"/>
      <c r="W87" s="278"/>
      <c r="X87" s="32" t="s">
        <v>218</v>
      </c>
      <c r="Y87" s="80" t="s">
        <v>892</v>
      </c>
      <c r="Z87" s="80" t="s">
        <v>893</v>
      </c>
      <c r="AA87" s="51" t="s">
        <v>894</v>
      </c>
      <c r="AB87" s="285">
        <v>39398</v>
      </c>
      <c r="AC87" s="285">
        <v>39814</v>
      </c>
      <c r="AD87" s="286"/>
      <c r="AE87" s="287"/>
      <c r="AF87" s="32" t="s">
        <v>60</v>
      </c>
      <c r="AG87" s="32" t="s">
        <v>61</v>
      </c>
      <c r="AH87" s="33" t="s">
        <v>62</v>
      </c>
      <c r="AI87" s="33" t="s">
        <v>64</v>
      </c>
      <c r="AJ87" s="33">
        <v>4706.23</v>
      </c>
      <c r="AK87" s="33">
        <v>2007</v>
      </c>
      <c r="AL87" s="62" t="s">
        <v>64</v>
      </c>
      <c r="AM87" s="33">
        <v>4706</v>
      </c>
      <c r="AN87" s="62">
        <v>23</v>
      </c>
      <c r="AO87" s="301"/>
      <c r="AP87" s="302" t="s">
        <v>65</v>
      </c>
      <c r="AQ87" s="40" t="e">
        <f>COUNTIF(#REF!,C87)</f>
        <v>#REF!</v>
      </c>
      <c r="AS87" s="220" t="e">
        <f>VLOOKUP(C87,#REF!,1,0)</f>
        <v>#REF!</v>
      </c>
    </row>
    <row r="88" s="220" customFormat="1" ht="14.4" spans="1:45">
      <c r="A88" s="34" t="s">
        <v>895</v>
      </c>
      <c r="B88" s="28">
        <v>87</v>
      </c>
      <c r="C88" s="34" t="s">
        <v>895</v>
      </c>
      <c r="D88" s="35" t="s">
        <v>896</v>
      </c>
      <c r="E88" s="238" t="s">
        <v>46</v>
      </c>
      <c r="F88" s="239"/>
      <c r="G88" s="239"/>
      <c r="H88" s="239"/>
      <c r="I88" s="80" t="s">
        <v>256</v>
      </c>
      <c r="J88" s="16" t="s">
        <v>48</v>
      </c>
      <c r="K88" s="16" t="s">
        <v>144</v>
      </c>
      <c r="L88" s="16" t="s">
        <v>258</v>
      </c>
      <c r="M88" s="16" t="s">
        <v>897</v>
      </c>
      <c r="N88" s="16" t="s">
        <v>898</v>
      </c>
      <c r="O88" s="240"/>
      <c r="P88" s="265" t="s">
        <v>899</v>
      </c>
      <c r="Q88" s="16" t="s">
        <v>182</v>
      </c>
      <c r="R88" s="16" t="s">
        <v>900</v>
      </c>
      <c r="S88" s="242" t="s">
        <v>263</v>
      </c>
      <c r="T88" s="242" t="s">
        <v>264</v>
      </c>
      <c r="U88" s="16"/>
      <c r="V88" s="16"/>
      <c r="W88" s="16"/>
      <c r="X88" s="18" t="s">
        <v>901</v>
      </c>
      <c r="Y88" s="16" t="s">
        <v>266</v>
      </c>
      <c r="Z88" s="51" t="s">
        <v>266</v>
      </c>
      <c r="AA88" s="16"/>
      <c r="AB88" s="290" t="s">
        <v>902</v>
      </c>
      <c r="AC88" s="243" t="s">
        <v>903</v>
      </c>
      <c r="AD88" s="100"/>
      <c r="AE88" s="244"/>
      <c r="AF88" s="32" t="s">
        <v>60</v>
      </c>
      <c r="AG88" s="32" t="s">
        <v>61</v>
      </c>
      <c r="AH88" s="396" t="s">
        <v>62</v>
      </c>
      <c r="AI88" s="36" t="s">
        <v>63</v>
      </c>
      <c r="AJ88" s="36">
        <v>4756</v>
      </c>
      <c r="AK88" s="36">
        <v>2015</v>
      </c>
      <c r="AL88" s="62" t="s">
        <v>64</v>
      </c>
      <c r="AM88" s="36">
        <v>4756</v>
      </c>
      <c r="AN88" s="19"/>
      <c r="AO88" s="301"/>
      <c r="AP88" s="302" t="s">
        <v>65</v>
      </c>
      <c r="AQ88" s="40" t="e">
        <f>COUNTIF(#REF!,C88)</f>
        <v>#REF!</v>
      </c>
      <c r="AR88" s="16"/>
      <c r="AS88" s="220" t="e">
        <f>VLOOKUP(C88,#REF!,1,0)</f>
        <v>#REF!</v>
      </c>
    </row>
    <row r="89" s="220" customFormat="1" ht="14.4" spans="1:45">
      <c r="A89" s="37" t="s">
        <v>904</v>
      </c>
      <c r="B89" s="28">
        <v>88</v>
      </c>
      <c r="C89" s="37" t="s">
        <v>904</v>
      </c>
      <c r="D89" s="30" t="s">
        <v>905</v>
      </c>
      <c r="E89" s="248" t="s">
        <v>46</v>
      </c>
      <c r="F89" s="255" t="s">
        <v>906</v>
      </c>
      <c r="G89" s="249"/>
      <c r="H89" s="255"/>
      <c r="I89" s="236" t="s">
        <v>522</v>
      </c>
      <c r="J89" s="80" t="s">
        <v>93</v>
      </c>
      <c r="K89" s="80" t="s">
        <v>94</v>
      </c>
      <c r="L89" s="16" t="s">
        <v>907</v>
      </c>
      <c r="M89" s="51" t="s">
        <v>908</v>
      </c>
      <c r="N89" s="76" t="s">
        <v>909</v>
      </c>
      <c r="O89" s="262"/>
      <c r="P89" s="263" t="s">
        <v>910</v>
      </c>
      <c r="Q89" s="51"/>
      <c r="R89" s="51"/>
      <c r="S89" s="276" t="s">
        <v>911</v>
      </c>
      <c r="T89" s="276" t="s">
        <v>912</v>
      </c>
      <c r="U89" s="51"/>
      <c r="V89" s="51"/>
      <c r="W89" s="51"/>
      <c r="X89" s="32" t="s">
        <v>913</v>
      </c>
      <c r="Y89" s="80" t="s">
        <v>914</v>
      </c>
      <c r="Z89" s="80" t="s">
        <v>915</v>
      </c>
      <c r="AA89" s="51" t="s">
        <v>916</v>
      </c>
      <c r="AB89" s="285">
        <v>43816</v>
      </c>
      <c r="AC89" s="285">
        <v>44013</v>
      </c>
      <c r="AD89" s="286"/>
      <c r="AE89" s="287"/>
      <c r="AF89" s="32" t="s">
        <v>60</v>
      </c>
      <c r="AG89" s="32" t="s">
        <v>61</v>
      </c>
      <c r="AH89" s="33" t="s">
        <v>62</v>
      </c>
      <c r="AI89" s="33" t="s">
        <v>64</v>
      </c>
      <c r="AJ89" s="33">
        <v>4785</v>
      </c>
      <c r="AK89" s="33">
        <v>2019</v>
      </c>
      <c r="AL89" s="62" t="s">
        <v>64</v>
      </c>
      <c r="AM89" s="33">
        <v>4785</v>
      </c>
      <c r="AN89" s="62"/>
      <c r="AO89" s="301"/>
      <c r="AP89" s="302" t="s">
        <v>65</v>
      </c>
      <c r="AQ89" s="40" t="e">
        <f>COUNTIF(#REF!,C89)</f>
        <v>#REF!</v>
      </c>
      <c r="AS89" s="220" t="e">
        <f>VLOOKUP(C89,#REF!,1,0)</f>
        <v>#REF!</v>
      </c>
    </row>
    <row r="90" s="220" customFormat="1" ht="14.4" spans="1:45">
      <c r="A90" s="34" t="s">
        <v>917</v>
      </c>
      <c r="B90" s="28">
        <v>89</v>
      </c>
      <c r="C90" s="34" t="s">
        <v>917</v>
      </c>
      <c r="D90" s="35" t="s">
        <v>918</v>
      </c>
      <c r="E90" s="238" t="s">
        <v>46</v>
      </c>
      <c r="F90" s="239"/>
      <c r="G90" s="239"/>
      <c r="H90" s="239"/>
      <c r="I90" s="76" t="s">
        <v>919</v>
      </c>
      <c r="J90" s="16" t="s">
        <v>48</v>
      </c>
      <c r="K90" s="16" t="s">
        <v>49</v>
      </c>
      <c r="L90" s="16" t="s">
        <v>920</v>
      </c>
      <c r="M90" s="16" t="s">
        <v>921</v>
      </c>
      <c r="N90" s="16" t="s">
        <v>922</v>
      </c>
      <c r="O90" s="240"/>
      <c r="P90" s="265" t="s">
        <v>923</v>
      </c>
      <c r="Q90" s="16" t="s">
        <v>182</v>
      </c>
      <c r="R90" s="16" t="s">
        <v>924</v>
      </c>
      <c r="S90" s="242" t="s">
        <v>925</v>
      </c>
      <c r="T90" s="242" t="s">
        <v>926</v>
      </c>
      <c r="U90" s="16"/>
      <c r="V90" s="16"/>
      <c r="W90" s="16"/>
      <c r="X90" s="18" t="s">
        <v>901</v>
      </c>
      <c r="Y90" s="16" t="s">
        <v>927</v>
      </c>
      <c r="Z90" s="80" t="s">
        <v>928</v>
      </c>
      <c r="AA90" s="16"/>
      <c r="AB90" s="290" t="s">
        <v>929</v>
      </c>
      <c r="AC90" s="243" t="s">
        <v>930</v>
      </c>
      <c r="AD90" s="100"/>
      <c r="AE90" s="244"/>
      <c r="AF90" s="32" t="s">
        <v>60</v>
      </c>
      <c r="AG90" s="32" t="s">
        <v>61</v>
      </c>
      <c r="AH90" s="396" t="s">
        <v>62</v>
      </c>
      <c r="AI90" s="36" t="s">
        <v>63</v>
      </c>
      <c r="AJ90" s="36">
        <v>5005</v>
      </c>
      <c r="AK90" s="36">
        <v>2010</v>
      </c>
      <c r="AL90" s="62" t="s">
        <v>64</v>
      </c>
      <c r="AM90" s="36">
        <v>5005</v>
      </c>
      <c r="AN90" s="19"/>
      <c r="AO90" s="301"/>
      <c r="AP90" s="302" t="s">
        <v>65</v>
      </c>
      <c r="AQ90" s="40" t="e">
        <f>COUNTIF(#REF!,C90)</f>
        <v>#REF!</v>
      </c>
      <c r="AR90" s="16"/>
      <c r="AS90" s="220" t="e">
        <f>VLOOKUP(C90,#REF!,1,0)</f>
        <v>#REF!</v>
      </c>
    </row>
    <row r="91" s="220" customFormat="1" ht="14.4" spans="1:45">
      <c r="A91" s="153" t="s">
        <v>931</v>
      </c>
      <c r="B91" s="28">
        <v>90</v>
      </c>
      <c r="C91" s="153" t="s">
        <v>931</v>
      </c>
      <c r="D91" s="303" t="s">
        <v>932</v>
      </c>
      <c r="E91" s="248" t="s">
        <v>46</v>
      </c>
      <c r="F91" s="249" t="s">
        <v>933</v>
      </c>
      <c r="G91" s="249"/>
      <c r="H91" s="249"/>
      <c r="I91" s="80" t="s">
        <v>933</v>
      </c>
      <c r="J91" s="80" t="s">
        <v>48</v>
      </c>
      <c r="K91" s="80" t="s">
        <v>109</v>
      </c>
      <c r="L91" s="16" t="s">
        <v>934</v>
      </c>
      <c r="M91" s="51" t="s">
        <v>935</v>
      </c>
      <c r="N91" s="76" t="s">
        <v>936</v>
      </c>
      <c r="O91" s="262"/>
      <c r="P91" s="263" t="s">
        <v>937</v>
      </c>
      <c r="Q91" s="51"/>
      <c r="R91" s="51"/>
      <c r="S91" s="276" t="s">
        <v>938</v>
      </c>
      <c r="T91" s="276" t="s">
        <v>939</v>
      </c>
      <c r="U91" s="51"/>
      <c r="V91" s="51"/>
      <c r="W91" s="51"/>
      <c r="X91" s="32" t="s">
        <v>116</v>
      </c>
      <c r="Y91" s="80" t="s">
        <v>940</v>
      </c>
      <c r="Z91" s="80" t="s">
        <v>941</v>
      </c>
      <c r="AA91" s="51" t="s">
        <v>942</v>
      </c>
      <c r="AB91" s="285">
        <v>39812</v>
      </c>
      <c r="AC91" s="285">
        <v>40057</v>
      </c>
      <c r="AD91" s="286"/>
      <c r="AE91" s="297"/>
      <c r="AF91" s="32" t="s">
        <v>60</v>
      </c>
      <c r="AG91" s="32" t="s">
        <v>61</v>
      </c>
      <c r="AH91" s="33" t="s">
        <v>62</v>
      </c>
      <c r="AI91" s="33" t="s">
        <v>63</v>
      </c>
      <c r="AJ91" s="33">
        <v>5305</v>
      </c>
      <c r="AK91" s="33">
        <v>2008</v>
      </c>
      <c r="AL91" s="62" t="s">
        <v>64</v>
      </c>
      <c r="AM91" s="33">
        <v>5305</v>
      </c>
      <c r="AN91" s="62"/>
      <c r="AO91" s="301"/>
      <c r="AP91" s="302" t="s">
        <v>65</v>
      </c>
      <c r="AQ91" s="40" t="e">
        <f>COUNTIF(#REF!,C91)</f>
        <v>#REF!</v>
      </c>
      <c r="AS91" s="220" t="e">
        <f>VLOOKUP(C91,#REF!,1,0)</f>
        <v>#REF!</v>
      </c>
    </row>
    <row r="92" s="220" customFormat="1" ht="14.4" spans="1:45">
      <c r="A92" s="39" t="s">
        <v>943</v>
      </c>
      <c r="B92" s="28">
        <v>91</v>
      </c>
      <c r="C92" s="39" t="s">
        <v>943</v>
      </c>
      <c r="D92" s="30" t="s">
        <v>944</v>
      </c>
      <c r="E92" s="248" t="s">
        <v>46</v>
      </c>
      <c r="F92" s="249" t="s">
        <v>945</v>
      </c>
      <c r="G92" s="249"/>
      <c r="H92" s="249"/>
      <c r="I92" s="80" t="s">
        <v>945</v>
      </c>
      <c r="J92" s="80" t="s">
        <v>48</v>
      </c>
      <c r="K92" s="80" t="s">
        <v>49</v>
      </c>
      <c r="L92" s="16" t="s">
        <v>946</v>
      </c>
      <c r="M92" s="51" t="s">
        <v>947</v>
      </c>
      <c r="N92" s="76" t="s">
        <v>948</v>
      </c>
      <c r="O92" s="262"/>
      <c r="P92" s="263" t="s">
        <v>949</v>
      </c>
      <c r="Q92" s="51"/>
      <c r="R92" s="51"/>
      <c r="S92" s="276" t="s">
        <v>950</v>
      </c>
      <c r="T92" s="276" t="s">
        <v>951</v>
      </c>
      <c r="U92" s="51"/>
      <c r="V92" s="51"/>
      <c r="W92" s="51"/>
      <c r="X92" s="32" t="s">
        <v>583</v>
      </c>
      <c r="Y92" s="80" t="s">
        <v>130</v>
      </c>
      <c r="Z92" s="51" t="s">
        <v>130</v>
      </c>
      <c r="AA92" s="288">
        <v>0</v>
      </c>
      <c r="AB92" s="285">
        <v>37935</v>
      </c>
      <c r="AC92" s="285">
        <v>38139</v>
      </c>
      <c r="AD92" s="286"/>
      <c r="AE92" s="294"/>
      <c r="AF92" s="40" t="s">
        <v>60</v>
      </c>
      <c r="AG92" s="32" t="s">
        <v>61</v>
      </c>
      <c r="AH92" s="33" t="s">
        <v>62</v>
      </c>
      <c r="AI92" s="33" t="s">
        <v>63</v>
      </c>
      <c r="AJ92" s="33">
        <v>5330</v>
      </c>
      <c r="AK92" s="33">
        <v>2003</v>
      </c>
      <c r="AL92" s="62" t="s">
        <v>64</v>
      </c>
      <c r="AM92" s="33">
        <v>5330</v>
      </c>
      <c r="AN92" s="62"/>
      <c r="AO92" s="301"/>
      <c r="AP92" s="302" t="s">
        <v>65</v>
      </c>
      <c r="AQ92" s="40" t="e">
        <f>COUNTIF(#REF!,C92)</f>
        <v>#REF!</v>
      </c>
      <c r="AS92" s="220" t="e">
        <f>VLOOKUP(C92,#REF!,1,0)</f>
        <v>#REF!</v>
      </c>
    </row>
    <row r="93" s="220" customFormat="1" ht="14.4" spans="1:45">
      <c r="A93" s="37" t="s">
        <v>952</v>
      </c>
      <c r="B93" s="28">
        <v>92</v>
      </c>
      <c r="C93" s="37" t="s">
        <v>952</v>
      </c>
      <c r="D93" s="52" t="s">
        <v>953</v>
      </c>
      <c r="E93" s="248" t="s">
        <v>46</v>
      </c>
      <c r="F93" s="249" t="s">
        <v>300</v>
      </c>
      <c r="G93" s="249"/>
      <c r="H93" s="249"/>
      <c r="I93" s="80" t="s">
        <v>300</v>
      </c>
      <c r="J93" s="80" t="s">
        <v>48</v>
      </c>
      <c r="K93" s="80" t="s">
        <v>144</v>
      </c>
      <c r="L93" s="16" t="s">
        <v>301</v>
      </c>
      <c r="M93" s="51" t="s">
        <v>954</v>
      </c>
      <c r="N93" s="76" t="s">
        <v>877</v>
      </c>
      <c r="O93" s="262"/>
      <c r="P93" s="263" t="s">
        <v>955</v>
      </c>
      <c r="Q93" s="220" t="s">
        <v>282</v>
      </c>
      <c r="R93" s="51" t="s">
        <v>956</v>
      </c>
      <c r="S93" s="276" t="s">
        <v>957</v>
      </c>
      <c r="T93" s="276" t="s">
        <v>958</v>
      </c>
      <c r="U93" s="51"/>
      <c r="V93" s="51"/>
      <c r="W93" s="51"/>
      <c r="X93" s="32" t="s">
        <v>116</v>
      </c>
      <c r="Y93" s="80" t="s">
        <v>959</v>
      </c>
      <c r="Z93" s="80" t="s">
        <v>960</v>
      </c>
      <c r="AA93" s="51" t="s">
        <v>961</v>
      </c>
      <c r="AB93" s="285">
        <v>40547</v>
      </c>
      <c r="AC93" s="285">
        <v>40878</v>
      </c>
      <c r="AD93" s="286"/>
      <c r="AE93" s="291"/>
      <c r="AF93" s="32" t="s">
        <v>60</v>
      </c>
      <c r="AG93" s="32" t="s">
        <v>61</v>
      </c>
      <c r="AH93" s="33" t="s">
        <v>62</v>
      </c>
      <c r="AI93" s="33" t="s">
        <v>63</v>
      </c>
      <c r="AJ93" s="33">
        <v>5549</v>
      </c>
      <c r="AK93" s="33">
        <v>2010</v>
      </c>
      <c r="AL93" s="62" t="s">
        <v>64</v>
      </c>
      <c r="AM93" s="33">
        <v>5549</v>
      </c>
      <c r="AN93" s="62"/>
      <c r="AO93" s="301"/>
      <c r="AP93" s="302" t="s">
        <v>65</v>
      </c>
      <c r="AQ93" s="40" t="e">
        <f>COUNTIF(#REF!,C93)</f>
        <v>#REF!</v>
      </c>
      <c r="AS93" s="220" t="e">
        <f>VLOOKUP(C93,#REF!,1,0)</f>
        <v>#REF!</v>
      </c>
    </row>
    <row r="94" s="220" customFormat="1" ht="14.4" spans="1:45">
      <c r="A94" s="37" t="s">
        <v>962</v>
      </c>
      <c r="B94" s="28">
        <v>93</v>
      </c>
      <c r="C94" s="37" t="s">
        <v>962</v>
      </c>
      <c r="D94" s="52" t="s">
        <v>963</v>
      </c>
      <c r="E94" s="248" t="s">
        <v>46</v>
      </c>
      <c r="F94" s="249" t="s">
        <v>300</v>
      </c>
      <c r="G94" s="249"/>
      <c r="H94" s="249"/>
      <c r="I94" s="80" t="s">
        <v>300</v>
      </c>
      <c r="J94" s="80" t="s">
        <v>48</v>
      </c>
      <c r="K94" s="80" t="s">
        <v>144</v>
      </c>
      <c r="L94" s="16" t="s">
        <v>301</v>
      </c>
      <c r="M94" s="51" t="s">
        <v>964</v>
      </c>
      <c r="N94" s="76" t="s">
        <v>965</v>
      </c>
      <c r="O94" s="262"/>
      <c r="P94" s="263" t="s">
        <v>966</v>
      </c>
      <c r="Q94" s="51" t="s">
        <v>293</v>
      </c>
      <c r="R94" s="51" t="s">
        <v>967</v>
      </c>
      <c r="S94" s="276" t="s">
        <v>957</v>
      </c>
      <c r="T94" s="276" t="s">
        <v>958</v>
      </c>
      <c r="U94" s="51"/>
      <c r="V94" s="51"/>
      <c r="W94" s="51"/>
      <c r="X94" s="32" t="s">
        <v>116</v>
      </c>
      <c r="Y94" s="80" t="s">
        <v>968</v>
      </c>
      <c r="Z94" s="80" t="s">
        <v>969</v>
      </c>
      <c r="AA94" s="51" t="s">
        <v>970</v>
      </c>
      <c r="AB94" s="285">
        <v>40547</v>
      </c>
      <c r="AC94" s="285">
        <v>40878</v>
      </c>
      <c r="AD94" s="286"/>
      <c r="AE94" s="291"/>
      <c r="AF94" s="32" t="s">
        <v>60</v>
      </c>
      <c r="AG94" s="32" t="s">
        <v>61</v>
      </c>
      <c r="AH94" s="33" t="s">
        <v>62</v>
      </c>
      <c r="AI94" s="33" t="s">
        <v>63</v>
      </c>
      <c r="AJ94" s="33">
        <v>5559</v>
      </c>
      <c r="AK94" s="33">
        <v>2010</v>
      </c>
      <c r="AL94" s="62" t="s">
        <v>64</v>
      </c>
      <c r="AM94" s="33">
        <v>5559</v>
      </c>
      <c r="AN94" s="62"/>
      <c r="AO94" s="301"/>
      <c r="AP94" s="302" t="s">
        <v>65</v>
      </c>
      <c r="AQ94" s="40" t="e">
        <f>COUNTIF(#REF!,C94)</f>
        <v>#REF!</v>
      </c>
      <c r="AS94" s="220" t="e">
        <f>VLOOKUP(C94,#REF!,1,0)</f>
        <v>#REF!</v>
      </c>
    </row>
    <row r="95" s="220" customFormat="1" ht="14.4" spans="1:45">
      <c r="A95" s="34" t="s">
        <v>971</v>
      </c>
      <c r="B95" s="28">
        <v>94</v>
      </c>
      <c r="C95" s="34" t="s">
        <v>971</v>
      </c>
      <c r="D95" s="35" t="s">
        <v>972</v>
      </c>
      <c r="E95" s="238" t="s">
        <v>46</v>
      </c>
      <c r="F95" s="239"/>
      <c r="G95" s="239"/>
      <c r="H95" s="239"/>
      <c r="I95" s="80" t="s">
        <v>352</v>
      </c>
      <c r="J95" s="16" t="s">
        <v>48</v>
      </c>
      <c r="K95" s="16" t="s">
        <v>144</v>
      </c>
      <c r="L95" s="16" t="s">
        <v>353</v>
      </c>
      <c r="M95" s="16" t="s">
        <v>973</v>
      </c>
      <c r="N95" s="16"/>
      <c r="O95" s="240"/>
      <c r="P95" s="265" t="s">
        <v>974</v>
      </c>
      <c r="Q95" s="16" t="s">
        <v>232</v>
      </c>
      <c r="R95" s="16" t="s">
        <v>975</v>
      </c>
      <c r="S95" s="242" t="s">
        <v>976</v>
      </c>
      <c r="T95" s="242" t="s">
        <v>977</v>
      </c>
      <c r="U95" s="16"/>
      <c r="V95" s="16"/>
      <c r="W95" s="16"/>
      <c r="X95" s="18" t="s">
        <v>250</v>
      </c>
      <c r="Y95" s="16" t="s">
        <v>978</v>
      </c>
      <c r="Z95" s="51" t="s">
        <v>978</v>
      </c>
      <c r="AA95" s="16"/>
      <c r="AB95" s="290" t="s">
        <v>979</v>
      </c>
      <c r="AC95" s="243" t="s">
        <v>980</v>
      </c>
      <c r="AD95" s="100"/>
      <c r="AE95" s="244"/>
      <c r="AF95" s="32" t="s">
        <v>60</v>
      </c>
      <c r="AG95" s="32" t="s">
        <v>61</v>
      </c>
      <c r="AH95" s="396" t="s">
        <v>62</v>
      </c>
      <c r="AI95" s="36" t="s">
        <v>63</v>
      </c>
      <c r="AJ95" s="36">
        <v>5576</v>
      </c>
      <c r="AK95" s="36">
        <v>1997</v>
      </c>
      <c r="AL95" s="62" t="s">
        <v>64</v>
      </c>
      <c r="AM95" s="36">
        <v>5576</v>
      </c>
      <c r="AN95" s="19"/>
      <c r="AO95" s="301"/>
      <c r="AP95" s="302" t="s">
        <v>65</v>
      </c>
      <c r="AQ95" s="40" t="e">
        <f>COUNTIF(#REF!,C95)</f>
        <v>#REF!</v>
      </c>
      <c r="AR95" s="16"/>
      <c r="AS95" s="220" t="e">
        <f>VLOOKUP(C95,#REF!,1,0)</f>
        <v>#REF!</v>
      </c>
    </row>
    <row r="96" s="220" customFormat="1" ht="14.4" spans="1:45">
      <c r="A96" s="37" t="s">
        <v>981</v>
      </c>
      <c r="B96" s="28">
        <v>95</v>
      </c>
      <c r="C96" s="37" t="s">
        <v>981</v>
      </c>
      <c r="D96" s="30" t="s">
        <v>982</v>
      </c>
      <c r="E96" s="248" t="s">
        <v>46</v>
      </c>
      <c r="F96" s="249" t="s">
        <v>508</v>
      </c>
      <c r="G96" s="249"/>
      <c r="H96" s="249"/>
      <c r="I96" s="80" t="s">
        <v>508</v>
      </c>
      <c r="J96" s="80" t="s">
        <v>48</v>
      </c>
      <c r="K96" s="80" t="s">
        <v>109</v>
      </c>
      <c r="L96" s="16" t="s">
        <v>509</v>
      </c>
      <c r="M96" s="51" t="s">
        <v>983</v>
      </c>
      <c r="N96" s="76" t="s">
        <v>984</v>
      </c>
      <c r="O96" s="262"/>
      <c r="P96" s="263" t="s">
        <v>985</v>
      </c>
      <c r="Q96" s="220" t="s">
        <v>99</v>
      </c>
      <c r="R96" s="51" t="s">
        <v>986</v>
      </c>
      <c r="S96" s="276" t="s">
        <v>514</v>
      </c>
      <c r="T96" s="276" t="s">
        <v>823</v>
      </c>
      <c r="U96" s="51"/>
      <c r="V96" s="51"/>
      <c r="W96" s="51"/>
      <c r="X96" s="32" t="s">
        <v>86</v>
      </c>
      <c r="Y96" s="80" t="s">
        <v>987</v>
      </c>
      <c r="Z96" s="80" t="s">
        <v>517</v>
      </c>
      <c r="AA96" s="51" t="s">
        <v>988</v>
      </c>
      <c r="AB96" s="285">
        <v>43360</v>
      </c>
      <c r="AC96" s="285">
        <v>43556</v>
      </c>
      <c r="AD96" s="286"/>
      <c r="AE96" s="287"/>
      <c r="AF96" s="32" t="s">
        <v>60</v>
      </c>
      <c r="AG96" s="32" t="s">
        <v>61</v>
      </c>
      <c r="AH96" s="33" t="s">
        <v>62</v>
      </c>
      <c r="AI96" s="33" t="s">
        <v>63</v>
      </c>
      <c r="AJ96" s="33">
        <v>5677</v>
      </c>
      <c r="AK96" s="33">
        <v>2018</v>
      </c>
      <c r="AL96" s="62" t="s">
        <v>64</v>
      </c>
      <c r="AM96" s="33">
        <v>5677</v>
      </c>
      <c r="AN96" s="62"/>
      <c r="AO96" s="301"/>
      <c r="AP96" s="302" t="s">
        <v>65</v>
      </c>
      <c r="AQ96" s="40" t="e">
        <f>COUNTIF(#REF!,C96)</f>
        <v>#REF!</v>
      </c>
      <c r="AS96" s="220" t="e">
        <f>VLOOKUP(C96,#REF!,1,0)</f>
        <v>#REF!</v>
      </c>
    </row>
    <row r="97" s="220" customFormat="1" ht="14.4" spans="1:45">
      <c r="A97" s="37" t="s">
        <v>989</v>
      </c>
      <c r="B97" s="28">
        <v>96</v>
      </c>
      <c r="C97" s="37" t="s">
        <v>989</v>
      </c>
      <c r="D97" s="30" t="s">
        <v>990</v>
      </c>
      <c r="E97" s="248" t="s">
        <v>46</v>
      </c>
      <c r="F97" s="249" t="s">
        <v>352</v>
      </c>
      <c r="G97" s="249"/>
      <c r="H97" s="249"/>
      <c r="I97" s="80" t="s">
        <v>352</v>
      </c>
      <c r="J97" s="80" t="s">
        <v>48</v>
      </c>
      <c r="K97" s="80" t="s">
        <v>991</v>
      </c>
      <c r="L97" s="16" t="s">
        <v>353</v>
      </c>
      <c r="M97" s="51" t="s">
        <v>992</v>
      </c>
      <c r="N97" s="268"/>
      <c r="O97" s="262"/>
      <c r="P97" s="263" t="s">
        <v>993</v>
      </c>
      <c r="Q97" s="51"/>
      <c r="R97" s="51"/>
      <c r="S97" s="276" t="s">
        <v>727</v>
      </c>
      <c r="T97" s="276" t="s">
        <v>994</v>
      </c>
      <c r="U97" s="51"/>
      <c r="V97" s="51"/>
      <c r="W97" s="51"/>
      <c r="X97" s="32" t="s">
        <v>250</v>
      </c>
      <c r="Y97" s="80" t="s">
        <v>995</v>
      </c>
      <c r="Z97" s="51" t="s">
        <v>995</v>
      </c>
      <c r="AA97" s="288">
        <v>0</v>
      </c>
      <c r="AB97" s="285">
        <v>34333</v>
      </c>
      <c r="AC97" s="285">
        <v>34608</v>
      </c>
      <c r="AD97" s="286"/>
      <c r="AE97" s="287"/>
      <c r="AF97" s="32" t="s">
        <v>60</v>
      </c>
      <c r="AG97" s="32" t="s">
        <v>61</v>
      </c>
      <c r="AH97" s="33" t="s">
        <v>62</v>
      </c>
      <c r="AI97" s="33" t="s">
        <v>63</v>
      </c>
      <c r="AJ97" s="33">
        <v>5721</v>
      </c>
      <c r="AK97" s="33">
        <v>1993</v>
      </c>
      <c r="AL97" s="62" t="s">
        <v>64</v>
      </c>
      <c r="AM97" s="33">
        <v>5721</v>
      </c>
      <c r="AN97" s="62"/>
      <c r="AO97" s="301"/>
      <c r="AP97" s="302" t="s">
        <v>65</v>
      </c>
      <c r="AQ97" s="40" t="e">
        <f>COUNTIF(#REF!,C97)</f>
        <v>#REF!</v>
      </c>
      <c r="AS97" s="220" t="e">
        <f>VLOOKUP(C97,#REF!,1,0)</f>
        <v>#REF!</v>
      </c>
    </row>
    <row r="98" s="220" customFormat="1" ht="14.4" spans="1:45">
      <c r="A98" s="37" t="s">
        <v>996</v>
      </c>
      <c r="B98" s="28">
        <v>97</v>
      </c>
      <c r="C98" s="37" t="s">
        <v>996</v>
      </c>
      <c r="D98" s="30" t="s">
        <v>997</v>
      </c>
      <c r="E98" s="248" t="s">
        <v>46</v>
      </c>
      <c r="F98" s="249" t="s">
        <v>134</v>
      </c>
      <c r="G98" s="249"/>
      <c r="H98" s="249"/>
      <c r="I98" s="80" t="s">
        <v>134</v>
      </c>
      <c r="J98" s="80" t="s">
        <v>48</v>
      </c>
      <c r="K98" s="80" t="s">
        <v>144</v>
      </c>
      <c r="L98" s="16" t="s">
        <v>135</v>
      </c>
      <c r="M98" s="51" t="s">
        <v>998</v>
      </c>
      <c r="N98" s="76" t="s">
        <v>999</v>
      </c>
      <c r="O98" s="262"/>
      <c r="P98" s="263" t="s">
        <v>1000</v>
      </c>
      <c r="Q98" s="220" t="s">
        <v>99</v>
      </c>
      <c r="R98" s="51" t="s">
        <v>1001</v>
      </c>
      <c r="S98" s="276" t="s">
        <v>822</v>
      </c>
      <c r="T98" s="276" t="s">
        <v>823</v>
      </c>
      <c r="U98" s="51"/>
      <c r="V98" s="51"/>
      <c r="W98" s="51"/>
      <c r="X98" s="32" t="s">
        <v>129</v>
      </c>
      <c r="Y98" s="80" t="s">
        <v>1002</v>
      </c>
      <c r="Z98" s="80" t="s">
        <v>1003</v>
      </c>
      <c r="AA98" s="51" t="s">
        <v>1004</v>
      </c>
      <c r="AB98" s="285">
        <v>43620</v>
      </c>
      <c r="AC98" s="285">
        <v>43952</v>
      </c>
      <c r="AD98" s="286"/>
      <c r="AE98" s="287"/>
      <c r="AF98" s="32" t="s">
        <v>60</v>
      </c>
      <c r="AG98" s="32" t="s">
        <v>61</v>
      </c>
      <c r="AH98" s="33" t="s">
        <v>62</v>
      </c>
      <c r="AI98" s="33" t="s">
        <v>63</v>
      </c>
      <c r="AJ98" s="33">
        <v>5777</v>
      </c>
      <c r="AK98" s="33">
        <v>2019</v>
      </c>
      <c r="AL98" s="62" t="s">
        <v>64</v>
      </c>
      <c r="AM98" s="33">
        <v>5777</v>
      </c>
      <c r="AN98" s="62"/>
      <c r="AO98" s="301"/>
      <c r="AP98" s="302" t="s">
        <v>65</v>
      </c>
      <c r="AQ98" s="40" t="e">
        <f>COUNTIF(#REF!,C98)</f>
        <v>#REF!</v>
      </c>
      <c r="AS98" s="220" t="e">
        <f>VLOOKUP(C98,#REF!,1,0)</f>
        <v>#REF!</v>
      </c>
    </row>
    <row r="99" s="220" customFormat="1" ht="14.4" spans="1:45">
      <c r="A99" s="37" t="s">
        <v>1005</v>
      </c>
      <c r="B99" s="28">
        <v>98</v>
      </c>
      <c r="C99" s="37" t="s">
        <v>1005</v>
      </c>
      <c r="D99" s="30" t="s">
        <v>1006</v>
      </c>
      <c r="E99" s="248" t="s">
        <v>239</v>
      </c>
      <c r="F99" s="249" t="s">
        <v>121</v>
      </c>
      <c r="G99" s="249"/>
      <c r="H99" s="249"/>
      <c r="I99" s="80" t="s">
        <v>121</v>
      </c>
      <c r="J99" s="80" t="s">
        <v>48</v>
      </c>
      <c r="K99" s="80" t="s">
        <v>109</v>
      </c>
      <c r="L99" s="16" t="s">
        <v>122</v>
      </c>
      <c r="M99" s="51" t="s">
        <v>1007</v>
      </c>
      <c r="N99" s="76" t="s">
        <v>1008</v>
      </c>
      <c r="O99" s="262" t="s">
        <v>1009</v>
      </c>
      <c r="P99" s="263" t="s">
        <v>1010</v>
      </c>
      <c r="Q99" s="220" t="s">
        <v>99</v>
      </c>
      <c r="R99" s="51" t="s">
        <v>1011</v>
      </c>
      <c r="S99" s="276" t="s">
        <v>127</v>
      </c>
      <c r="T99" s="276" t="s">
        <v>128</v>
      </c>
      <c r="U99" s="51"/>
      <c r="V99" s="51"/>
      <c r="W99" s="51"/>
      <c r="X99" s="32" t="s">
        <v>250</v>
      </c>
      <c r="Y99" s="80" t="s">
        <v>130</v>
      </c>
      <c r="Z99" s="51" t="s">
        <v>130</v>
      </c>
      <c r="AA99" s="288" t="s">
        <v>131</v>
      </c>
      <c r="AB99" s="285">
        <v>38573</v>
      </c>
      <c r="AC99" s="285">
        <v>38777</v>
      </c>
      <c r="AD99" s="286"/>
      <c r="AE99" s="287"/>
      <c r="AF99" s="32" t="s">
        <v>60</v>
      </c>
      <c r="AG99" s="32" t="s">
        <v>61</v>
      </c>
      <c r="AH99" s="33" t="s">
        <v>62</v>
      </c>
      <c r="AI99" s="33" t="s">
        <v>63</v>
      </c>
      <c r="AJ99" s="33">
        <v>5796.2</v>
      </c>
      <c r="AK99" s="33">
        <v>2005</v>
      </c>
      <c r="AL99" s="62" t="s">
        <v>64</v>
      </c>
      <c r="AM99" s="33">
        <v>5796</v>
      </c>
      <c r="AN99" s="62">
        <v>2</v>
      </c>
      <c r="AO99" s="301"/>
      <c r="AP99" s="302" t="s">
        <v>65</v>
      </c>
      <c r="AQ99" s="40" t="e">
        <f>COUNTIF(#REF!,C99)</f>
        <v>#REF!</v>
      </c>
      <c r="AS99" s="220" t="e">
        <f>VLOOKUP(C99,#REF!,1,0)</f>
        <v>#REF!</v>
      </c>
    </row>
    <row r="100" s="220" customFormat="1" ht="14.4" spans="1:45">
      <c r="A100" s="37" t="s">
        <v>1012</v>
      </c>
      <c r="B100" s="28">
        <v>99</v>
      </c>
      <c r="C100" s="37" t="s">
        <v>1012</v>
      </c>
      <c r="D100" s="30" t="s">
        <v>1013</v>
      </c>
      <c r="E100" s="248" t="s">
        <v>239</v>
      </c>
      <c r="F100" s="249" t="s">
        <v>945</v>
      </c>
      <c r="G100" s="249"/>
      <c r="H100" s="249"/>
      <c r="I100" s="80" t="s">
        <v>945</v>
      </c>
      <c r="J100" s="80" t="s">
        <v>48</v>
      </c>
      <c r="K100" s="80" t="s">
        <v>49</v>
      </c>
      <c r="L100" s="16" t="s">
        <v>946</v>
      </c>
      <c r="M100" s="51" t="s">
        <v>1014</v>
      </c>
      <c r="N100" s="76" t="s">
        <v>1015</v>
      </c>
      <c r="O100" s="262" t="s">
        <v>1016</v>
      </c>
      <c r="P100" s="263"/>
      <c r="Q100" s="38" t="s">
        <v>547</v>
      </c>
      <c r="R100" s="51" t="s">
        <v>1017</v>
      </c>
      <c r="S100" s="276" t="s">
        <v>950</v>
      </c>
      <c r="T100" s="277" t="s">
        <v>1018</v>
      </c>
      <c r="U100" s="278"/>
      <c r="V100" s="278"/>
      <c r="W100" s="278"/>
      <c r="X100" s="32" t="s">
        <v>116</v>
      </c>
      <c r="Y100" s="80" t="s">
        <v>1019</v>
      </c>
      <c r="Z100" s="51" t="s">
        <v>1019</v>
      </c>
      <c r="AA100" s="288" t="s">
        <v>112</v>
      </c>
      <c r="AB100" s="285">
        <v>35765</v>
      </c>
      <c r="AC100" s="285">
        <v>36069</v>
      </c>
      <c r="AD100" s="286"/>
      <c r="AE100" s="287"/>
      <c r="AF100" s="32" t="s">
        <v>60</v>
      </c>
      <c r="AG100" s="32" t="s">
        <v>61</v>
      </c>
      <c r="AH100" s="33" t="s">
        <v>62</v>
      </c>
      <c r="AI100" s="33" t="s">
        <v>63</v>
      </c>
      <c r="AJ100" s="33">
        <v>6003.1</v>
      </c>
      <c r="AK100" s="33">
        <v>1997</v>
      </c>
      <c r="AL100" s="62" t="s">
        <v>64</v>
      </c>
      <c r="AM100" s="33">
        <v>6003</v>
      </c>
      <c r="AN100" s="62">
        <v>1</v>
      </c>
      <c r="AO100" s="301"/>
      <c r="AP100" s="302" t="s">
        <v>65</v>
      </c>
      <c r="AQ100" s="40" t="e">
        <f>COUNTIF(#REF!,C100)</f>
        <v>#REF!</v>
      </c>
      <c r="AS100" s="220" t="e">
        <f>VLOOKUP(C100,#REF!,1,0)</f>
        <v>#REF!</v>
      </c>
    </row>
    <row r="101" s="220" customFormat="1" ht="14.4" spans="1:45">
      <c r="A101" s="29" t="s">
        <v>1016</v>
      </c>
      <c r="B101" s="28">
        <v>100</v>
      </c>
      <c r="C101" s="29" t="s">
        <v>1016</v>
      </c>
      <c r="D101" s="30" t="s">
        <v>1020</v>
      </c>
      <c r="E101" s="248" t="s">
        <v>239</v>
      </c>
      <c r="F101" s="249" t="s">
        <v>945</v>
      </c>
      <c r="G101" s="249"/>
      <c r="H101" s="249"/>
      <c r="I101" s="80" t="s">
        <v>945</v>
      </c>
      <c r="J101" s="80" t="s">
        <v>48</v>
      </c>
      <c r="K101" s="80" t="s">
        <v>49</v>
      </c>
      <c r="L101" s="16" t="s">
        <v>946</v>
      </c>
      <c r="M101" s="51" t="s">
        <v>1021</v>
      </c>
      <c r="N101" s="76" t="s">
        <v>1022</v>
      </c>
      <c r="O101" s="262" t="s">
        <v>1023</v>
      </c>
      <c r="P101" s="263" t="s">
        <v>1012</v>
      </c>
      <c r="Q101" s="220" t="s">
        <v>99</v>
      </c>
      <c r="R101" s="51" t="s">
        <v>1024</v>
      </c>
      <c r="S101" s="276" t="s">
        <v>950</v>
      </c>
      <c r="T101" s="277" t="s">
        <v>1018</v>
      </c>
      <c r="U101" s="278"/>
      <c r="V101" s="278"/>
      <c r="W101" s="278"/>
      <c r="X101" s="32" t="s">
        <v>103</v>
      </c>
      <c r="Y101" s="80" t="s">
        <v>1025</v>
      </c>
      <c r="Z101" s="80" t="s">
        <v>697</v>
      </c>
      <c r="AA101" s="51" t="s">
        <v>1026</v>
      </c>
      <c r="AB101" s="285">
        <v>41155</v>
      </c>
      <c r="AC101" s="285">
        <v>41334</v>
      </c>
      <c r="AD101" s="286"/>
      <c r="AE101" s="287"/>
      <c r="AF101" s="32" t="s">
        <v>60</v>
      </c>
      <c r="AG101" s="32" t="s">
        <v>61</v>
      </c>
      <c r="AH101" s="33" t="s">
        <v>62</v>
      </c>
      <c r="AI101" s="33" t="s">
        <v>63</v>
      </c>
      <c r="AJ101" s="33">
        <v>6003.1</v>
      </c>
      <c r="AK101" s="33">
        <v>2012</v>
      </c>
      <c r="AL101" s="62" t="s">
        <v>64</v>
      </c>
      <c r="AM101" s="33">
        <v>6003</v>
      </c>
      <c r="AN101" s="62">
        <v>1</v>
      </c>
      <c r="AO101" s="301"/>
      <c r="AP101" s="302" t="s">
        <v>65</v>
      </c>
      <c r="AQ101" s="40" t="e">
        <f>COUNTIF(#REF!,C101)</f>
        <v>#REF!</v>
      </c>
      <c r="AS101" s="220" t="e">
        <f>VLOOKUP(C101,#REF!,1,0)</f>
        <v>#REF!</v>
      </c>
    </row>
    <row r="102" s="220" customFormat="1" ht="14.4" spans="1:45">
      <c r="A102" s="37" t="s">
        <v>1023</v>
      </c>
      <c r="B102" s="28">
        <v>101</v>
      </c>
      <c r="C102" s="37" t="s">
        <v>1023</v>
      </c>
      <c r="D102" s="30" t="s">
        <v>1013</v>
      </c>
      <c r="E102" s="248" t="s">
        <v>46</v>
      </c>
      <c r="F102" s="249" t="s">
        <v>945</v>
      </c>
      <c r="G102" s="249"/>
      <c r="H102" s="249"/>
      <c r="I102" s="80" t="s">
        <v>945</v>
      </c>
      <c r="J102" s="80" t="s">
        <v>48</v>
      </c>
      <c r="K102" s="80" t="s">
        <v>49</v>
      </c>
      <c r="L102" s="16" t="s">
        <v>946</v>
      </c>
      <c r="M102" s="51" t="s">
        <v>1027</v>
      </c>
      <c r="N102" s="76" t="s">
        <v>1022</v>
      </c>
      <c r="O102" s="262"/>
      <c r="P102" s="263" t="s">
        <v>1016</v>
      </c>
      <c r="Q102" s="220" t="s">
        <v>99</v>
      </c>
      <c r="R102" s="51" t="s">
        <v>1028</v>
      </c>
      <c r="S102" s="276" t="s">
        <v>950</v>
      </c>
      <c r="T102" s="276" t="s">
        <v>1018</v>
      </c>
      <c r="U102" s="51"/>
      <c r="V102" s="51"/>
      <c r="W102" s="51"/>
      <c r="X102" s="32" t="s">
        <v>218</v>
      </c>
      <c r="Y102" s="80" t="s">
        <v>1029</v>
      </c>
      <c r="Z102" s="80" t="s">
        <v>1030</v>
      </c>
      <c r="AA102" s="51" t="s">
        <v>1031</v>
      </c>
      <c r="AB102" s="285">
        <v>44846</v>
      </c>
      <c r="AC102" s="285">
        <v>44846</v>
      </c>
      <c r="AD102" s="286"/>
      <c r="AE102" s="287"/>
      <c r="AF102" s="32" t="s">
        <v>60</v>
      </c>
      <c r="AG102" s="32" t="s">
        <v>61</v>
      </c>
      <c r="AH102" s="33" t="s">
        <v>62</v>
      </c>
      <c r="AI102" s="33" t="s">
        <v>63</v>
      </c>
      <c r="AJ102" s="33">
        <v>6003.1</v>
      </c>
      <c r="AK102" s="33">
        <v>2022</v>
      </c>
      <c r="AL102" s="62" t="s">
        <v>64</v>
      </c>
      <c r="AM102" s="33">
        <v>6003</v>
      </c>
      <c r="AN102" s="62">
        <v>1</v>
      </c>
      <c r="AO102" s="301"/>
      <c r="AP102" s="302" t="s">
        <v>65</v>
      </c>
      <c r="AQ102" s="40" t="e">
        <f>COUNTIF(#REF!,C102)</f>
        <v>#REF!</v>
      </c>
      <c r="AS102" s="220" t="e">
        <f>VLOOKUP(C102,#REF!,1,0)</f>
        <v>#REF!</v>
      </c>
    </row>
    <row r="103" s="220" customFormat="1" ht="14.4" spans="1:45">
      <c r="A103" s="37" t="s">
        <v>1032</v>
      </c>
      <c r="B103" s="28">
        <v>102</v>
      </c>
      <c r="C103" s="37" t="s">
        <v>1032</v>
      </c>
      <c r="D103" s="30" t="s">
        <v>1033</v>
      </c>
      <c r="E103" s="248" t="s">
        <v>46</v>
      </c>
      <c r="F103" s="249" t="s">
        <v>352</v>
      </c>
      <c r="G103" s="249"/>
      <c r="H103" s="249"/>
      <c r="I103" s="80" t="s">
        <v>352</v>
      </c>
      <c r="J103" s="80" t="s">
        <v>48</v>
      </c>
      <c r="K103" s="80" t="s">
        <v>144</v>
      </c>
      <c r="L103" s="16" t="s">
        <v>353</v>
      </c>
      <c r="M103" s="51" t="s">
        <v>1034</v>
      </c>
      <c r="N103" s="76" t="s">
        <v>1035</v>
      </c>
      <c r="O103" s="262"/>
      <c r="P103" s="263" t="s">
        <v>1036</v>
      </c>
      <c r="Q103" s="51" t="s">
        <v>293</v>
      </c>
      <c r="R103" s="51" t="s">
        <v>1037</v>
      </c>
      <c r="S103" s="276" t="s">
        <v>358</v>
      </c>
      <c r="T103" s="276" t="s">
        <v>359</v>
      </c>
      <c r="U103" s="51"/>
      <c r="V103" s="51"/>
      <c r="W103" s="51"/>
      <c r="X103" s="32" t="s">
        <v>161</v>
      </c>
      <c r="Y103" s="80" t="s">
        <v>1038</v>
      </c>
      <c r="Z103" s="80" t="s">
        <v>378</v>
      </c>
      <c r="AA103" s="51" t="s">
        <v>1039</v>
      </c>
      <c r="AB103" s="285">
        <v>42928</v>
      </c>
      <c r="AC103" s="285">
        <v>43040</v>
      </c>
      <c r="AD103" s="286"/>
      <c r="AE103" s="287"/>
      <c r="AF103" s="32" t="s">
        <v>60</v>
      </c>
      <c r="AG103" s="32" t="s">
        <v>61</v>
      </c>
      <c r="AH103" s="33" t="s">
        <v>62</v>
      </c>
      <c r="AI103" s="33" t="s">
        <v>63</v>
      </c>
      <c r="AJ103" s="33">
        <v>6031</v>
      </c>
      <c r="AK103" s="33">
        <v>2017</v>
      </c>
      <c r="AL103" s="62" t="s">
        <v>64</v>
      </c>
      <c r="AM103" s="33">
        <v>6031</v>
      </c>
      <c r="AN103" s="62"/>
      <c r="AO103" s="301"/>
      <c r="AP103" s="302" t="s">
        <v>65</v>
      </c>
      <c r="AQ103" s="40" t="e">
        <f>COUNTIF(#REF!,C103)</f>
        <v>#REF!</v>
      </c>
      <c r="AS103" s="220" t="e">
        <f>VLOOKUP(C103,#REF!,1,0)</f>
        <v>#REF!</v>
      </c>
    </row>
    <row r="104" s="236" customFormat="1" ht="14.4" spans="1:45">
      <c r="A104" s="37" t="s">
        <v>1040</v>
      </c>
      <c r="B104" s="28">
        <v>103</v>
      </c>
      <c r="C104" s="37" t="s">
        <v>1040</v>
      </c>
      <c r="D104" s="54" t="s">
        <v>1041</v>
      </c>
      <c r="E104" s="248" t="s">
        <v>46</v>
      </c>
      <c r="F104" s="249" t="s">
        <v>1042</v>
      </c>
      <c r="G104" s="249"/>
      <c r="H104" s="249"/>
      <c r="I104" s="80" t="s">
        <v>1042</v>
      </c>
      <c r="J104" s="80" t="s">
        <v>48</v>
      </c>
      <c r="K104" s="80" t="s">
        <v>49</v>
      </c>
      <c r="L104" s="16" t="s">
        <v>1043</v>
      </c>
      <c r="M104" s="51" t="s">
        <v>1044</v>
      </c>
      <c r="N104" s="76" t="s">
        <v>1045</v>
      </c>
      <c r="O104" s="262"/>
      <c r="P104" s="263" t="s">
        <v>1046</v>
      </c>
      <c r="Q104" s="220" t="s">
        <v>99</v>
      </c>
      <c r="R104" s="51" t="s">
        <v>1047</v>
      </c>
      <c r="S104" s="276" t="s">
        <v>1048</v>
      </c>
      <c r="T104" s="276" t="s">
        <v>1049</v>
      </c>
      <c r="U104" s="51"/>
      <c r="V104" s="51"/>
      <c r="W104" s="51"/>
      <c r="X104" s="32" t="s">
        <v>116</v>
      </c>
      <c r="Y104" s="80" t="s">
        <v>1050</v>
      </c>
      <c r="Z104" s="80" t="s">
        <v>130</v>
      </c>
      <c r="AA104" s="51" t="s">
        <v>1051</v>
      </c>
      <c r="AB104" s="285">
        <v>38753</v>
      </c>
      <c r="AC104" s="285">
        <v>38930</v>
      </c>
      <c r="AD104" s="286"/>
      <c r="AE104" s="297"/>
      <c r="AF104" s="32" t="s">
        <v>60</v>
      </c>
      <c r="AG104" s="32" t="s">
        <v>61</v>
      </c>
      <c r="AH104" s="33" t="s">
        <v>62</v>
      </c>
      <c r="AI104" s="33" t="s">
        <v>63</v>
      </c>
      <c r="AJ104" s="33">
        <v>6060.2</v>
      </c>
      <c r="AK104" s="33">
        <v>2006</v>
      </c>
      <c r="AL104" s="62" t="s">
        <v>64</v>
      </c>
      <c r="AM104" s="33">
        <v>6060</v>
      </c>
      <c r="AN104" s="62">
        <v>2</v>
      </c>
      <c r="AO104" s="301"/>
      <c r="AP104" s="302" t="s">
        <v>65</v>
      </c>
      <c r="AQ104" s="40" t="e">
        <f>COUNTIF(#REF!,C104)</f>
        <v>#REF!</v>
      </c>
      <c r="AR104" s="220"/>
      <c r="AS104" s="220" t="e">
        <f>VLOOKUP(C104,#REF!,1,0)</f>
        <v>#REF!</v>
      </c>
    </row>
    <row r="105" s="220" customFormat="1" ht="14.4" spans="1:45">
      <c r="A105" s="57" t="s">
        <v>1052</v>
      </c>
      <c r="B105" s="28">
        <v>104</v>
      </c>
      <c r="C105" s="57" t="s">
        <v>1052</v>
      </c>
      <c r="D105" s="50" t="s">
        <v>1053</v>
      </c>
      <c r="E105" s="248" t="s">
        <v>46</v>
      </c>
      <c r="F105" s="249" t="s">
        <v>300</v>
      </c>
      <c r="G105" s="249"/>
      <c r="H105" s="249"/>
      <c r="I105" s="80" t="s">
        <v>300</v>
      </c>
      <c r="J105" s="80" t="s">
        <v>48</v>
      </c>
      <c r="K105" s="80" t="s">
        <v>144</v>
      </c>
      <c r="L105" s="16" t="s">
        <v>301</v>
      </c>
      <c r="M105" s="51" t="s">
        <v>1054</v>
      </c>
      <c r="N105" s="76" t="s">
        <v>1055</v>
      </c>
      <c r="O105" s="262"/>
      <c r="P105" s="263" t="s">
        <v>1056</v>
      </c>
      <c r="Q105" s="220" t="s">
        <v>99</v>
      </c>
      <c r="R105" s="51" t="s">
        <v>1057</v>
      </c>
      <c r="S105" s="276" t="s">
        <v>1058</v>
      </c>
      <c r="T105" s="276" t="s">
        <v>1059</v>
      </c>
      <c r="U105" s="51"/>
      <c r="V105" s="51"/>
      <c r="W105" s="51"/>
      <c r="X105" s="32" t="s">
        <v>250</v>
      </c>
      <c r="Y105" s="80" t="s">
        <v>1060</v>
      </c>
      <c r="Z105" s="51" t="s">
        <v>1060</v>
      </c>
      <c r="AA105" s="288">
        <v>0</v>
      </c>
      <c r="AB105" s="285">
        <v>38061</v>
      </c>
      <c r="AC105" s="285">
        <v>38322</v>
      </c>
      <c r="AD105" s="286"/>
      <c r="AE105" s="293"/>
      <c r="AF105" s="32" t="s">
        <v>60</v>
      </c>
      <c r="AG105" s="32" t="s">
        <v>61</v>
      </c>
      <c r="AH105" s="33" t="s">
        <v>62</v>
      </c>
      <c r="AI105" s="33" t="s">
        <v>63</v>
      </c>
      <c r="AJ105" s="33">
        <v>6324.1</v>
      </c>
      <c r="AK105" s="33">
        <v>2004</v>
      </c>
      <c r="AL105" s="62" t="s">
        <v>64</v>
      </c>
      <c r="AM105" s="33">
        <v>6324</v>
      </c>
      <c r="AN105" s="62">
        <v>1</v>
      </c>
      <c r="AO105" s="301"/>
      <c r="AP105" s="302" t="s">
        <v>65</v>
      </c>
      <c r="AQ105" s="40" t="e">
        <f>COUNTIF(#REF!,C105)</f>
        <v>#REF!</v>
      </c>
      <c r="AS105" s="220" t="e">
        <f>VLOOKUP(C105,#REF!,1,0)</f>
        <v>#REF!</v>
      </c>
    </row>
    <row r="106" s="220" customFormat="1" ht="14.4" spans="1:45">
      <c r="A106" s="34" t="s">
        <v>1061</v>
      </c>
      <c r="B106" s="28">
        <v>105</v>
      </c>
      <c r="C106" s="34" t="s">
        <v>1061</v>
      </c>
      <c r="D106" s="35" t="s">
        <v>1062</v>
      </c>
      <c r="E106" s="238" t="s">
        <v>46</v>
      </c>
      <c r="F106" s="239"/>
      <c r="G106" s="239"/>
      <c r="H106" s="239"/>
      <c r="I106" s="16" t="s">
        <v>300</v>
      </c>
      <c r="J106" s="16" t="s">
        <v>48</v>
      </c>
      <c r="K106" s="16" t="s">
        <v>144</v>
      </c>
      <c r="L106" s="16" t="s">
        <v>301</v>
      </c>
      <c r="M106" s="16" t="s">
        <v>1063</v>
      </c>
      <c r="N106" s="16" t="s">
        <v>1064</v>
      </c>
      <c r="O106" s="240"/>
      <c r="P106" s="265" t="s">
        <v>1065</v>
      </c>
      <c r="Q106" s="16" t="s">
        <v>232</v>
      </c>
      <c r="R106" s="16" t="s">
        <v>1066</v>
      </c>
      <c r="S106" s="242" t="s">
        <v>957</v>
      </c>
      <c r="T106" s="242" t="s">
        <v>958</v>
      </c>
      <c r="U106" s="16"/>
      <c r="V106" s="16"/>
      <c r="W106" s="16"/>
      <c r="X106" s="18" t="s">
        <v>250</v>
      </c>
      <c r="Y106" s="16" t="s">
        <v>1067</v>
      </c>
      <c r="Z106" s="80" t="s">
        <v>960</v>
      </c>
      <c r="AA106" s="16"/>
      <c r="AB106" s="290" t="s">
        <v>1068</v>
      </c>
      <c r="AC106" s="243" t="s">
        <v>1069</v>
      </c>
      <c r="AD106" s="100"/>
      <c r="AE106" s="244"/>
      <c r="AF106" s="32" t="s">
        <v>60</v>
      </c>
      <c r="AG106" s="32" t="s">
        <v>61</v>
      </c>
      <c r="AH106" s="396" t="s">
        <v>62</v>
      </c>
      <c r="AI106" s="36" t="s">
        <v>63</v>
      </c>
      <c r="AJ106" s="36">
        <v>6368</v>
      </c>
      <c r="AK106" s="36">
        <v>2008</v>
      </c>
      <c r="AL106" s="62" t="s">
        <v>64</v>
      </c>
      <c r="AM106" s="36">
        <v>6368</v>
      </c>
      <c r="AN106" s="19"/>
      <c r="AO106" s="301"/>
      <c r="AP106" s="302" t="s">
        <v>65</v>
      </c>
      <c r="AQ106" s="40" t="e">
        <f>COUNTIF(#REF!,C106)</f>
        <v>#REF!</v>
      </c>
      <c r="AR106" s="16"/>
      <c r="AS106" s="220" t="e">
        <f>VLOOKUP(C106,#REF!,1,0)</f>
        <v>#REF!</v>
      </c>
    </row>
    <row r="107" s="220" customFormat="1" ht="14.4" spans="1:45">
      <c r="A107" s="37" t="s">
        <v>1070</v>
      </c>
      <c r="B107" s="28">
        <v>106</v>
      </c>
      <c r="C107" s="37" t="s">
        <v>1070</v>
      </c>
      <c r="D107" s="30" t="s">
        <v>1071</v>
      </c>
      <c r="E107" s="248" t="s">
        <v>46</v>
      </c>
      <c r="F107" s="249" t="s">
        <v>134</v>
      </c>
      <c r="G107" s="249"/>
      <c r="H107" s="249"/>
      <c r="I107" s="80" t="s">
        <v>134</v>
      </c>
      <c r="J107" s="80" t="s">
        <v>48</v>
      </c>
      <c r="K107" s="80" t="s">
        <v>144</v>
      </c>
      <c r="L107" s="16" t="s">
        <v>135</v>
      </c>
      <c r="M107" s="51" t="s">
        <v>1072</v>
      </c>
      <c r="N107" s="76" t="s">
        <v>1073</v>
      </c>
      <c r="O107" s="262"/>
      <c r="P107" s="263" t="s">
        <v>1074</v>
      </c>
      <c r="Q107" s="51"/>
      <c r="R107" s="51"/>
      <c r="S107" s="276" t="s">
        <v>1075</v>
      </c>
      <c r="T107" s="276" t="s">
        <v>490</v>
      </c>
      <c r="U107" s="51"/>
      <c r="V107" s="51"/>
      <c r="W107" s="51"/>
      <c r="X107" s="32" t="s">
        <v>55</v>
      </c>
      <c r="Y107" s="80" t="s">
        <v>1076</v>
      </c>
      <c r="Z107" s="80" t="s">
        <v>1077</v>
      </c>
      <c r="AA107" s="51" t="s">
        <v>1078</v>
      </c>
      <c r="AB107" s="285">
        <v>42794</v>
      </c>
      <c r="AC107" s="285">
        <v>43040</v>
      </c>
      <c r="AD107" s="286"/>
      <c r="AE107" s="287"/>
      <c r="AF107" s="32" t="s">
        <v>60</v>
      </c>
      <c r="AG107" s="32" t="s">
        <v>61</v>
      </c>
      <c r="AH107" s="33" t="s">
        <v>62</v>
      </c>
      <c r="AI107" s="33" t="s">
        <v>63</v>
      </c>
      <c r="AJ107" s="33">
        <v>6394</v>
      </c>
      <c r="AK107" s="33">
        <v>2017</v>
      </c>
      <c r="AL107" s="62" t="s">
        <v>64</v>
      </c>
      <c r="AM107" s="33">
        <v>6394</v>
      </c>
      <c r="AN107" s="62"/>
      <c r="AO107" s="301"/>
      <c r="AP107" s="302" t="s">
        <v>65</v>
      </c>
      <c r="AQ107" s="40" t="e">
        <f>COUNTIF(#REF!,C107)</f>
        <v>#REF!</v>
      </c>
      <c r="AS107" s="220" t="e">
        <f>VLOOKUP(C107,#REF!,1,0)</f>
        <v>#REF!</v>
      </c>
    </row>
    <row r="108" s="220" customFormat="1" ht="21.6" spans="1:45">
      <c r="A108" s="250" t="s">
        <v>1079</v>
      </c>
      <c r="B108" s="28">
        <v>107</v>
      </c>
      <c r="C108" s="250" t="s">
        <v>1079</v>
      </c>
      <c r="D108" s="56" t="s">
        <v>1080</v>
      </c>
      <c r="E108" s="238" t="s">
        <v>46</v>
      </c>
      <c r="F108" s="239"/>
      <c r="G108" s="239"/>
      <c r="H108" s="239"/>
      <c r="I108" s="80" t="s">
        <v>134</v>
      </c>
      <c r="J108" s="16" t="s">
        <v>48</v>
      </c>
      <c r="K108" s="16" t="s">
        <v>144</v>
      </c>
      <c r="L108" s="16" t="s">
        <v>135</v>
      </c>
      <c r="M108" s="16" t="s">
        <v>1081</v>
      </c>
      <c r="N108" s="16" t="s">
        <v>1082</v>
      </c>
      <c r="O108" s="240"/>
      <c r="P108" s="265" t="s">
        <v>1083</v>
      </c>
      <c r="Q108" s="16"/>
      <c r="R108" s="16"/>
      <c r="S108" s="242" t="s">
        <v>149</v>
      </c>
      <c r="T108" s="242" t="s">
        <v>150</v>
      </c>
      <c r="U108" s="16"/>
      <c r="V108" s="16"/>
      <c r="W108" s="16"/>
      <c r="X108" s="18" t="s">
        <v>116</v>
      </c>
      <c r="Y108" s="16" t="s">
        <v>1084</v>
      </c>
      <c r="Z108" s="80" t="s">
        <v>1085</v>
      </c>
      <c r="AA108" s="16"/>
      <c r="AB108" s="290" t="s">
        <v>1086</v>
      </c>
      <c r="AC108" s="243" t="s">
        <v>742</v>
      </c>
      <c r="AD108" s="100"/>
      <c r="AE108" s="244"/>
      <c r="AF108" s="18" t="s">
        <v>60</v>
      </c>
      <c r="AG108" s="16" t="s">
        <v>61</v>
      </c>
      <c r="AH108" s="33" t="s">
        <v>62</v>
      </c>
      <c r="AI108" s="36" t="s">
        <v>63</v>
      </c>
      <c r="AJ108" s="36">
        <v>6400</v>
      </c>
      <c r="AK108" s="36">
        <v>2007</v>
      </c>
      <c r="AL108" s="19" t="s">
        <v>64</v>
      </c>
      <c r="AM108" s="36">
        <v>6400</v>
      </c>
      <c r="AN108" s="19"/>
      <c r="AO108" s="301"/>
      <c r="AP108" s="302" t="s">
        <v>65</v>
      </c>
      <c r="AQ108" s="40" t="e">
        <f>COUNTIF(#REF!,C108)</f>
        <v>#REF!</v>
      </c>
      <c r="AR108" s="16"/>
      <c r="AS108" s="220" t="e">
        <f>VLOOKUP(C108,#REF!,1,0)</f>
        <v>#REF!</v>
      </c>
    </row>
    <row r="109" s="220" customFormat="1" ht="14.4" spans="1:45">
      <c r="A109" s="37" t="s">
        <v>1087</v>
      </c>
      <c r="B109" s="28">
        <v>108</v>
      </c>
      <c r="C109" s="37" t="s">
        <v>1087</v>
      </c>
      <c r="D109" s="30" t="s">
        <v>1088</v>
      </c>
      <c r="E109" s="248" t="s">
        <v>46</v>
      </c>
      <c r="F109" s="249" t="s">
        <v>134</v>
      </c>
      <c r="G109" s="249"/>
      <c r="H109" s="249"/>
      <c r="I109" s="80" t="s">
        <v>134</v>
      </c>
      <c r="J109" s="80" t="s">
        <v>48</v>
      </c>
      <c r="K109" s="80" t="s">
        <v>144</v>
      </c>
      <c r="L109" s="16" t="s">
        <v>135</v>
      </c>
      <c r="M109" s="51" t="s">
        <v>1089</v>
      </c>
      <c r="N109" s="76" t="s">
        <v>1090</v>
      </c>
      <c r="O109" s="262"/>
      <c r="P109" s="263" t="s">
        <v>1091</v>
      </c>
      <c r="Q109" s="220" t="s">
        <v>99</v>
      </c>
      <c r="R109" s="51" t="s">
        <v>1092</v>
      </c>
      <c r="S109" s="276" t="s">
        <v>822</v>
      </c>
      <c r="T109" s="276" t="s">
        <v>823</v>
      </c>
      <c r="U109" s="51"/>
      <c r="V109" s="51"/>
      <c r="W109" s="51"/>
      <c r="X109" s="32" t="s">
        <v>103</v>
      </c>
      <c r="Y109" s="80" t="s">
        <v>824</v>
      </c>
      <c r="Z109" s="80" t="s">
        <v>825</v>
      </c>
      <c r="AA109" s="51" t="s">
        <v>1093</v>
      </c>
      <c r="AB109" s="285">
        <v>39581</v>
      </c>
      <c r="AC109" s="285">
        <v>39753</v>
      </c>
      <c r="AD109" s="286"/>
      <c r="AE109" s="287"/>
      <c r="AF109" s="32" t="s">
        <v>60</v>
      </c>
      <c r="AG109" s="32" t="s">
        <v>61</v>
      </c>
      <c r="AH109" s="33" t="s">
        <v>62</v>
      </c>
      <c r="AI109" s="33" t="s">
        <v>63</v>
      </c>
      <c r="AJ109" s="33">
        <v>6402</v>
      </c>
      <c r="AK109" s="33">
        <v>2008</v>
      </c>
      <c r="AL109" s="62" t="s">
        <v>64</v>
      </c>
      <c r="AM109" s="33">
        <v>6402</v>
      </c>
      <c r="AN109" s="62"/>
      <c r="AO109" s="301"/>
      <c r="AP109" s="302" t="s">
        <v>65</v>
      </c>
      <c r="AQ109" s="40" t="e">
        <f>COUNTIF(#REF!,C109)</f>
        <v>#REF!</v>
      </c>
      <c r="AS109" s="220" t="e">
        <f>VLOOKUP(C109,#REF!,1,0)</f>
        <v>#REF!</v>
      </c>
    </row>
    <row r="110" s="220" customFormat="1" ht="14.4" spans="1:45">
      <c r="A110" s="57" t="s">
        <v>1094</v>
      </c>
      <c r="B110" s="28">
        <v>109</v>
      </c>
      <c r="C110" s="57" t="s">
        <v>1094</v>
      </c>
      <c r="D110" s="50" t="s">
        <v>1095</v>
      </c>
      <c r="E110" s="248" t="s">
        <v>46</v>
      </c>
      <c r="F110" s="255" t="s">
        <v>1096</v>
      </c>
      <c r="G110" s="249"/>
      <c r="H110" s="255"/>
      <c r="I110" s="236" t="s">
        <v>1097</v>
      </c>
      <c r="J110" s="80" t="s">
        <v>93</v>
      </c>
      <c r="K110" s="80" t="s">
        <v>49</v>
      </c>
      <c r="L110" s="16" t="s">
        <v>1098</v>
      </c>
      <c r="M110" s="51" t="s">
        <v>1099</v>
      </c>
      <c r="N110" s="76" t="s">
        <v>1100</v>
      </c>
      <c r="O110" s="262"/>
      <c r="P110" s="263" t="s">
        <v>1101</v>
      </c>
      <c r="Q110" s="51"/>
      <c r="R110" s="51"/>
      <c r="S110" s="276" t="s">
        <v>248</v>
      </c>
      <c r="T110" s="276" t="s">
        <v>249</v>
      </c>
      <c r="U110" s="51"/>
      <c r="V110" s="51"/>
      <c r="W110" s="51"/>
      <c r="X110" s="32" t="s">
        <v>129</v>
      </c>
      <c r="Y110" s="80" t="s">
        <v>1102</v>
      </c>
      <c r="Z110" s="80" t="s">
        <v>266</v>
      </c>
      <c r="AA110" s="51" t="s">
        <v>1103</v>
      </c>
      <c r="AB110" s="285">
        <v>43294</v>
      </c>
      <c r="AC110" s="285">
        <v>43497</v>
      </c>
      <c r="AD110" s="286"/>
      <c r="AE110" s="293"/>
      <c r="AF110" s="32" t="s">
        <v>60</v>
      </c>
      <c r="AG110" s="32" t="s">
        <v>61</v>
      </c>
      <c r="AH110" s="33" t="s">
        <v>62</v>
      </c>
      <c r="AI110" s="33" t="s">
        <v>64</v>
      </c>
      <c r="AJ110" s="33">
        <v>6537</v>
      </c>
      <c r="AK110" s="33">
        <v>2018</v>
      </c>
      <c r="AL110" s="62" t="s">
        <v>64</v>
      </c>
      <c r="AM110" s="33">
        <v>6537</v>
      </c>
      <c r="AN110" s="62"/>
      <c r="AO110" s="301"/>
      <c r="AP110" s="302" t="s">
        <v>65</v>
      </c>
      <c r="AQ110" s="40" t="e">
        <f>COUNTIF(#REF!,C110)</f>
        <v>#REF!</v>
      </c>
      <c r="AS110" s="220" t="e">
        <f>VLOOKUP(C110,#REF!,1,0)</f>
        <v>#REF!</v>
      </c>
    </row>
    <row r="111" s="220" customFormat="1" ht="14.4" spans="1:45">
      <c r="A111" s="37" t="s">
        <v>1104</v>
      </c>
      <c r="B111" s="28">
        <v>110</v>
      </c>
      <c r="C111" s="37" t="s">
        <v>1104</v>
      </c>
      <c r="D111" s="30" t="s">
        <v>1105</v>
      </c>
      <c r="E111" s="248" t="s">
        <v>46</v>
      </c>
      <c r="F111" s="249" t="s">
        <v>256</v>
      </c>
      <c r="G111" s="249"/>
      <c r="H111" s="249"/>
      <c r="I111" s="80" t="s">
        <v>256</v>
      </c>
      <c r="J111" s="80" t="s">
        <v>48</v>
      </c>
      <c r="K111" s="80" t="s">
        <v>144</v>
      </c>
      <c r="L111" s="16" t="s">
        <v>258</v>
      </c>
      <c r="M111" s="51" t="s">
        <v>1106</v>
      </c>
      <c r="N111" s="268"/>
      <c r="O111" s="262"/>
      <c r="P111" s="263"/>
      <c r="Q111" s="38" t="s">
        <v>547</v>
      </c>
      <c r="R111" s="51" t="s">
        <v>1107</v>
      </c>
      <c r="S111" s="276" t="s">
        <v>263</v>
      </c>
      <c r="T111" s="276" t="s">
        <v>264</v>
      </c>
      <c r="U111" s="51"/>
      <c r="V111" s="51"/>
      <c r="W111" s="51"/>
      <c r="X111" s="32" t="s">
        <v>250</v>
      </c>
      <c r="Y111" s="80" t="s">
        <v>1108</v>
      </c>
      <c r="Z111" s="51" t="s">
        <v>1108</v>
      </c>
      <c r="AA111" s="288" t="s">
        <v>1109</v>
      </c>
      <c r="AB111" s="285">
        <v>31588</v>
      </c>
      <c r="AC111" s="285">
        <v>31929</v>
      </c>
      <c r="AD111" s="286"/>
      <c r="AE111" s="287"/>
      <c r="AF111" s="32" t="s">
        <v>60</v>
      </c>
      <c r="AG111" s="32" t="s">
        <v>61</v>
      </c>
      <c r="AH111" s="33" t="s">
        <v>62</v>
      </c>
      <c r="AI111" s="33" t="s">
        <v>63</v>
      </c>
      <c r="AJ111" s="33">
        <v>6541</v>
      </c>
      <c r="AK111" s="33">
        <v>1986</v>
      </c>
      <c r="AL111" s="62" t="s">
        <v>64</v>
      </c>
      <c r="AM111" s="33">
        <v>6541</v>
      </c>
      <c r="AN111" s="62"/>
      <c r="AO111" s="301"/>
      <c r="AP111" s="302" t="s">
        <v>65</v>
      </c>
      <c r="AQ111" s="40" t="e">
        <f>COUNTIF(#REF!,C111)</f>
        <v>#REF!</v>
      </c>
      <c r="AS111" s="220" t="e">
        <f>VLOOKUP(C111,#REF!,1,0)</f>
        <v>#REF!</v>
      </c>
    </row>
    <row r="112" s="220" customFormat="1" ht="14.4" spans="1:45">
      <c r="A112" s="37" t="s">
        <v>1110</v>
      </c>
      <c r="B112" s="28">
        <v>112</v>
      </c>
      <c r="C112" s="37" t="s">
        <v>1110</v>
      </c>
      <c r="D112" s="30" t="s">
        <v>1111</v>
      </c>
      <c r="E112" s="248" t="s">
        <v>46</v>
      </c>
      <c r="F112" s="249" t="s">
        <v>300</v>
      </c>
      <c r="G112" s="249"/>
      <c r="H112" s="249"/>
      <c r="I112" s="80" t="s">
        <v>300</v>
      </c>
      <c r="J112" s="80" t="s">
        <v>48</v>
      </c>
      <c r="K112" s="80" t="s">
        <v>144</v>
      </c>
      <c r="L112" s="16" t="s">
        <v>301</v>
      </c>
      <c r="M112" s="51" t="s">
        <v>1112</v>
      </c>
      <c r="N112" s="76" t="s">
        <v>1113</v>
      </c>
      <c r="O112" s="262"/>
      <c r="P112" s="263" t="s">
        <v>1114</v>
      </c>
      <c r="Q112" s="51"/>
      <c r="R112" s="51"/>
      <c r="S112" s="276" t="s">
        <v>764</v>
      </c>
      <c r="T112" s="276" t="s">
        <v>1115</v>
      </c>
      <c r="U112" s="51"/>
      <c r="V112" s="51"/>
      <c r="W112" s="51"/>
      <c r="X112" s="32" t="s">
        <v>103</v>
      </c>
      <c r="Y112" s="80" t="s">
        <v>1116</v>
      </c>
      <c r="Z112" s="51" t="s">
        <v>1116</v>
      </c>
      <c r="AA112" s="288" t="s">
        <v>1117</v>
      </c>
      <c r="AB112" s="285">
        <v>37905</v>
      </c>
      <c r="AC112" s="285">
        <v>38108</v>
      </c>
      <c r="AD112" s="286"/>
      <c r="AE112" s="287"/>
      <c r="AF112" s="32" t="s">
        <v>60</v>
      </c>
      <c r="AG112" s="32" t="s">
        <v>61</v>
      </c>
      <c r="AH112" s="33" t="s">
        <v>62</v>
      </c>
      <c r="AI112" s="33" t="s">
        <v>63</v>
      </c>
      <c r="AJ112" s="33">
        <v>6678</v>
      </c>
      <c r="AK112" s="33">
        <v>2003</v>
      </c>
      <c r="AL112" s="62" t="s">
        <v>64</v>
      </c>
      <c r="AM112" s="33">
        <v>6678</v>
      </c>
      <c r="AN112" s="62"/>
      <c r="AO112" s="301"/>
      <c r="AP112" s="302" t="s">
        <v>65</v>
      </c>
      <c r="AQ112" s="40" t="e">
        <f>COUNTIF(#REF!,C112)</f>
        <v>#REF!</v>
      </c>
      <c r="AS112" s="220" t="e">
        <f>VLOOKUP(C112,#REF!,1,0)</f>
        <v>#REF!</v>
      </c>
    </row>
    <row r="113" s="220" customFormat="1" ht="14.4" spans="1:45">
      <c r="A113" s="251" t="s">
        <v>1118</v>
      </c>
      <c r="B113" s="28">
        <v>113</v>
      </c>
      <c r="C113" s="251" t="s">
        <v>1118</v>
      </c>
      <c r="D113" s="256" t="s">
        <v>1119</v>
      </c>
      <c r="E113" s="248" t="s">
        <v>46</v>
      </c>
      <c r="F113" s="249" t="s">
        <v>300</v>
      </c>
      <c r="G113" s="249" t="s">
        <v>257</v>
      </c>
      <c r="H113" s="249"/>
      <c r="I113" s="80" t="s">
        <v>300</v>
      </c>
      <c r="J113" s="80" t="s">
        <v>48</v>
      </c>
      <c r="K113" s="80" t="s">
        <v>144</v>
      </c>
      <c r="L113" s="16" t="s">
        <v>301</v>
      </c>
      <c r="M113" s="80" t="s">
        <v>1120</v>
      </c>
      <c r="N113" s="76" t="s">
        <v>1121</v>
      </c>
      <c r="O113" s="266"/>
      <c r="P113" s="267" t="s">
        <v>1122</v>
      </c>
      <c r="Q113" s="80"/>
      <c r="R113" s="80"/>
      <c r="S113" s="279" t="s">
        <v>764</v>
      </c>
      <c r="T113" s="279" t="s">
        <v>1115</v>
      </c>
      <c r="U113" s="80"/>
      <c r="V113" s="80"/>
      <c r="W113" s="80"/>
      <c r="X113" s="44" t="s">
        <v>218</v>
      </c>
      <c r="Y113" s="80" t="s">
        <v>1123</v>
      </c>
      <c r="Z113" s="51" t="s">
        <v>1123</v>
      </c>
      <c r="AA113" s="268" t="s">
        <v>1124</v>
      </c>
      <c r="AB113" s="292">
        <v>37905</v>
      </c>
      <c r="AC113" s="292">
        <v>38108</v>
      </c>
      <c r="AD113" s="286"/>
      <c r="AE113" s="28"/>
      <c r="AF113" s="44" t="s">
        <v>60</v>
      </c>
      <c r="AG113" s="44" t="s">
        <v>61</v>
      </c>
      <c r="AH113" s="33" t="s">
        <v>62</v>
      </c>
      <c r="AI113" s="33" t="s">
        <v>63</v>
      </c>
      <c r="AJ113" s="33">
        <v>6679</v>
      </c>
      <c r="AK113" s="33">
        <v>2003</v>
      </c>
      <c r="AL113" s="62" t="s">
        <v>64</v>
      </c>
      <c r="AM113" s="33">
        <v>6679</v>
      </c>
      <c r="AN113" s="70"/>
      <c r="AO113" s="301" t="s">
        <v>65</v>
      </c>
      <c r="AP113" s="302" t="s">
        <v>65</v>
      </c>
      <c r="AQ113" s="40" t="e">
        <f>COUNTIF(#REF!,C113)</f>
        <v>#REF!</v>
      </c>
      <c r="AR113" s="236"/>
      <c r="AS113" s="220" t="e">
        <f>VLOOKUP(C113,#REF!,1,0)</f>
        <v>#REF!</v>
      </c>
    </row>
    <row r="114" s="220" customFormat="1" ht="14.4" spans="1:45">
      <c r="A114" s="37" t="s">
        <v>1125</v>
      </c>
      <c r="B114" s="28">
        <v>114</v>
      </c>
      <c r="C114" s="37" t="s">
        <v>1125</v>
      </c>
      <c r="D114" s="30" t="s">
        <v>1126</v>
      </c>
      <c r="E114" s="248" t="s">
        <v>46</v>
      </c>
      <c r="F114" s="249" t="s">
        <v>300</v>
      </c>
      <c r="G114" s="249"/>
      <c r="H114" s="249"/>
      <c r="I114" s="80" t="s">
        <v>300</v>
      </c>
      <c r="J114" s="80" t="s">
        <v>48</v>
      </c>
      <c r="K114" s="80" t="s">
        <v>144</v>
      </c>
      <c r="L114" s="16" t="s">
        <v>301</v>
      </c>
      <c r="M114" s="51" t="s">
        <v>1127</v>
      </c>
      <c r="N114" s="76" t="s">
        <v>1128</v>
      </c>
      <c r="O114" s="262"/>
      <c r="P114" s="263" t="s">
        <v>1129</v>
      </c>
      <c r="Q114" s="51"/>
      <c r="R114" s="51"/>
      <c r="S114" s="276" t="s">
        <v>764</v>
      </c>
      <c r="T114" s="276" t="s">
        <v>1115</v>
      </c>
      <c r="U114" s="51"/>
      <c r="V114" s="51"/>
      <c r="W114" s="51"/>
      <c r="X114" s="32" t="s">
        <v>129</v>
      </c>
      <c r="Y114" s="80" t="s">
        <v>1123</v>
      </c>
      <c r="Z114" s="51" t="s">
        <v>1123</v>
      </c>
      <c r="AA114" s="288" t="s">
        <v>1130</v>
      </c>
      <c r="AB114" s="285">
        <v>37905</v>
      </c>
      <c r="AC114" s="285">
        <v>38108</v>
      </c>
      <c r="AD114" s="286"/>
      <c r="AE114" s="287"/>
      <c r="AF114" s="32" t="s">
        <v>60</v>
      </c>
      <c r="AG114" s="32" t="s">
        <v>61</v>
      </c>
      <c r="AH114" s="33" t="s">
        <v>62</v>
      </c>
      <c r="AI114" s="33" t="s">
        <v>63</v>
      </c>
      <c r="AJ114" s="33">
        <v>6680</v>
      </c>
      <c r="AK114" s="33">
        <v>2003</v>
      </c>
      <c r="AL114" s="62" t="s">
        <v>64</v>
      </c>
      <c r="AM114" s="33">
        <v>6680</v>
      </c>
      <c r="AN114" s="62"/>
      <c r="AO114" s="301"/>
      <c r="AP114" s="302" t="s">
        <v>65</v>
      </c>
      <c r="AQ114" s="40" t="e">
        <f>COUNTIF(#REF!,C114)</f>
        <v>#REF!</v>
      </c>
      <c r="AS114" s="220" t="e">
        <f>VLOOKUP(C114,#REF!,1,0)</f>
        <v>#REF!</v>
      </c>
    </row>
    <row r="115" s="220" customFormat="1" ht="21.6" spans="1:45">
      <c r="A115" s="251" t="s">
        <v>1131</v>
      </c>
      <c r="B115" s="28">
        <v>115</v>
      </c>
      <c r="C115" s="251" t="s">
        <v>1131</v>
      </c>
      <c r="D115" s="256" t="s">
        <v>1132</v>
      </c>
      <c r="E115" s="248" t="s">
        <v>46</v>
      </c>
      <c r="F115" s="249" t="s">
        <v>300</v>
      </c>
      <c r="G115" s="249" t="s">
        <v>257</v>
      </c>
      <c r="H115" s="249" t="s">
        <v>1133</v>
      </c>
      <c r="I115" s="80" t="s">
        <v>300</v>
      </c>
      <c r="J115" s="80" t="s">
        <v>48</v>
      </c>
      <c r="K115" s="80" t="s">
        <v>144</v>
      </c>
      <c r="L115" s="16" t="s">
        <v>301</v>
      </c>
      <c r="M115" s="51" t="s">
        <v>1134</v>
      </c>
      <c r="N115" s="76" t="s">
        <v>1135</v>
      </c>
      <c r="O115" s="262"/>
      <c r="P115" s="267" t="s">
        <v>1136</v>
      </c>
      <c r="Q115" s="220" t="s">
        <v>99</v>
      </c>
      <c r="R115" s="51" t="s">
        <v>1137</v>
      </c>
      <c r="S115" s="276" t="s">
        <v>402</v>
      </c>
      <c r="T115" s="276" t="s">
        <v>439</v>
      </c>
      <c r="U115" s="51"/>
      <c r="V115" s="51"/>
      <c r="W115" s="51"/>
      <c r="X115" s="32" t="s">
        <v>116</v>
      </c>
      <c r="Y115" s="80" t="s">
        <v>440</v>
      </c>
      <c r="Z115" s="51" t="s">
        <v>440</v>
      </c>
      <c r="AA115" s="51" t="s">
        <v>1138</v>
      </c>
      <c r="AB115" s="285">
        <v>39583</v>
      </c>
      <c r="AC115" s="285">
        <v>39753</v>
      </c>
      <c r="AD115" s="286"/>
      <c r="AE115" s="28"/>
      <c r="AF115" s="32" t="s">
        <v>60</v>
      </c>
      <c r="AG115" s="32" t="s">
        <v>61</v>
      </c>
      <c r="AH115" s="33" t="s">
        <v>62</v>
      </c>
      <c r="AI115" s="33" t="s">
        <v>63</v>
      </c>
      <c r="AJ115" s="33">
        <v>6682</v>
      </c>
      <c r="AK115" s="33">
        <v>2008</v>
      </c>
      <c r="AL115" s="62" t="s">
        <v>64</v>
      </c>
      <c r="AM115" s="33">
        <v>6682</v>
      </c>
      <c r="AN115" s="70"/>
      <c r="AO115" s="301" t="s">
        <v>65</v>
      </c>
      <c r="AP115" s="302" t="s">
        <v>65</v>
      </c>
      <c r="AQ115" s="40" t="e">
        <f>COUNTIF(#REF!,C115)</f>
        <v>#REF!</v>
      </c>
      <c r="AS115" s="220" t="e">
        <f>VLOOKUP(C115,#REF!,1,0)</f>
        <v>#REF!</v>
      </c>
    </row>
    <row r="116" s="220" customFormat="1" ht="14.4" spans="1:45">
      <c r="A116" s="47" t="s">
        <v>1139</v>
      </c>
      <c r="B116" s="28">
        <v>116</v>
      </c>
      <c r="C116" s="47" t="s">
        <v>1139</v>
      </c>
      <c r="D116" s="48" t="s">
        <v>1140</v>
      </c>
      <c r="E116" s="248" t="s">
        <v>46</v>
      </c>
      <c r="F116" s="249" t="s">
        <v>94</v>
      </c>
      <c r="G116" s="249"/>
      <c r="H116" s="249"/>
      <c r="I116" s="80" t="s">
        <v>94</v>
      </c>
      <c r="J116" s="80" t="s">
        <v>93</v>
      </c>
      <c r="K116" s="80" t="s">
        <v>94</v>
      </c>
      <c r="L116" s="271" t="s">
        <v>623</v>
      </c>
      <c r="M116" s="51" t="s">
        <v>1141</v>
      </c>
      <c r="N116" s="76" t="s">
        <v>1142</v>
      </c>
      <c r="O116" s="262"/>
      <c r="P116" s="263" t="s">
        <v>1143</v>
      </c>
      <c r="Q116" s="51"/>
      <c r="R116" s="51"/>
      <c r="S116" s="276" t="s">
        <v>1144</v>
      </c>
      <c r="T116" s="276" t="s">
        <v>102</v>
      </c>
      <c r="U116" s="51"/>
      <c r="V116" s="51"/>
      <c r="W116" s="51"/>
      <c r="X116" s="32" t="s">
        <v>901</v>
      </c>
      <c r="Y116" s="80" t="s">
        <v>1145</v>
      </c>
      <c r="Z116" s="80" t="s">
        <v>1146</v>
      </c>
      <c r="AA116" s="51" t="s">
        <v>1147</v>
      </c>
      <c r="AB116" s="285">
        <v>41978</v>
      </c>
      <c r="AC116" s="285">
        <v>42186</v>
      </c>
      <c r="AD116" s="286"/>
      <c r="AE116" s="306"/>
      <c r="AF116" s="32" t="s">
        <v>60</v>
      </c>
      <c r="AG116" s="32" t="s">
        <v>61</v>
      </c>
      <c r="AH116" s="33" t="s">
        <v>62</v>
      </c>
      <c r="AI116" s="33" t="s">
        <v>64</v>
      </c>
      <c r="AJ116" s="33">
        <v>6722</v>
      </c>
      <c r="AK116" s="33">
        <v>2014</v>
      </c>
      <c r="AL116" s="62" t="s">
        <v>64</v>
      </c>
      <c r="AM116" s="33">
        <v>6722</v>
      </c>
      <c r="AN116" s="62"/>
      <c r="AO116" s="301"/>
      <c r="AP116" s="302" t="s">
        <v>65</v>
      </c>
      <c r="AQ116" s="40" t="e">
        <f>COUNTIF(#REF!,C116)</f>
        <v>#REF!</v>
      </c>
      <c r="AS116" s="220" t="e">
        <f>VLOOKUP(C116,#REF!,1,0)</f>
        <v>#REF!</v>
      </c>
    </row>
    <row r="117" s="220" customFormat="1" ht="14.4" spans="1:45">
      <c r="A117" s="83" t="s">
        <v>1148</v>
      </c>
      <c r="B117" s="28">
        <v>117</v>
      </c>
      <c r="C117" s="83" t="s">
        <v>1148</v>
      </c>
      <c r="D117" s="50" t="s">
        <v>1149</v>
      </c>
      <c r="E117" s="304" t="s">
        <v>445</v>
      </c>
      <c r="F117" s="249" t="s">
        <v>668</v>
      </c>
      <c r="G117" s="249"/>
      <c r="H117" s="249"/>
      <c r="I117" s="80" t="s">
        <v>668</v>
      </c>
      <c r="J117" s="80" t="s">
        <v>48</v>
      </c>
      <c r="K117" s="80" t="s">
        <v>144</v>
      </c>
      <c r="L117" s="16" t="s">
        <v>670</v>
      </c>
      <c r="M117" s="51" t="s">
        <v>1150</v>
      </c>
      <c r="N117" s="268"/>
      <c r="O117" s="262"/>
      <c r="P117" s="263"/>
      <c r="Q117" s="51"/>
      <c r="R117" s="51"/>
      <c r="S117" s="276" t="s">
        <v>673</v>
      </c>
      <c r="T117" s="276" t="s">
        <v>1151</v>
      </c>
      <c r="U117" s="51"/>
      <c r="V117" s="51"/>
      <c r="W117" s="51"/>
      <c r="X117" s="32" t="s">
        <v>250</v>
      </c>
      <c r="Y117" s="80" t="s">
        <v>1152</v>
      </c>
      <c r="Z117" s="51" t="s">
        <v>1152</v>
      </c>
      <c r="AA117" s="288" t="s">
        <v>1153</v>
      </c>
      <c r="AB117" s="285">
        <v>31695</v>
      </c>
      <c r="AC117" s="285">
        <v>31837</v>
      </c>
      <c r="AD117" s="286"/>
      <c r="AE117" s="294" t="s">
        <v>1154</v>
      </c>
      <c r="AF117" s="40" t="s">
        <v>60</v>
      </c>
      <c r="AG117" s="32" t="s">
        <v>61</v>
      </c>
      <c r="AH117" s="33" t="s">
        <v>62</v>
      </c>
      <c r="AI117" s="33" t="s">
        <v>63</v>
      </c>
      <c r="AJ117" s="33">
        <v>6920</v>
      </c>
      <c r="AK117" s="33">
        <v>1986</v>
      </c>
      <c r="AL117" s="70" t="s">
        <v>64</v>
      </c>
      <c r="AM117" s="33">
        <v>6920</v>
      </c>
      <c r="AN117" s="62"/>
      <c r="AO117" s="301"/>
      <c r="AP117" s="302" t="s">
        <v>65</v>
      </c>
      <c r="AQ117" s="40" t="e">
        <f>COUNTIF(#REF!,C117)</f>
        <v>#REF!</v>
      </c>
      <c r="AS117" s="220" t="e">
        <f>VLOOKUP(C117,#REF!,1,0)</f>
        <v>#REF!</v>
      </c>
    </row>
    <row r="118" s="220" customFormat="1" ht="14.4" spans="1:45">
      <c r="A118" s="37" t="s">
        <v>1155</v>
      </c>
      <c r="B118" s="28">
        <v>118</v>
      </c>
      <c r="C118" s="37" t="s">
        <v>1155</v>
      </c>
      <c r="D118" s="30" t="s">
        <v>1156</v>
      </c>
      <c r="E118" s="248" t="s">
        <v>445</v>
      </c>
      <c r="F118" s="249" t="s">
        <v>782</v>
      </c>
      <c r="G118" s="249"/>
      <c r="H118" s="249"/>
      <c r="I118" s="80" t="s">
        <v>782</v>
      </c>
      <c r="J118" s="80" t="s">
        <v>93</v>
      </c>
      <c r="K118" s="80" t="s">
        <v>49</v>
      </c>
      <c r="L118" s="16" t="s">
        <v>783</v>
      </c>
      <c r="M118" s="51" t="s">
        <v>1157</v>
      </c>
      <c r="N118" s="76" t="s">
        <v>1158</v>
      </c>
      <c r="O118" s="262" t="s">
        <v>1159</v>
      </c>
      <c r="P118" s="263"/>
      <c r="Q118" s="51" t="s">
        <v>293</v>
      </c>
      <c r="R118" s="51" t="s">
        <v>1160</v>
      </c>
      <c r="S118" s="276" t="s">
        <v>1161</v>
      </c>
      <c r="T118" s="276" t="s">
        <v>1162</v>
      </c>
      <c r="U118" s="51"/>
      <c r="V118" s="51"/>
      <c r="W118" s="51"/>
      <c r="X118" s="32" t="s">
        <v>1163</v>
      </c>
      <c r="Y118" s="80" t="s">
        <v>1164</v>
      </c>
      <c r="Z118" s="51" t="s">
        <v>1164</v>
      </c>
      <c r="AA118" s="288" t="s">
        <v>1165</v>
      </c>
      <c r="AB118" s="285">
        <v>38562</v>
      </c>
      <c r="AC118" s="285">
        <v>38930</v>
      </c>
      <c r="AD118" s="286"/>
      <c r="AE118" s="298" t="s">
        <v>1166</v>
      </c>
      <c r="AF118" s="32" t="s">
        <v>60</v>
      </c>
      <c r="AG118" s="32" t="s">
        <v>61</v>
      </c>
      <c r="AH118" s="33" t="s">
        <v>62</v>
      </c>
      <c r="AI118" s="33" t="s">
        <v>64</v>
      </c>
      <c r="AJ118" s="33">
        <v>7251.1</v>
      </c>
      <c r="AK118" s="33">
        <v>2005</v>
      </c>
      <c r="AL118" s="62" t="s">
        <v>64</v>
      </c>
      <c r="AM118" s="33">
        <v>7251</v>
      </c>
      <c r="AN118" s="62">
        <v>1</v>
      </c>
      <c r="AO118" s="301"/>
      <c r="AP118" s="302" t="s">
        <v>65</v>
      </c>
      <c r="AQ118" s="40" t="e">
        <f>COUNTIF(#REF!,C118)</f>
        <v>#REF!</v>
      </c>
      <c r="AS118" s="220" t="e">
        <f>VLOOKUP(C118,#REF!,1,0)</f>
        <v>#REF!</v>
      </c>
    </row>
    <row r="119" s="51" customFormat="1" ht="14.4" spans="1:45">
      <c r="A119" s="84" t="s">
        <v>1167</v>
      </c>
      <c r="B119" s="28">
        <v>119</v>
      </c>
      <c r="C119" s="84" t="s">
        <v>1167</v>
      </c>
      <c r="D119" s="76" t="s">
        <v>1168</v>
      </c>
      <c r="E119" s="248" t="s">
        <v>445</v>
      </c>
      <c r="F119" s="249" t="s">
        <v>782</v>
      </c>
      <c r="G119" s="249"/>
      <c r="H119" s="249"/>
      <c r="I119" s="80" t="s">
        <v>782</v>
      </c>
      <c r="J119" s="80" t="s">
        <v>93</v>
      </c>
      <c r="K119" s="80" t="s">
        <v>49</v>
      </c>
      <c r="L119" s="16" t="s">
        <v>783</v>
      </c>
      <c r="M119" s="51" t="s">
        <v>1169</v>
      </c>
      <c r="N119" s="76" t="s">
        <v>1170</v>
      </c>
      <c r="O119" s="262" t="s">
        <v>1171</v>
      </c>
      <c r="P119" s="263" t="s">
        <v>1172</v>
      </c>
      <c r="Q119" s="51" t="s">
        <v>293</v>
      </c>
      <c r="R119" s="51" t="s">
        <v>1173</v>
      </c>
      <c r="S119" s="276" t="s">
        <v>1161</v>
      </c>
      <c r="T119" s="276" t="s">
        <v>1162</v>
      </c>
      <c r="X119" s="32" t="s">
        <v>161</v>
      </c>
      <c r="Y119" s="80" t="s">
        <v>1174</v>
      </c>
      <c r="Z119" s="80" t="s">
        <v>1164</v>
      </c>
      <c r="AA119" s="51" t="s">
        <v>1175</v>
      </c>
      <c r="AB119" s="285">
        <v>38954</v>
      </c>
      <c r="AC119" s="285">
        <v>39142</v>
      </c>
      <c r="AD119" s="286"/>
      <c r="AE119" s="298" t="s">
        <v>1166</v>
      </c>
      <c r="AF119" s="32" t="s">
        <v>60</v>
      </c>
      <c r="AG119" s="32" t="s">
        <v>61</v>
      </c>
      <c r="AH119" s="33" t="s">
        <v>62</v>
      </c>
      <c r="AI119" s="33" t="s">
        <v>64</v>
      </c>
      <c r="AJ119" s="33">
        <v>7251.2</v>
      </c>
      <c r="AK119" s="33">
        <v>2006</v>
      </c>
      <c r="AL119" s="62" t="s">
        <v>64</v>
      </c>
      <c r="AM119" s="33">
        <v>7251</v>
      </c>
      <c r="AN119" s="62">
        <v>2</v>
      </c>
      <c r="AO119" s="301"/>
      <c r="AP119" s="302" t="s">
        <v>65</v>
      </c>
      <c r="AQ119" s="40" t="e">
        <f>COUNTIF(#REF!,C119)</f>
        <v>#REF!</v>
      </c>
      <c r="AR119" s="220"/>
      <c r="AS119" s="220" t="e">
        <f>VLOOKUP(C119,#REF!,1,0)</f>
        <v>#REF!</v>
      </c>
    </row>
    <row r="120" s="51" customFormat="1" ht="14.4" spans="1:45">
      <c r="A120" s="84" t="s">
        <v>1176</v>
      </c>
      <c r="B120" s="28">
        <v>120</v>
      </c>
      <c r="C120" s="84" t="s">
        <v>1176</v>
      </c>
      <c r="D120" s="76" t="s">
        <v>1177</v>
      </c>
      <c r="E120" s="248" t="s">
        <v>445</v>
      </c>
      <c r="F120" s="249" t="s">
        <v>782</v>
      </c>
      <c r="G120" s="249"/>
      <c r="H120" s="249"/>
      <c r="I120" s="80" t="s">
        <v>782</v>
      </c>
      <c r="J120" s="80" t="s">
        <v>93</v>
      </c>
      <c r="K120" s="80" t="s">
        <v>49</v>
      </c>
      <c r="L120" s="16" t="s">
        <v>783</v>
      </c>
      <c r="M120" s="51" t="s">
        <v>1178</v>
      </c>
      <c r="N120" s="268"/>
      <c r="O120" s="262" t="s">
        <v>1179</v>
      </c>
      <c r="P120" s="263"/>
      <c r="Q120" s="51" t="s">
        <v>293</v>
      </c>
      <c r="R120" s="51" t="s">
        <v>1180</v>
      </c>
      <c r="S120" s="276" t="s">
        <v>1161</v>
      </c>
      <c r="T120" s="276" t="s">
        <v>1162</v>
      </c>
      <c r="X120" s="32" t="s">
        <v>116</v>
      </c>
      <c r="Y120" s="80" t="s">
        <v>1181</v>
      </c>
      <c r="Z120" s="51" t="s">
        <v>1181</v>
      </c>
      <c r="AA120" s="288" t="s">
        <v>1182</v>
      </c>
      <c r="AB120" s="285">
        <v>35794</v>
      </c>
      <c r="AC120" s="285">
        <v>36069</v>
      </c>
      <c r="AD120" s="286"/>
      <c r="AE120" s="298" t="s">
        <v>1166</v>
      </c>
      <c r="AF120" s="32" t="s">
        <v>60</v>
      </c>
      <c r="AG120" s="32" t="s">
        <v>61</v>
      </c>
      <c r="AH120" s="33" t="s">
        <v>62</v>
      </c>
      <c r="AI120" s="62" t="s">
        <v>64</v>
      </c>
      <c r="AJ120" s="62">
        <v>7251.3</v>
      </c>
      <c r="AK120" s="62">
        <v>1997</v>
      </c>
      <c r="AL120" s="62" t="s">
        <v>64</v>
      </c>
      <c r="AM120" s="62">
        <v>7251</v>
      </c>
      <c r="AN120" s="62">
        <v>3</v>
      </c>
      <c r="AO120" s="301"/>
      <c r="AP120" s="302" t="s">
        <v>65</v>
      </c>
      <c r="AQ120" s="40" t="e">
        <f>COUNTIF(#REF!,C120)</f>
        <v>#REF!</v>
      </c>
      <c r="AR120" s="220"/>
      <c r="AS120" s="220" t="e">
        <f>VLOOKUP(C120,#REF!,1,0)</f>
        <v>#REF!</v>
      </c>
    </row>
    <row r="121" s="51" customFormat="1" ht="14.4" spans="1:45">
      <c r="A121" s="84" t="s">
        <v>1183</v>
      </c>
      <c r="B121" s="28">
        <v>121</v>
      </c>
      <c r="C121" s="84" t="s">
        <v>1183</v>
      </c>
      <c r="D121" s="76" t="s">
        <v>1184</v>
      </c>
      <c r="E121" s="248" t="s">
        <v>46</v>
      </c>
      <c r="F121" s="249" t="s">
        <v>782</v>
      </c>
      <c r="G121" s="249"/>
      <c r="H121" s="249"/>
      <c r="I121" s="80" t="s">
        <v>782</v>
      </c>
      <c r="J121" s="80" t="s">
        <v>48</v>
      </c>
      <c r="K121" s="80" t="s">
        <v>49</v>
      </c>
      <c r="L121" s="16" t="s">
        <v>783</v>
      </c>
      <c r="M121" s="51" t="s">
        <v>1185</v>
      </c>
      <c r="N121" s="76" t="s">
        <v>1186</v>
      </c>
      <c r="O121" s="262"/>
      <c r="P121" s="263" t="s">
        <v>1179</v>
      </c>
      <c r="Q121" s="51" t="s">
        <v>293</v>
      </c>
      <c r="R121" s="51" t="s">
        <v>1187</v>
      </c>
      <c r="S121" s="276" t="s">
        <v>1161</v>
      </c>
      <c r="T121" s="276" t="s">
        <v>1188</v>
      </c>
      <c r="X121" s="32" t="s">
        <v>218</v>
      </c>
      <c r="Y121" s="80" t="s">
        <v>1189</v>
      </c>
      <c r="Z121" s="80" t="s">
        <v>790</v>
      </c>
      <c r="AA121" s="51" t="s">
        <v>1190</v>
      </c>
      <c r="AB121" s="285">
        <v>43040</v>
      </c>
      <c r="AC121" s="285">
        <v>43221</v>
      </c>
      <c r="AD121" s="286"/>
      <c r="AE121" s="287"/>
      <c r="AF121" s="32" t="s">
        <v>60</v>
      </c>
      <c r="AG121" s="32" t="s">
        <v>61</v>
      </c>
      <c r="AH121" s="33" t="s">
        <v>62</v>
      </c>
      <c r="AI121" s="62" t="s">
        <v>63</v>
      </c>
      <c r="AJ121" s="62">
        <v>7251.3</v>
      </c>
      <c r="AK121" s="62">
        <v>2017</v>
      </c>
      <c r="AL121" s="62" t="s">
        <v>64</v>
      </c>
      <c r="AM121" s="62">
        <v>7251</v>
      </c>
      <c r="AN121" s="62">
        <v>3</v>
      </c>
      <c r="AO121" s="301"/>
      <c r="AP121" s="302" t="s">
        <v>65</v>
      </c>
      <c r="AQ121" s="40" t="e">
        <f>COUNTIF(#REF!,C121)</f>
        <v>#REF!</v>
      </c>
      <c r="AR121" s="220"/>
      <c r="AS121" s="220" t="e">
        <f>VLOOKUP(C121,#REF!,1,0)</f>
        <v>#REF!</v>
      </c>
    </row>
    <row r="122" s="51" customFormat="1" ht="14.4" spans="1:45">
      <c r="A122" s="84" t="s">
        <v>1191</v>
      </c>
      <c r="B122" s="28">
        <v>122</v>
      </c>
      <c r="C122" s="84" t="s">
        <v>1191</v>
      </c>
      <c r="D122" s="76" t="s">
        <v>1192</v>
      </c>
      <c r="E122" s="248" t="s">
        <v>239</v>
      </c>
      <c r="F122" s="249" t="s">
        <v>782</v>
      </c>
      <c r="G122" s="249"/>
      <c r="H122" s="249"/>
      <c r="I122" s="80" t="s">
        <v>782</v>
      </c>
      <c r="J122" s="80" t="s">
        <v>48</v>
      </c>
      <c r="K122" s="80" t="s">
        <v>49</v>
      </c>
      <c r="L122" s="16" t="s">
        <v>783</v>
      </c>
      <c r="M122" s="51" t="s">
        <v>1193</v>
      </c>
      <c r="N122" s="76" t="s">
        <v>1194</v>
      </c>
      <c r="O122" s="262" t="s">
        <v>1195</v>
      </c>
      <c r="P122" s="263" t="s">
        <v>112</v>
      </c>
      <c r="S122" s="276" t="s">
        <v>1161</v>
      </c>
      <c r="T122" s="276" t="s">
        <v>1196</v>
      </c>
      <c r="X122" s="32" t="s">
        <v>103</v>
      </c>
      <c r="Y122" s="268" t="s">
        <v>1197</v>
      </c>
      <c r="Z122" s="80" t="s">
        <v>1198</v>
      </c>
      <c r="AA122" s="288" t="s">
        <v>1199</v>
      </c>
      <c r="AB122" s="285">
        <v>38389</v>
      </c>
      <c r="AC122" s="285">
        <v>38565</v>
      </c>
      <c r="AD122" s="299" t="s">
        <v>1200</v>
      </c>
      <c r="AE122" s="287"/>
      <c r="AF122" s="32" t="s">
        <v>60</v>
      </c>
      <c r="AG122" s="32" t="s">
        <v>61</v>
      </c>
      <c r="AH122" s="33" t="s">
        <v>62</v>
      </c>
      <c r="AI122" s="62" t="s">
        <v>63</v>
      </c>
      <c r="AJ122" s="62">
        <v>7251.8</v>
      </c>
      <c r="AK122" s="62">
        <v>2005</v>
      </c>
      <c r="AL122" s="62" t="s">
        <v>64</v>
      </c>
      <c r="AM122" s="62">
        <v>7251</v>
      </c>
      <c r="AN122" s="62">
        <v>8</v>
      </c>
      <c r="AO122" s="301"/>
      <c r="AP122" s="302" t="s">
        <v>65</v>
      </c>
      <c r="AQ122" s="40" t="e">
        <f>COUNTIF(#REF!,C122)</f>
        <v>#REF!</v>
      </c>
      <c r="AR122" s="220"/>
      <c r="AS122" s="220" t="e">
        <f>VLOOKUP(C122,#REF!,1,0)</f>
        <v>#REF!</v>
      </c>
    </row>
    <row r="123" s="51" customFormat="1" ht="14.4" spans="1:45">
      <c r="A123" s="84" t="s">
        <v>1195</v>
      </c>
      <c r="B123" s="28">
        <v>123</v>
      </c>
      <c r="C123" s="84" t="s">
        <v>1195</v>
      </c>
      <c r="D123" s="76" t="s">
        <v>1201</v>
      </c>
      <c r="E123" s="248" t="s">
        <v>46</v>
      </c>
      <c r="F123" s="249" t="s">
        <v>782</v>
      </c>
      <c r="G123" s="249"/>
      <c r="H123" s="249"/>
      <c r="I123" s="80" t="s">
        <v>782</v>
      </c>
      <c r="J123" s="80" t="s">
        <v>48</v>
      </c>
      <c r="K123" s="80" t="s">
        <v>49</v>
      </c>
      <c r="L123" s="16" t="s">
        <v>783</v>
      </c>
      <c r="M123" s="51" t="s">
        <v>1202</v>
      </c>
      <c r="N123" s="76" t="s">
        <v>1203</v>
      </c>
      <c r="O123" s="262"/>
      <c r="P123" s="263" t="s">
        <v>1191</v>
      </c>
      <c r="S123" s="276" t="s">
        <v>1161</v>
      </c>
      <c r="T123" s="276" t="s">
        <v>1188</v>
      </c>
      <c r="X123" s="32" t="s">
        <v>55</v>
      </c>
      <c r="Y123" s="80" t="s">
        <v>1204</v>
      </c>
      <c r="Z123" s="80" t="s">
        <v>790</v>
      </c>
      <c r="AA123" s="51" t="s">
        <v>1205</v>
      </c>
      <c r="AB123" s="285">
        <v>44154</v>
      </c>
      <c r="AC123" s="285">
        <v>44348</v>
      </c>
      <c r="AD123" s="286"/>
      <c r="AE123" s="287"/>
      <c r="AF123" s="32" t="s">
        <v>60</v>
      </c>
      <c r="AG123" s="32" t="s">
        <v>61</v>
      </c>
      <c r="AH123" s="33" t="s">
        <v>62</v>
      </c>
      <c r="AI123" s="62" t="s">
        <v>63</v>
      </c>
      <c r="AJ123" s="62">
        <v>7251.8</v>
      </c>
      <c r="AK123" s="62">
        <v>2020</v>
      </c>
      <c r="AL123" s="62" t="s">
        <v>64</v>
      </c>
      <c r="AM123" s="62">
        <v>7251</v>
      </c>
      <c r="AN123" s="62">
        <v>8</v>
      </c>
      <c r="AO123" s="301"/>
      <c r="AP123" s="302" t="s">
        <v>65</v>
      </c>
      <c r="AQ123" s="40" t="e">
        <f>COUNTIF(#REF!,C123)</f>
        <v>#REF!</v>
      </c>
      <c r="AR123" s="220"/>
      <c r="AS123" s="220" t="e">
        <f>VLOOKUP(C123,#REF!,1,0)</f>
        <v>#REF!</v>
      </c>
    </row>
    <row r="124" s="51" customFormat="1" ht="14.4" spans="1:45">
      <c r="A124" s="84" t="s">
        <v>1206</v>
      </c>
      <c r="B124" s="28">
        <v>124</v>
      </c>
      <c r="C124" s="84" t="s">
        <v>1206</v>
      </c>
      <c r="D124" s="76" t="s">
        <v>1207</v>
      </c>
      <c r="E124" s="248" t="s">
        <v>46</v>
      </c>
      <c r="F124" s="249" t="s">
        <v>94</v>
      </c>
      <c r="G124" s="249"/>
      <c r="H124" s="249"/>
      <c r="I124" s="80" t="s">
        <v>94</v>
      </c>
      <c r="J124" s="80" t="s">
        <v>93</v>
      </c>
      <c r="K124" s="80" t="s">
        <v>1208</v>
      </c>
      <c r="L124" s="16" t="s">
        <v>1209</v>
      </c>
      <c r="M124" s="51" t="s">
        <v>1210</v>
      </c>
      <c r="N124" s="76" t="s">
        <v>1211</v>
      </c>
      <c r="O124" s="262"/>
      <c r="P124" s="263" t="s">
        <v>1212</v>
      </c>
      <c r="S124" s="276" t="s">
        <v>1213</v>
      </c>
      <c r="T124" s="276" t="s">
        <v>528</v>
      </c>
      <c r="X124" s="32" t="s">
        <v>1214</v>
      </c>
      <c r="Y124" s="80" t="s">
        <v>1215</v>
      </c>
      <c r="Z124" s="80" t="s">
        <v>1216</v>
      </c>
      <c r="AA124" s="51" t="s">
        <v>1217</v>
      </c>
      <c r="AB124" s="285">
        <v>43007</v>
      </c>
      <c r="AC124" s="285">
        <v>43101</v>
      </c>
      <c r="AD124" s="286"/>
      <c r="AE124" s="287"/>
      <c r="AF124" s="32" t="s">
        <v>60</v>
      </c>
      <c r="AG124" s="32" t="s">
        <v>61</v>
      </c>
      <c r="AH124" s="33" t="s">
        <v>62</v>
      </c>
      <c r="AI124" s="62" t="s">
        <v>64</v>
      </c>
      <c r="AJ124" s="62">
        <v>7258</v>
      </c>
      <c r="AK124" s="62">
        <v>2017</v>
      </c>
      <c r="AL124" s="62" t="s">
        <v>64</v>
      </c>
      <c r="AM124" s="62">
        <v>7258</v>
      </c>
      <c r="AN124" s="62"/>
      <c r="AO124" s="301"/>
      <c r="AP124" s="302" t="s">
        <v>65</v>
      </c>
      <c r="AQ124" s="40" t="e">
        <f>COUNTIF(#REF!,C124)</f>
        <v>#REF!</v>
      </c>
      <c r="AR124" s="220"/>
      <c r="AS124" s="220" t="e">
        <f>VLOOKUP(C124,#REF!,1,0)</f>
        <v>#REF!</v>
      </c>
    </row>
    <row r="125" s="51" customFormat="1" ht="14.4" spans="1:45">
      <c r="A125" s="142" t="s">
        <v>1218</v>
      </c>
      <c r="B125" s="28">
        <v>125</v>
      </c>
      <c r="C125" s="142" t="s">
        <v>1218</v>
      </c>
      <c r="D125" s="80" t="s">
        <v>1219</v>
      </c>
      <c r="E125" s="248" t="s">
        <v>46</v>
      </c>
      <c r="F125" s="249"/>
      <c r="G125" s="249"/>
      <c r="H125" s="249"/>
      <c r="I125" s="80" t="s">
        <v>668</v>
      </c>
      <c r="J125" s="80" t="s">
        <v>48</v>
      </c>
      <c r="K125" s="80" t="s">
        <v>144</v>
      </c>
      <c r="L125" s="16" t="s">
        <v>670</v>
      </c>
      <c r="M125" s="51" t="s">
        <v>1220</v>
      </c>
      <c r="N125" s="268" t="e">
        <v>#N/A</v>
      </c>
      <c r="O125" s="262"/>
      <c r="P125" s="263"/>
      <c r="Q125" s="51" t="s">
        <v>1221</v>
      </c>
      <c r="R125" s="51" t="s">
        <v>1222</v>
      </c>
      <c r="S125" s="276" t="s">
        <v>1223</v>
      </c>
      <c r="T125" s="276" t="s">
        <v>1151</v>
      </c>
      <c r="X125" s="32" t="s">
        <v>250</v>
      </c>
      <c r="Y125" s="80" t="s">
        <v>1224</v>
      </c>
      <c r="Z125" s="51" t="s">
        <v>1224</v>
      </c>
      <c r="AA125" s="51">
        <v>0</v>
      </c>
      <c r="AB125" s="295" t="s">
        <v>1225</v>
      </c>
      <c r="AC125" s="295" t="s">
        <v>1226</v>
      </c>
      <c r="AD125" s="307"/>
      <c r="AE125" s="294" t="s">
        <v>1154</v>
      </c>
      <c r="AF125" s="40" t="s">
        <v>60</v>
      </c>
      <c r="AG125" s="32" t="s">
        <v>61</v>
      </c>
      <c r="AH125" s="33" t="s">
        <v>62</v>
      </c>
      <c r="AI125" s="62" t="s">
        <v>63</v>
      </c>
      <c r="AJ125" s="62">
        <v>7476</v>
      </c>
      <c r="AK125" s="62">
        <v>1987</v>
      </c>
      <c r="AL125" s="70" t="s">
        <v>64</v>
      </c>
      <c r="AM125" s="62">
        <v>7476</v>
      </c>
      <c r="AN125" s="62"/>
      <c r="AO125" s="301"/>
      <c r="AP125" s="302" t="s">
        <v>65</v>
      </c>
      <c r="AQ125" s="40" t="e">
        <f>COUNTIF(#REF!,C125)</f>
        <v>#REF!</v>
      </c>
      <c r="AR125" s="220"/>
      <c r="AS125" s="220" t="e">
        <f>VLOOKUP(C125,#REF!,1,0)</f>
        <v>#REF!</v>
      </c>
    </row>
    <row r="126" s="51" customFormat="1" ht="14.4" spans="1:45">
      <c r="A126" s="185" t="s">
        <v>1227</v>
      </c>
      <c r="B126" s="28">
        <v>126</v>
      </c>
      <c r="C126" s="185" t="s">
        <v>1227</v>
      </c>
      <c r="D126" s="100" t="s">
        <v>1228</v>
      </c>
      <c r="E126" s="238" t="s">
        <v>46</v>
      </c>
      <c r="F126" s="239"/>
      <c r="G126" s="239"/>
      <c r="H126" s="239"/>
      <c r="I126" s="80" t="s">
        <v>300</v>
      </c>
      <c r="J126" s="16" t="s">
        <v>48</v>
      </c>
      <c r="K126" s="16" t="s">
        <v>49</v>
      </c>
      <c r="L126" s="16" t="s">
        <v>301</v>
      </c>
      <c r="M126" s="16" t="s">
        <v>1229</v>
      </c>
      <c r="N126" s="16" t="s">
        <v>1230</v>
      </c>
      <c r="O126" s="240"/>
      <c r="P126" s="241" t="s">
        <v>1231</v>
      </c>
      <c r="Q126" s="16" t="s">
        <v>182</v>
      </c>
      <c r="R126" s="16" t="s">
        <v>1232</v>
      </c>
      <c r="S126" s="242" t="s">
        <v>305</v>
      </c>
      <c r="T126" s="242" t="s">
        <v>306</v>
      </c>
      <c r="U126" s="16"/>
      <c r="V126" s="16"/>
      <c r="W126" s="16"/>
      <c r="X126" s="18" t="s">
        <v>129</v>
      </c>
      <c r="Y126" s="16" t="s">
        <v>1233</v>
      </c>
      <c r="Z126" s="80" t="s">
        <v>1234</v>
      </c>
      <c r="AA126" s="16"/>
      <c r="AB126" s="290" t="s">
        <v>1235</v>
      </c>
      <c r="AC126" s="243" t="s">
        <v>1236</v>
      </c>
      <c r="AD126" s="100"/>
      <c r="AE126" s="244"/>
      <c r="AF126" s="32" t="s">
        <v>60</v>
      </c>
      <c r="AG126" s="32" t="s">
        <v>61</v>
      </c>
      <c r="AH126" s="396" t="s">
        <v>62</v>
      </c>
      <c r="AI126" s="19" t="s">
        <v>63</v>
      </c>
      <c r="AJ126" s="19">
        <v>7744</v>
      </c>
      <c r="AK126" s="19">
        <v>2008</v>
      </c>
      <c r="AL126" s="62" t="s">
        <v>64</v>
      </c>
      <c r="AM126" s="19">
        <v>7744</v>
      </c>
      <c r="AN126" s="19"/>
      <c r="AO126" s="301" t="s">
        <v>65</v>
      </c>
      <c r="AP126" s="220"/>
      <c r="AQ126" s="40" t="e">
        <f>COUNTIF(#REF!,C126)</f>
        <v>#REF!</v>
      </c>
      <c r="AR126" s="16"/>
      <c r="AS126" s="220" t="e">
        <f>VLOOKUP(C126,#REF!,1,0)</f>
        <v>#REF!</v>
      </c>
    </row>
    <row r="127" s="51" customFormat="1" ht="14.4" spans="1:45">
      <c r="A127" s="85" t="s">
        <v>1237</v>
      </c>
      <c r="B127" s="28">
        <v>127</v>
      </c>
      <c r="C127" s="85" t="s">
        <v>1237</v>
      </c>
      <c r="D127" s="76" t="s">
        <v>1238</v>
      </c>
      <c r="E127" s="248" t="s">
        <v>46</v>
      </c>
      <c r="F127" s="249" t="s">
        <v>352</v>
      </c>
      <c r="G127" s="249"/>
      <c r="H127" s="249"/>
      <c r="I127" s="80" t="s">
        <v>352</v>
      </c>
      <c r="J127" s="80" t="s">
        <v>48</v>
      </c>
      <c r="K127" s="80" t="s">
        <v>144</v>
      </c>
      <c r="L127" s="16" t="s">
        <v>353</v>
      </c>
      <c r="M127" s="51" t="s">
        <v>1239</v>
      </c>
      <c r="N127" s="76" t="s">
        <v>1240</v>
      </c>
      <c r="O127" s="262"/>
      <c r="P127" s="263" t="s">
        <v>1241</v>
      </c>
      <c r="Q127" s="51" t="s">
        <v>293</v>
      </c>
      <c r="R127" s="51" t="s">
        <v>1242</v>
      </c>
      <c r="S127" s="276" t="s">
        <v>358</v>
      </c>
      <c r="T127" s="276" t="s">
        <v>359</v>
      </c>
      <c r="X127" s="32" t="s">
        <v>129</v>
      </c>
      <c r="Y127" s="80" t="s">
        <v>1243</v>
      </c>
      <c r="Z127" s="80" t="s">
        <v>1244</v>
      </c>
      <c r="AA127" s="51" t="s">
        <v>1245</v>
      </c>
      <c r="AB127" s="285">
        <v>42139</v>
      </c>
      <c r="AC127" s="285">
        <v>42278</v>
      </c>
      <c r="AD127" s="286"/>
      <c r="AE127" s="294"/>
      <c r="AF127" s="40" t="s">
        <v>60</v>
      </c>
      <c r="AG127" s="32" t="s">
        <v>61</v>
      </c>
      <c r="AH127" s="33" t="s">
        <v>62</v>
      </c>
      <c r="AI127" s="62" t="s">
        <v>63</v>
      </c>
      <c r="AJ127" s="62">
        <v>7759.1</v>
      </c>
      <c r="AK127" s="62">
        <v>2021</v>
      </c>
      <c r="AL127" s="62" t="s">
        <v>64</v>
      </c>
      <c r="AM127" s="62">
        <v>7759</v>
      </c>
      <c r="AN127" s="62">
        <v>1</v>
      </c>
      <c r="AO127" s="301"/>
      <c r="AP127" s="302" t="s">
        <v>65</v>
      </c>
      <c r="AQ127" s="40" t="e">
        <f>COUNTIF(#REF!,C127)</f>
        <v>#REF!</v>
      </c>
      <c r="AR127" s="220"/>
      <c r="AS127" s="220" t="e">
        <f>VLOOKUP(C127,#REF!,1,0)</f>
        <v>#REF!</v>
      </c>
    </row>
    <row r="128" s="51" customFormat="1" ht="14.4" spans="1:45">
      <c r="A128" s="84" t="s">
        <v>1246</v>
      </c>
      <c r="B128" s="28">
        <v>128</v>
      </c>
      <c r="C128" s="84" t="s">
        <v>1246</v>
      </c>
      <c r="D128" s="76" t="s">
        <v>1247</v>
      </c>
      <c r="E128" s="248" t="s">
        <v>46</v>
      </c>
      <c r="F128" s="249" t="s">
        <v>721</v>
      </c>
      <c r="G128" s="249"/>
      <c r="H128" s="249"/>
      <c r="I128" s="80" t="s">
        <v>721</v>
      </c>
      <c r="J128" s="80" t="s">
        <v>48</v>
      </c>
      <c r="K128" s="80" t="s">
        <v>109</v>
      </c>
      <c r="L128" s="16" t="s">
        <v>722</v>
      </c>
      <c r="M128" s="51" t="s">
        <v>1248</v>
      </c>
      <c r="N128" s="76" t="s">
        <v>1249</v>
      </c>
      <c r="O128" s="262"/>
      <c r="P128" s="263" t="s">
        <v>1250</v>
      </c>
      <c r="Q128" s="51" t="s">
        <v>293</v>
      </c>
      <c r="R128" s="51" t="s">
        <v>1251</v>
      </c>
      <c r="S128" s="276" t="s">
        <v>774</v>
      </c>
      <c r="T128" s="276" t="s">
        <v>775</v>
      </c>
      <c r="X128" s="32" t="s">
        <v>55</v>
      </c>
      <c r="Y128" s="80" t="s">
        <v>1252</v>
      </c>
      <c r="Z128" s="80" t="s">
        <v>1253</v>
      </c>
      <c r="AA128" s="51" t="s">
        <v>1254</v>
      </c>
      <c r="AB128" s="285">
        <v>42928</v>
      </c>
      <c r="AC128" s="285">
        <v>43132</v>
      </c>
      <c r="AD128" s="286"/>
      <c r="AE128" s="287"/>
      <c r="AF128" s="32" t="s">
        <v>60</v>
      </c>
      <c r="AG128" s="32" t="s">
        <v>61</v>
      </c>
      <c r="AH128" s="33" t="s">
        <v>62</v>
      </c>
      <c r="AI128" s="62" t="s">
        <v>63</v>
      </c>
      <c r="AJ128" s="62">
        <v>7932</v>
      </c>
      <c r="AK128" s="62">
        <v>2017</v>
      </c>
      <c r="AL128" s="62" t="s">
        <v>64</v>
      </c>
      <c r="AM128" s="62">
        <v>7932</v>
      </c>
      <c r="AN128" s="62"/>
      <c r="AO128" s="301"/>
      <c r="AP128" s="302" t="s">
        <v>65</v>
      </c>
      <c r="AQ128" s="40" t="e">
        <f>COUNTIF(#REF!,C128)</f>
        <v>#REF!</v>
      </c>
      <c r="AR128" s="220"/>
      <c r="AS128" s="220" t="e">
        <f>VLOOKUP(C128,#REF!,1,0)</f>
        <v>#REF!</v>
      </c>
    </row>
    <row r="129" s="51" customFormat="1" ht="14.4" spans="1:45">
      <c r="A129" s="84" t="s">
        <v>1255</v>
      </c>
      <c r="B129" s="28">
        <v>129</v>
      </c>
      <c r="C129" s="84" t="s">
        <v>1255</v>
      </c>
      <c r="D129" s="76" t="s">
        <v>1256</v>
      </c>
      <c r="E129" s="248" t="s">
        <v>46</v>
      </c>
      <c r="F129" s="249" t="s">
        <v>721</v>
      </c>
      <c r="G129" s="249"/>
      <c r="H129" s="249"/>
      <c r="I129" s="80" t="s">
        <v>721</v>
      </c>
      <c r="J129" s="80" t="s">
        <v>48</v>
      </c>
      <c r="K129" s="80" t="s">
        <v>49</v>
      </c>
      <c r="L129" s="16" t="s">
        <v>722</v>
      </c>
      <c r="M129" s="51" t="s">
        <v>1257</v>
      </c>
      <c r="N129" s="76" t="s">
        <v>1258</v>
      </c>
      <c r="O129" s="262"/>
      <c r="P129" s="263" t="s">
        <v>1259</v>
      </c>
      <c r="S129" s="276" t="s">
        <v>774</v>
      </c>
      <c r="T129" s="276" t="s">
        <v>1260</v>
      </c>
      <c r="X129" s="32" t="s">
        <v>250</v>
      </c>
      <c r="Y129" s="268" t="s">
        <v>778</v>
      </c>
      <c r="Z129" s="51" t="s">
        <v>778</v>
      </c>
      <c r="AA129" s="288" t="s">
        <v>1261</v>
      </c>
      <c r="AB129" s="285">
        <v>38544</v>
      </c>
      <c r="AC129" s="285">
        <v>38718</v>
      </c>
      <c r="AD129" s="299" t="s">
        <v>1262</v>
      </c>
      <c r="AE129" s="287"/>
      <c r="AF129" s="32" t="s">
        <v>60</v>
      </c>
      <c r="AG129" s="32" t="s">
        <v>61</v>
      </c>
      <c r="AH129" s="33" t="s">
        <v>62</v>
      </c>
      <c r="AI129" s="62" t="s">
        <v>63</v>
      </c>
      <c r="AJ129" s="62">
        <v>7935</v>
      </c>
      <c r="AK129" s="62">
        <v>2005</v>
      </c>
      <c r="AL129" s="62" t="s">
        <v>64</v>
      </c>
      <c r="AM129" s="62">
        <v>7935</v>
      </c>
      <c r="AN129" s="62"/>
      <c r="AO129" s="301"/>
      <c r="AP129" s="302" t="s">
        <v>65</v>
      </c>
      <c r="AQ129" s="40" t="e">
        <f>COUNTIF(#REF!,C129)</f>
        <v>#REF!</v>
      </c>
      <c r="AR129" s="220"/>
      <c r="AS129" s="220" t="e">
        <f>VLOOKUP(C129,#REF!,1,0)</f>
        <v>#REF!</v>
      </c>
    </row>
    <row r="130" s="51" customFormat="1" ht="14.4" spans="1:45">
      <c r="A130" s="84" t="s">
        <v>1263</v>
      </c>
      <c r="B130" s="28">
        <v>130</v>
      </c>
      <c r="C130" s="84" t="s">
        <v>1263</v>
      </c>
      <c r="D130" s="76" t="s">
        <v>1264</v>
      </c>
      <c r="E130" s="248" t="s">
        <v>46</v>
      </c>
      <c r="F130" s="249" t="s">
        <v>134</v>
      </c>
      <c r="G130" s="249"/>
      <c r="H130" s="249"/>
      <c r="I130" s="80" t="s">
        <v>134</v>
      </c>
      <c r="J130" s="80" t="s">
        <v>48</v>
      </c>
      <c r="K130" s="80" t="s">
        <v>49</v>
      </c>
      <c r="L130" s="16" t="s">
        <v>135</v>
      </c>
      <c r="M130" s="51" t="s">
        <v>1265</v>
      </c>
      <c r="N130" s="76" t="s">
        <v>1266</v>
      </c>
      <c r="O130" s="262"/>
      <c r="P130" s="263" t="s">
        <v>1267</v>
      </c>
      <c r="S130" s="276" t="s">
        <v>1268</v>
      </c>
      <c r="T130" s="276" t="s">
        <v>1269</v>
      </c>
      <c r="X130" s="32" t="s">
        <v>218</v>
      </c>
      <c r="Y130" s="80" t="s">
        <v>1270</v>
      </c>
      <c r="Z130" s="80" t="s">
        <v>1271</v>
      </c>
      <c r="AA130" s="51" t="s">
        <v>1272</v>
      </c>
      <c r="AB130" s="285">
        <v>43234</v>
      </c>
      <c r="AC130" s="285">
        <v>43497</v>
      </c>
      <c r="AD130" s="286"/>
      <c r="AE130" s="287"/>
      <c r="AF130" s="32" t="s">
        <v>60</v>
      </c>
      <c r="AG130" s="32" t="s">
        <v>61</v>
      </c>
      <c r="AH130" s="33" t="s">
        <v>62</v>
      </c>
      <c r="AI130" s="62" t="s">
        <v>63</v>
      </c>
      <c r="AJ130" s="62">
        <v>8162</v>
      </c>
      <c r="AK130" s="62">
        <v>2018</v>
      </c>
      <c r="AL130" s="62" t="s">
        <v>64</v>
      </c>
      <c r="AM130" s="62">
        <v>8162</v>
      </c>
      <c r="AN130" s="62"/>
      <c r="AO130" s="301"/>
      <c r="AP130" s="302" t="s">
        <v>65</v>
      </c>
      <c r="AQ130" s="40" t="e">
        <f>COUNTIF(#REF!,C130)</f>
        <v>#REF!</v>
      </c>
      <c r="AR130" s="220"/>
      <c r="AS130" s="220" t="e">
        <f>VLOOKUP(C130,#REF!,1,0)</f>
        <v>#REF!</v>
      </c>
    </row>
    <row r="131" s="51" customFormat="1" ht="14.4" spans="1:45">
      <c r="A131" s="84" t="s">
        <v>1273</v>
      </c>
      <c r="B131" s="28">
        <v>131</v>
      </c>
      <c r="C131" s="84" t="s">
        <v>1273</v>
      </c>
      <c r="D131" s="76" t="s">
        <v>1274</v>
      </c>
      <c r="E131" s="248" t="s">
        <v>46</v>
      </c>
      <c r="F131" s="249" t="s">
        <v>668</v>
      </c>
      <c r="G131" s="249"/>
      <c r="H131" s="249"/>
      <c r="I131" s="80" t="s">
        <v>668</v>
      </c>
      <c r="J131" s="80" t="s">
        <v>93</v>
      </c>
      <c r="K131" s="80" t="s">
        <v>669</v>
      </c>
      <c r="L131" s="16" t="s">
        <v>670</v>
      </c>
      <c r="M131" s="51" t="s">
        <v>1275</v>
      </c>
      <c r="N131" s="268"/>
      <c r="O131" s="262"/>
      <c r="P131" s="263" t="s">
        <v>1276</v>
      </c>
      <c r="S131" s="276" t="s">
        <v>1277</v>
      </c>
      <c r="T131" s="276" t="s">
        <v>1278</v>
      </c>
      <c r="X131" s="32"/>
      <c r="Y131" s="80" t="s">
        <v>1279</v>
      </c>
      <c r="Z131" s="51" t="s">
        <v>1279</v>
      </c>
      <c r="AA131" s="288" t="s">
        <v>112</v>
      </c>
      <c r="AB131" s="305">
        <v>35342</v>
      </c>
      <c r="AC131" s="305">
        <v>35796</v>
      </c>
      <c r="AD131" s="286"/>
      <c r="AE131" s="287"/>
      <c r="AF131" s="32" t="s">
        <v>60</v>
      </c>
      <c r="AG131" s="32" t="s">
        <v>61</v>
      </c>
      <c r="AH131" s="33" t="s">
        <v>62</v>
      </c>
      <c r="AI131" s="62" t="s">
        <v>64</v>
      </c>
      <c r="AJ131" s="62">
        <v>8978</v>
      </c>
      <c r="AK131" s="62">
        <v>1996</v>
      </c>
      <c r="AL131" s="62" t="s">
        <v>64</v>
      </c>
      <c r="AM131" s="62">
        <v>8978</v>
      </c>
      <c r="AN131" s="62"/>
      <c r="AO131" s="301"/>
      <c r="AP131" s="302" t="s">
        <v>65</v>
      </c>
      <c r="AQ131" s="40" t="e">
        <f>COUNTIF(#REF!,C131)</f>
        <v>#REF!</v>
      </c>
      <c r="AR131" s="220"/>
      <c r="AS131" s="220" t="e">
        <f>VLOOKUP(C131,#REF!,1,0)</f>
        <v>#REF!</v>
      </c>
    </row>
    <row r="132" s="51" customFormat="1" ht="14.4" spans="1:45">
      <c r="A132" s="84" t="s">
        <v>1280</v>
      </c>
      <c r="B132" s="28">
        <v>132</v>
      </c>
      <c r="C132" s="84" t="s">
        <v>1280</v>
      </c>
      <c r="D132" s="102" t="s">
        <v>1281</v>
      </c>
      <c r="E132" s="248" t="s">
        <v>239</v>
      </c>
      <c r="F132" s="249" t="s">
        <v>1282</v>
      </c>
      <c r="G132" s="249"/>
      <c r="H132" s="249"/>
      <c r="I132" s="80" t="s">
        <v>1282</v>
      </c>
      <c r="J132" s="80" t="s">
        <v>48</v>
      </c>
      <c r="K132" s="80" t="s">
        <v>144</v>
      </c>
      <c r="L132" s="16" t="s">
        <v>920</v>
      </c>
      <c r="M132" s="51" t="s">
        <v>1283</v>
      </c>
      <c r="N132" s="76" t="s">
        <v>1284</v>
      </c>
      <c r="O132" s="262" t="s">
        <v>1285</v>
      </c>
      <c r="P132" s="263" t="s">
        <v>1286</v>
      </c>
      <c r="S132" s="276" t="s">
        <v>1287</v>
      </c>
      <c r="T132" s="276" t="s">
        <v>1288</v>
      </c>
      <c r="X132" s="32" t="s">
        <v>857</v>
      </c>
      <c r="Y132" s="80" t="s">
        <v>1289</v>
      </c>
      <c r="Z132" s="51" t="s">
        <v>1289</v>
      </c>
      <c r="AA132" s="51" t="s">
        <v>1290</v>
      </c>
      <c r="AB132" s="285">
        <v>43040</v>
      </c>
      <c r="AC132" s="285">
        <v>43221</v>
      </c>
      <c r="AD132" s="286"/>
      <c r="AE132" s="297"/>
      <c r="AF132" s="32" t="s">
        <v>60</v>
      </c>
      <c r="AG132" s="32" t="s">
        <v>61</v>
      </c>
      <c r="AH132" s="33" t="s">
        <v>62</v>
      </c>
      <c r="AI132" s="62" t="s">
        <v>63</v>
      </c>
      <c r="AJ132" s="62">
        <v>9253.2</v>
      </c>
      <c r="AK132" s="62">
        <v>2017</v>
      </c>
      <c r="AL132" s="62" t="s">
        <v>64</v>
      </c>
      <c r="AM132" s="62">
        <v>9253</v>
      </c>
      <c r="AN132" s="62">
        <v>2</v>
      </c>
      <c r="AO132" s="301"/>
      <c r="AP132" s="302" t="s">
        <v>65</v>
      </c>
      <c r="AQ132" s="40" t="e">
        <f>COUNTIF(#REF!,C132)</f>
        <v>#REF!</v>
      </c>
      <c r="AR132" s="220"/>
      <c r="AS132" s="220" t="e">
        <f>VLOOKUP(C132,#REF!,1,0)</f>
        <v>#REF!</v>
      </c>
    </row>
    <row r="133" s="51" customFormat="1" ht="14.4" spans="1:45">
      <c r="A133" s="84" t="s">
        <v>1291</v>
      </c>
      <c r="B133" s="28">
        <v>133</v>
      </c>
      <c r="C133" s="84" t="s">
        <v>1291</v>
      </c>
      <c r="D133" s="76" t="s">
        <v>1292</v>
      </c>
      <c r="E133" s="248" t="s">
        <v>239</v>
      </c>
      <c r="F133" s="249" t="s">
        <v>508</v>
      </c>
      <c r="G133" s="249"/>
      <c r="H133" s="249"/>
      <c r="I133" s="80" t="s">
        <v>508</v>
      </c>
      <c r="J133" s="80" t="s">
        <v>48</v>
      </c>
      <c r="K133" s="80" t="s">
        <v>109</v>
      </c>
      <c r="L133" s="16" t="s">
        <v>509</v>
      </c>
      <c r="M133" s="51" t="s">
        <v>1293</v>
      </c>
      <c r="N133" s="76" t="s">
        <v>1294</v>
      </c>
      <c r="O133" s="309"/>
      <c r="P133" s="263" t="s">
        <v>1295</v>
      </c>
      <c r="Q133" s="220" t="s">
        <v>99</v>
      </c>
      <c r="R133" s="51" t="s">
        <v>1296</v>
      </c>
      <c r="S133" s="276" t="s">
        <v>514</v>
      </c>
      <c r="T133" s="276" t="s">
        <v>1297</v>
      </c>
      <c r="X133" s="32" t="s">
        <v>218</v>
      </c>
      <c r="Y133" s="80" t="s">
        <v>1298</v>
      </c>
      <c r="Z133" s="80" t="s">
        <v>1299</v>
      </c>
      <c r="AA133" s="51" t="s">
        <v>1300</v>
      </c>
      <c r="AB133" s="285">
        <v>40447</v>
      </c>
      <c r="AC133" s="285">
        <v>40575</v>
      </c>
      <c r="AD133" s="286"/>
      <c r="AE133" s="287"/>
      <c r="AF133" s="32" t="s">
        <v>60</v>
      </c>
      <c r="AG133" s="32" t="s">
        <v>61</v>
      </c>
      <c r="AH133" s="33" t="s">
        <v>62</v>
      </c>
      <c r="AI133" s="62" t="s">
        <v>63</v>
      </c>
      <c r="AJ133" s="62">
        <v>9439</v>
      </c>
      <c r="AK133" s="62">
        <v>2010</v>
      </c>
      <c r="AL133" s="62" t="s">
        <v>64</v>
      </c>
      <c r="AM133" s="62">
        <v>9439</v>
      </c>
      <c r="AN133" s="62"/>
      <c r="AO133" s="301"/>
      <c r="AP133" s="302" t="s">
        <v>65</v>
      </c>
      <c r="AQ133" s="40" t="e">
        <f>COUNTIF(#REF!,C133)</f>
        <v>#REF!</v>
      </c>
      <c r="AR133" s="220"/>
      <c r="AS133" s="220" t="e">
        <f>VLOOKUP(C133,#REF!,1,0)</f>
        <v>#REF!</v>
      </c>
    </row>
    <row r="134" s="51" customFormat="1" ht="14.4" spans="1:45">
      <c r="A134" s="84" t="s">
        <v>1301</v>
      </c>
      <c r="B134" s="28">
        <v>134</v>
      </c>
      <c r="C134" s="84" t="s">
        <v>1301</v>
      </c>
      <c r="D134" s="76" t="s">
        <v>1302</v>
      </c>
      <c r="E134" s="248" t="s">
        <v>46</v>
      </c>
      <c r="F134" s="249" t="s">
        <v>1303</v>
      </c>
      <c r="G134" s="249"/>
      <c r="H134" s="249"/>
      <c r="I134" s="80" t="s">
        <v>1303</v>
      </c>
      <c r="J134" s="80" t="s">
        <v>48</v>
      </c>
      <c r="K134" s="80" t="s">
        <v>109</v>
      </c>
      <c r="L134" s="16" t="s">
        <v>1304</v>
      </c>
      <c r="M134" s="51" t="s">
        <v>1305</v>
      </c>
      <c r="N134" s="76" t="s">
        <v>1306</v>
      </c>
      <c r="O134" s="262"/>
      <c r="P134" s="263" t="s">
        <v>1307</v>
      </c>
      <c r="Q134" s="51" t="s">
        <v>293</v>
      </c>
      <c r="R134" s="51" t="s">
        <v>1308</v>
      </c>
      <c r="S134" s="276" t="s">
        <v>127</v>
      </c>
      <c r="T134" s="276" t="s">
        <v>1309</v>
      </c>
      <c r="X134" s="32" t="s">
        <v>86</v>
      </c>
      <c r="Y134" s="80" t="s">
        <v>1310</v>
      </c>
      <c r="Z134" s="80" t="s">
        <v>1311</v>
      </c>
      <c r="AA134" s="51" t="s">
        <v>1312</v>
      </c>
      <c r="AB134" s="285">
        <v>42348</v>
      </c>
      <c r="AC134" s="285">
        <v>42552</v>
      </c>
      <c r="AD134" s="286"/>
      <c r="AE134" s="287"/>
      <c r="AF134" s="32" t="s">
        <v>60</v>
      </c>
      <c r="AG134" s="32" t="s">
        <v>61</v>
      </c>
      <c r="AH134" s="33" t="s">
        <v>62</v>
      </c>
      <c r="AI134" s="62" t="s">
        <v>63</v>
      </c>
      <c r="AJ134" s="62">
        <v>9445</v>
      </c>
      <c r="AK134" s="62">
        <v>2015</v>
      </c>
      <c r="AL134" s="62" t="s">
        <v>64</v>
      </c>
      <c r="AM134" s="62">
        <v>9445</v>
      </c>
      <c r="AN134" s="62"/>
      <c r="AO134" s="301"/>
      <c r="AP134" s="302" t="s">
        <v>65</v>
      </c>
      <c r="AQ134" s="40" t="e">
        <f>COUNTIF(#REF!,C134)</f>
        <v>#REF!</v>
      </c>
      <c r="AR134" s="220"/>
      <c r="AS134" s="220" t="e">
        <f>VLOOKUP(C134,#REF!,1,0)</f>
        <v>#REF!</v>
      </c>
    </row>
    <row r="135" s="51" customFormat="1" ht="14.4" spans="1:45">
      <c r="A135" s="106" t="s">
        <v>1313</v>
      </c>
      <c r="B135" s="28">
        <v>135</v>
      </c>
      <c r="C135" s="106" t="s">
        <v>1313</v>
      </c>
      <c r="D135" s="100" t="s">
        <v>1314</v>
      </c>
      <c r="E135" s="238" t="s">
        <v>46</v>
      </c>
      <c r="F135" s="239"/>
      <c r="G135" s="239"/>
      <c r="H135" s="239"/>
      <c r="I135" s="80" t="s">
        <v>300</v>
      </c>
      <c r="J135" s="16" t="s">
        <v>48</v>
      </c>
      <c r="K135" s="16" t="s">
        <v>144</v>
      </c>
      <c r="L135" s="16" t="s">
        <v>301</v>
      </c>
      <c r="M135" s="16" t="s">
        <v>1315</v>
      </c>
      <c r="N135" s="16" t="s">
        <v>1316</v>
      </c>
      <c r="O135" s="240"/>
      <c r="P135" s="265" t="s">
        <v>1317</v>
      </c>
      <c r="Q135" s="16"/>
      <c r="R135" s="16"/>
      <c r="S135" s="242" t="s">
        <v>402</v>
      </c>
      <c r="T135" s="242" t="s">
        <v>408</v>
      </c>
      <c r="U135" s="16"/>
      <c r="V135" s="16"/>
      <c r="W135" s="16"/>
      <c r="X135" s="18" t="s">
        <v>250</v>
      </c>
      <c r="Y135" s="16" t="s">
        <v>404</v>
      </c>
      <c r="Z135" s="51" t="s">
        <v>404</v>
      </c>
      <c r="AA135" s="16"/>
      <c r="AB135" s="290" t="s">
        <v>1318</v>
      </c>
      <c r="AC135" s="243" t="s">
        <v>1319</v>
      </c>
      <c r="AD135" s="100"/>
      <c r="AE135" s="244"/>
      <c r="AF135" s="32" t="s">
        <v>60</v>
      </c>
      <c r="AG135" s="32" t="s">
        <v>61</v>
      </c>
      <c r="AH135" s="396" t="s">
        <v>62</v>
      </c>
      <c r="AI135" s="19" t="s">
        <v>63</v>
      </c>
      <c r="AJ135" s="19">
        <v>9721</v>
      </c>
      <c r="AK135" s="19">
        <v>2006</v>
      </c>
      <c r="AL135" s="62" t="s">
        <v>64</v>
      </c>
      <c r="AM135" s="19">
        <v>9721</v>
      </c>
      <c r="AN135" s="19"/>
      <c r="AO135" s="301"/>
      <c r="AP135" s="302" t="s">
        <v>65</v>
      </c>
      <c r="AQ135" s="40" t="e">
        <f>COUNTIF(#REF!,C135)</f>
        <v>#REF!</v>
      </c>
      <c r="AR135" s="16"/>
      <c r="AS135" s="220" t="e">
        <f>VLOOKUP(C135,#REF!,1,0)</f>
        <v>#REF!</v>
      </c>
    </row>
    <row r="136" s="51" customFormat="1" ht="14.4" spans="1:45">
      <c r="A136" s="84" t="s">
        <v>1320</v>
      </c>
      <c r="B136" s="28">
        <v>136</v>
      </c>
      <c r="C136" s="84" t="s">
        <v>1320</v>
      </c>
      <c r="D136" s="102" t="s">
        <v>1321</v>
      </c>
      <c r="E136" s="248" t="s">
        <v>239</v>
      </c>
      <c r="F136" s="249" t="s">
        <v>300</v>
      </c>
      <c r="G136" s="249"/>
      <c r="H136" s="249"/>
      <c r="I136" s="80" t="s">
        <v>300</v>
      </c>
      <c r="J136" s="80" t="s">
        <v>48</v>
      </c>
      <c r="K136" s="80" t="s">
        <v>144</v>
      </c>
      <c r="L136" s="16" t="s">
        <v>301</v>
      </c>
      <c r="M136" s="51" t="s">
        <v>1322</v>
      </c>
      <c r="N136" s="268"/>
      <c r="O136" s="309"/>
      <c r="P136" s="263"/>
      <c r="Q136" s="220" t="s">
        <v>282</v>
      </c>
      <c r="R136" s="51" t="s">
        <v>1323</v>
      </c>
      <c r="S136" s="276" t="s">
        <v>402</v>
      </c>
      <c r="T136" s="276" t="s">
        <v>439</v>
      </c>
      <c r="X136" s="32"/>
      <c r="Y136" s="80" t="s">
        <v>1324</v>
      </c>
      <c r="Z136" s="51" t="s">
        <v>1324</v>
      </c>
      <c r="AA136" s="288" t="s">
        <v>112</v>
      </c>
      <c r="AB136" s="305">
        <v>32391</v>
      </c>
      <c r="AC136" s="305">
        <v>32599</v>
      </c>
      <c r="AD136" s="286"/>
      <c r="AE136" s="297"/>
      <c r="AF136" s="32" t="s">
        <v>60</v>
      </c>
      <c r="AG136" s="32" t="s">
        <v>61</v>
      </c>
      <c r="AH136" s="33" t="s">
        <v>62</v>
      </c>
      <c r="AI136" s="62" t="s">
        <v>63</v>
      </c>
      <c r="AJ136" s="62">
        <v>9724</v>
      </c>
      <c r="AK136" s="62">
        <v>1988</v>
      </c>
      <c r="AL136" s="62" t="s">
        <v>64</v>
      </c>
      <c r="AM136" s="62">
        <v>9724</v>
      </c>
      <c r="AN136" s="62"/>
      <c r="AO136" s="301"/>
      <c r="AP136" s="302" t="s">
        <v>65</v>
      </c>
      <c r="AQ136" s="40" t="e">
        <f>COUNTIF(#REF!,C136)</f>
        <v>#REF!</v>
      </c>
      <c r="AR136" s="220"/>
      <c r="AS136" s="220" t="e">
        <f>VLOOKUP(C136,#REF!,1,0)</f>
        <v>#REF!</v>
      </c>
    </row>
    <row r="137" s="51" customFormat="1" ht="14.4" spans="1:45">
      <c r="A137" s="119" t="s">
        <v>1325</v>
      </c>
      <c r="B137" s="28">
        <v>137</v>
      </c>
      <c r="C137" s="119" t="s">
        <v>1325</v>
      </c>
      <c r="D137" s="120" t="s">
        <v>1326</v>
      </c>
      <c r="E137" s="248" t="s">
        <v>46</v>
      </c>
      <c r="F137" s="249" t="s">
        <v>300</v>
      </c>
      <c r="G137" s="249" t="s">
        <v>542</v>
      </c>
      <c r="H137" s="249"/>
      <c r="I137" s="80" t="s">
        <v>300</v>
      </c>
      <c r="J137" s="80" t="s">
        <v>48</v>
      </c>
      <c r="K137" s="80" t="s">
        <v>144</v>
      </c>
      <c r="L137" s="16" t="s">
        <v>301</v>
      </c>
      <c r="M137" s="80" t="s">
        <v>1327</v>
      </c>
      <c r="N137" s="76" t="s">
        <v>1328</v>
      </c>
      <c r="O137" s="266"/>
      <c r="P137" s="267" t="s">
        <v>1320</v>
      </c>
      <c r="Q137" s="236" t="s">
        <v>282</v>
      </c>
      <c r="R137" s="80" t="s">
        <v>418</v>
      </c>
      <c r="S137" s="279" t="s">
        <v>402</v>
      </c>
      <c r="T137" s="279" t="s">
        <v>439</v>
      </c>
      <c r="U137" s="80"/>
      <c r="V137" s="80"/>
      <c r="W137" s="80"/>
      <c r="X137" s="44" t="s">
        <v>250</v>
      </c>
      <c r="Y137" s="80" t="s">
        <v>467</v>
      </c>
      <c r="Z137" s="51" t="s">
        <v>467</v>
      </c>
      <c r="AA137" s="80" t="s">
        <v>468</v>
      </c>
      <c r="AB137" s="292">
        <v>39351</v>
      </c>
      <c r="AC137" s="292">
        <v>39539</v>
      </c>
      <c r="AD137" s="286"/>
      <c r="AE137" s="287"/>
      <c r="AF137" s="44" t="s">
        <v>60</v>
      </c>
      <c r="AG137" s="44" t="s">
        <v>61</v>
      </c>
      <c r="AH137" s="33" t="s">
        <v>62</v>
      </c>
      <c r="AI137" s="62" t="s">
        <v>63</v>
      </c>
      <c r="AJ137" s="62">
        <v>9724</v>
      </c>
      <c r="AK137" s="62">
        <v>2007</v>
      </c>
      <c r="AL137" s="62" t="s">
        <v>64</v>
      </c>
      <c r="AM137" s="62">
        <v>9724</v>
      </c>
      <c r="AN137" s="70"/>
      <c r="AO137" s="301" t="s">
        <v>65</v>
      </c>
      <c r="AP137" s="302" t="s">
        <v>65</v>
      </c>
      <c r="AQ137" s="40" t="e">
        <f>COUNTIF(#REF!,C137)</f>
        <v>#REF!</v>
      </c>
      <c r="AR137" s="236"/>
      <c r="AS137" s="220" t="e">
        <f>VLOOKUP(C137,#REF!,1,0)</f>
        <v>#REF!</v>
      </c>
    </row>
    <row r="138" s="51" customFormat="1" ht="14.4" spans="1:45">
      <c r="A138" s="106" t="s">
        <v>1329</v>
      </c>
      <c r="B138" s="28">
        <v>138</v>
      </c>
      <c r="C138" s="106" t="s">
        <v>1329</v>
      </c>
      <c r="D138" s="100" t="s">
        <v>1330</v>
      </c>
      <c r="E138" s="238" t="s">
        <v>46</v>
      </c>
      <c r="F138" s="239"/>
      <c r="G138" s="239"/>
      <c r="H138" s="239"/>
      <c r="I138" s="80" t="s">
        <v>300</v>
      </c>
      <c r="J138" s="16" t="s">
        <v>48</v>
      </c>
      <c r="K138" s="16" t="s">
        <v>144</v>
      </c>
      <c r="L138" s="16" t="s">
        <v>301</v>
      </c>
      <c r="M138" s="16" t="s">
        <v>1331</v>
      </c>
      <c r="N138" s="16"/>
      <c r="O138" s="240"/>
      <c r="P138" s="265" t="s">
        <v>1332</v>
      </c>
      <c r="Q138" s="16" t="s">
        <v>246</v>
      </c>
      <c r="R138" s="16" t="s">
        <v>418</v>
      </c>
      <c r="S138" s="242" t="s">
        <v>402</v>
      </c>
      <c r="T138" s="242" t="s">
        <v>439</v>
      </c>
      <c r="U138" s="16"/>
      <c r="V138" s="16"/>
      <c r="W138" s="16"/>
      <c r="X138" s="18" t="s">
        <v>250</v>
      </c>
      <c r="Y138" s="16" t="s">
        <v>1333</v>
      </c>
      <c r="Z138" s="51" t="s">
        <v>1333</v>
      </c>
      <c r="AA138" s="16"/>
      <c r="AB138" s="290" t="s">
        <v>1318</v>
      </c>
      <c r="AC138" s="243" t="s">
        <v>1334</v>
      </c>
      <c r="AD138" s="100"/>
      <c r="AE138" s="244"/>
      <c r="AF138" s="32" t="s">
        <v>60</v>
      </c>
      <c r="AG138" s="32" t="s">
        <v>61</v>
      </c>
      <c r="AH138" s="396" t="s">
        <v>62</v>
      </c>
      <c r="AI138" s="19" t="s">
        <v>63</v>
      </c>
      <c r="AJ138" s="19">
        <v>9740</v>
      </c>
      <c r="AK138" s="19">
        <v>2008</v>
      </c>
      <c r="AL138" s="62" t="s">
        <v>64</v>
      </c>
      <c r="AM138" s="19">
        <v>9740</v>
      </c>
      <c r="AN138" s="19"/>
      <c r="AO138" s="301"/>
      <c r="AP138" s="302" t="s">
        <v>65</v>
      </c>
      <c r="AQ138" s="40" t="e">
        <f>COUNTIF(#REF!,C138)</f>
        <v>#REF!</v>
      </c>
      <c r="AR138" s="16"/>
      <c r="AS138" s="220" t="e">
        <f>VLOOKUP(C138,#REF!,1,0)</f>
        <v>#REF!</v>
      </c>
    </row>
    <row r="139" s="51" customFormat="1" ht="14.4" spans="1:45">
      <c r="A139" s="84" t="s">
        <v>1335</v>
      </c>
      <c r="B139" s="28">
        <v>139</v>
      </c>
      <c r="C139" s="84" t="s">
        <v>1335</v>
      </c>
      <c r="D139" s="76" t="s">
        <v>1336</v>
      </c>
      <c r="E139" s="248" t="s">
        <v>46</v>
      </c>
      <c r="F139" s="249" t="s">
        <v>1337</v>
      </c>
      <c r="G139" s="249"/>
      <c r="H139" s="249"/>
      <c r="I139" s="80" t="s">
        <v>1337</v>
      </c>
      <c r="J139" s="80" t="s">
        <v>48</v>
      </c>
      <c r="K139" s="80" t="s">
        <v>144</v>
      </c>
      <c r="L139" s="16" t="s">
        <v>1338</v>
      </c>
      <c r="M139" s="51" t="s">
        <v>1339</v>
      </c>
      <c r="N139" s="268"/>
      <c r="O139" s="262"/>
      <c r="P139" s="263" t="s">
        <v>1340</v>
      </c>
      <c r="S139" s="276" t="s">
        <v>1341</v>
      </c>
      <c r="T139" s="276" t="s">
        <v>1342</v>
      </c>
      <c r="X139" s="32" t="s">
        <v>86</v>
      </c>
      <c r="Y139" s="80" t="s">
        <v>1343</v>
      </c>
      <c r="Z139" s="80" t="s">
        <v>1344</v>
      </c>
      <c r="AA139" s="51" t="s">
        <v>1345</v>
      </c>
      <c r="AB139" s="285">
        <v>39619</v>
      </c>
      <c r="AC139" s="285">
        <v>39814</v>
      </c>
      <c r="AD139" s="286"/>
      <c r="AE139" s="287"/>
      <c r="AF139" s="32" t="s">
        <v>60</v>
      </c>
      <c r="AG139" s="32" t="s">
        <v>61</v>
      </c>
      <c r="AH139" s="33" t="s">
        <v>62</v>
      </c>
      <c r="AI139" s="62" t="s">
        <v>63</v>
      </c>
      <c r="AJ139" s="62">
        <v>10247</v>
      </c>
      <c r="AK139" s="62">
        <v>2008</v>
      </c>
      <c r="AL139" s="62" t="s">
        <v>64</v>
      </c>
      <c r="AM139" s="62">
        <v>10247</v>
      </c>
      <c r="AN139" s="62"/>
      <c r="AO139" s="301"/>
      <c r="AP139" s="302" t="s">
        <v>65</v>
      </c>
      <c r="AQ139" s="40" t="e">
        <f>COUNTIF(#REF!,C139)</f>
        <v>#REF!</v>
      </c>
      <c r="AR139" s="220"/>
      <c r="AS139" s="220" t="e">
        <f>VLOOKUP(C139,#REF!,1,0)</f>
        <v>#REF!</v>
      </c>
    </row>
    <row r="140" s="51" customFormat="1" ht="14.4" spans="1:45">
      <c r="A140" s="96" t="s">
        <v>1346</v>
      </c>
      <c r="B140" s="28">
        <v>140</v>
      </c>
      <c r="C140" s="96" t="s">
        <v>1346</v>
      </c>
      <c r="D140" s="100" t="s">
        <v>1347</v>
      </c>
      <c r="E140" s="238" t="s">
        <v>46</v>
      </c>
      <c r="F140" s="239"/>
      <c r="G140" s="239"/>
      <c r="H140" s="239"/>
      <c r="I140" s="80" t="s">
        <v>1303</v>
      </c>
      <c r="J140" s="16" t="s">
        <v>48</v>
      </c>
      <c r="K140" s="16" t="s">
        <v>144</v>
      </c>
      <c r="L140" s="16" t="s">
        <v>1304</v>
      </c>
      <c r="M140" s="16" t="s">
        <v>1348</v>
      </c>
      <c r="N140" s="16" t="s">
        <v>1349</v>
      </c>
      <c r="O140" s="240"/>
      <c r="P140" s="265" t="s">
        <v>1350</v>
      </c>
      <c r="Q140" s="16"/>
      <c r="R140" s="16"/>
      <c r="S140" s="242" t="s">
        <v>127</v>
      </c>
      <c r="T140" s="242" t="s">
        <v>1351</v>
      </c>
      <c r="U140" s="16"/>
      <c r="V140" s="16"/>
      <c r="W140" s="16"/>
      <c r="X140" s="18" t="s">
        <v>129</v>
      </c>
      <c r="Y140" s="16" t="s">
        <v>1352</v>
      </c>
      <c r="Z140" s="80" t="s">
        <v>1353</v>
      </c>
      <c r="AA140" s="16"/>
      <c r="AB140" s="290" t="s">
        <v>1354</v>
      </c>
      <c r="AC140" s="243" t="s">
        <v>903</v>
      </c>
      <c r="AD140" s="100"/>
      <c r="AE140" s="244"/>
      <c r="AF140" s="32" t="s">
        <v>60</v>
      </c>
      <c r="AG140" s="32" t="s">
        <v>61</v>
      </c>
      <c r="AH140" s="396" t="s">
        <v>62</v>
      </c>
      <c r="AI140" s="19" t="s">
        <v>63</v>
      </c>
      <c r="AJ140" s="19">
        <v>11259</v>
      </c>
      <c r="AK140" s="19">
        <v>2015</v>
      </c>
      <c r="AL140" s="62" t="s">
        <v>64</v>
      </c>
      <c r="AM140" s="19">
        <v>11259</v>
      </c>
      <c r="AN140" s="19"/>
      <c r="AO140" s="301"/>
      <c r="AP140" s="302" t="s">
        <v>65</v>
      </c>
      <c r="AQ140" s="40" t="e">
        <f>COUNTIF(#REF!,C140)</f>
        <v>#REF!</v>
      </c>
      <c r="AR140" s="16"/>
      <c r="AS140" s="220" t="e">
        <f>VLOOKUP(C140,#REF!,1,0)</f>
        <v>#REF!</v>
      </c>
    </row>
    <row r="141" s="51" customFormat="1" ht="14.4" spans="1:45">
      <c r="A141" s="84" t="s">
        <v>1355</v>
      </c>
      <c r="B141" s="28">
        <v>141</v>
      </c>
      <c r="C141" s="84" t="s">
        <v>1355</v>
      </c>
      <c r="D141" s="76" t="s">
        <v>1356</v>
      </c>
      <c r="E141" s="248" t="s">
        <v>46</v>
      </c>
      <c r="F141" s="249" t="s">
        <v>508</v>
      </c>
      <c r="G141" s="249"/>
      <c r="H141" s="249"/>
      <c r="I141" s="80" t="s">
        <v>508</v>
      </c>
      <c r="J141" s="80" t="s">
        <v>48</v>
      </c>
      <c r="K141" s="80" t="s">
        <v>49</v>
      </c>
      <c r="L141" s="16" t="s">
        <v>509</v>
      </c>
      <c r="M141" s="51" t="s">
        <v>1357</v>
      </c>
      <c r="N141" s="76" t="s">
        <v>1358</v>
      </c>
      <c r="O141" s="262"/>
      <c r="P141" s="263" t="s">
        <v>1359</v>
      </c>
      <c r="Q141" s="220" t="s">
        <v>99</v>
      </c>
      <c r="R141" s="51" t="s">
        <v>1360</v>
      </c>
      <c r="S141" s="276" t="s">
        <v>514</v>
      </c>
      <c r="T141" s="276" t="s">
        <v>515</v>
      </c>
      <c r="X141" s="32" t="s">
        <v>129</v>
      </c>
      <c r="Y141" s="80" t="s">
        <v>1361</v>
      </c>
      <c r="Z141" s="80" t="s">
        <v>1362</v>
      </c>
      <c r="AA141" s="51" t="s">
        <v>1363</v>
      </c>
      <c r="AB141" s="285">
        <v>39877</v>
      </c>
      <c r="AC141" s="285">
        <v>40057</v>
      </c>
      <c r="AD141" s="286"/>
      <c r="AE141" s="287"/>
      <c r="AF141" s="32" t="s">
        <v>60</v>
      </c>
      <c r="AG141" s="32" t="s">
        <v>61</v>
      </c>
      <c r="AH141" s="33" t="s">
        <v>62</v>
      </c>
      <c r="AI141" s="62" t="s">
        <v>63</v>
      </c>
      <c r="AJ141" s="62">
        <v>11352</v>
      </c>
      <c r="AK141" s="62">
        <v>2009</v>
      </c>
      <c r="AL141" s="62" t="s">
        <v>64</v>
      </c>
      <c r="AM141" s="62">
        <v>11352</v>
      </c>
      <c r="AN141" s="62"/>
      <c r="AO141" s="301"/>
      <c r="AP141" s="302" t="s">
        <v>65</v>
      </c>
      <c r="AQ141" s="40" t="e">
        <f>COUNTIF(#REF!,C141)</f>
        <v>#REF!</v>
      </c>
      <c r="AR141" s="220"/>
      <c r="AS141" s="220" t="e">
        <f>VLOOKUP(C141,#REF!,1,0)</f>
        <v>#REF!</v>
      </c>
    </row>
    <row r="142" s="51" customFormat="1" ht="14.4" spans="1:45">
      <c r="A142" s="84" t="s">
        <v>1364</v>
      </c>
      <c r="B142" s="28">
        <v>142</v>
      </c>
      <c r="C142" s="84" t="s">
        <v>1364</v>
      </c>
      <c r="D142" s="76" t="s">
        <v>1365</v>
      </c>
      <c r="E142" s="248" t="s">
        <v>445</v>
      </c>
      <c r="F142" s="255" t="s">
        <v>1366</v>
      </c>
      <c r="G142" s="249"/>
      <c r="H142" s="255"/>
      <c r="I142" s="236" t="s">
        <v>522</v>
      </c>
      <c r="J142" s="80" t="s">
        <v>93</v>
      </c>
      <c r="K142" s="80" t="s">
        <v>94</v>
      </c>
      <c r="L142" s="269" t="s">
        <v>523</v>
      </c>
      <c r="M142" s="51" t="s">
        <v>1367</v>
      </c>
      <c r="N142" s="268"/>
      <c r="O142" s="262" t="s">
        <v>1368</v>
      </c>
      <c r="P142" s="263" t="s">
        <v>1369</v>
      </c>
      <c r="Q142" s="51" t="s">
        <v>293</v>
      </c>
      <c r="R142" s="51" t="s">
        <v>1370</v>
      </c>
      <c r="S142" s="276" t="s">
        <v>1277</v>
      </c>
      <c r="T142" s="276" t="s">
        <v>1371</v>
      </c>
      <c r="X142" s="32" t="s">
        <v>250</v>
      </c>
      <c r="Y142" s="80" t="s">
        <v>530</v>
      </c>
      <c r="Z142" s="51" t="s">
        <v>530</v>
      </c>
      <c r="AA142" s="288">
        <v>0</v>
      </c>
      <c r="AB142" s="285">
        <v>37125</v>
      </c>
      <c r="AC142" s="285">
        <v>37377</v>
      </c>
      <c r="AD142" s="286"/>
      <c r="AE142" s="298" t="s">
        <v>1372</v>
      </c>
      <c r="AF142" s="32" t="s">
        <v>60</v>
      </c>
      <c r="AG142" s="32" t="s">
        <v>61</v>
      </c>
      <c r="AH142" s="33" t="s">
        <v>62</v>
      </c>
      <c r="AI142" s="62" t="s">
        <v>64</v>
      </c>
      <c r="AJ142" s="62">
        <v>11567.1</v>
      </c>
      <c r="AK142" s="62">
        <v>2001</v>
      </c>
      <c r="AL142" s="62" t="s">
        <v>64</v>
      </c>
      <c r="AM142" s="62">
        <v>11567</v>
      </c>
      <c r="AN142" s="62">
        <v>1</v>
      </c>
      <c r="AO142" s="301"/>
      <c r="AP142" s="302" t="s">
        <v>65</v>
      </c>
      <c r="AQ142" s="40" t="e">
        <f>COUNTIF(#REF!,C142)</f>
        <v>#REF!</v>
      </c>
      <c r="AR142" s="220"/>
      <c r="AS142" s="220" t="e">
        <f>VLOOKUP(C142,#REF!,1,0)</f>
        <v>#REF!</v>
      </c>
    </row>
    <row r="143" s="51" customFormat="1" ht="14.4" spans="1:45">
      <c r="A143" s="84" t="s">
        <v>1373</v>
      </c>
      <c r="B143" s="28">
        <v>143</v>
      </c>
      <c r="C143" s="84" t="s">
        <v>1373</v>
      </c>
      <c r="D143" s="76" t="s">
        <v>1374</v>
      </c>
      <c r="E143" s="248" t="s">
        <v>445</v>
      </c>
      <c r="F143" s="255" t="s">
        <v>1366</v>
      </c>
      <c r="G143" s="249"/>
      <c r="H143" s="255"/>
      <c r="I143" s="236" t="s">
        <v>522</v>
      </c>
      <c r="J143" s="80" t="s">
        <v>93</v>
      </c>
      <c r="K143" s="80" t="s">
        <v>94</v>
      </c>
      <c r="L143" s="269" t="s">
        <v>523</v>
      </c>
      <c r="M143" s="51" t="s">
        <v>1375</v>
      </c>
      <c r="N143" s="268"/>
      <c r="O143" s="262" t="s">
        <v>1368</v>
      </c>
      <c r="P143" s="263" t="s">
        <v>1369</v>
      </c>
      <c r="Q143" s="220" t="s">
        <v>282</v>
      </c>
      <c r="R143" s="51" t="s">
        <v>1376</v>
      </c>
      <c r="S143" s="276" t="s">
        <v>1377</v>
      </c>
      <c r="T143" s="276" t="s">
        <v>1371</v>
      </c>
      <c r="X143" s="32" t="s">
        <v>129</v>
      </c>
      <c r="Y143" s="80" t="s">
        <v>530</v>
      </c>
      <c r="Z143" s="51" t="s">
        <v>530</v>
      </c>
      <c r="AA143" s="288">
        <v>0</v>
      </c>
      <c r="AB143" s="285">
        <v>37125</v>
      </c>
      <c r="AC143" s="285">
        <v>37377</v>
      </c>
      <c r="AD143" s="286"/>
      <c r="AE143" s="298" t="s">
        <v>1372</v>
      </c>
      <c r="AF143" s="32" t="s">
        <v>60</v>
      </c>
      <c r="AG143" s="32" t="s">
        <v>61</v>
      </c>
      <c r="AH143" s="33" t="s">
        <v>62</v>
      </c>
      <c r="AI143" s="62" t="s">
        <v>64</v>
      </c>
      <c r="AJ143" s="62">
        <v>11567.2</v>
      </c>
      <c r="AK143" s="62">
        <v>2001</v>
      </c>
      <c r="AL143" s="62" t="s">
        <v>64</v>
      </c>
      <c r="AM143" s="62">
        <v>11567</v>
      </c>
      <c r="AN143" s="62">
        <v>2</v>
      </c>
      <c r="AO143" s="301"/>
      <c r="AP143" s="302" t="s">
        <v>65</v>
      </c>
      <c r="AQ143" s="40" t="e">
        <f>COUNTIF(#REF!,C143)</f>
        <v>#REF!</v>
      </c>
      <c r="AR143" s="220"/>
      <c r="AS143" s="220" t="e">
        <f>VLOOKUP(C143,#REF!,1,0)</f>
        <v>#REF!</v>
      </c>
    </row>
    <row r="144" s="51" customFormat="1" ht="14.4" spans="1:45">
      <c r="A144" s="96" t="s">
        <v>1378</v>
      </c>
      <c r="B144" s="28">
        <v>144</v>
      </c>
      <c r="C144" s="96" t="s">
        <v>1378</v>
      </c>
      <c r="D144" s="100" t="s">
        <v>1379</v>
      </c>
      <c r="E144" s="238" t="s">
        <v>239</v>
      </c>
      <c r="F144" s="239"/>
      <c r="G144" s="239"/>
      <c r="H144" s="239"/>
      <c r="I144" s="16" t="s">
        <v>1380</v>
      </c>
      <c r="J144" s="16" t="s">
        <v>48</v>
      </c>
      <c r="K144" s="16" t="s">
        <v>94</v>
      </c>
      <c r="L144" s="16" t="s">
        <v>614</v>
      </c>
      <c r="M144" s="16" t="s">
        <v>1381</v>
      </c>
      <c r="N144" s="16" t="s">
        <v>1382</v>
      </c>
      <c r="O144" s="240" t="s">
        <v>1383</v>
      </c>
      <c r="P144" s="265" t="s">
        <v>1384</v>
      </c>
      <c r="Q144" s="16"/>
      <c r="R144" s="16"/>
      <c r="S144" s="242" t="s">
        <v>581</v>
      </c>
      <c r="T144" s="242" t="s">
        <v>1385</v>
      </c>
      <c r="U144" s="16"/>
      <c r="V144" s="16"/>
      <c r="W144" s="16"/>
      <c r="X144" s="18" t="s">
        <v>218</v>
      </c>
      <c r="Y144" s="16" t="s">
        <v>630</v>
      </c>
      <c r="Z144" s="51" t="s">
        <v>630</v>
      </c>
      <c r="AA144" s="16"/>
      <c r="AB144" s="290" t="s">
        <v>1386</v>
      </c>
      <c r="AC144" s="243" t="s">
        <v>1387</v>
      </c>
      <c r="AD144" s="100"/>
      <c r="AE144" s="244"/>
      <c r="AF144" s="32" t="s">
        <v>60</v>
      </c>
      <c r="AG144" s="32" t="s">
        <v>61</v>
      </c>
      <c r="AH144" s="396" t="s">
        <v>62</v>
      </c>
      <c r="AI144" s="19" t="s">
        <v>63</v>
      </c>
      <c r="AJ144" s="19">
        <v>11651</v>
      </c>
      <c r="AK144" s="19">
        <v>2008</v>
      </c>
      <c r="AL144" s="62" t="s">
        <v>64</v>
      </c>
      <c r="AM144" s="19">
        <v>11651</v>
      </c>
      <c r="AN144" s="19"/>
      <c r="AO144" s="301"/>
      <c r="AP144" s="302" t="s">
        <v>65</v>
      </c>
      <c r="AQ144" s="40" t="e">
        <f>COUNTIF(#REF!,C144)</f>
        <v>#REF!</v>
      </c>
      <c r="AR144" s="16"/>
      <c r="AS144" s="220" t="e">
        <f>VLOOKUP(C144,#REF!,1,0)</f>
        <v>#REF!</v>
      </c>
    </row>
    <row r="145" s="51" customFormat="1" ht="14.4" spans="1:45">
      <c r="A145" s="143" t="s">
        <v>1388</v>
      </c>
      <c r="B145" s="28">
        <v>145</v>
      </c>
      <c r="C145" s="143" t="s">
        <v>1388</v>
      </c>
      <c r="D145" s="80" t="s">
        <v>1389</v>
      </c>
      <c r="E145" s="248" t="s">
        <v>46</v>
      </c>
      <c r="F145" s="249" t="s">
        <v>668</v>
      </c>
      <c r="G145" s="249"/>
      <c r="H145" s="249"/>
      <c r="I145" s="80" t="s">
        <v>668</v>
      </c>
      <c r="J145" s="80" t="s">
        <v>48</v>
      </c>
      <c r="K145" s="80" t="s">
        <v>144</v>
      </c>
      <c r="L145" s="16" t="s">
        <v>670</v>
      </c>
      <c r="M145" s="51" t="s">
        <v>1390</v>
      </c>
      <c r="N145" s="268"/>
      <c r="O145" s="262"/>
      <c r="P145" s="263"/>
      <c r="S145" s="276" t="s">
        <v>1223</v>
      </c>
      <c r="T145" s="277">
        <v>0</v>
      </c>
      <c r="U145" s="278"/>
      <c r="V145" s="278"/>
      <c r="W145" s="278"/>
      <c r="X145" s="32" t="s">
        <v>1391</v>
      </c>
      <c r="Y145" s="80" t="s">
        <v>1392</v>
      </c>
      <c r="Z145" s="51" t="s">
        <v>1392</v>
      </c>
      <c r="AA145" s="288">
        <v>0</v>
      </c>
      <c r="AB145" s="285">
        <v>32867</v>
      </c>
      <c r="AC145" s="285">
        <v>33055</v>
      </c>
      <c r="AD145" s="286"/>
      <c r="AE145" s="294" t="s">
        <v>1154</v>
      </c>
      <c r="AF145" s="40" t="s">
        <v>60</v>
      </c>
      <c r="AG145" s="32" t="s">
        <v>61</v>
      </c>
      <c r="AH145" s="33" t="s">
        <v>62</v>
      </c>
      <c r="AI145" s="62" t="s">
        <v>63</v>
      </c>
      <c r="AJ145" s="62">
        <v>11901</v>
      </c>
      <c r="AK145" s="62">
        <v>1989</v>
      </c>
      <c r="AL145" s="70" t="s">
        <v>64</v>
      </c>
      <c r="AM145" s="62">
        <v>11901</v>
      </c>
      <c r="AN145" s="62"/>
      <c r="AO145" s="301"/>
      <c r="AP145" s="302" t="s">
        <v>65</v>
      </c>
      <c r="AQ145" s="40" t="e">
        <f>COUNTIF(#REF!,C145)</f>
        <v>#REF!</v>
      </c>
      <c r="AR145" s="220"/>
      <c r="AS145" s="220" t="e">
        <f>VLOOKUP(C145,#REF!,1,0)</f>
        <v>#REF!</v>
      </c>
    </row>
    <row r="146" s="51" customFormat="1" ht="14.4" spans="1:45">
      <c r="A146" s="96" t="s">
        <v>1393</v>
      </c>
      <c r="B146" s="28">
        <v>146</v>
      </c>
      <c r="C146" s="96" t="s">
        <v>1393</v>
      </c>
      <c r="D146" s="100" t="s">
        <v>1394</v>
      </c>
      <c r="E146" s="238" t="s">
        <v>46</v>
      </c>
      <c r="F146" s="239"/>
      <c r="G146" s="239"/>
      <c r="H146" s="239"/>
      <c r="I146" s="80" t="s">
        <v>92</v>
      </c>
      <c r="J146" s="16" t="s">
        <v>93</v>
      </c>
      <c r="K146" s="16" t="s">
        <v>94</v>
      </c>
      <c r="L146" s="16" t="s">
        <v>95</v>
      </c>
      <c r="M146" s="16" t="s">
        <v>1395</v>
      </c>
      <c r="N146" s="16" t="s">
        <v>1396</v>
      </c>
      <c r="O146" s="240"/>
      <c r="P146" s="265" t="s">
        <v>1397</v>
      </c>
      <c r="Q146" s="16"/>
      <c r="R146" s="16"/>
      <c r="S146" s="242" t="s">
        <v>101</v>
      </c>
      <c r="T146" s="242" t="s">
        <v>594</v>
      </c>
      <c r="U146" s="16"/>
      <c r="V146" s="16"/>
      <c r="W146" s="16"/>
      <c r="X146" s="18" t="s">
        <v>103</v>
      </c>
      <c r="Y146" s="16" t="s">
        <v>1398</v>
      </c>
      <c r="Z146" s="80" t="s">
        <v>104</v>
      </c>
      <c r="AA146" s="16"/>
      <c r="AB146" s="290" t="s">
        <v>1399</v>
      </c>
      <c r="AC146" s="243" t="s">
        <v>1400</v>
      </c>
      <c r="AD146" s="100"/>
      <c r="AE146" s="244"/>
      <c r="AF146" s="32" t="s">
        <v>60</v>
      </c>
      <c r="AG146" s="32" t="s">
        <v>61</v>
      </c>
      <c r="AH146" s="396" t="s">
        <v>62</v>
      </c>
      <c r="AI146" s="19" t="s">
        <v>64</v>
      </c>
      <c r="AJ146" s="19">
        <v>12463</v>
      </c>
      <c r="AK146" s="19">
        <v>2009</v>
      </c>
      <c r="AL146" s="62" t="s">
        <v>64</v>
      </c>
      <c r="AM146" s="19">
        <v>12463</v>
      </c>
      <c r="AN146" s="19"/>
      <c r="AO146" s="301"/>
      <c r="AP146" s="302" t="s">
        <v>65</v>
      </c>
      <c r="AQ146" s="40" t="e">
        <f>COUNTIF(#REF!,C146)</f>
        <v>#REF!</v>
      </c>
      <c r="AR146" s="16"/>
      <c r="AS146" s="220" t="e">
        <f>VLOOKUP(C146,#REF!,1,0)</f>
        <v>#REF!</v>
      </c>
    </row>
    <row r="147" s="51" customFormat="1" ht="14.4" spans="1:45">
      <c r="A147" s="84" t="s">
        <v>1401</v>
      </c>
      <c r="B147" s="28">
        <v>147</v>
      </c>
      <c r="C147" s="84" t="s">
        <v>1401</v>
      </c>
      <c r="D147" s="76" t="s">
        <v>1402</v>
      </c>
      <c r="E147" s="248" t="s">
        <v>46</v>
      </c>
      <c r="F147" s="249" t="s">
        <v>1403</v>
      </c>
      <c r="G147" s="249"/>
      <c r="H147" s="249"/>
      <c r="I147" s="80" t="s">
        <v>1403</v>
      </c>
      <c r="J147" s="80" t="s">
        <v>48</v>
      </c>
      <c r="K147" s="80" t="s">
        <v>49</v>
      </c>
      <c r="L147" s="16" t="s">
        <v>1404</v>
      </c>
      <c r="M147" s="51" t="s">
        <v>1405</v>
      </c>
      <c r="N147" s="76" t="s">
        <v>1406</v>
      </c>
      <c r="O147" s="262"/>
      <c r="P147" s="263" t="s">
        <v>1407</v>
      </c>
      <c r="Q147" s="51" t="s">
        <v>293</v>
      </c>
      <c r="R147" s="51" t="s">
        <v>1408</v>
      </c>
      <c r="S147" s="276" t="s">
        <v>1409</v>
      </c>
      <c r="T147" s="276" t="s">
        <v>1410</v>
      </c>
      <c r="X147" s="32" t="s">
        <v>116</v>
      </c>
      <c r="Y147" s="80" t="s">
        <v>1411</v>
      </c>
      <c r="Z147" s="80" t="s">
        <v>1412</v>
      </c>
      <c r="AA147" s="51" t="s">
        <v>1413</v>
      </c>
      <c r="AB147" s="285">
        <v>40116</v>
      </c>
      <c r="AC147" s="285">
        <v>40269</v>
      </c>
      <c r="AD147" s="286"/>
      <c r="AE147" s="287"/>
      <c r="AF147" s="32" t="s">
        <v>60</v>
      </c>
      <c r="AG147" s="32" t="s">
        <v>61</v>
      </c>
      <c r="AH147" s="33" t="s">
        <v>62</v>
      </c>
      <c r="AI147" s="62" t="s">
        <v>63</v>
      </c>
      <c r="AJ147" s="62">
        <v>12467.1</v>
      </c>
      <c r="AK147" s="62">
        <v>2009</v>
      </c>
      <c r="AL147" s="62" t="s">
        <v>64</v>
      </c>
      <c r="AM147" s="62">
        <v>12467</v>
      </c>
      <c r="AN147" s="62">
        <v>1</v>
      </c>
      <c r="AO147" s="301"/>
      <c r="AP147" s="302" t="s">
        <v>65</v>
      </c>
      <c r="AQ147" s="40" t="e">
        <f>COUNTIF(#REF!,C147)</f>
        <v>#REF!</v>
      </c>
      <c r="AR147" s="220"/>
      <c r="AS147" s="220" t="e">
        <f>VLOOKUP(C147,#REF!,1,0)</f>
        <v>#REF!</v>
      </c>
    </row>
    <row r="148" s="51" customFormat="1" ht="14.4" spans="1:45">
      <c r="A148" s="84" t="s">
        <v>1414</v>
      </c>
      <c r="B148" s="28">
        <v>148</v>
      </c>
      <c r="C148" s="84" t="s">
        <v>1414</v>
      </c>
      <c r="D148" s="76" t="s">
        <v>1415</v>
      </c>
      <c r="E148" s="248" t="s">
        <v>46</v>
      </c>
      <c r="F148" s="249" t="s">
        <v>1403</v>
      </c>
      <c r="G148" s="249"/>
      <c r="H148" s="249"/>
      <c r="I148" s="80" t="s">
        <v>1403</v>
      </c>
      <c r="J148" s="80" t="s">
        <v>48</v>
      </c>
      <c r="K148" s="80" t="s">
        <v>49</v>
      </c>
      <c r="L148" s="16" t="s">
        <v>1404</v>
      </c>
      <c r="M148" s="51" t="s">
        <v>1416</v>
      </c>
      <c r="N148" s="76" t="s">
        <v>1417</v>
      </c>
      <c r="O148" s="262"/>
      <c r="P148" s="263" t="s">
        <v>1418</v>
      </c>
      <c r="Q148" s="51" t="s">
        <v>293</v>
      </c>
      <c r="R148" s="51" t="s">
        <v>1419</v>
      </c>
      <c r="S148" s="276" t="s">
        <v>1409</v>
      </c>
      <c r="T148" s="276" t="s">
        <v>1410</v>
      </c>
      <c r="X148" s="32" t="s">
        <v>116</v>
      </c>
      <c r="Y148" s="80" t="s">
        <v>1420</v>
      </c>
      <c r="Z148" s="80" t="s">
        <v>1421</v>
      </c>
      <c r="AA148" s="51" t="s">
        <v>1422</v>
      </c>
      <c r="AB148" s="285">
        <v>40116</v>
      </c>
      <c r="AC148" s="285">
        <v>40269</v>
      </c>
      <c r="AD148" s="286"/>
      <c r="AE148" s="287"/>
      <c r="AF148" s="32" t="s">
        <v>60</v>
      </c>
      <c r="AG148" s="32" t="s">
        <v>61</v>
      </c>
      <c r="AH148" s="33" t="s">
        <v>62</v>
      </c>
      <c r="AI148" s="62" t="s">
        <v>63</v>
      </c>
      <c r="AJ148" s="62">
        <v>12467.2</v>
      </c>
      <c r="AK148" s="62">
        <v>2009</v>
      </c>
      <c r="AL148" s="62" t="s">
        <v>64</v>
      </c>
      <c r="AM148" s="62">
        <v>12467</v>
      </c>
      <c r="AN148" s="62">
        <v>2</v>
      </c>
      <c r="AO148" s="301"/>
      <c r="AP148" s="302" t="s">
        <v>65</v>
      </c>
      <c r="AQ148" s="40" t="e">
        <f>COUNTIF(#REF!,C148)</f>
        <v>#REF!</v>
      </c>
      <c r="AR148" s="220"/>
      <c r="AS148" s="220" t="e">
        <f>VLOOKUP(C148,#REF!,1,0)</f>
        <v>#REF!</v>
      </c>
    </row>
    <row r="149" s="51" customFormat="1" ht="14.4" spans="1:45">
      <c r="A149" s="84" t="s">
        <v>1423</v>
      </c>
      <c r="B149" s="28">
        <v>149</v>
      </c>
      <c r="C149" s="84" t="s">
        <v>1423</v>
      </c>
      <c r="D149" s="76" t="s">
        <v>1424</v>
      </c>
      <c r="E149" s="248" t="s">
        <v>46</v>
      </c>
      <c r="F149" s="249" t="s">
        <v>1403</v>
      </c>
      <c r="G149" s="249"/>
      <c r="H149" s="249"/>
      <c r="I149" s="80" t="s">
        <v>1403</v>
      </c>
      <c r="J149" s="80" t="s">
        <v>48</v>
      </c>
      <c r="K149" s="80" t="s">
        <v>49</v>
      </c>
      <c r="L149" s="16" t="s">
        <v>1404</v>
      </c>
      <c r="M149" s="51" t="s">
        <v>1425</v>
      </c>
      <c r="N149" s="76" t="s">
        <v>1426</v>
      </c>
      <c r="O149" s="262"/>
      <c r="P149" s="263"/>
      <c r="Q149" s="51" t="s">
        <v>293</v>
      </c>
      <c r="R149" s="51" t="s">
        <v>1427</v>
      </c>
      <c r="S149" s="276" t="s">
        <v>1409</v>
      </c>
      <c r="T149" s="276" t="s">
        <v>1410</v>
      </c>
      <c r="X149" s="32" t="s">
        <v>116</v>
      </c>
      <c r="Y149" s="80" t="s">
        <v>1411</v>
      </c>
      <c r="Z149" s="80" t="s">
        <v>1412</v>
      </c>
      <c r="AA149" s="51" t="s">
        <v>1413</v>
      </c>
      <c r="AB149" s="285">
        <v>40116</v>
      </c>
      <c r="AC149" s="285">
        <v>40269</v>
      </c>
      <c r="AD149" s="286"/>
      <c r="AE149" s="287"/>
      <c r="AF149" s="32" t="s">
        <v>60</v>
      </c>
      <c r="AG149" s="32" t="s">
        <v>61</v>
      </c>
      <c r="AH149" s="33" t="s">
        <v>62</v>
      </c>
      <c r="AI149" s="62" t="s">
        <v>63</v>
      </c>
      <c r="AJ149" s="62">
        <v>12467.5</v>
      </c>
      <c r="AK149" s="62">
        <v>2009</v>
      </c>
      <c r="AL149" s="62" t="s">
        <v>64</v>
      </c>
      <c r="AM149" s="62">
        <v>12467</v>
      </c>
      <c r="AN149" s="62">
        <v>5</v>
      </c>
      <c r="AO149" s="301"/>
      <c r="AP149" s="302" t="s">
        <v>65</v>
      </c>
      <c r="AQ149" s="40" t="e">
        <f>COUNTIF(#REF!,C149)</f>
        <v>#REF!</v>
      </c>
      <c r="AR149" s="220"/>
      <c r="AS149" s="220" t="e">
        <f>VLOOKUP(C149,#REF!,1,0)</f>
        <v>#REF!</v>
      </c>
    </row>
    <row r="150" s="51" customFormat="1" ht="14.4" spans="1:45">
      <c r="A150" s="84" t="s">
        <v>1428</v>
      </c>
      <c r="B150" s="28">
        <v>150</v>
      </c>
      <c r="C150" s="84" t="s">
        <v>1428</v>
      </c>
      <c r="D150" s="76" t="s">
        <v>1429</v>
      </c>
      <c r="E150" s="248" t="s">
        <v>46</v>
      </c>
      <c r="F150" s="249" t="s">
        <v>668</v>
      </c>
      <c r="G150" s="249"/>
      <c r="H150" s="249"/>
      <c r="I150" s="80" t="s">
        <v>668</v>
      </c>
      <c r="J150" s="80" t="s">
        <v>93</v>
      </c>
      <c r="K150" s="80" t="s">
        <v>669</v>
      </c>
      <c r="L150" s="16" t="s">
        <v>670</v>
      </c>
      <c r="M150" s="51" t="s">
        <v>1430</v>
      </c>
      <c r="N150" s="268"/>
      <c r="O150" s="262"/>
      <c r="P150" s="263" t="s">
        <v>1431</v>
      </c>
      <c r="S150" s="276" t="s">
        <v>682</v>
      </c>
      <c r="T150" s="276" t="s">
        <v>683</v>
      </c>
      <c r="X150" s="32"/>
      <c r="Y150" s="80" t="s">
        <v>1432</v>
      </c>
      <c r="Z150" s="80" t="s">
        <v>1433</v>
      </c>
      <c r="AA150" s="288" t="s">
        <v>112</v>
      </c>
      <c r="AB150" s="305">
        <v>40882</v>
      </c>
      <c r="AC150" s="305">
        <v>41091</v>
      </c>
      <c r="AD150" s="286"/>
      <c r="AE150" s="287"/>
      <c r="AF150" s="32" t="s">
        <v>60</v>
      </c>
      <c r="AG150" s="32" t="s">
        <v>61</v>
      </c>
      <c r="AH150" s="33" t="s">
        <v>62</v>
      </c>
      <c r="AI150" s="62" t="s">
        <v>64</v>
      </c>
      <c r="AJ150" s="62">
        <v>12523</v>
      </c>
      <c r="AK150" s="62">
        <v>2011</v>
      </c>
      <c r="AL150" s="62" t="s">
        <v>64</v>
      </c>
      <c r="AM150" s="62">
        <v>12523</v>
      </c>
      <c r="AN150" s="62"/>
      <c r="AO150" s="301"/>
      <c r="AP150" s="302" t="s">
        <v>65</v>
      </c>
      <c r="AQ150" s="40" t="e">
        <f>COUNTIF(#REF!,C150)</f>
        <v>#REF!</v>
      </c>
      <c r="AR150" s="220"/>
      <c r="AS150" s="220" t="e">
        <f>VLOOKUP(C150,#REF!,1,0)</f>
        <v>#REF!</v>
      </c>
    </row>
    <row r="151" s="51" customFormat="1" ht="14.4" spans="1:45">
      <c r="A151" s="96" t="s">
        <v>1434</v>
      </c>
      <c r="B151" s="28">
        <v>151</v>
      </c>
      <c r="C151" s="96" t="s">
        <v>1434</v>
      </c>
      <c r="D151" s="100" t="s">
        <v>1435</v>
      </c>
      <c r="E151" s="238" t="s">
        <v>239</v>
      </c>
      <c r="F151" s="239"/>
      <c r="G151" s="239"/>
      <c r="H151" s="239"/>
      <c r="I151" s="16" t="s">
        <v>240</v>
      </c>
      <c r="J151" s="16" t="s">
        <v>48</v>
      </c>
      <c r="K151" s="16" t="s">
        <v>144</v>
      </c>
      <c r="L151" s="16" t="s">
        <v>1436</v>
      </c>
      <c r="M151" s="16" t="s">
        <v>1437</v>
      </c>
      <c r="N151" s="16"/>
      <c r="O151" s="240" t="s">
        <v>1438</v>
      </c>
      <c r="P151" s="265"/>
      <c r="Q151" s="16" t="s">
        <v>246</v>
      </c>
      <c r="R151" s="16" t="s">
        <v>1439</v>
      </c>
      <c r="S151" s="242" t="s">
        <v>1440</v>
      </c>
      <c r="T151" s="242" t="s">
        <v>958</v>
      </c>
      <c r="U151" s="16"/>
      <c r="V151" s="16"/>
      <c r="W151" s="16"/>
      <c r="X151" s="18" t="s">
        <v>250</v>
      </c>
      <c r="Y151" s="16" t="s">
        <v>1436</v>
      </c>
      <c r="Z151" s="51" t="s">
        <v>1436</v>
      </c>
      <c r="AA151" s="16"/>
      <c r="AB151" s="290" t="s">
        <v>1441</v>
      </c>
      <c r="AC151" s="243" t="s">
        <v>1442</v>
      </c>
      <c r="AD151" s="100"/>
      <c r="AE151" s="244"/>
      <c r="AF151" s="32" t="s">
        <v>60</v>
      </c>
      <c r="AG151" s="32" t="s">
        <v>61</v>
      </c>
      <c r="AH151" s="396" t="s">
        <v>62</v>
      </c>
      <c r="AI151" s="19" t="s">
        <v>63</v>
      </c>
      <c r="AJ151" s="19">
        <v>13173.6</v>
      </c>
      <c r="AK151" s="19">
        <v>1991</v>
      </c>
      <c r="AL151" s="62" t="s">
        <v>64</v>
      </c>
      <c r="AM151" s="19">
        <v>13173</v>
      </c>
      <c r="AN151" s="19">
        <v>6</v>
      </c>
      <c r="AO151" s="301"/>
      <c r="AP151" s="302" t="s">
        <v>65</v>
      </c>
      <c r="AQ151" s="40" t="e">
        <f>COUNTIF(#REF!,C151)</f>
        <v>#REF!</v>
      </c>
      <c r="AR151" s="16"/>
      <c r="AS151" s="220" t="e">
        <f>VLOOKUP(C151,#REF!,1,0)</f>
        <v>#REF!</v>
      </c>
    </row>
    <row r="152" s="51" customFormat="1" ht="14.4" spans="1:45">
      <c r="A152" s="84" t="s">
        <v>1443</v>
      </c>
      <c r="B152" s="28">
        <v>152</v>
      </c>
      <c r="C152" s="84" t="s">
        <v>1443</v>
      </c>
      <c r="D152" s="76" t="s">
        <v>1444</v>
      </c>
      <c r="E152" s="248" t="s">
        <v>46</v>
      </c>
      <c r="F152" s="249" t="s">
        <v>1445</v>
      </c>
      <c r="G152" s="249"/>
      <c r="H152" s="249"/>
      <c r="I152" s="80" t="s">
        <v>1445</v>
      </c>
      <c r="J152" s="80" t="s">
        <v>48</v>
      </c>
      <c r="K152" s="80" t="s">
        <v>49</v>
      </c>
      <c r="L152" s="16" t="s">
        <v>1446</v>
      </c>
      <c r="M152" s="51" t="s">
        <v>1447</v>
      </c>
      <c r="N152" s="76" t="s">
        <v>1448</v>
      </c>
      <c r="O152" s="262"/>
      <c r="P152" s="263" t="s">
        <v>1449</v>
      </c>
      <c r="S152" s="276" t="s">
        <v>1450</v>
      </c>
      <c r="T152" s="276" t="s">
        <v>1451</v>
      </c>
      <c r="X152" s="32" t="s">
        <v>103</v>
      </c>
      <c r="Y152" s="80" t="s">
        <v>1452</v>
      </c>
      <c r="Z152" s="80" t="s">
        <v>697</v>
      </c>
      <c r="AA152" s="51" t="s">
        <v>1453</v>
      </c>
      <c r="AB152" s="285">
        <v>40675</v>
      </c>
      <c r="AC152" s="285">
        <v>40817</v>
      </c>
      <c r="AD152" s="286"/>
      <c r="AE152" s="287"/>
      <c r="AF152" s="32" t="s">
        <v>60</v>
      </c>
      <c r="AG152" s="32" t="s">
        <v>61</v>
      </c>
      <c r="AH152" s="33" t="s">
        <v>62</v>
      </c>
      <c r="AI152" s="62" t="s">
        <v>63</v>
      </c>
      <c r="AJ152" s="62">
        <v>13306</v>
      </c>
      <c r="AK152" s="62">
        <v>2011</v>
      </c>
      <c r="AL152" s="62" t="s">
        <v>64</v>
      </c>
      <c r="AM152" s="62">
        <v>13306</v>
      </c>
      <c r="AN152" s="62"/>
      <c r="AO152" s="301"/>
      <c r="AP152" s="302" t="s">
        <v>65</v>
      </c>
      <c r="AQ152" s="40" t="e">
        <f>COUNTIF(#REF!,C152)</f>
        <v>#REF!</v>
      </c>
      <c r="AR152" s="220"/>
      <c r="AS152" s="220" t="e">
        <f>VLOOKUP(C152,#REF!,1,0)</f>
        <v>#REF!</v>
      </c>
    </row>
    <row r="153" s="51" customFormat="1" ht="14.4" spans="1:45">
      <c r="A153" s="84" t="s">
        <v>1454</v>
      </c>
      <c r="B153" s="28">
        <v>153</v>
      </c>
      <c r="C153" s="84" t="s">
        <v>1454</v>
      </c>
      <c r="D153" s="102" t="s">
        <v>1455</v>
      </c>
      <c r="E153" s="248" t="s">
        <v>46</v>
      </c>
      <c r="F153" s="249" t="s">
        <v>108</v>
      </c>
      <c r="G153" s="249"/>
      <c r="H153" s="249"/>
      <c r="I153" s="80" t="s">
        <v>108</v>
      </c>
      <c r="J153" s="80" t="s">
        <v>48</v>
      </c>
      <c r="K153" s="80" t="s">
        <v>109</v>
      </c>
      <c r="L153" s="16" t="s">
        <v>110</v>
      </c>
      <c r="M153" s="51" t="s">
        <v>1456</v>
      </c>
      <c r="N153" s="76" t="s">
        <v>1457</v>
      </c>
      <c r="O153" s="262"/>
      <c r="P153" s="263" t="s">
        <v>1458</v>
      </c>
      <c r="S153" s="276" t="s">
        <v>101</v>
      </c>
      <c r="T153" s="276" t="s">
        <v>115</v>
      </c>
      <c r="X153" s="32" t="s">
        <v>250</v>
      </c>
      <c r="Y153" s="80" t="s">
        <v>1459</v>
      </c>
      <c r="Z153" s="80" t="s">
        <v>1460</v>
      </c>
      <c r="AA153" s="51" t="s">
        <v>1461</v>
      </c>
      <c r="AB153" s="285">
        <v>39647</v>
      </c>
      <c r="AC153" s="285">
        <v>39814</v>
      </c>
      <c r="AD153" s="286"/>
      <c r="AE153" s="297"/>
      <c r="AF153" s="32" t="s">
        <v>60</v>
      </c>
      <c r="AG153" s="32" t="s">
        <v>61</v>
      </c>
      <c r="AH153" s="33" t="s">
        <v>62</v>
      </c>
      <c r="AI153" s="62" t="s">
        <v>63</v>
      </c>
      <c r="AJ153" s="62">
        <v>13384</v>
      </c>
      <c r="AK153" s="62">
        <v>2008</v>
      </c>
      <c r="AL153" s="62" t="s">
        <v>64</v>
      </c>
      <c r="AM153" s="62">
        <v>13384</v>
      </c>
      <c r="AN153" s="62"/>
      <c r="AO153" s="301"/>
      <c r="AP153" s="302" t="s">
        <v>65</v>
      </c>
      <c r="AQ153" s="40" t="e">
        <f>COUNTIF(#REF!,C153)</f>
        <v>#REF!</v>
      </c>
      <c r="AR153" s="220"/>
      <c r="AS153" s="220" t="e">
        <f>VLOOKUP(C153,#REF!,1,0)</f>
        <v>#REF!</v>
      </c>
    </row>
    <row r="154" s="51" customFormat="1" ht="14.4" spans="1:45">
      <c r="A154" s="101" t="s">
        <v>1462</v>
      </c>
      <c r="B154" s="28">
        <v>154</v>
      </c>
      <c r="C154" s="101" t="s">
        <v>1462</v>
      </c>
      <c r="D154" s="80" t="s">
        <v>1463</v>
      </c>
      <c r="E154" s="248" t="s">
        <v>46</v>
      </c>
      <c r="F154" s="255" t="s">
        <v>1464</v>
      </c>
      <c r="G154" s="249"/>
      <c r="H154" s="255"/>
      <c r="I154" s="236" t="s">
        <v>1464</v>
      </c>
      <c r="J154" s="80" t="s">
        <v>93</v>
      </c>
      <c r="K154" s="80" t="s">
        <v>94</v>
      </c>
      <c r="L154" s="269" t="s">
        <v>1465</v>
      </c>
      <c r="M154" s="51" t="s">
        <v>1466</v>
      </c>
      <c r="N154" s="76" t="s">
        <v>1467</v>
      </c>
      <c r="O154" s="262"/>
      <c r="P154" s="263" t="s">
        <v>1468</v>
      </c>
      <c r="Q154" s="220" t="s">
        <v>282</v>
      </c>
      <c r="R154" s="51" t="s">
        <v>1469</v>
      </c>
      <c r="S154" s="276" t="s">
        <v>101</v>
      </c>
      <c r="T154" s="277" t="s">
        <v>594</v>
      </c>
      <c r="U154" s="278"/>
      <c r="V154" s="278"/>
      <c r="W154" s="278"/>
      <c r="X154" s="32" t="s">
        <v>161</v>
      </c>
      <c r="Y154" s="80" t="s">
        <v>1470</v>
      </c>
      <c r="Z154" s="80" t="s">
        <v>1123</v>
      </c>
      <c r="AA154" s="51" t="s">
        <v>1471</v>
      </c>
      <c r="AB154" s="285">
        <v>39985</v>
      </c>
      <c r="AC154" s="285">
        <v>40299</v>
      </c>
      <c r="AD154" s="286"/>
      <c r="AE154" s="293"/>
      <c r="AF154" s="32" t="s">
        <v>60</v>
      </c>
      <c r="AG154" s="32" t="s">
        <v>61</v>
      </c>
      <c r="AH154" s="33" t="s">
        <v>62</v>
      </c>
      <c r="AI154" s="62" t="s">
        <v>64</v>
      </c>
      <c r="AJ154" s="62">
        <v>13690</v>
      </c>
      <c r="AK154" s="62">
        <v>2009</v>
      </c>
      <c r="AL154" s="62" t="s">
        <v>64</v>
      </c>
      <c r="AM154" s="62">
        <v>13690</v>
      </c>
      <c r="AN154" s="62"/>
      <c r="AO154" s="301"/>
      <c r="AP154" s="302" t="s">
        <v>65</v>
      </c>
      <c r="AQ154" s="40" t="e">
        <f>COUNTIF(#REF!,C154)</f>
        <v>#REF!</v>
      </c>
      <c r="AR154" s="220"/>
      <c r="AS154" s="220" t="e">
        <f>VLOOKUP(C154,#REF!,1,0)</f>
        <v>#REF!</v>
      </c>
    </row>
    <row r="155" s="51" customFormat="1" ht="14.4" spans="1:45">
      <c r="A155" s="96" t="s">
        <v>1472</v>
      </c>
      <c r="B155" s="28">
        <v>155</v>
      </c>
      <c r="C155" s="96" t="s">
        <v>1472</v>
      </c>
      <c r="D155" s="100" t="s">
        <v>1473</v>
      </c>
      <c r="E155" s="238" t="s">
        <v>46</v>
      </c>
      <c r="F155" s="239"/>
      <c r="G155" s="239"/>
      <c r="H155" s="239"/>
      <c r="I155" s="80" t="s">
        <v>92</v>
      </c>
      <c r="J155" s="16" t="s">
        <v>93</v>
      </c>
      <c r="K155" s="16" t="s">
        <v>109</v>
      </c>
      <c r="L155" s="16" t="s">
        <v>95</v>
      </c>
      <c r="M155" s="16" t="s">
        <v>1474</v>
      </c>
      <c r="N155" s="16" t="s">
        <v>1475</v>
      </c>
      <c r="O155" s="240"/>
      <c r="P155" s="265" t="s">
        <v>1476</v>
      </c>
      <c r="Q155" s="16" t="s">
        <v>246</v>
      </c>
      <c r="R155" s="16" t="s">
        <v>1477</v>
      </c>
      <c r="S155" s="242" t="s">
        <v>101</v>
      </c>
      <c r="T155" s="242" t="s">
        <v>594</v>
      </c>
      <c r="U155" s="16"/>
      <c r="V155" s="16"/>
      <c r="W155" s="16"/>
      <c r="X155" s="18" t="s">
        <v>161</v>
      </c>
      <c r="Y155" s="16" t="s">
        <v>1478</v>
      </c>
      <c r="Z155" s="51" t="s">
        <v>1478</v>
      </c>
      <c r="AA155" s="16"/>
      <c r="AB155" s="290" t="s">
        <v>1479</v>
      </c>
      <c r="AC155" s="243" t="s">
        <v>1400</v>
      </c>
      <c r="AD155" s="100"/>
      <c r="AE155" s="244"/>
      <c r="AF155" s="32" t="s">
        <v>60</v>
      </c>
      <c r="AG155" s="32" t="s">
        <v>61</v>
      </c>
      <c r="AH155" s="396" t="s">
        <v>62</v>
      </c>
      <c r="AI155" s="19" t="s">
        <v>64</v>
      </c>
      <c r="AJ155" s="19">
        <v>15258</v>
      </c>
      <c r="AK155" s="19">
        <v>2009</v>
      </c>
      <c r="AL155" s="62" t="s">
        <v>64</v>
      </c>
      <c r="AM155" s="19">
        <v>15258</v>
      </c>
      <c r="AN155" s="19"/>
      <c r="AO155" s="301"/>
      <c r="AP155" s="302" t="s">
        <v>65</v>
      </c>
      <c r="AQ155" s="40" t="e">
        <f>COUNTIF(#REF!,C155)</f>
        <v>#REF!</v>
      </c>
      <c r="AR155" s="16"/>
      <c r="AS155" s="220" t="e">
        <f>VLOOKUP(C155,#REF!,1,0)</f>
        <v>#REF!</v>
      </c>
    </row>
    <row r="156" s="51" customFormat="1" ht="14.4" spans="1:45">
      <c r="A156" s="96" t="s">
        <v>1480</v>
      </c>
      <c r="B156" s="28">
        <v>156</v>
      </c>
      <c r="C156" s="96" t="s">
        <v>1480</v>
      </c>
      <c r="D156" s="100" t="s">
        <v>1481</v>
      </c>
      <c r="E156" s="238" t="s">
        <v>46</v>
      </c>
      <c r="F156" s="239"/>
      <c r="G156" s="239"/>
      <c r="H156" s="239"/>
      <c r="I156" s="43" t="s">
        <v>1482</v>
      </c>
      <c r="J156" s="16" t="s">
        <v>93</v>
      </c>
      <c r="K156" s="16" t="s">
        <v>49</v>
      </c>
      <c r="L156" s="16" t="s">
        <v>1483</v>
      </c>
      <c r="M156" s="16" t="s">
        <v>1484</v>
      </c>
      <c r="N156" s="16" t="s">
        <v>1485</v>
      </c>
      <c r="O156" s="240"/>
      <c r="P156" s="265" t="s">
        <v>1486</v>
      </c>
      <c r="Q156" s="16" t="s">
        <v>246</v>
      </c>
      <c r="R156" s="16" t="s">
        <v>1487</v>
      </c>
      <c r="S156" s="242" t="s">
        <v>1488</v>
      </c>
      <c r="T156" s="242" t="s">
        <v>1489</v>
      </c>
      <c r="U156" s="16"/>
      <c r="V156" s="16"/>
      <c r="W156" s="16"/>
      <c r="X156" s="18" t="s">
        <v>55</v>
      </c>
      <c r="Y156" s="16" t="s">
        <v>1490</v>
      </c>
      <c r="Z156" s="80" t="s">
        <v>1491</v>
      </c>
      <c r="AA156" s="16"/>
      <c r="AB156" s="290" t="s">
        <v>1492</v>
      </c>
      <c r="AC156" s="243" t="s">
        <v>1493</v>
      </c>
      <c r="AD156" s="100"/>
      <c r="AE156" s="244"/>
      <c r="AF156" s="32" t="s">
        <v>60</v>
      </c>
      <c r="AG156" s="32" t="s">
        <v>61</v>
      </c>
      <c r="AH156" s="396" t="s">
        <v>62</v>
      </c>
      <c r="AI156" s="19" t="s">
        <v>64</v>
      </c>
      <c r="AJ156" s="19">
        <v>15308</v>
      </c>
      <c r="AK156" s="19">
        <v>2006</v>
      </c>
      <c r="AL156" s="62" t="s">
        <v>64</v>
      </c>
      <c r="AM156" s="19">
        <v>15308</v>
      </c>
      <c r="AN156" s="19"/>
      <c r="AO156" s="301"/>
      <c r="AP156" s="302" t="s">
        <v>65</v>
      </c>
      <c r="AQ156" s="40" t="e">
        <f>COUNTIF(#REF!,C156)</f>
        <v>#REF!</v>
      </c>
      <c r="AR156" s="16"/>
      <c r="AS156" s="220" t="e">
        <f>VLOOKUP(C156,#REF!,1,0)</f>
        <v>#REF!</v>
      </c>
    </row>
    <row r="157" s="51" customFormat="1" ht="14.4" spans="1:45">
      <c r="A157" s="85" t="s">
        <v>1494</v>
      </c>
      <c r="B157" s="28">
        <v>158</v>
      </c>
      <c r="C157" s="85" t="s">
        <v>1494</v>
      </c>
      <c r="D157" s="76" t="s">
        <v>1495</v>
      </c>
      <c r="E157" s="248" t="s">
        <v>46</v>
      </c>
      <c r="F157" s="249" t="s">
        <v>622</v>
      </c>
      <c r="G157" s="249"/>
      <c r="H157" s="249"/>
      <c r="I157" s="80" t="s">
        <v>622</v>
      </c>
      <c r="J157" s="80" t="s">
        <v>93</v>
      </c>
      <c r="K157" s="80" t="s">
        <v>94</v>
      </c>
      <c r="L157" s="16" t="s">
        <v>623</v>
      </c>
      <c r="M157" s="51" t="s">
        <v>1496</v>
      </c>
      <c r="N157" s="76" t="s">
        <v>1497</v>
      </c>
      <c r="O157" s="262"/>
      <c r="P157" s="263" t="s">
        <v>1498</v>
      </c>
      <c r="S157" s="276" t="s">
        <v>1499</v>
      </c>
      <c r="T157" s="276" t="s">
        <v>1500</v>
      </c>
      <c r="X157" s="32" t="s">
        <v>116</v>
      </c>
      <c r="Y157" s="80" t="s">
        <v>1501</v>
      </c>
      <c r="Z157" s="80" t="s">
        <v>1502</v>
      </c>
      <c r="AA157" s="51" t="s">
        <v>1503</v>
      </c>
      <c r="AB157" s="285">
        <v>44924</v>
      </c>
      <c r="AC157" s="285">
        <v>45108</v>
      </c>
      <c r="AD157" s="286"/>
      <c r="AE157" s="294"/>
      <c r="AF157" s="40" t="s">
        <v>60</v>
      </c>
      <c r="AG157" s="32" t="s">
        <v>61</v>
      </c>
      <c r="AH157" s="33" t="s">
        <v>62</v>
      </c>
      <c r="AI157" s="62" t="s">
        <v>64</v>
      </c>
      <c r="AJ157" s="62">
        <v>15603</v>
      </c>
      <c r="AK157" s="62">
        <v>2022</v>
      </c>
      <c r="AL157" s="70" t="s">
        <v>64</v>
      </c>
      <c r="AM157" s="62">
        <v>15603</v>
      </c>
      <c r="AN157" s="62"/>
      <c r="AO157" s="301"/>
      <c r="AP157" s="302" t="s">
        <v>65</v>
      </c>
      <c r="AQ157" s="40" t="e">
        <f>COUNTIF(#REF!,C157)</f>
        <v>#REF!</v>
      </c>
      <c r="AR157" s="220"/>
      <c r="AS157" s="220" t="e">
        <f>VLOOKUP(C157,#REF!,1,0)</f>
        <v>#REF!</v>
      </c>
    </row>
    <row r="158" s="51" customFormat="1" ht="14.4" spans="1:45">
      <c r="A158" s="84" t="s">
        <v>1504</v>
      </c>
      <c r="B158" s="28">
        <v>159</v>
      </c>
      <c r="C158" s="84" t="s">
        <v>1504</v>
      </c>
      <c r="D158" s="76" t="s">
        <v>1505</v>
      </c>
      <c r="E158" s="248" t="s">
        <v>46</v>
      </c>
      <c r="F158" s="255" t="s">
        <v>1506</v>
      </c>
      <c r="G158" s="249"/>
      <c r="H158" s="255"/>
      <c r="I158" s="236" t="s">
        <v>522</v>
      </c>
      <c r="J158" s="80" t="s">
        <v>93</v>
      </c>
      <c r="K158" s="80" t="s">
        <v>109</v>
      </c>
      <c r="L158" s="269" t="s">
        <v>523</v>
      </c>
      <c r="M158" s="51" t="s">
        <v>1507</v>
      </c>
      <c r="N158" s="76" t="s">
        <v>1508</v>
      </c>
      <c r="O158" s="262"/>
      <c r="P158" s="263"/>
      <c r="Q158" s="220" t="s">
        <v>282</v>
      </c>
      <c r="R158" s="51" t="s">
        <v>1509</v>
      </c>
      <c r="S158" s="276" t="s">
        <v>1510</v>
      </c>
      <c r="T158" s="276" t="s">
        <v>1511</v>
      </c>
      <c r="X158" s="32" t="s">
        <v>250</v>
      </c>
      <c r="Y158" s="80" t="s">
        <v>530</v>
      </c>
      <c r="Z158" s="51" t="s">
        <v>530</v>
      </c>
      <c r="AA158" s="288">
        <v>0</v>
      </c>
      <c r="AB158" s="285">
        <v>35019</v>
      </c>
      <c r="AC158" s="285">
        <v>35431</v>
      </c>
      <c r="AD158" s="286"/>
      <c r="AE158" s="287"/>
      <c r="AF158" s="32" t="s">
        <v>60</v>
      </c>
      <c r="AG158" s="32" t="s">
        <v>61</v>
      </c>
      <c r="AH158" s="33" t="s">
        <v>62</v>
      </c>
      <c r="AI158" s="62" t="s">
        <v>64</v>
      </c>
      <c r="AJ158" s="62">
        <v>15741</v>
      </c>
      <c r="AK158" s="62">
        <v>1995</v>
      </c>
      <c r="AL158" s="62" t="s">
        <v>64</v>
      </c>
      <c r="AM158" s="62">
        <v>15741</v>
      </c>
      <c r="AN158" s="62"/>
      <c r="AO158" s="301"/>
      <c r="AP158" s="302" t="s">
        <v>65</v>
      </c>
      <c r="AQ158" s="40" t="e">
        <f>COUNTIF(#REF!,C158)</f>
        <v>#REF!</v>
      </c>
      <c r="AR158" s="220"/>
      <c r="AS158" s="220" t="e">
        <f>VLOOKUP(C158,#REF!,1,0)</f>
        <v>#REF!</v>
      </c>
    </row>
    <row r="159" s="51" customFormat="1" ht="14.4" spans="1:45">
      <c r="A159" s="96" t="s">
        <v>1512</v>
      </c>
      <c r="B159" s="28">
        <v>160</v>
      </c>
      <c r="C159" s="96" t="s">
        <v>1512</v>
      </c>
      <c r="D159" s="100" t="s">
        <v>1513</v>
      </c>
      <c r="E159" s="238" t="s">
        <v>46</v>
      </c>
      <c r="F159" s="239"/>
      <c r="G159" s="239"/>
      <c r="H159" s="239"/>
      <c r="I159" s="80" t="s">
        <v>300</v>
      </c>
      <c r="J159" s="16" t="s">
        <v>48</v>
      </c>
      <c r="K159" s="16" t="s">
        <v>109</v>
      </c>
      <c r="L159" s="16" t="s">
        <v>301</v>
      </c>
      <c r="M159" s="16" t="s">
        <v>1514</v>
      </c>
      <c r="N159" s="16"/>
      <c r="O159" s="240"/>
      <c r="P159" s="265" t="s">
        <v>1515</v>
      </c>
      <c r="Q159" s="16"/>
      <c r="R159" s="16"/>
      <c r="S159" s="242" t="s">
        <v>764</v>
      </c>
      <c r="T159" s="242" t="s">
        <v>403</v>
      </c>
      <c r="U159" s="16"/>
      <c r="V159" s="16"/>
      <c r="W159" s="16"/>
      <c r="X159" s="18" t="s">
        <v>129</v>
      </c>
      <c r="Y159" s="16" t="s">
        <v>1516</v>
      </c>
      <c r="Z159" s="80" t="s">
        <v>1478</v>
      </c>
      <c r="AA159" s="16"/>
      <c r="AB159" s="290" t="s">
        <v>1517</v>
      </c>
      <c r="AC159" s="243" t="s">
        <v>1518</v>
      </c>
      <c r="AD159" s="100"/>
      <c r="AE159" s="244"/>
      <c r="AF159" s="32" t="s">
        <v>60</v>
      </c>
      <c r="AG159" s="32" t="s">
        <v>61</v>
      </c>
      <c r="AH159" s="396" t="s">
        <v>62</v>
      </c>
      <c r="AI159" s="19" t="s">
        <v>63</v>
      </c>
      <c r="AJ159" s="19">
        <v>16483</v>
      </c>
      <c r="AK159" s="19">
        <v>2008</v>
      </c>
      <c r="AL159" s="62" t="s">
        <v>64</v>
      </c>
      <c r="AM159" s="19">
        <v>16483</v>
      </c>
      <c r="AN159" s="19"/>
      <c r="AO159" s="301"/>
      <c r="AP159" s="302" t="s">
        <v>65</v>
      </c>
      <c r="AQ159" s="40" t="e">
        <f>COUNTIF(#REF!,C159)</f>
        <v>#REF!</v>
      </c>
      <c r="AR159" s="16"/>
      <c r="AS159" s="220" t="e">
        <f>VLOOKUP(C159,#REF!,1,0)</f>
        <v>#REF!</v>
      </c>
    </row>
    <row r="160" s="51" customFormat="1" ht="14.4" spans="1:45">
      <c r="A160" s="96" t="s">
        <v>1519</v>
      </c>
      <c r="B160" s="28">
        <v>161</v>
      </c>
      <c r="C160" s="96" t="s">
        <v>1519</v>
      </c>
      <c r="D160" s="100" t="s">
        <v>1520</v>
      </c>
      <c r="E160" s="238" t="s">
        <v>46</v>
      </c>
      <c r="F160" s="239"/>
      <c r="G160" s="239"/>
      <c r="H160" s="239"/>
      <c r="I160" s="76" t="s">
        <v>919</v>
      </c>
      <c r="J160" s="16" t="s">
        <v>48</v>
      </c>
      <c r="K160" s="80" t="s">
        <v>144</v>
      </c>
      <c r="L160" s="16" t="s">
        <v>920</v>
      </c>
      <c r="M160" s="16" t="s">
        <v>1521</v>
      </c>
      <c r="N160" s="16"/>
      <c r="O160" s="240"/>
      <c r="P160" s="265" t="s">
        <v>1522</v>
      </c>
      <c r="Q160" s="16" t="s">
        <v>232</v>
      </c>
      <c r="R160" s="16" t="s">
        <v>1523</v>
      </c>
      <c r="S160" s="242" t="s">
        <v>925</v>
      </c>
      <c r="T160" s="242" t="s">
        <v>926</v>
      </c>
      <c r="U160" s="16"/>
      <c r="V160" s="16"/>
      <c r="W160" s="16"/>
      <c r="X160" s="18" t="s">
        <v>1524</v>
      </c>
      <c r="Y160" s="16" t="s">
        <v>1525</v>
      </c>
      <c r="Z160" s="51" t="s">
        <v>1525</v>
      </c>
      <c r="AA160" s="16"/>
      <c r="AB160" s="290" t="s">
        <v>1526</v>
      </c>
      <c r="AC160" s="243" t="s">
        <v>1527</v>
      </c>
      <c r="AD160" s="100"/>
      <c r="AE160" s="244"/>
      <c r="AF160" s="32" t="s">
        <v>60</v>
      </c>
      <c r="AG160" s="32" t="s">
        <v>61</v>
      </c>
      <c r="AH160" s="396" t="s">
        <v>62</v>
      </c>
      <c r="AI160" s="19" t="s">
        <v>63</v>
      </c>
      <c r="AJ160" s="19">
        <v>16783.1</v>
      </c>
      <c r="AK160" s="19">
        <v>2014</v>
      </c>
      <c r="AL160" s="62" t="s">
        <v>64</v>
      </c>
      <c r="AM160" s="19">
        <v>16783</v>
      </c>
      <c r="AN160" s="19">
        <v>1</v>
      </c>
      <c r="AO160" s="301"/>
      <c r="AP160" s="302" t="s">
        <v>65</v>
      </c>
      <c r="AQ160" s="40" t="e">
        <f>COUNTIF(#REF!,C160)</f>
        <v>#REF!</v>
      </c>
      <c r="AR160" s="16"/>
      <c r="AS160" s="220" t="e">
        <f>VLOOKUP(C160,#REF!,1,0)</f>
        <v>#REF!</v>
      </c>
    </row>
    <row r="161" s="51" customFormat="1" ht="14.4" spans="1:45">
      <c r="A161" s="84" t="s">
        <v>1528</v>
      </c>
      <c r="B161" s="28">
        <v>162</v>
      </c>
      <c r="C161" s="84" t="s">
        <v>1528</v>
      </c>
      <c r="D161" s="76" t="s">
        <v>1529</v>
      </c>
      <c r="E161" s="248" t="s">
        <v>46</v>
      </c>
      <c r="F161" s="249" t="s">
        <v>134</v>
      </c>
      <c r="G161" s="249"/>
      <c r="H161" s="249"/>
      <c r="I161" s="80" t="s">
        <v>134</v>
      </c>
      <c r="J161" s="80" t="s">
        <v>48</v>
      </c>
      <c r="K161" s="80" t="s">
        <v>109</v>
      </c>
      <c r="L161" s="16" t="s">
        <v>135</v>
      </c>
      <c r="M161" s="51" t="s">
        <v>1530</v>
      </c>
      <c r="N161" s="76" t="s">
        <v>1531</v>
      </c>
      <c r="O161" s="262"/>
      <c r="P161" s="263"/>
      <c r="S161" s="276" t="s">
        <v>137</v>
      </c>
      <c r="T161" s="276" t="s">
        <v>1532</v>
      </c>
      <c r="X161" s="32" t="s">
        <v>161</v>
      </c>
      <c r="Y161" s="80" t="s">
        <v>1533</v>
      </c>
      <c r="Z161" s="51" t="s">
        <v>1533</v>
      </c>
      <c r="AA161" s="288">
        <v>0</v>
      </c>
      <c r="AB161" s="285">
        <v>35745</v>
      </c>
      <c r="AC161" s="285">
        <v>35916</v>
      </c>
      <c r="AD161" s="286"/>
      <c r="AE161" s="287"/>
      <c r="AF161" s="32" t="s">
        <v>60</v>
      </c>
      <c r="AG161" s="32" t="s">
        <v>61</v>
      </c>
      <c r="AH161" s="33" t="s">
        <v>62</v>
      </c>
      <c r="AI161" s="62" t="s">
        <v>63</v>
      </c>
      <c r="AJ161" s="62">
        <v>17107</v>
      </c>
      <c r="AK161" s="62">
        <v>1997</v>
      </c>
      <c r="AL161" s="62" t="s">
        <v>64</v>
      </c>
      <c r="AM161" s="62">
        <v>17107</v>
      </c>
      <c r="AN161" s="62"/>
      <c r="AO161" s="301"/>
      <c r="AP161" s="302" t="s">
        <v>65</v>
      </c>
      <c r="AQ161" s="40" t="e">
        <f>COUNTIF(#REF!,C161)</f>
        <v>#REF!</v>
      </c>
      <c r="AS161" s="220" t="e">
        <f>VLOOKUP(C161,#REF!,1,0)</f>
        <v>#REF!</v>
      </c>
    </row>
    <row r="162" s="51" customFormat="1" ht="14.4" spans="1:45">
      <c r="A162" s="84" t="s">
        <v>1534</v>
      </c>
      <c r="B162" s="28">
        <v>163</v>
      </c>
      <c r="C162" s="84" t="s">
        <v>1534</v>
      </c>
      <c r="D162" s="76" t="s">
        <v>1535</v>
      </c>
      <c r="E162" s="248" t="s">
        <v>46</v>
      </c>
      <c r="F162" s="249" t="s">
        <v>522</v>
      </c>
      <c r="G162" s="249"/>
      <c r="H162" s="249"/>
      <c r="I162" s="43" t="s">
        <v>522</v>
      </c>
      <c r="J162" s="80" t="s">
        <v>48</v>
      </c>
      <c r="K162" s="80" t="s">
        <v>109</v>
      </c>
      <c r="L162" s="16" t="s">
        <v>1536</v>
      </c>
      <c r="M162" s="51" t="s">
        <v>1537</v>
      </c>
      <c r="N162" s="76" t="s">
        <v>1538</v>
      </c>
      <c r="O162" s="262"/>
      <c r="P162" s="263" t="s">
        <v>1539</v>
      </c>
      <c r="S162" s="276" t="s">
        <v>527</v>
      </c>
      <c r="T162" s="276" t="s">
        <v>1540</v>
      </c>
      <c r="X162" s="32" t="s">
        <v>409</v>
      </c>
      <c r="Y162" s="80" t="s">
        <v>1541</v>
      </c>
      <c r="Z162" s="80" t="s">
        <v>1542</v>
      </c>
      <c r="AA162" s="51" t="s">
        <v>1543</v>
      </c>
      <c r="AB162" s="285">
        <v>39895</v>
      </c>
      <c r="AC162" s="285">
        <v>40179</v>
      </c>
      <c r="AD162" s="286"/>
      <c r="AE162" s="287"/>
      <c r="AF162" s="32" t="s">
        <v>60</v>
      </c>
      <c r="AG162" s="32" t="s">
        <v>61</v>
      </c>
      <c r="AH162" s="33" t="s">
        <v>62</v>
      </c>
      <c r="AI162" s="62" t="s">
        <v>63</v>
      </c>
      <c r="AJ162" s="62">
        <v>17350</v>
      </c>
      <c r="AK162" s="62">
        <v>2009</v>
      </c>
      <c r="AL162" s="62" t="s">
        <v>64</v>
      </c>
      <c r="AM162" s="62">
        <v>17350</v>
      </c>
      <c r="AN162" s="62"/>
      <c r="AO162" s="301"/>
      <c r="AP162" s="302" t="s">
        <v>65</v>
      </c>
      <c r="AQ162" s="40" t="e">
        <f>COUNTIF(#REF!,C162)</f>
        <v>#REF!</v>
      </c>
      <c r="AS162" s="220" t="e">
        <f>VLOOKUP(C162,#REF!,1,0)</f>
        <v>#REF!</v>
      </c>
    </row>
    <row r="163" s="51" customFormat="1" ht="14.4" spans="1:45">
      <c r="A163" s="91" t="s">
        <v>1544</v>
      </c>
      <c r="B163" s="28">
        <v>164</v>
      </c>
      <c r="C163" s="91" t="s">
        <v>1544</v>
      </c>
      <c r="D163" s="88" t="s">
        <v>1545</v>
      </c>
      <c r="E163" s="248" t="s">
        <v>46</v>
      </c>
      <c r="F163" s="249" t="s">
        <v>300</v>
      </c>
      <c r="G163" s="249"/>
      <c r="H163" s="249"/>
      <c r="I163" s="80" t="s">
        <v>300</v>
      </c>
      <c r="J163" s="80" t="s">
        <v>48</v>
      </c>
      <c r="K163" s="80" t="s">
        <v>49</v>
      </c>
      <c r="L163" s="16" t="s">
        <v>301</v>
      </c>
      <c r="M163" s="51" t="s">
        <v>1546</v>
      </c>
      <c r="N163" s="76" t="s">
        <v>1547</v>
      </c>
      <c r="O163" s="262"/>
      <c r="P163" s="263" t="s">
        <v>1548</v>
      </c>
      <c r="S163" s="276" t="s">
        <v>1549</v>
      </c>
      <c r="T163" s="276" t="s">
        <v>1550</v>
      </c>
      <c r="X163" s="32" t="s">
        <v>129</v>
      </c>
      <c r="Y163" s="80" t="s">
        <v>1551</v>
      </c>
      <c r="Z163" s="80" t="s">
        <v>1552</v>
      </c>
      <c r="AA163" s="51" t="s">
        <v>1553</v>
      </c>
      <c r="AB163" s="285">
        <v>42985</v>
      </c>
      <c r="AC163" s="285">
        <v>43191</v>
      </c>
      <c r="AD163" s="286"/>
      <c r="AE163" s="306"/>
      <c r="AF163" s="32" t="s">
        <v>60</v>
      </c>
      <c r="AG163" s="32" t="s">
        <v>61</v>
      </c>
      <c r="AH163" s="33" t="s">
        <v>62</v>
      </c>
      <c r="AI163" s="62" t="s">
        <v>63</v>
      </c>
      <c r="AJ163" s="62">
        <v>17514</v>
      </c>
      <c r="AK163" s="62">
        <v>2017</v>
      </c>
      <c r="AL163" s="62" t="s">
        <v>64</v>
      </c>
      <c r="AM163" s="62">
        <v>17514</v>
      </c>
      <c r="AN163" s="62"/>
      <c r="AO163" s="301"/>
      <c r="AP163" s="302" t="s">
        <v>65</v>
      </c>
      <c r="AQ163" s="40" t="e">
        <f>COUNTIF(#REF!,C163)</f>
        <v>#REF!</v>
      </c>
      <c r="AS163" s="220" t="e">
        <f>VLOOKUP(C163,#REF!,1,0)</f>
        <v>#REF!</v>
      </c>
    </row>
    <row r="164" s="51" customFormat="1" ht="14.4" spans="1:45">
      <c r="A164" s="96" t="s">
        <v>1554</v>
      </c>
      <c r="B164" s="28">
        <v>165</v>
      </c>
      <c r="C164" s="96" t="s">
        <v>1554</v>
      </c>
      <c r="D164" s="100" t="s">
        <v>1555</v>
      </c>
      <c r="E164" s="238" t="s">
        <v>46</v>
      </c>
      <c r="F164" s="239"/>
      <c r="G164" s="239"/>
      <c r="H164" s="239"/>
      <c r="I164" s="80" t="s">
        <v>134</v>
      </c>
      <c r="J164" s="16" t="s">
        <v>48</v>
      </c>
      <c r="K164" s="16"/>
      <c r="L164" s="16" t="s">
        <v>135</v>
      </c>
      <c r="M164" s="16" t="s">
        <v>1556</v>
      </c>
      <c r="N164" s="16" t="s">
        <v>1557</v>
      </c>
      <c r="O164" s="240"/>
      <c r="P164" s="265"/>
      <c r="Q164" s="16" t="s">
        <v>557</v>
      </c>
      <c r="R164" s="16" t="s">
        <v>1558</v>
      </c>
      <c r="S164" s="242" t="s">
        <v>149</v>
      </c>
      <c r="T164" s="242" t="s">
        <v>150</v>
      </c>
      <c r="U164" s="16"/>
      <c r="V164" s="16"/>
      <c r="W164" s="16"/>
      <c r="X164" s="18" t="s">
        <v>103</v>
      </c>
      <c r="Y164" s="16" t="s">
        <v>1559</v>
      </c>
      <c r="Z164" s="80" t="s">
        <v>1560</v>
      </c>
      <c r="AA164" s="16"/>
      <c r="AB164" s="290" t="s">
        <v>1561</v>
      </c>
      <c r="AC164" s="243" t="s">
        <v>1562</v>
      </c>
      <c r="AD164" s="100"/>
      <c r="AE164" s="244"/>
      <c r="AF164" s="32" t="s">
        <v>60</v>
      </c>
      <c r="AG164" s="32" t="s">
        <v>61</v>
      </c>
      <c r="AH164" s="396" t="s">
        <v>62</v>
      </c>
      <c r="AI164" s="19" t="s">
        <v>63</v>
      </c>
      <c r="AJ164" s="19">
        <v>17600.1</v>
      </c>
      <c r="AK164" s="19">
        <v>1998</v>
      </c>
      <c r="AL164" s="62" t="s">
        <v>64</v>
      </c>
      <c r="AM164" s="19">
        <v>17600</v>
      </c>
      <c r="AN164" s="19">
        <v>1</v>
      </c>
      <c r="AO164" s="301"/>
      <c r="AP164" s="302" t="s">
        <v>65</v>
      </c>
      <c r="AQ164" s="40" t="e">
        <f>COUNTIF(#REF!,C164)</f>
        <v>#REF!</v>
      </c>
      <c r="AR164" s="16"/>
      <c r="AS164" s="220" t="e">
        <f>VLOOKUP(C164,#REF!,1,0)</f>
        <v>#REF!</v>
      </c>
    </row>
    <row r="165" s="80" customFormat="1" ht="14.4" spans="1:45">
      <c r="A165" s="84" t="s">
        <v>1563</v>
      </c>
      <c r="B165" s="28">
        <v>166</v>
      </c>
      <c r="C165" s="84" t="s">
        <v>1563</v>
      </c>
      <c r="D165" s="76" t="s">
        <v>1564</v>
      </c>
      <c r="E165" s="248" t="s">
        <v>46</v>
      </c>
      <c r="F165" s="249" t="s">
        <v>47</v>
      </c>
      <c r="G165" s="249"/>
      <c r="H165" s="249"/>
      <c r="I165" s="80" t="s">
        <v>47</v>
      </c>
      <c r="J165" s="80" t="s">
        <v>48</v>
      </c>
      <c r="K165" s="80" t="s">
        <v>144</v>
      </c>
      <c r="L165" s="16" t="s">
        <v>50</v>
      </c>
      <c r="M165" s="51" t="s">
        <v>1565</v>
      </c>
      <c r="N165" s="76" t="s">
        <v>1566</v>
      </c>
      <c r="O165" s="262"/>
      <c r="P165" s="263" t="s">
        <v>1567</v>
      </c>
      <c r="Q165" s="51"/>
      <c r="R165" s="51"/>
      <c r="S165" s="276" t="s">
        <v>53</v>
      </c>
      <c r="T165" s="276" t="s">
        <v>54</v>
      </c>
      <c r="U165" s="51"/>
      <c r="V165" s="51"/>
      <c r="W165" s="51"/>
      <c r="X165" s="32" t="s">
        <v>129</v>
      </c>
      <c r="Y165" s="80" t="s">
        <v>1568</v>
      </c>
      <c r="Z165" s="80" t="s">
        <v>57</v>
      </c>
      <c r="AA165" s="51" t="s">
        <v>1569</v>
      </c>
      <c r="AB165" s="285">
        <v>41274</v>
      </c>
      <c r="AC165" s="285">
        <v>41456</v>
      </c>
      <c r="AD165" s="286"/>
      <c r="AE165" s="287"/>
      <c r="AF165" s="32" t="s">
        <v>60</v>
      </c>
      <c r="AG165" s="32" t="s">
        <v>61</v>
      </c>
      <c r="AH165" s="33" t="s">
        <v>62</v>
      </c>
      <c r="AI165" s="62" t="s">
        <v>63</v>
      </c>
      <c r="AJ165" s="62">
        <v>18182</v>
      </c>
      <c r="AK165" s="62">
        <v>2012</v>
      </c>
      <c r="AL165" s="62" t="s">
        <v>64</v>
      </c>
      <c r="AM165" s="62">
        <v>18182</v>
      </c>
      <c r="AN165" s="62"/>
      <c r="AO165" s="301"/>
      <c r="AP165" s="302" t="s">
        <v>65</v>
      </c>
      <c r="AQ165" s="40" t="e">
        <f>COUNTIF(#REF!,C165)</f>
        <v>#REF!</v>
      </c>
      <c r="AR165" s="51"/>
      <c r="AS165" s="220" t="e">
        <f>VLOOKUP(C165,#REF!,1,0)</f>
        <v>#REF!</v>
      </c>
    </row>
    <row r="166" s="51" customFormat="1" ht="14.4" spans="1:45">
      <c r="A166" s="101" t="s">
        <v>1570</v>
      </c>
      <c r="B166" s="28">
        <v>167</v>
      </c>
      <c r="C166" s="101" t="s">
        <v>1570</v>
      </c>
      <c r="D166" s="80" t="s">
        <v>1571</v>
      </c>
      <c r="E166" s="248" t="s">
        <v>46</v>
      </c>
      <c r="F166" s="249" t="s">
        <v>1572</v>
      </c>
      <c r="G166" s="249"/>
      <c r="H166" s="249"/>
      <c r="I166" s="43" t="s">
        <v>522</v>
      </c>
      <c r="J166" s="80" t="s">
        <v>48</v>
      </c>
      <c r="K166" s="80" t="s">
        <v>1208</v>
      </c>
      <c r="L166" s="16" t="s">
        <v>1573</v>
      </c>
      <c r="M166" s="51" t="s">
        <v>1574</v>
      </c>
      <c r="N166" s="76" t="s">
        <v>1575</v>
      </c>
      <c r="O166" s="262"/>
      <c r="P166" s="263" t="s">
        <v>1576</v>
      </c>
      <c r="S166" s="276" t="s">
        <v>1577</v>
      </c>
      <c r="T166" s="276" t="s">
        <v>1578</v>
      </c>
      <c r="X166" s="32" t="s">
        <v>103</v>
      </c>
      <c r="Y166" s="80" t="s">
        <v>1579</v>
      </c>
      <c r="Z166" s="80" t="s">
        <v>1580</v>
      </c>
      <c r="AA166" s="51" t="s">
        <v>1581</v>
      </c>
      <c r="AB166" s="285">
        <v>42717</v>
      </c>
      <c r="AC166" s="285">
        <v>42917</v>
      </c>
      <c r="AD166" s="286"/>
      <c r="AE166" s="293"/>
      <c r="AF166" s="32" t="s">
        <v>60</v>
      </c>
      <c r="AG166" s="32" t="s">
        <v>61</v>
      </c>
      <c r="AH166" s="33" t="s">
        <v>62</v>
      </c>
      <c r="AI166" s="62" t="s">
        <v>63</v>
      </c>
      <c r="AJ166" s="62">
        <v>18344</v>
      </c>
      <c r="AK166" s="62">
        <v>2016</v>
      </c>
      <c r="AL166" s="62" t="s">
        <v>64</v>
      </c>
      <c r="AM166" s="62">
        <v>18344</v>
      </c>
      <c r="AN166" s="62"/>
      <c r="AO166" s="301"/>
      <c r="AP166" s="302" t="s">
        <v>65</v>
      </c>
      <c r="AQ166" s="40" t="e">
        <f>COUNTIF(#REF!,C166)</f>
        <v>#REF!</v>
      </c>
      <c r="AS166" s="220" t="e">
        <f>VLOOKUP(C166,#REF!,1,0)</f>
        <v>#REF!</v>
      </c>
    </row>
    <row r="167" s="51" customFormat="1" ht="14.4" spans="1:45">
      <c r="A167" s="84" t="s">
        <v>1582</v>
      </c>
      <c r="B167" s="28">
        <v>168</v>
      </c>
      <c r="C167" s="84" t="s">
        <v>1582</v>
      </c>
      <c r="D167" s="76" t="s">
        <v>1583</v>
      </c>
      <c r="E167" s="248" t="s">
        <v>46</v>
      </c>
      <c r="F167" s="249" t="s">
        <v>522</v>
      </c>
      <c r="G167" s="249"/>
      <c r="H167" s="249"/>
      <c r="I167" s="43" t="s">
        <v>522</v>
      </c>
      <c r="J167" s="80" t="s">
        <v>48</v>
      </c>
      <c r="K167" s="80" t="s">
        <v>109</v>
      </c>
      <c r="L167" s="16" t="s">
        <v>1536</v>
      </c>
      <c r="M167" s="51" t="s">
        <v>1584</v>
      </c>
      <c r="N167" s="76" t="s">
        <v>1585</v>
      </c>
      <c r="O167" s="262"/>
      <c r="P167" s="263" t="s">
        <v>1586</v>
      </c>
      <c r="S167" s="276" t="s">
        <v>527</v>
      </c>
      <c r="T167" s="276" t="s">
        <v>528</v>
      </c>
      <c r="X167" s="32" t="s">
        <v>116</v>
      </c>
      <c r="Y167" s="80" t="s">
        <v>1587</v>
      </c>
      <c r="Z167" s="80" t="s">
        <v>530</v>
      </c>
      <c r="AA167" s="51" t="s">
        <v>1588</v>
      </c>
      <c r="AB167" s="285">
        <v>43258</v>
      </c>
      <c r="AC167" s="285">
        <v>43466</v>
      </c>
      <c r="AD167" s="286"/>
      <c r="AE167" s="287"/>
      <c r="AF167" s="32" t="s">
        <v>60</v>
      </c>
      <c r="AG167" s="32" t="s">
        <v>61</v>
      </c>
      <c r="AH167" s="33" t="s">
        <v>62</v>
      </c>
      <c r="AI167" s="62" t="s">
        <v>63</v>
      </c>
      <c r="AJ167" s="62">
        <v>18411</v>
      </c>
      <c r="AK167" s="62">
        <v>2018</v>
      </c>
      <c r="AL167" s="62" t="s">
        <v>64</v>
      </c>
      <c r="AM167" s="62">
        <v>18411</v>
      </c>
      <c r="AN167" s="62"/>
      <c r="AO167" s="301"/>
      <c r="AP167" s="302" t="s">
        <v>65</v>
      </c>
      <c r="AQ167" s="40" t="e">
        <f>COUNTIF(#REF!,C167)</f>
        <v>#REF!</v>
      </c>
      <c r="AS167" s="220" t="e">
        <f>VLOOKUP(C167,#REF!,1,0)</f>
        <v>#REF!</v>
      </c>
    </row>
    <row r="168" s="51" customFormat="1" ht="14.4" spans="1:45">
      <c r="A168" s="125" t="s">
        <v>1589</v>
      </c>
      <c r="B168" s="28">
        <v>169</v>
      </c>
      <c r="C168" s="125" t="s">
        <v>1589</v>
      </c>
      <c r="D168" s="126" t="s">
        <v>1590</v>
      </c>
      <c r="E168" s="248" t="s">
        <v>46</v>
      </c>
      <c r="F168" s="255" t="s">
        <v>1591</v>
      </c>
      <c r="G168" s="249"/>
      <c r="H168" s="255"/>
      <c r="I168" s="236" t="s">
        <v>1591</v>
      </c>
      <c r="J168" s="80" t="s">
        <v>93</v>
      </c>
      <c r="K168" s="80" t="s">
        <v>94</v>
      </c>
      <c r="L168" s="16" t="s">
        <v>907</v>
      </c>
      <c r="M168" s="51" t="s">
        <v>1592</v>
      </c>
      <c r="N168" s="76" t="s">
        <v>1593</v>
      </c>
      <c r="O168" s="262"/>
      <c r="P168" s="263" t="s">
        <v>1594</v>
      </c>
      <c r="S168" s="276" t="s">
        <v>1595</v>
      </c>
      <c r="T168" s="276" t="s">
        <v>1540</v>
      </c>
      <c r="X168" s="32" t="s">
        <v>70</v>
      </c>
      <c r="Y168" s="80" t="s">
        <v>1596</v>
      </c>
      <c r="Z168" s="80" t="s">
        <v>1597</v>
      </c>
      <c r="AA168" s="51" t="s">
        <v>1598</v>
      </c>
      <c r="AB168" s="285">
        <v>43752</v>
      </c>
      <c r="AC168" s="285">
        <v>43831</v>
      </c>
      <c r="AD168" s="286"/>
      <c r="AE168" s="291"/>
      <c r="AF168" s="32" t="s">
        <v>60</v>
      </c>
      <c r="AG168" s="32" t="s">
        <v>61</v>
      </c>
      <c r="AH168" s="33" t="s">
        <v>62</v>
      </c>
      <c r="AI168" s="62" t="s">
        <v>64</v>
      </c>
      <c r="AJ168" s="62">
        <v>18564.1</v>
      </c>
      <c r="AK168" s="62">
        <v>2019</v>
      </c>
      <c r="AL168" s="62" t="s">
        <v>64</v>
      </c>
      <c r="AM168" s="62">
        <v>18564</v>
      </c>
      <c r="AN168" s="62">
        <v>1</v>
      </c>
      <c r="AO168" s="301"/>
      <c r="AP168" s="302" t="s">
        <v>65</v>
      </c>
      <c r="AQ168" s="40" t="e">
        <f>COUNTIF(#REF!,C168)</f>
        <v>#REF!</v>
      </c>
      <c r="AS168" s="220" t="e">
        <f>VLOOKUP(C168,#REF!,1,0)</f>
        <v>#REF!</v>
      </c>
    </row>
    <row r="169" s="51" customFormat="1" ht="14.4" spans="1:45">
      <c r="A169" s="96" t="s">
        <v>1599</v>
      </c>
      <c r="B169" s="28">
        <v>170</v>
      </c>
      <c r="C169" s="96" t="s">
        <v>1599</v>
      </c>
      <c r="D169" s="100" t="s">
        <v>1600</v>
      </c>
      <c r="E169" s="238" t="s">
        <v>46</v>
      </c>
      <c r="F169" s="239"/>
      <c r="G169" s="239"/>
      <c r="H169" s="239"/>
      <c r="I169" s="16" t="s">
        <v>1380</v>
      </c>
      <c r="J169" s="16" t="s">
        <v>48</v>
      </c>
      <c r="K169" s="16"/>
      <c r="L169" s="16" t="s">
        <v>614</v>
      </c>
      <c r="M169" s="16" t="s">
        <v>1601</v>
      </c>
      <c r="N169" s="16" t="s">
        <v>1602</v>
      </c>
      <c r="O169" s="240"/>
      <c r="P169" s="265"/>
      <c r="Q169" s="16" t="s">
        <v>246</v>
      </c>
      <c r="R169" s="16" t="s">
        <v>1603</v>
      </c>
      <c r="S169" s="242" t="s">
        <v>1604</v>
      </c>
      <c r="T169" s="242" t="s">
        <v>582</v>
      </c>
      <c r="U169" s="16"/>
      <c r="V169" s="16"/>
      <c r="W169" s="16"/>
      <c r="X169" s="18" t="s">
        <v>583</v>
      </c>
      <c r="Y169" s="16" t="s">
        <v>1605</v>
      </c>
      <c r="Z169" s="80" t="s">
        <v>1606</v>
      </c>
      <c r="AA169" s="16"/>
      <c r="AB169" s="290" t="s">
        <v>1607</v>
      </c>
      <c r="AC169" s="243" t="s">
        <v>1608</v>
      </c>
      <c r="AD169" s="100"/>
      <c r="AE169" s="244"/>
      <c r="AF169" s="32" t="s">
        <v>60</v>
      </c>
      <c r="AG169" s="32" t="s">
        <v>61</v>
      </c>
      <c r="AH169" s="396" t="s">
        <v>62</v>
      </c>
      <c r="AI169" s="19" t="s">
        <v>63</v>
      </c>
      <c r="AJ169" s="19">
        <v>18664</v>
      </c>
      <c r="AK169" s="19">
        <v>2002</v>
      </c>
      <c r="AL169" s="62" t="s">
        <v>64</v>
      </c>
      <c r="AM169" s="19">
        <v>18664</v>
      </c>
      <c r="AN169" s="19"/>
      <c r="AO169" s="301"/>
      <c r="AP169" s="302" t="s">
        <v>65</v>
      </c>
      <c r="AQ169" s="40" t="e">
        <f>COUNTIF(#REF!,C169)</f>
        <v>#REF!</v>
      </c>
      <c r="AR169" s="16"/>
      <c r="AS169" s="220" t="e">
        <f>VLOOKUP(C169,#REF!,1,0)</f>
        <v>#REF!</v>
      </c>
    </row>
    <row r="170" s="51" customFormat="1" ht="14.4" spans="1:45">
      <c r="A170" s="85" t="s">
        <v>1609</v>
      </c>
      <c r="B170" s="28">
        <v>171</v>
      </c>
      <c r="C170" s="85" t="s">
        <v>1609</v>
      </c>
      <c r="D170" s="76" t="s">
        <v>1610</v>
      </c>
      <c r="E170" s="248" t="s">
        <v>46</v>
      </c>
      <c r="F170" s="249" t="s">
        <v>1303</v>
      </c>
      <c r="G170" s="249"/>
      <c r="H170" s="249"/>
      <c r="I170" s="80" t="s">
        <v>1303</v>
      </c>
      <c r="J170" s="80" t="s">
        <v>48</v>
      </c>
      <c r="K170" s="80" t="s">
        <v>144</v>
      </c>
      <c r="L170" s="16" t="s">
        <v>1304</v>
      </c>
      <c r="M170" s="51" t="s">
        <v>1611</v>
      </c>
      <c r="N170" s="76" t="s">
        <v>1612</v>
      </c>
      <c r="O170" s="262"/>
      <c r="P170" s="263" t="s">
        <v>1613</v>
      </c>
      <c r="Q170" s="51" t="s">
        <v>293</v>
      </c>
      <c r="R170" s="51" t="s">
        <v>1614</v>
      </c>
      <c r="S170" s="276" t="s">
        <v>127</v>
      </c>
      <c r="T170" s="276" t="s">
        <v>1351</v>
      </c>
      <c r="X170" s="32" t="s">
        <v>161</v>
      </c>
      <c r="Y170" s="80" t="s">
        <v>1615</v>
      </c>
      <c r="Z170" s="80" t="s">
        <v>1311</v>
      </c>
      <c r="AA170" s="51" t="s">
        <v>1616</v>
      </c>
      <c r="AB170" s="285">
        <v>39717</v>
      </c>
      <c r="AC170" s="285">
        <v>39934</v>
      </c>
      <c r="AD170" s="286"/>
      <c r="AE170" s="294"/>
      <c r="AF170" s="40" t="s">
        <v>60</v>
      </c>
      <c r="AG170" s="32" t="s">
        <v>61</v>
      </c>
      <c r="AH170" s="33" t="s">
        <v>62</v>
      </c>
      <c r="AI170" s="62" t="s">
        <v>63</v>
      </c>
      <c r="AJ170" s="62">
        <v>18851.2</v>
      </c>
      <c r="AK170" s="70">
        <v>2008</v>
      </c>
      <c r="AL170" s="62" t="s">
        <v>64</v>
      </c>
      <c r="AM170" s="62">
        <v>18851</v>
      </c>
      <c r="AN170" s="62">
        <v>2</v>
      </c>
      <c r="AO170" s="301"/>
      <c r="AP170" s="302" t="s">
        <v>65</v>
      </c>
      <c r="AQ170" s="40" t="e">
        <f>COUNTIF(#REF!,C170)</f>
        <v>#REF!</v>
      </c>
      <c r="AS170" s="220" t="e">
        <f>VLOOKUP(C170,#REF!,1,0)</f>
        <v>#REF!</v>
      </c>
    </row>
    <row r="171" s="51" customFormat="1" ht="14.4" spans="1:45">
      <c r="A171" s="85" t="s">
        <v>1617</v>
      </c>
      <c r="B171" s="28">
        <v>172</v>
      </c>
      <c r="C171" s="85" t="s">
        <v>1617</v>
      </c>
      <c r="D171" s="76" t="s">
        <v>1618</v>
      </c>
      <c r="E171" s="248" t="s">
        <v>46</v>
      </c>
      <c r="F171" s="249" t="s">
        <v>1619</v>
      </c>
      <c r="G171" s="249"/>
      <c r="H171" s="249"/>
      <c r="I171" s="80" t="s">
        <v>1619</v>
      </c>
      <c r="J171" s="80" t="s">
        <v>48</v>
      </c>
      <c r="K171" s="80" t="s">
        <v>109</v>
      </c>
      <c r="L171" s="16" t="s">
        <v>1620</v>
      </c>
      <c r="M171" s="51" t="s">
        <v>1621</v>
      </c>
      <c r="N171" s="268"/>
      <c r="O171" s="262"/>
      <c r="P171" s="263" t="s">
        <v>1622</v>
      </c>
      <c r="Q171" s="51" t="s">
        <v>293</v>
      </c>
      <c r="R171" s="51" t="s">
        <v>1623</v>
      </c>
      <c r="S171" s="276" t="s">
        <v>501</v>
      </c>
      <c r="T171" s="276" t="s">
        <v>1624</v>
      </c>
      <c r="X171" s="32" t="s">
        <v>901</v>
      </c>
      <c r="Y171" s="80" t="s">
        <v>1625</v>
      </c>
      <c r="Z171" s="80" t="s">
        <v>610</v>
      </c>
      <c r="AA171" s="51" t="s">
        <v>1626</v>
      </c>
      <c r="AB171" s="285">
        <v>42734</v>
      </c>
      <c r="AC171" s="285">
        <v>42917</v>
      </c>
      <c r="AD171" s="286"/>
      <c r="AE171" s="294"/>
      <c r="AF171" s="40" t="s">
        <v>60</v>
      </c>
      <c r="AG171" s="32" t="s">
        <v>61</v>
      </c>
      <c r="AH171" s="33" t="s">
        <v>62</v>
      </c>
      <c r="AI171" s="62" t="s">
        <v>63</v>
      </c>
      <c r="AJ171" s="62">
        <v>19000</v>
      </c>
      <c r="AK171" s="70">
        <v>2016</v>
      </c>
      <c r="AL171" s="62" t="s">
        <v>64</v>
      </c>
      <c r="AM171" s="62">
        <v>19000</v>
      </c>
      <c r="AN171" s="62"/>
      <c r="AO171" s="301"/>
      <c r="AP171" s="302" t="s">
        <v>65</v>
      </c>
      <c r="AQ171" s="40" t="e">
        <f>COUNTIF(#REF!,C171)</f>
        <v>#REF!</v>
      </c>
      <c r="AS171" s="220" t="e">
        <f>VLOOKUP(C171,#REF!,1,0)</f>
        <v>#REF!</v>
      </c>
    </row>
    <row r="172" s="80" customFormat="1" ht="14.4" spans="1:45">
      <c r="A172" s="96" t="s">
        <v>1627</v>
      </c>
      <c r="B172" s="28">
        <v>174</v>
      </c>
      <c r="C172" s="96" t="s">
        <v>1627</v>
      </c>
      <c r="D172" s="100" t="s">
        <v>1628</v>
      </c>
      <c r="E172" s="238" t="s">
        <v>46</v>
      </c>
      <c r="F172" s="239"/>
      <c r="G172" s="239"/>
      <c r="H172" s="239"/>
      <c r="I172" s="16" t="s">
        <v>1629</v>
      </c>
      <c r="J172" s="16" t="s">
        <v>48</v>
      </c>
      <c r="K172" s="80" t="s">
        <v>49</v>
      </c>
      <c r="L172" s="16" t="s">
        <v>920</v>
      </c>
      <c r="M172" s="16" t="s">
        <v>1630</v>
      </c>
      <c r="N172" s="16" t="s">
        <v>1631</v>
      </c>
      <c r="O172" s="240"/>
      <c r="P172" s="265" t="s">
        <v>1632</v>
      </c>
      <c r="Q172" s="16"/>
      <c r="R172" s="16" t="s">
        <v>1633</v>
      </c>
      <c r="S172" s="16" t="s">
        <v>1287</v>
      </c>
      <c r="T172" s="16" t="s">
        <v>1288</v>
      </c>
      <c r="U172" s="16"/>
      <c r="V172" s="16"/>
      <c r="W172" s="16"/>
      <c r="X172" s="18">
        <v>244</v>
      </c>
      <c r="Y172" s="16" t="s">
        <v>1634</v>
      </c>
      <c r="Z172" s="80" t="s">
        <v>1635</v>
      </c>
      <c r="AA172" s="16" t="s">
        <v>1636</v>
      </c>
      <c r="AB172" s="290">
        <v>45257</v>
      </c>
      <c r="AC172" s="243">
        <v>45352</v>
      </c>
      <c r="AD172" s="100" t="s">
        <v>1637</v>
      </c>
      <c r="AE172" s="244"/>
      <c r="AF172" s="32" t="s">
        <v>60</v>
      </c>
      <c r="AG172" s="32" t="s">
        <v>61</v>
      </c>
      <c r="AH172" s="396" t="s">
        <v>62</v>
      </c>
      <c r="AI172" s="19" t="s">
        <v>63</v>
      </c>
      <c r="AJ172" s="19">
        <v>19830</v>
      </c>
      <c r="AK172" s="19">
        <v>2023</v>
      </c>
      <c r="AL172" s="62" t="s">
        <v>64</v>
      </c>
      <c r="AM172" s="19">
        <v>19830</v>
      </c>
      <c r="AN172" s="19"/>
      <c r="AO172" s="301"/>
      <c r="AP172" s="302" t="s">
        <v>65</v>
      </c>
      <c r="AQ172" s="40" t="e">
        <f>COUNTIF(#REF!,C172)</f>
        <v>#REF!</v>
      </c>
      <c r="AR172" s="16"/>
      <c r="AS172" s="220" t="e">
        <f>VLOOKUP(C172,#REF!,1,0)</f>
        <v>#REF!</v>
      </c>
    </row>
    <row r="173" s="51" customFormat="1" ht="14.4" spans="1:45">
      <c r="A173" s="106" t="s">
        <v>1638</v>
      </c>
      <c r="B173" s="28">
        <v>175</v>
      </c>
      <c r="C173" s="106" t="s">
        <v>1638</v>
      </c>
      <c r="D173" s="100" t="s">
        <v>1639</v>
      </c>
      <c r="E173" s="238" t="s">
        <v>46</v>
      </c>
      <c r="F173" s="239"/>
      <c r="G173" s="239"/>
      <c r="H173" s="239"/>
      <c r="I173" s="16" t="s">
        <v>109</v>
      </c>
      <c r="J173" s="16" t="s">
        <v>48</v>
      </c>
      <c r="K173" s="16"/>
      <c r="L173" s="16" t="s">
        <v>1640</v>
      </c>
      <c r="M173" s="16" t="s">
        <v>1641</v>
      </c>
      <c r="N173" s="16" t="s">
        <v>1642</v>
      </c>
      <c r="O173" s="240"/>
      <c r="P173" s="265" t="s">
        <v>1643</v>
      </c>
      <c r="Q173" s="16" t="s">
        <v>182</v>
      </c>
      <c r="R173" s="16" t="s">
        <v>1644</v>
      </c>
      <c r="S173" s="242" t="s">
        <v>501</v>
      </c>
      <c r="T173" s="242" t="s">
        <v>1645</v>
      </c>
      <c r="U173" s="16"/>
      <c r="V173" s="16"/>
      <c r="W173" s="16"/>
      <c r="X173" s="18" t="s">
        <v>161</v>
      </c>
      <c r="Y173" s="16" t="s">
        <v>1646</v>
      </c>
      <c r="Z173" s="80" t="s">
        <v>610</v>
      </c>
      <c r="AA173" s="16"/>
      <c r="AB173" s="290" t="s">
        <v>1647</v>
      </c>
      <c r="AC173" s="243" t="s">
        <v>1527</v>
      </c>
      <c r="AD173" s="100"/>
      <c r="AE173" s="244"/>
      <c r="AF173" s="32" t="s">
        <v>60</v>
      </c>
      <c r="AG173" s="32" t="s">
        <v>61</v>
      </c>
      <c r="AH173" s="396" t="s">
        <v>62</v>
      </c>
      <c r="AI173" s="19" t="s">
        <v>63</v>
      </c>
      <c r="AJ173" s="19">
        <v>20000.1</v>
      </c>
      <c r="AK173" s="19">
        <v>2014</v>
      </c>
      <c r="AL173" s="62" t="s">
        <v>64</v>
      </c>
      <c r="AM173" s="19">
        <v>20000</v>
      </c>
      <c r="AN173" s="19">
        <v>1</v>
      </c>
      <c r="AO173" s="301"/>
      <c r="AP173" s="302" t="s">
        <v>65</v>
      </c>
      <c r="AQ173" s="40" t="e">
        <f>COUNTIF(#REF!,C173)</f>
        <v>#REF!</v>
      </c>
      <c r="AR173" s="16"/>
      <c r="AS173" s="220" t="e">
        <f>VLOOKUP(C173,#REF!,1,0)</f>
        <v>#REF!</v>
      </c>
    </row>
    <row r="174" s="80" customFormat="1" ht="14.4" spans="1:45">
      <c r="A174" s="96" t="s">
        <v>1648</v>
      </c>
      <c r="B174" s="28">
        <v>176</v>
      </c>
      <c r="C174" s="96" t="s">
        <v>1648</v>
      </c>
      <c r="D174" s="100" t="s">
        <v>1649</v>
      </c>
      <c r="E174" s="238" t="s">
        <v>46</v>
      </c>
      <c r="F174" s="239"/>
      <c r="G174" s="239"/>
      <c r="H174" s="239"/>
      <c r="I174" s="80" t="s">
        <v>1650</v>
      </c>
      <c r="J174" s="16" t="s">
        <v>48</v>
      </c>
      <c r="K174" s="80" t="s">
        <v>49</v>
      </c>
      <c r="L174" s="16" t="s">
        <v>1651</v>
      </c>
      <c r="M174" s="16" t="s">
        <v>1652</v>
      </c>
      <c r="N174" s="16" t="s">
        <v>1653</v>
      </c>
      <c r="O174" s="240"/>
      <c r="P174" s="265" t="s">
        <v>1654</v>
      </c>
      <c r="Q174" s="16"/>
      <c r="R174" s="16"/>
      <c r="S174" s="242" t="s">
        <v>1287</v>
      </c>
      <c r="T174" s="242" t="s">
        <v>1288</v>
      </c>
      <c r="U174" s="16"/>
      <c r="V174" s="16"/>
      <c r="W174" s="16"/>
      <c r="X174" s="18" t="s">
        <v>1655</v>
      </c>
      <c r="Y174" s="16" t="s">
        <v>1656</v>
      </c>
      <c r="Z174" s="80" t="s">
        <v>1657</v>
      </c>
      <c r="AA174" s="16"/>
      <c r="AB174" s="290" t="s">
        <v>1658</v>
      </c>
      <c r="AC174" s="243" t="s">
        <v>1659</v>
      </c>
      <c r="AD174" s="100"/>
      <c r="AE174" s="244"/>
      <c r="AF174" s="32" t="s">
        <v>60</v>
      </c>
      <c r="AG174" s="32" t="s">
        <v>61</v>
      </c>
      <c r="AH174" s="396" t="s">
        <v>62</v>
      </c>
      <c r="AI174" s="19" t="s">
        <v>63</v>
      </c>
      <c r="AJ174" s="19">
        <v>20174</v>
      </c>
      <c r="AK174" s="19">
        <v>2019</v>
      </c>
      <c r="AL174" s="62" t="s">
        <v>64</v>
      </c>
      <c r="AM174" s="19">
        <v>20174</v>
      </c>
      <c r="AN174" s="19"/>
      <c r="AO174" s="301"/>
      <c r="AP174" s="302" t="s">
        <v>65</v>
      </c>
      <c r="AQ174" s="40" t="e">
        <f>COUNTIF(#REF!,C174)</f>
        <v>#REF!</v>
      </c>
      <c r="AR174" s="16"/>
      <c r="AS174" s="220" t="e">
        <f>VLOOKUP(C174,#REF!,1,0)</f>
        <v>#REF!</v>
      </c>
    </row>
    <row r="175" s="51" customFormat="1" ht="14.4" spans="1:45">
      <c r="A175" s="96" t="s">
        <v>1660</v>
      </c>
      <c r="B175" s="28">
        <v>177</v>
      </c>
      <c r="C175" s="96" t="s">
        <v>1660</v>
      </c>
      <c r="D175" s="100" t="s">
        <v>1661</v>
      </c>
      <c r="E175" s="238" t="s">
        <v>46</v>
      </c>
      <c r="F175" s="239"/>
      <c r="G175" s="239"/>
      <c r="H175" s="239"/>
      <c r="I175" s="16" t="s">
        <v>1662</v>
      </c>
      <c r="J175" s="16" t="s">
        <v>48</v>
      </c>
      <c r="K175" s="16" t="s">
        <v>144</v>
      </c>
      <c r="L175" s="16" t="s">
        <v>1663</v>
      </c>
      <c r="M175" s="16" t="s">
        <v>1664</v>
      </c>
      <c r="N175" s="16" t="s">
        <v>1665</v>
      </c>
      <c r="O175" s="240"/>
      <c r="P175" s="265"/>
      <c r="Q175" s="16"/>
      <c r="R175" s="16"/>
      <c r="S175" s="242" t="s">
        <v>1666</v>
      </c>
      <c r="T175" s="242" t="s">
        <v>1667</v>
      </c>
      <c r="U175" s="16"/>
      <c r="V175" s="16"/>
      <c r="W175" s="16"/>
      <c r="X175" s="18" t="s">
        <v>776</v>
      </c>
      <c r="Y175" s="16" t="s">
        <v>1668</v>
      </c>
      <c r="Z175" s="80" t="s">
        <v>1669</v>
      </c>
      <c r="AA175" s="16"/>
      <c r="AB175" s="290" t="s">
        <v>1670</v>
      </c>
      <c r="AC175" s="243" t="s">
        <v>718</v>
      </c>
      <c r="AD175" s="100"/>
      <c r="AE175" s="244"/>
      <c r="AF175" s="32" t="s">
        <v>60</v>
      </c>
      <c r="AG175" s="32" t="s">
        <v>61</v>
      </c>
      <c r="AH175" s="396" t="s">
        <v>62</v>
      </c>
      <c r="AI175" s="19" t="s">
        <v>63</v>
      </c>
      <c r="AJ175" s="19">
        <v>20488</v>
      </c>
      <c r="AK175" s="19">
        <v>2006</v>
      </c>
      <c r="AL175" s="62" t="s">
        <v>64</v>
      </c>
      <c r="AM175" s="19">
        <v>20488</v>
      </c>
      <c r="AN175" s="19"/>
      <c r="AO175" s="301"/>
      <c r="AP175" s="302" t="s">
        <v>65</v>
      </c>
      <c r="AQ175" s="40" t="e">
        <f>COUNTIF(#REF!,C175)</f>
        <v>#REF!</v>
      </c>
      <c r="AR175" s="16"/>
      <c r="AS175" s="220" t="e">
        <f>VLOOKUP(C175,#REF!,1,0)</f>
        <v>#REF!</v>
      </c>
    </row>
    <row r="176" s="51" customFormat="1" ht="14.4" spans="1:45">
      <c r="A176" s="96" t="s">
        <v>1671</v>
      </c>
      <c r="B176" s="28">
        <v>178</v>
      </c>
      <c r="C176" s="96" t="s">
        <v>1671</v>
      </c>
      <c r="D176" s="100" t="s">
        <v>1672</v>
      </c>
      <c r="E176" s="238" t="s">
        <v>46</v>
      </c>
      <c r="F176" s="239"/>
      <c r="G176" s="239"/>
      <c r="H176" s="239"/>
      <c r="I176" s="16" t="s">
        <v>1662</v>
      </c>
      <c r="J176" s="16" t="s">
        <v>48</v>
      </c>
      <c r="K176" s="16" t="s">
        <v>49</v>
      </c>
      <c r="L176" s="16" t="s">
        <v>1663</v>
      </c>
      <c r="M176" s="16" t="s">
        <v>1673</v>
      </c>
      <c r="N176" s="16" t="s">
        <v>1674</v>
      </c>
      <c r="O176" s="240"/>
      <c r="P176" s="265"/>
      <c r="Q176" s="16"/>
      <c r="R176" s="16"/>
      <c r="S176" s="242" t="s">
        <v>1666</v>
      </c>
      <c r="T176" s="242" t="s">
        <v>1667</v>
      </c>
      <c r="U176" s="16"/>
      <c r="V176" s="16"/>
      <c r="W176" s="16"/>
      <c r="X176" s="18" t="s">
        <v>103</v>
      </c>
      <c r="Y176" s="16" t="s">
        <v>1675</v>
      </c>
      <c r="Z176" s="80" t="s">
        <v>1669</v>
      </c>
      <c r="AA176" s="16"/>
      <c r="AB176" s="290" t="s">
        <v>1670</v>
      </c>
      <c r="AC176" s="243" t="s">
        <v>718</v>
      </c>
      <c r="AD176" s="100"/>
      <c r="AE176" s="244"/>
      <c r="AF176" s="32" t="s">
        <v>60</v>
      </c>
      <c r="AG176" s="32" t="s">
        <v>61</v>
      </c>
      <c r="AH176" s="396" t="s">
        <v>62</v>
      </c>
      <c r="AI176" s="19" t="s">
        <v>63</v>
      </c>
      <c r="AJ176" s="19">
        <v>20489</v>
      </c>
      <c r="AK176" s="19">
        <v>2006</v>
      </c>
      <c r="AL176" s="62" t="s">
        <v>64</v>
      </c>
      <c r="AM176" s="19">
        <v>20489</v>
      </c>
      <c r="AN176" s="19"/>
      <c r="AO176" s="301"/>
      <c r="AP176" s="302" t="s">
        <v>65</v>
      </c>
      <c r="AQ176" s="40" t="e">
        <f>COUNTIF(#REF!,C176)</f>
        <v>#REF!</v>
      </c>
      <c r="AR176" s="16"/>
      <c r="AS176" s="220" t="e">
        <f>VLOOKUP(C176,#REF!,1,0)</f>
        <v>#REF!</v>
      </c>
    </row>
    <row r="177" s="51" customFormat="1" ht="14.4" spans="1:45">
      <c r="A177" s="84" t="s">
        <v>1676</v>
      </c>
      <c r="B177" s="28">
        <v>179</v>
      </c>
      <c r="C177" s="84" t="s">
        <v>1676</v>
      </c>
      <c r="D177" s="76" t="s">
        <v>1677</v>
      </c>
      <c r="E177" s="248" t="s">
        <v>46</v>
      </c>
      <c r="F177" s="249" t="s">
        <v>352</v>
      </c>
      <c r="G177" s="249"/>
      <c r="H177" s="249"/>
      <c r="I177" s="80" t="s">
        <v>352</v>
      </c>
      <c r="J177" s="80" t="s">
        <v>48</v>
      </c>
      <c r="K177" s="80" t="s">
        <v>109</v>
      </c>
      <c r="L177" s="16" t="s">
        <v>353</v>
      </c>
      <c r="M177" s="51" t="s">
        <v>1678</v>
      </c>
      <c r="N177" s="76" t="s">
        <v>1679</v>
      </c>
      <c r="O177" s="262"/>
      <c r="P177" s="267"/>
      <c r="Q177" s="51" t="s">
        <v>293</v>
      </c>
      <c r="R177" s="51" t="s">
        <v>1680</v>
      </c>
      <c r="S177" s="276" t="s">
        <v>358</v>
      </c>
      <c r="T177" s="276" t="s">
        <v>359</v>
      </c>
      <c r="X177" s="32" t="s">
        <v>116</v>
      </c>
      <c r="Y177" s="80" t="s">
        <v>1681</v>
      </c>
      <c r="Z177" s="80" t="s">
        <v>361</v>
      </c>
      <c r="AA177" s="51" t="s">
        <v>1682</v>
      </c>
      <c r="AB177" s="285">
        <v>39080</v>
      </c>
      <c r="AC177" s="285">
        <v>39234</v>
      </c>
      <c r="AD177" s="286"/>
      <c r="AE177" s="287"/>
      <c r="AF177" s="32" t="s">
        <v>60</v>
      </c>
      <c r="AG177" s="32" t="s">
        <v>61</v>
      </c>
      <c r="AH177" s="33" t="s">
        <v>62</v>
      </c>
      <c r="AI177" s="62" t="s">
        <v>63</v>
      </c>
      <c r="AJ177" s="62">
        <v>20739</v>
      </c>
      <c r="AK177" s="62">
        <v>2006</v>
      </c>
      <c r="AL177" s="62" t="s">
        <v>64</v>
      </c>
      <c r="AM177" s="62">
        <v>20739</v>
      </c>
      <c r="AN177" s="62"/>
      <c r="AO177" s="301" t="s">
        <v>65</v>
      </c>
      <c r="AP177" s="302" t="s">
        <v>65</v>
      </c>
      <c r="AQ177" s="40" t="e">
        <f>COUNTIF(#REF!,C177)</f>
        <v>#REF!</v>
      </c>
      <c r="AS177" s="220" t="e">
        <f>VLOOKUP(C177,#REF!,1,0)</f>
        <v>#REF!</v>
      </c>
    </row>
    <row r="178" s="51" customFormat="1" ht="14.4" spans="1:45">
      <c r="A178" s="96" t="s">
        <v>1683</v>
      </c>
      <c r="B178" s="28">
        <v>180</v>
      </c>
      <c r="C178" s="96" t="s">
        <v>1683</v>
      </c>
      <c r="D178" s="100" t="s">
        <v>1684</v>
      </c>
      <c r="E178" s="238" t="s">
        <v>46</v>
      </c>
      <c r="F178" s="239"/>
      <c r="G178" s="239"/>
      <c r="H178" s="239"/>
      <c r="I178" s="80" t="s">
        <v>700</v>
      </c>
      <c r="J178" s="16" t="s">
        <v>48</v>
      </c>
      <c r="K178" s="16" t="s">
        <v>144</v>
      </c>
      <c r="L178" s="16" t="s">
        <v>701</v>
      </c>
      <c r="M178" s="16" t="s">
        <v>1685</v>
      </c>
      <c r="N178" s="16" t="s">
        <v>1686</v>
      </c>
      <c r="O178" s="240"/>
      <c r="P178" s="265"/>
      <c r="Q178" s="16" t="s">
        <v>232</v>
      </c>
      <c r="R178" s="16" t="s">
        <v>1687</v>
      </c>
      <c r="S178" s="242" t="s">
        <v>705</v>
      </c>
      <c r="T178" s="242" t="s">
        <v>706</v>
      </c>
      <c r="U178" s="16"/>
      <c r="V178" s="16"/>
      <c r="W178" s="16"/>
      <c r="X178" s="18" t="s">
        <v>250</v>
      </c>
      <c r="Y178" s="16" t="s">
        <v>716</v>
      </c>
      <c r="Z178" s="51" t="s">
        <v>716</v>
      </c>
      <c r="AA178" s="16"/>
      <c r="AB178" s="290" t="s">
        <v>1688</v>
      </c>
      <c r="AC178" s="243" t="s">
        <v>442</v>
      </c>
      <c r="AD178" s="100"/>
      <c r="AE178" s="244"/>
      <c r="AF178" s="32" t="s">
        <v>60</v>
      </c>
      <c r="AG178" s="32" t="s">
        <v>61</v>
      </c>
      <c r="AH178" s="396" t="s">
        <v>62</v>
      </c>
      <c r="AI178" s="19" t="s">
        <v>63</v>
      </c>
      <c r="AJ178" s="19">
        <v>20777</v>
      </c>
      <c r="AK178" s="19">
        <v>2006</v>
      </c>
      <c r="AL178" s="62" t="s">
        <v>64</v>
      </c>
      <c r="AM178" s="19">
        <v>20777</v>
      </c>
      <c r="AN178" s="19"/>
      <c r="AO178" s="301"/>
      <c r="AP178" s="302" t="s">
        <v>65</v>
      </c>
      <c r="AQ178" s="40" t="e">
        <f>COUNTIF(#REF!,C178)</f>
        <v>#REF!</v>
      </c>
      <c r="AR178" s="16"/>
      <c r="AS178" s="220" t="e">
        <f>VLOOKUP(C178,#REF!,1,0)</f>
        <v>#REF!</v>
      </c>
    </row>
    <row r="179" s="80" customFormat="1" ht="22.8" spans="1:45">
      <c r="A179" s="117" t="s">
        <v>1689</v>
      </c>
      <c r="B179" s="28">
        <v>181</v>
      </c>
      <c r="C179" s="117" t="s">
        <v>1689</v>
      </c>
      <c r="D179" s="90" t="s">
        <v>1690</v>
      </c>
      <c r="E179" s="248" t="s">
        <v>46</v>
      </c>
      <c r="F179" s="249" t="s">
        <v>1650</v>
      </c>
      <c r="G179" s="249" t="s">
        <v>1691</v>
      </c>
      <c r="H179" s="308" t="s">
        <v>1692</v>
      </c>
      <c r="I179" s="80" t="s">
        <v>1650</v>
      </c>
      <c r="J179" s="80" t="s">
        <v>48</v>
      </c>
      <c r="K179" s="80" t="s">
        <v>49</v>
      </c>
      <c r="L179" s="16" t="s">
        <v>1651</v>
      </c>
      <c r="M179" s="51" t="s">
        <v>1693</v>
      </c>
      <c r="N179" s="76" t="s">
        <v>1694</v>
      </c>
      <c r="O179" s="262"/>
      <c r="P179" s="267" t="s">
        <v>1695</v>
      </c>
      <c r="Q179" s="220" t="s">
        <v>99</v>
      </c>
      <c r="R179" s="51" t="s">
        <v>1696</v>
      </c>
      <c r="S179" s="276" t="s">
        <v>1287</v>
      </c>
      <c r="T179" s="276" t="s">
        <v>1288</v>
      </c>
      <c r="U179" s="51"/>
      <c r="V179" s="51"/>
      <c r="W179" s="51"/>
      <c r="X179" s="32" t="s">
        <v>218</v>
      </c>
      <c r="Y179" s="80" t="s">
        <v>1697</v>
      </c>
      <c r="Z179" s="80" t="s">
        <v>1698</v>
      </c>
      <c r="AA179" s="51" t="s">
        <v>1699</v>
      </c>
      <c r="AB179" s="285">
        <v>42369</v>
      </c>
      <c r="AC179" s="285">
        <v>42461</v>
      </c>
      <c r="AD179" s="310" t="s">
        <v>1700</v>
      </c>
      <c r="AE179" s="287"/>
      <c r="AF179" s="32" t="s">
        <v>60</v>
      </c>
      <c r="AG179" s="32" t="s">
        <v>61</v>
      </c>
      <c r="AH179" s="33" t="s">
        <v>62</v>
      </c>
      <c r="AI179" s="121" t="s">
        <v>63</v>
      </c>
      <c r="AJ179" s="121">
        <v>20970</v>
      </c>
      <c r="AK179" s="121">
        <v>2015</v>
      </c>
      <c r="AL179" s="62" t="s">
        <v>64</v>
      </c>
      <c r="AM179" s="121">
        <v>20970</v>
      </c>
      <c r="AN179" s="70"/>
      <c r="AO179" s="301" t="s">
        <v>65</v>
      </c>
      <c r="AP179" s="302" t="s">
        <v>65</v>
      </c>
      <c r="AQ179" s="40" t="e">
        <f>COUNTIF(#REF!,C179)</f>
        <v>#REF!</v>
      </c>
      <c r="AR179" s="51"/>
      <c r="AS179" s="220" t="e">
        <f>VLOOKUP(C179,#REF!,1,0)</f>
        <v>#REF!</v>
      </c>
    </row>
    <row r="180" s="51" customFormat="1" ht="14.4" spans="1:45">
      <c r="A180" s="129" t="s">
        <v>1701</v>
      </c>
      <c r="B180" s="28">
        <v>182</v>
      </c>
      <c r="C180" s="129" t="s">
        <v>1701</v>
      </c>
      <c r="D180" s="43" t="s">
        <v>1702</v>
      </c>
      <c r="E180" s="248" t="s">
        <v>46</v>
      </c>
      <c r="F180" s="249" t="s">
        <v>1650</v>
      </c>
      <c r="G180" s="249"/>
      <c r="H180" s="249"/>
      <c r="I180" s="80" t="s">
        <v>1650</v>
      </c>
      <c r="J180" s="80" t="s">
        <v>48</v>
      </c>
      <c r="K180" s="80" t="s">
        <v>109</v>
      </c>
      <c r="L180" s="16" t="s">
        <v>1651</v>
      </c>
      <c r="M180" s="51" t="s">
        <v>1703</v>
      </c>
      <c r="N180" s="76" t="s">
        <v>1704</v>
      </c>
      <c r="O180" s="262"/>
      <c r="P180" s="263"/>
      <c r="Q180" s="51" t="s">
        <v>293</v>
      </c>
      <c r="R180" s="51" t="s">
        <v>1705</v>
      </c>
      <c r="S180" s="276" t="s">
        <v>1706</v>
      </c>
      <c r="T180" s="276" t="s">
        <v>1707</v>
      </c>
      <c r="X180" s="32" t="s">
        <v>116</v>
      </c>
      <c r="Y180" s="80" t="s">
        <v>1708</v>
      </c>
      <c r="Z180" s="80" t="s">
        <v>1709</v>
      </c>
      <c r="AA180" s="51" t="s">
        <v>1710</v>
      </c>
      <c r="AB180" s="285">
        <v>39258</v>
      </c>
      <c r="AC180" s="285">
        <v>39387</v>
      </c>
      <c r="AD180" s="286"/>
      <c r="AE180" s="287"/>
      <c r="AF180" s="32" t="s">
        <v>60</v>
      </c>
      <c r="AG180" s="32" t="s">
        <v>61</v>
      </c>
      <c r="AH180" s="33" t="s">
        <v>62</v>
      </c>
      <c r="AI180" s="62" t="s">
        <v>63</v>
      </c>
      <c r="AJ180" s="62">
        <v>20972.1</v>
      </c>
      <c r="AK180" s="62">
        <v>2007</v>
      </c>
      <c r="AL180" s="62" t="s">
        <v>64</v>
      </c>
      <c r="AM180" s="62">
        <v>20972</v>
      </c>
      <c r="AN180" s="62">
        <v>1</v>
      </c>
      <c r="AO180" s="301"/>
      <c r="AP180" s="302" t="s">
        <v>65</v>
      </c>
      <c r="AQ180" s="40" t="e">
        <f>COUNTIF(#REF!,C180)</f>
        <v>#REF!</v>
      </c>
      <c r="AS180" s="220" t="e">
        <f>VLOOKUP(C180,#REF!,1,0)</f>
        <v>#REF!</v>
      </c>
    </row>
    <row r="181" s="51" customFormat="1" ht="14.4" spans="1:45">
      <c r="A181" s="129" t="s">
        <v>1711</v>
      </c>
      <c r="B181" s="28">
        <v>183</v>
      </c>
      <c r="C181" s="129" t="s">
        <v>1711</v>
      </c>
      <c r="D181" s="126" t="s">
        <v>1712</v>
      </c>
      <c r="E181" s="248" t="s">
        <v>46</v>
      </c>
      <c r="F181" s="249" t="s">
        <v>1650</v>
      </c>
      <c r="G181" s="249"/>
      <c r="H181" s="249"/>
      <c r="I181" s="80" t="s">
        <v>1650</v>
      </c>
      <c r="J181" s="80" t="s">
        <v>48</v>
      </c>
      <c r="K181" s="80" t="s">
        <v>49</v>
      </c>
      <c r="L181" s="16" t="s">
        <v>1651</v>
      </c>
      <c r="M181" s="51" t="s">
        <v>1713</v>
      </c>
      <c r="N181" s="76" t="s">
        <v>1714</v>
      </c>
      <c r="O181" s="262"/>
      <c r="P181" s="263"/>
      <c r="Q181" s="220" t="s">
        <v>99</v>
      </c>
      <c r="R181" s="51" t="s">
        <v>1715</v>
      </c>
      <c r="S181" s="276" t="s">
        <v>1706</v>
      </c>
      <c r="T181" s="276" t="s">
        <v>1707</v>
      </c>
      <c r="X181" s="32" t="s">
        <v>583</v>
      </c>
      <c r="Y181" s="80" t="s">
        <v>1716</v>
      </c>
      <c r="Z181" s="80" t="s">
        <v>813</v>
      </c>
      <c r="AA181" s="51" t="s">
        <v>1717</v>
      </c>
      <c r="AB181" s="285">
        <v>39688</v>
      </c>
      <c r="AC181" s="285">
        <v>39873</v>
      </c>
      <c r="AD181" s="286"/>
      <c r="AE181" s="294"/>
      <c r="AF181" s="40" t="s">
        <v>60</v>
      </c>
      <c r="AG181" s="32" t="s">
        <v>61</v>
      </c>
      <c r="AH181" s="33" t="s">
        <v>62</v>
      </c>
      <c r="AI181" s="62" t="s">
        <v>63</v>
      </c>
      <c r="AJ181" s="62">
        <v>20972.2</v>
      </c>
      <c r="AK181" s="70">
        <v>2008</v>
      </c>
      <c r="AL181" s="62" t="s">
        <v>64</v>
      </c>
      <c r="AM181" s="62">
        <v>20972</v>
      </c>
      <c r="AN181" s="62">
        <v>2</v>
      </c>
      <c r="AO181" s="301"/>
      <c r="AP181" s="302" t="s">
        <v>65</v>
      </c>
      <c r="AQ181" s="40" t="e">
        <f>COUNTIF(#REF!,C181)</f>
        <v>#REF!</v>
      </c>
      <c r="AS181" s="220" t="e">
        <f>VLOOKUP(C181,#REF!,1,0)</f>
        <v>#REF!</v>
      </c>
    </row>
    <row r="182" s="51" customFormat="1" ht="14.4" spans="1:45">
      <c r="A182" s="129" t="s">
        <v>1718</v>
      </c>
      <c r="B182" s="28">
        <v>184</v>
      </c>
      <c r="C182" s="129" t="s">
        <v>1718</v>
      </c>
      <c r="D182" s="126" t="s">
        <v>1719</v>
      </c>
      <c r="E182" s="248" t="s">
        <v>46</v>
      </c>
      <c r="F182" s="249" t="s">
        <v>1650</v>
      </c>
      <c r="G182" s="249"/>
      <c r="H182" s="249"/>
      <c r="I182" s="80" t="s">
        <v>1650</v>
      </c>
      <c r="J182" s="80" t="s">
        <v>48</v>
      </c>
      <c r="K182" s="80" t="s">
        <v>49</v>
      </c>
      <c r="L182" s="16" t="s">
        <v>1651</v>
      </c>
      <c r="M182" s="51" t="s">
        <v>1720</v>
      </c>
      <c r="N182" s="76" t="s">
        <v>1721</v>
      </c>
      <c r="O182" s="262"/>
      <c r="P182" s="263"/>
      <c r="Q182" s="220" t="s">
        <v>99</v>
      </c>
      <c r="R182" s="51" t="s">
        <v>1722</v>
      </c>
      <c r="S182" s="276" t="s">
        <v>1706</v>
      </c>
      <c r="T182" s="276" t="s">
        <v>1707</v>
      </c>
      <c r="X182" s="32" t="s">
        <v>1214</v>
      </c>
      <c r="Y182" s="80" t="s">
        <v>1716</v>
      </c>
      <c r="Z182" s="80" t="s">
        <v>813</v>
      </c>
      <c r="AA182" s="51" t="s">
        <v>1723</v>
      </c>
      <c r="AB182" s="285">
        <v>39688</v>
      </c>
      <c r="AC182" s="285">
        <v>39873</v>
      </c>
      <c r="AD182" s="286"/>
      <c r="AE182" s="294"/>
      <c r="AF182" s="40" t="s">
        <v>60</v>
      </c>
      <c r="AG182" s="32" t="s">
        <v>61</v>
      </c>
      <c r="AH182" s="33" t="s">
        <v>62</v>
      </c>
      <c r="AI182" s="62" t="s">
        <v>63</v>
      </c>
      <c r="AJ182" s="62">
        <v>20972.3</v>
      </c>
      <c r="AK182" s="70">
        <v>2008</v>
      </c>
      <c r="AL182" s="62" t="s">
        <v>64</v>
      </c>
      <c r="AM182" s="62">
        <v>20972</v>
      </c>
      <c r="AN182" s="62">
        <v>3</v>
      </c>
      <c r="AO182" s="301"/>
      <c r="AP182" s="302" t="s">
        <v>65</v>
      </c>
      <c r="AQ182" s="40" t="e">
        <f>COUNTIF(#REF!,C182)</f>
        <v>#REF!</v>
      </c>
      <c r="AS182" s="220" t="e">
        <f>VLOOKUP(C182,#REF!,1,0)</f>
        <v>#REF!</v>
      </c>
    </row>
    <row r="183" s="80" customFormat="1" ht="14.4" spans="1:45">
      <c r="A183" s="96" t="s">
        <v>1724</v>
      </c>
      <c r="B183" s="28">
        <v>185</v>
      </c>
      <c r="C183" s="96" t="s">
        <v>1724</v>
      </c>
      <c r="D183" s="100" t="s">
        <v>1725</v>
      </c>
      <c r="E183" s="238" t="s">
        <v>46</v>
      </c>
      <c r="F183" s="239"/>
      <c r="G183" s="239"/>
      <c r="H183" s="239"/>
      <c r="I183" s="16" t="s">
        <v>1629</v>
      </c>
      <c r="J183" s="16" t="s">
        <v>48</v>
      </c>
      <c r="K183" s="16" t="s">
        <v>144</v>
      </c>
      <c r="L183" s="16" t="s">
        <v>920</v>
      </c>
      <c r="M183" s="16" t="s">
        <v>1726</v>
      </c>
      <c r="N183" s="16" t="s">
        <v>1727</v>
      </c>
      <c r="O183" s="240"/>
      <c r="P183" s="265" t="s">
        <v>1728</v>
      </c>
      <c r="Q183" s="16"/>
      <c r="R183" s="16"/>
      <c r="S183" s="16" t="s">
        <v>1287</v>
      </c>
      <c r="T183" s="16" t="s">
        <v>1288</v>
      </c>
      <c r="U183" s="16"/>
      <c r="V183" s="16"/>
      <c r="W183" s="16"/>
      <c r="X183" s="18">
        <v>8</v>
      </c>
      <c r="Y183" s="16" t="s">
        <v>1729</v>
      </c>
      <c r="Z183" s="80" t="s">
        <v>1635</v>
      </c>
      <c r="AA183" s="16" t="s">
        <v>1730</v>
      </c>
      <c r="AB183" s="290">
        <v>45366</v>
      </c>
      <c r="AC183" s="243">
        <v>45474</v>
      </c>
      <c r="AD183" s="100" t="s">
        <v>1731</v>
      </c>
      <c r="AE183" s="244"/>
      <c r="AF183" s="32" t="s">
        <v>60</v>
      </c>
      <c r="AG183" s="32" t="s">
        <v>61</v>
      </c>
      <c r="AH183" s="396" t="s">
        <v>62</v>
      </c>
      <c r="AI183" s="19" t="s">
        <v>63</v>
      </c>
      <c r="AJ183" s="19">
        <v>21267</v>
      </c>
      <c r="AK183" s="19">
        <v>2024</v>
      </c>
      <c r="AL183" s="62" t="s">
        <v>64</v>
      </c>
      <c r="AM183" s="19">
        <v>21267</v>
      </c>
      <c r="AN183" s="19"/>
      <c r="AO183" s="301"/>
      <c r="AP183" s="302" t="s">
        <v>65</v>
      </c>
      <c r="AQ183" s="40" t="e">
        <f>COUNTIF(#REF!,C183)</f>
        <v>#REF!</v>
      </c>
      <c r="AR183" s="16"/>
      <c r="AS183" s="220" t="e">
        <f>VLOOKUP(C183,#REF!,1,0)</f>
        <v>#REF!</v>
      </c>
    </row>
    <row r="184" s="51" customFormat="1" ht="14.4" spans="1:45">
      <c r="A184" s="84" t="s">
        <v>1732</v>
      </c>
      <c r="B184" s="28">
        <v>186</v>
      </c>
      <c r="C184" s="84" t="s">
        <v>1732</v>
      </c>
      <c r="D184" s="76" t="s">
        <v>1733</v>
      </c>
      <c r="E184" s="248" t="s">
        <v>46</v>
      </c>
      <c r="F184" s="249" t="s">
        <v>91</v>
      </c>
      <c r="G184" s="249"/>
      <c r="H184" s="249"/>
      <c r="I184" s="80" t="s">
        <v>92</v>
      </c>
      <c r="J184" s="80" t="s">
        <v>48</v>
      </c>
      <c r="K184" s="80" t="s">
        <v>144</v>
      </c>
      <c r="L184" s="16" t="s">
        <v>95</v>
      </c>
      <c r="M184" s="51" t="s">
        <v>1734</v>
      </c>
      <c r="N184" s="76" t="s">
        <v>1735</v>
      </c>
      <c r="O184" s="262"/>
      <c r="P184" s="263"/>
      <c r="Q184" s="220" t="s">
        <v>282</v>
      </c>
      <c r="R184" s="51" t="s">
        <v>1736</v>
      </c>
      <c r="S184" s="276" t="s">
        <v>101</v>
      </c>
      <c r="T184" s="277" t="s">
        <v>594</v>
      </c>
      <c r="U184" s="278"/>
      <c r="V184" s="278"/>
      <c r="W184" s="278"/>
      <c r="X184" s="32" t="s">
        <v>250</v>
      </c>
      <c r="Y184" s="80" t="s">
        <v>1737</v>
      </c>
      <c r="Z184" s="80" t="s">
        <v>1738</v>
      </c>
      <c r="AA184" s="51" t="s">
        <v>1739</v>
      </c>
      <c r="AB184" s="285">
        <v>39539</v>
      </c>
      <c r="AC184" s="285">
        <v>39692</v>
      </c>
      <c r="AD184" s="286"/>
      <c r="AE184" s="287"/>
      <c r="AF184" s="32" t="s">
        <v>60</v>
      </c>
      <c r="AG184" s="32" t="s">
        <v>61</v>
      </c>
      <c r="AH184" s="33" t="s">
        <v>62</v>
      </c>
      <c r="AI184" s="62" t="s">
        <v>63</v>
      </c>
      <c r="AJ184" s="62">
        <v>21615</v>
      </c>
      <c r="AK184" s="62">
        <v>2008</v>
      </c>
      <c r="AL184" s="62" t="s">
        <v>64</v>
      </c>
      <c r="AM184" s="62">
        <v>21615</v>
      </c>
      <c r="AN184" s="62"/>
      <c r="AO184" s="301"/>
      <c r="AP184" s="302" t="s">
        <v>65</v>
      </c>
      <c r="AQ184" s="40" t="e">
        <f>COUNTIF(#REF!,C184)</f>
        <v>#REF!</v>
      </c>
      <c r="AS184" s="220" t="e">
        <f>VLOOKUP(C184,#REF!,1,0)</f>
        <v>#REF!</v>
      </c>
    </row>
    <row r="185" s="51" customFormat="1" ht="14.4" spans="1:45">
      <c r="A185" s="101" t="s">
        <v>1740</v>
      </c>
      <c r="B185" s="28">
        <v>187</v>
      </c>
      <c r="C185" s="101" t="s">
        <v>1740</v>
      </c>
      <c r="D185" s="80" t="s">
        <v>1741</v>
      </c>
      <c r="E185" s="248" t="s">
        <v>46</v>
      </c>
      <c r="F185" s="249" t="s">
        <v>91</v>
      </c>
      <c r="G185" s="249"/>
      <c r="H185" s="249"/>
      <c r="I185" s="80" t="s">
        <v>92</v>
      </c>
      <c r="J185" s="80" t="s">
        <v>48</v>
      </c>
      <c r="K185" s="80" t="s">
        <v>144</v>
      </c>
      <c r="L185" s="16" t="s">
        <v>95</v>
      </c>
      <c r="M185" s="51" t="s">
        <v>1742</v>
      </c>
      <c r="N185" s="76" t="s">
        <v>956</v>
      </c>
      <c r="O185" s="262"/>
      <c r="P185" s="263"/>
      <c r="Q185" s="51" t="s">
        <v>293</v>
      </c>
      <c r="R185" s="51" t="s">
        <v>1743</v>
      </c>
      <c r="S185" s="276" t="s">
        <v>101</v>
      </c>
      <c r="T185" s="277" t="s">
        <v>594</v>
      </c>
      <c r="U185" s="278"/>
      <c r="V185" s="278"/>
      <c r="W185" s="278"/>
      <c r="X185" s="32" t="s">
        <v>129</v>
      </c>
      <c r="Y185" s="80" t="s">
        <v>1744</v>
      </c>
      <c r="Z185" s="80" t="s">
        <v>1123</v>
      </c>
      <c r="AA185" s="51" t="s">
        <v>1745</v>
      </c>
      <c r="AB185" s="285">
        <v>39618</v>
      </c>
      <c r="AC185" s="285">
        <v>39692</v>
      </c>
      <c r="AD185" s="286"/>
      <c r="AE185" s="293"/>
      <c r="AF185" s="32" t="s">
        <v>60</v>
      </c>
      <c r="AG185" s="32" t="s">
        <v>61</v>
      </c>
      <c r="AH185" s="33" t="s">
        <v>62</v>
      </c>
      <c r="AI185" s="62" t="s">
        <v>63</v>
      </c>
      <c r="AJ185" s="62">
        <v>22237</v>
      </c>
      <c r="AK185" s="62">
        <v>2008</v>
      </c>
      <c r="AL185" s="62" t="s">
        <v>64</v>
      </c>
      <c r="AM185" s="62">
        <v>22237</v>
      </c>
      <c r="AN185" s="62"/>
      <c r="AO185" s="301"/>
      <c r="AP185" s="302" t="s">
        <v>65</v>
      </c>
      <c r="AQ185" s="40" t="e">
        <f>COUNTIF(#REF!,C185)</f>
        <v>#REF!</v>
      </c>
      <c r="AS185" s="220" t="e">
        <f>VLOOKUP(C185,#REF!,1,0)</f>
        <v>#REF!</v>
      </c>
    </row>
    <row r="186" s="51" customFormat="1" ht="14.4" spans="1:45">
      <c r="A186" s="84" t="s">
        <v>1746</v>
      </c>
      <c r="B186" s="28">
        <v>188</v>
      </c>
      <c r="C186" s="84" t="s">
        <v>1746</v>
      </c>
      <c r="D186" s="76" t="s">
        <v>1747</v>
      </c>
      <c r="E186" s="248" t="s">
        <v>46</v>
      </c>
      <c r="F186" s="249" t="s">
        <v>1650</v>
      </c>
      <c r="G186" s="249"/>
      <c r="H186" s="249"/>
      <c r="I186" s="80" t="s">
        <v>1650</v>
      </c>
      <c r="J186" s="80" t="s">
        <v>48</v>
      </c>
      <c r="K186" s="80" t="s">
        <v>144</v>
      </c>
      <c r="L186" s="16" t="s">
        <v>1651</v>
      </c>
      <c r="M186" s="51" t="s">
        <v>1748</v>
      </c>
      <c r="N186" s="76" t="s">
        <v>1749</v>
      </c>
      <c r="O186" s="262"/>
      <c r="P186" s="263" t="s">
        <v>1750</v>
      </c>
      <c r="Q186" s="220" t="s">
        <v>99</v>
      </c>
      <c r="R186" s="51" t="s">
        <v>1751</v>
      </c>
      <c r="S186" s="276" t="s">
        <v>1287</v>
      </c>
      <c r="T186" s="276" t="s">
        <v>1288</v>
      </c>
      <c r="X186" s="32" t="s">
        <v>608</v>
      </c>
      <c r="Y186" s="80" t="s">
        <v>1752</v>
      </c>
      <c r="Z186" s="80" t="s">
        <v>1753</v>
      </c>
      <c r="AA186" s="51" t="s">
        <v>1754</v>
      </c>
      <c r="AB186" s="285">
        <v>39756</v>
      </c>
      <c r="AC186" s="285">
        <v>39934</v>
      </c>
      <c r="AD186" s="286"/>
      <c r="AE186" s="287"/>
      <c r="AF186" s="32" t="s">
        <v>60</v>
      </c>
      <c r="AG186" s="32" t="s">
        <v>61</v>
      </c>
      <c r="AH186" s="33" t="s">
        <v>62</v>
      </c>
      <c r="AI186" s="62" t="s">
        <v>63</v>
      </c>
      <c r="AJ186" s="62">
        <v>22512.2</v>
      </c>
      <c r="AK186" s="62">
        <v>2008</v>
      </c>
      <c r="AL186" s="62" t="s">
        <v>64</v>
      </c>
      <c r="AM186" s="62">
        <v>22512</v>
      </c>
      <c r="AN186" s="62">
        <v>2</v>
      </c>
      <c r="AO186" s="301"/>
      <c r="AP186" s="302" t="s">
        <v>65</v>
      </c>
      <c r="AQ186" s="40" t="e">
        <f>COUNTIF(#REF!,C186)</f>
        <v>#REF!</v>
      </c>
      <c r="AS186" s="220" t="e">
        <f>VLOOKUP(C186,#REF!,1,0)</f>
        <v>#REF!</v>
      </c>
    </row>
    <row r="187" s="51" customFormat="1" ht="14.4" spans="1:45">
      <c r="A187" s="84" t="s">
        <v>1755</v>
      </c>
      <c r="B187" s="28">
        <v>189</v>
      </c>
      <c r="C187" s="84" t="s">
        <v>1755</v>
      </c>
      <c r="D187" s="76" t="s">
        <v>1756</v>
      </c>
      <c r="E187" s="248" t="s">
        <v>239</v>
      </c>
      <c r="F187" s="249" t="s">
        <v>1650</v>
      </c>
      <c r="G187" s="249"/>
      <c r="H187" s="249"/>
      <c r="I187" s="80" t="s">
        <v>1650</v>
      </c>
      <c r="J187" s="80" t="s">
        <v>48</v>
      </c>
      <c r="K187" s="80" t="s">
        <v>49</v>
      </c>
      <c r="L187" s="16" t="s">
        <v>1651</v>
      </c>
      <c r="M187" s="51" t="s">
        <v>1757</v>
      </c>
      <c r="N187" s="76" t="s">
        <v>1758</v>
      </c>
      <c r="O187" s="262" t="s">
        <v>1759</v>
      </c>
      <c r="P187" s="263" t="s">
        <v>1760</v>
      </c>
      <c r="Q187" s="220" t="s">
        <v>99</v>
      </c>
      <c r="R187" s="51" t="s">
        <v>1761</v>
      </c>
      <c r="S187" s="276" t="s">
        <v>1287</v>
      </c>
      <c r="T187" s="276" t="s">
        <v>1288</v>
      </c>
      <c r="X187" s="32" t="s">
        <v>1762</v>
      </c>
      <c r="Y187" s="80" t="s">
        <v>1763</v>
      </c>
      <c r="Z187" s="80" t="s">
        <v>1764</v>
      </c>
      <c r="AA187" s="51" t="s">
        <v>1765</v>
      </c>
      <c r="AB187" s="285">
        <v>41639</v>
      </c>
      <c r="AC187" s="285">
        <v>41913</v>
      </c>
      <c r="AD187" s="286"/>
      <c r="AE187" s="287"/>
      <c r="AF187" s="32" t="s">
        <v>60</v>
      </c>
      <c r="AG187" s="32" t="s">
        <v>61</v>
      </c>
      <c r="AH187" s="33" t="s">
        <v>62</v>
      </c>
      <c r="AI187" s="62" t="s">
        <v>63</v>
      </c>
      <c r="AJ187" s="62">
        <v>22513</v>
      </c>
      <c r="AK187" s="62">
        <v>2013</v>
      </c>
      <c r="AL187" s="62" t="s">
        <v>64</v>
      </c>
      <c r="AM187" s="62">
        <v>22513</v>
      </c>
      <c r="AN187" s="62"/>
      <c r="AO187" s="301"/>
      <c r="AP187" s="302" t="s">
        <v>65</v>
      </c>
      <c r="AQ187" s="40" t="e">
        <f>COUNTIF(#REF!,C187)</f>
        <v>#REF!</v>
      </c>
      <c r="AS187" s="220" t="e">
        <f>VLOOKUP(C187,#REF!,1,0)</f>
        <v>#REF!</v>
      </c>
    </row>
    <row r="188" s="51" customFormat="1" ht="14.4" spans="1:45">
      <c r="A188" s="85" t="s">
        <v>1759</v>
      </c>
      <c r="B188" s="28">
        <v>190</v>
      </c>
      <c r="C188" s="85" t="s">
        <v>1759</v>
      </c>
      <c r="D188" s="76" t="s">
        <v>1766</v>
      </c>
      <c r="E188" s="248" t="s">
        <v>46</v>
      </c>
      <c r="F188" s="249" t="s">
        <v>1650</v>
      </c>
      <c r="G188" s="249"/>
      <c r="H188" s="249"/>
      <c r="I188" s="80" t="s">
        <v>1650</v>
      </c>
      <c r="J188" s="80" t="s">
        <v>48</v>
      </c>
      <c r="K188" s="80" t="s">
        <v>49</v>
      </c>
      <c r="L188" s="16" t="s">
        <v>1651</v>
      </c>
      <c r="M188" s="51" t="s">
        <v>1767</v>
      </c>
      <c r="N188" s="76" t="s">
        <v>1768</v>
      </c>
      <c r="O188" s="262"/>
      <c r="P188" s="263" t="s">
        <v>1755</v>
      </c>
      <c r="Q188" s="220" t="s">
        <v>99</v>
      </c>
      <c r="R188" s="51" t="s">
        <v>1761</v>
      </c>
      <c r="S188" s="276" t="s">
        <v>1287</v>
      </c>
      <c r="T188" s="276" t="s">
        <v>1288</v>
      </c>
      <c r="X188" s="32" t="s">
        <v>1769</v>
      </c>
      <c r="Y188" s="80" t="s">
        <v>1770</v>
      </c>
      <c r="Z188" s="80" t="s">
        <v>1771</v>
      </c>
      <c r="AA188" s="51" t="s">
        <v>1772</v>
      </c>
      <c r="AB188" s="285">
        <v>45069</v>
      </c>
      <c r="AC188" s="285">
        <v>45261</v>
      </c>
      <c r="AD188" s="286"/>
      <c r="AE188" s="294"/>
      <c r="AF188" s="40" t="s">
        <v>60</v>
      </c>
      <c r="AG188" s="32" t="s">
        <v>61</v>
      </c>
      <c r="AH188" s="33" t="s">
        <v>62</v>
      </c>
      <c r="AI188" s="62" t="s">
        <v>63</v>
      </c>
      <c r="AJ188" s="62">
        <v>22513</v>
      </c>
      <c r="AK188" s="70">
        <v>2023</v>
      </c>
      <c r="AL188" s="62" t="s">
        <v>64</v>
      </c>
      <c r="AM188" s="62">
        <v>22513</v>
      </c>
      <c r="AN188" s="62"/>
      <c r="AO188" s="301"/>
      <c r="AP188" s="302" t="s">
        <v>65</v>
      </c>
      <c r="AQ188" s="40" t="e">
        <f>COUNTIF(#REF!,C188)</f>
        <v>#REF!</v>
      </c>
      <c r="AS188" s="220" t="e">
        <f>VLOOKUP(C188,#REF!,1,0)</f>
        <v>#REF!</v>
      </c>
    </row>
    <row r="189" s="51" customFormat="1" ht="14.4" spans="1:45">
      <c r="A189" s="84" t="s">
        <v>1773</v>
      </c>
      <c r="B189" s="28">
        <v>191</v>
      </c>
      <c r="C189" s="84" t="s">
        <v>1773</v>
      </c>
      <c r="D189" s="76" t="s">
        <v>1774</v>
      </c>
      <c r="E189" s="248" t="s">
        <v>46</v>
      </c>
      <c r="F189" s="255" t="s">
        <v>906</v>
      </c>
      <c r="G189" s="249"/>
      <c r="H189" s="255"/>
      <c r="I189" s="236" t="s">
        <v>522</v>
      </c>
      <c r="J189" s="80" t="s">
        <v>93</v>
      </c>
      <c r="K189" s="80" t="s">
        <v>94</v>
      </c>
      <c r="L189" s="269" t="s">
        <v>523</v>
      </c>
      <c r="M189" s="51" t="s">
        <v>1775</v>
      </c>
      <c r="N189" s="76" t="s">
        <v>1776</v>
      </c>
      <c r="O189" s="262"/>
      <c r="P189" s="263"/>
      <c r="S189" s="276" t="s">
        <v>911</v>
      </c>
      <c r="T189" s="276" t="s">
        <v>912</v>
      </c>
      <c r="X189" s="32" t="s">
        <v>103</v>
      </c>
      <c r="Y189" s="80" t="s">
        <v>1777</v>
      </c>
      <c r="Z189" s="80" t="s">
        <v>1216</v>
      </c>
      <c r="AA189" s="51" t="s">
        <v>1778</v>
      </c>
      <c r="AB189" s="285">
        <v>39878</v>
      </c>
      <c r="AC189" s="285">
        <v>39995</v>
      </c>
      <c r="AD189" s="286"/>
      <c r="AE189" s="287"/>
      <c r="AF189" s="32" t="s">
        <v>60</v>
      </c>
      <c r="AG189" s="32" t="s">
        <v>61</v>
      </c>
      <c r="AH189" s="33" t="s">
        <v>62</v>
      </c>
      <c r="AI189" s="62" t="s">
        <v>64</v>
      </c>
      <c r="AJ189" s="62">
        <v>23254</v>
      </c>
      <c r="AK189" s="62">
        <v>2009</v>
      </c>
      <c r="AL189" s="62" t="s">
        <v>64</v>
      </c>
      <c r="AM189" s="62">
        <v>23254</v>
      </c>
      <c r="AN189" s="62"/>
      <c r="AO189" s="301"/>
      <c r="AP189" s="302" t="s">
        <v>65</v>
      </c>
      <c r="AQ189" s="40" t="e">
        <f>COUNTIF(#REF!,C189)</f>
        <v>#REF!</v>
      </c>
      <c r="AS189" s="220" t="e">
        <f>VLOOKUP(C189,#REF!,1,0)</f>
        <v>#REF!</v>
      </c>
    </row>
    <row r="190" s="51" customFormat="1" ht="14.4" spans="1:45">
      <c r="A190" s="96" t="s">
        <v>1779</v>
      </c>
      <c r="B190" s="28">
        <v>192</v>
      </c>
      <c r="C190" s="96" t="s">
        <v>1779</v>
      </c>
      <c r="D190" s="100" t="s">
        <v>1780</v>
      </c>
      <c r="E190" s="238" t="s">
        <v>46</v>
      </c>
      <c r="F190" s="239"/>
      <c r="G190" s="239"/>
      <c r="H190" s="239"/>
      <c r="I190" s="16" t="s">
        <v>1380</v>
      </c>
      <c r="J190" s="16" t="s">
        <v>48</v>
      </c>
      <c r="K190" s="16"/>
      <c r="L190" s="16" t="s">
        <v>614</v>
      </c>
      <c r="M190" s="16" t="s">
        <v>1781</v>
      </c>
      <c r="N190" s="16" t="s">
        <v>1782</v>
      </c>
      <c r="O190" s="240"/>
      <c r="P190" s="265"/>
      <c r="Q190" s="16"/>
      <c r="R190" s="16"/>
      <c r="S190" s="242" t="s">
        <v>1783</v>
      </c>
      <c r="T190" s="242" t="s">
        <v>1784</v>
      </c>
      <c r="U190" s="16"/>
      <c r="V190" s="16"/>
      <c r="W190" s="16"/>
      <c r="X190" s="18" t="s">
        <v>129</v>
      </c>
      <c r="Y190" s="16" t="s">
        <v>1785</v>
      </c>
      <c r="Z190" s="80" t="s">
        <v>630</v>
      </c>
      <c r="AA190" s="16"/>
      <c r="AB190" s="290" t="s">
        <v>1786</v>
      </c>
      <c r="AC190" s="243" t="s">
        <v>1787</v>
      </c>
      <c r="AD190" s="100"/>
      <c r="AE190" s="244"/>
      <c r="AF190" s="32" t="s">
        <v>60</v>
      </c>
      <c r="AG190" s="32" t="s">
        <v>61</v>
      </c>
      <c r="AH190" s="396" t="s">
        <v>62</v>
      </c>
      <c r="AI190" s="19" t="s">
        <v>63</v>
      </c>
      <c r="AJ190" s="19">
        <v>23466</v>
      </c>
      <c r="AK190" s="19">
        <v>2009</v>
      </c>
      <c r="AL190" s="62" t="s">
        <v>64</v>
      </c>
      <c r="AM190" s="19">
        <v>23466</v>
      </c>
      <c r="AN190" s="19"/>
      <c r="AO190" s="301"/>
      <c r="AP190" s="302" t="s">
        <v>65</v>
      </c>
      <c r="AQ190" s="40" t="e">
        <f>COUNTIF(#REF!,C190)</f>
        <v>#REF!</v>
      </c>
      <c r="AR190" s="16"/>
      <c r="AS190" s="220" t="e">
        <f>VLOOKUP(C190,#REF!,1,0)</f>
        <v>#REF!</v>
      </c>
    </row>
    <row r="191" s="80" customFormat="1" ht="14.4" spans="1:45">
      <c r="A191" s="84" t="s">
        <v>1788</v>
      </c>
      <c r="B191" s="28">
        <v>193</v>
      </c>
      <c r="C191" s="84" t="s">
        <v>1788</v>
      </c>
      <c r="D191" s="76" t="s">
        <v>1789</v>
      </c>
      <c r="E191" s="248" t="s">
        <v>46</v>
      </c>
      <c r="F191" s="249" t="s">
        <v>1282</v>
      </c>
      <c r="G191" s="249"/>
      <c r="H191" s="249"/>
      <c r="I191" s="80" t="s">
        <v>1282</v>
      </c>
      <c r="J191" s="80" t="s">
        <v>48</v>
      </c>
      <c r="K191" s="80" t="s">
        <v>144</v>
      </c>
      <c r="L191" s="16" t="s">
        <v>920</v>
      </c>
      <c r="M191" s="51" t="s">
        <v>1790</v>
      </c>
      <c r="N191" s="76" t="s">
        <v>1791</v>
      </c>
      <c r="O191" s="262"/>
      <c r="P191" s="263" t="s">
        <v>1792</v>
      </c>
      <c r="Q191" s="51" t="s">
        <v>293</v>
      </c>
      <c r="R191" s="51" t="s">
        <v>1793</v>
      </c>
      <c r="S191" s="276" t="s">
        <v>1287</v>
      </c>
      <c r="T191" s="276" t="s">
        <v>1288</v>
      </c>
      <c r="U191" s="51"/>
      <c r="V191" s="51"/>
      <c r="W191" s="51"/>
      <c r="X191" s="32" t="s">
        <v>583</v>
      </c>
      <c r="Y191" s="80" t="s">
        <v>1794</v>
      </c>
      <c r="Z191" s="80" t="s">
        <v>1289</v>
      </c>
      <c r="AA191" s="51" t="s">
        <v>1795</v>
      </c>
      <c r="AB191" s="285">
        <v>42139</v>
      </c>
      <c r="AC191" s="285">
        <v>42248</v>
      </c>
      <c r="AD191" s="286"/>
      <c r="AE191" s="287"/>
      <c r="AF191" s="32" t="s">
        <v>60</v>
      </c>
      <c r="AG191" s="32" t="s">
        <v>61</v>
      </c>
      <c r="AH191" s="33" t="s">
        <v>62</v>
      </c>
      <c r="AI191" s="62" t="s">
        <v>63</v>
      </c>
      <c r="AJ191" s="62">
        <v>23512</v>
      </c>
      <c r="AK191" s="62">
        <v>2015</v>
      </c>
      <c r="AL191" s="62" t="s">
        <v>64</v>
      </c>
      <c r="AM191" s="62">
        <v>23512</v>
      </c>
      <c r="AN191" s="62"/>
      <c r="AO191" s="301"/>
      <c r="AP191" s="302" t="s">
        <v>65</v>
      </c>
      <c r="AQ191" s="40" t="e">
        <f>COUNTIF(#REF!,C191)</f>
        <v>#REF!</v>
      </c>
      <c r="AR191" s="51"/>
      <c r="AS191" s="220" t="e">
        <f>VLOOKUP(C191,#REF!,1,0)</f>
        <v>#REF!</v>
      </c>
    </row>
    <row r="192" s="51" customFormat="1" ht="14.4" spans="1:45">
      <c r="A192" s="96" t="s">
        <v>1796</v>
      </c>
      <c r="B192" s="28">
        <v>194</v>
      </c>
      <c r="C192" s="96" t="s">
        <v>1796</v>
      </c>
      <c r="D192" s="100" t="s">
        <v>1797</v>
      </c>
      <c r="E192" s="238" t="s">
        <v>46</v>
      </c>
      <c r="F192" s="239"/>
      <c r="G192" s="239"/>
      <c r="H192" s="239"/>
      <c r="I192" s="16" t="s">
        <v>1629</v>
      </c>
      <c r="J192" s="16" t="s">
        <v>48</v>
      </c>
      <c r="K192" s="16" t="s">
        <v>49</v>
      </c>
      <c r="L192" s="16" t="s">
        <v>920</v>
      </c>
      <c r="M192" s="16" t="s">
        <v>1798</v>
      </c>
      <c r="N192" s="16" t="s">
        <v>1799</v>
      </c>
      <c r="O192" s="240"/>
      <c r="P192" s="265" t="s">
        <v>1800</v>
      </c>
      <c r="Q192" s="16"/>
      <c r="R192" s="16" t="s">
        <v>1801</v>
      </c>
      <c r="S192" s="16" t="s">
        <v>1287</v>
      </c>
      <c r="T192" s="16" t="s">
        <v>1288</v>
      </c>
      <c r="U192" s="16"/>
      <c r="V192" s="16"/>
      <c r="W192" s="16"/>
      <c r="X192" s="18">
        <v>124</v>
      </c>
      <c r="Y192" s="16" t="s">
        <v>1802</v>
      </c>
      <c r="Z192" s="80" t="s">
        <v>1635</v>
      </c>
      <c r="AA192" s="16" t="s">
        <v>1803</v>
      </c>
      <c r="AB192" s="290">
        <v>45257</v>
      </c>
      <c r="AC192" s="243">
        <v>45352</v>
      </c>
      <c r="AD192" s="100" t="s">
        <v>1804</v>
      </c>
      <c r="AE192" s="244"/>
      <c r="AF192" s="32" t="s">
        <v>60</v>
      </c>
      <c r="AG192" s="32" t="s">
        <v>61</v>
      </c>
      <c r="AH192" s="396" t="s">
        <v>62</v>
      </c>
      <c r="AI192" s="19" t="s">
        <v>63</v>
      </c>
      <c r="AJ192" s="19">
        <v>23802</v>
      </c>
      <c r="AK192" s="19">
        <v>2023</v>
      </c>
      <c r="AL192" s="62" t="s">
        <v>64</v>
      </c>
      <c r="AM192" s="19">
        <v>23802</v>
      </c>
      <c r="AN192" s="19"/>
      <c r="AO192" s="301"/>
      <c r="AP192" s="302" t="s">
        <v>65</v>
      </c>
      <c r="AQ192" s="40" t="e">
        <f>COUNTIF(#REF!,C192)</f>
        <v>#REF!</v>
      </c>
      <c r="AR192" s="16"/>
      <c r="AS192" s="220" t="e">
        <f>VLOOKUP(C192,#REF!,1,0)</f>
        <v>#REF!</v>
      </c>
    </row>
    <row r="193" s="51" customFormat="1" ht="14.4" spans="1:45">
      <c r="A193" s="129" t="s">
        <v>1805</v>
      </c>
      <c r="B193" s="28">
        <v>195</v>
      </c>
      <c r="C193" s="129" t="s">
        <v>1805</v>
      </c>
      <c r="D193" s="76" t="s">
        <v>1806</v>
      </c>
      <c r="E193" s="248" t="s">
        <v>239</v>
      </c>
      <c r="F193" s="249" t="s">
        <v>668</v>
      </c>
      <c r="G193" s="249"/>
      <c r="H193" s="249"/>
      <c r="I193" s="80" t="s">
        <v>1807</v>
      </c>
      <c r="J193" s="80" t="s">
        <v>48</v>
      </c>
      <c r="K193" s="80" t="s">
        <v>1208</v>
      </c>
      <c r="L193" s="16" t="s">
        <v>1808</v>
      </c>
      <c r="M193" s="51" t="s">
        <v>1809</v>
      </c>
      <c r="N193" s="268"/>
      <c r="O193" s="262" t="s">
        <v>1810</v>
      </c>
      <c r="P193" s="263" t="s">
        <v>1811</v>
      </c>
      <c r="Q193" s="51" t="s">
        <v>293</v>
      </c>
      <c r="R193" s="51" t="s">
        <v>1812</v>
      </c>
      <c r="S193" s="276" t="s">
        <v>1813</v>
      </c>
      <c r="T193" s="276" t="s">
        <v>628</v>
      </c>
      <c r="X193" s="32" t="s">
        <v>161</v>
      </c>
      <c r="Y193" s="268" t="s">
        <v>1814</v>
      </c>
      <c r="Z193" s="80" t="s">
        <v>610</v>
      </c>
      <c r="AA193" s="288" t="s">
        <v>1815</v>
      </c>
      <c r="AB193" s="285">
        <v>38482</v>
      </c>
      <c r="AC193" s="285">
        <v>38487</v>
      </c>
      <c r="AD193" s="299" t="s">
        <v>1816</v>
      </c>
      <c r="AE193" s="294"/>
      <c r="AF193" s="40" t="s">
        <v>60</v>
      </c>
      <c r="AG193" s="32" t="s">
        <v>61</v>
      </c>
      <c r="AH193" s="33" t="s">
        <v>62</v>
      </c>
      <c r="AI193" s="62" t="s">
        <v>63</v>
      </c>
      <c r="AJ193" s="62">
        <v>24001</v>
      </c>
      <c r="AK193" s="70">
        <v>2004</v>
      </c>
      <c r="AL193" s="62" t="s">
        <v>64</v>
      </c>
      <c r="AM193" s="62">
        <v>24001</v>
      </c>
      <c r="AN193" s="62"/>
      <c r="AO193" s="301"/>
      <c r="AP193" s="302" t="s">
        <v>65</v>
      </c>
      <c r="AQ193" s="40" t="e">
        <f>COUNTIF(#REF!,C193)</f>
        <v>#REF!</v>
      </c>
      <c r="AS193" s="220" t="e">
        <f>VLOOKUP(C193,#REF!,1,0)</f>
        <v>#REF!</v>
      </c>
    </row>
    <row r="194" s="51" customFormat="1" ht="14.4" spans="1:45">
      <c r="A194" s="84" t="s">
        <v>1817</v>
      </c>
      <c r="B194" s="28">
        <v>197</v>
      </c>
      <c r="C194" s="84" t="s">
        <v>1817</v>
      </c>
      <c r="D194" s="76" t="s">
        <v>1818</v>
      </c>
      <c r="E194" s="248" t="s">
        <v>46</v>
      </c>
      <c r="F194" s="255" t="s">
        <v>906</v>
      </c>
      <c r="G194" s="249"/>
      <c r="H194" s="255"/>
      <c r="I194" s="236" t="s">
        <v>522</v>
      </c>
      <c r="J194" s="80" t="s">
        <v>93</v>
      </c>
      <c r="K194" s="80" t="s">
        <v>49</v>
      </c>
      <c r="L194" s="269" t="s">
        <v>523</v>
      </c>
      <c r="M194" s="51" t="s">
        <v>1819</v>
      </c>
      <c r="N194" s="76" t="s">
        <v>1820</v>
      </c>
      <c r="O194" s="262"/>
      <c r="P194" s="263"/>
      <c r="Q194" s="220" t="s">
        <v>282</v>
      </c>
      <c r="R194" s="51" t="s">
        <v>1821</v>
      </c>
      <c r="S194" s="276" t="s">
        <v>911</v>
      </c>
      <c r="T194" s="276" t="s">
        <v>912</v>
      </c>
      <c r="X194" s="32" t="s">
        <v>218</v>
      </c>
      <c r="Y194" s="80" t="s">
        <v>1822</v>
      </c>
      <c r="Z194" s="80" t="s">
        <v>1823</v>
      </c>
      <c r="AA194" s="51" t="s">
        <v>1824</v>
      </c>
      <c r="AB194" s="285">
        <v>40553</v>
      </c>
      <c r="AC194" s="285">
        <v>40909</v>
      </c>
      <c r="AD194" s="286"/>
      <c r="AE194" s="287"/>
      <c r="AF194" s="32" t="s">
        <v>60</v>
      </c>
      <c r="AG194" s="32" t="s">
        <v>61</v>
      </c>
      <c r="AH194" s="33" t="s">
        <v>62</v>
      </c>
      <c r="AI194" s="62" t="s">
        <v>64</v>
      </c>
      <c r="AJ194" s="62">
        <v>25990</v>
      </c>
      <c r="AK194" s="62">
        <v>2010</v>
      </c>
      <c r="AL194" s="62" t="s">
        <v>64</v>
      </c>
      <c r="AM194" s="62">
        <v>25990</v>
      </c>
      <c r="AN194" s="62"/>
      <c r="AO194" s="301"/>
      <c r="AP194" s="302" t="s">
        <v>65</v>
      </c>
      <c r="AQ194" s="40" t="e">
        <f>COUNTIF(#REF!,C194)</f>
        <v>#REF!</v>
      </c>
      <c r="AS194" s="220" t="e">
        <f>VLOOKUP(C194,#REF!,1,0)</f>
        <v>#REF!</v>
      </c>
    </row>
    <row r="195" s="51" customFormat="1" ht="14.4" spans="1:45">
      <c r="A195" s="84" t="s">
        <v>1825</v>
      </c>
      <c r="B195" s="28">
        <v>198</v>
      </c>
      <c r="C195" s="84" t="s">
        <v>1825</v>
      </c>
      <c r="D195" s="76" t="s">
        <v>1826</v>
      </c>
      <c r="E195" s="248" t="s">
        <v>239</v>
      </c>
      <c r="F195" s="249" t="s">
        <v>1303</v>
      </c>
      <c r="G195" s="249"/>
      <c r="H195" s="249"/>
      <c r="I195" s="80" t="s">
        <v>1303</v>
      </c>
      <c r="J195" s="80" t="s">
        <v>48</v>
      </c>
      <c r="K195" s="80" t="s">
        <v>144</v>
      </c>
      <c r="L195" s="16" t="s">
        <v>1304</v>
      </c>
      <c r="M195" s="51" t="s">
        <v>1827</v>
      </c>
      <c r="N195" s="76" t="s">
        <v>1828</v>
      </c>
      <c r="O195" s="262" t="s">
        <v>1829</v>
      </c>
      <c r="P195" s="263"/>
      <c r="S195" s="276" t="s">
        <v>127</v>
      </c>
      <c r="T195" s="276" t="s">
        <v>1351</v>
      </c>
      <c r="X195" s="32" t="s">
        <v>116</v>
      </c>
      <c r="Y195" s="80" t="s">
        <v>1830</v>
      </c>
      <c r="Z195" s="80" t="s">
        <v>57</v>
      </c>
      <c r="AA195" s="51" t="s">
        <v>1831</v>
      </c>
      <c r="AB195" s="285">
        <v>40710</v>
      </c>
      <c r="AC195" s="285">
        <v>40969</v>
      </c>
      <c r="AD195" s="286"/>
      <c r="AE195" s="287"/>
      <c r="AF195" s="32" t="s">
        <v>60</v>
      </c>
      <c r="AG195" s="32" t="s">
        <v>61</v>
      </c>
      <c r="AH195" s="33" t="s">
        <v>62</v>
      </c>
      <c r="AI195" s="62" t="s">
        <v>63</v>
      </c>
      <c r="AJ195" s="62">
        <v>26641</v>
      </c>
      <c r="AK195" s="62">
        <v>2011</v>
      </c>
      <c r="AL195" s="62" t="s">
        <v>64</v>
      </c>
      <c r="AM195" s="62">
        <v>26641</v>
      </c>
      <c r="AN195" s="62"/>
      <c r="AO195" s="301"/>
      <c r="AP195" s="302" t="s">
        <v>65</v>
      </c>
      <c r="AQ195" s="40" t="e">
        <f>COUNTIF(#REF!,C195)</f>
        <v>#REF!</v>
      </c>
      <c r="AS195" s="220" t="e">
        <f>VLOOKUP(C195,#REF!,1,0)</f>
        <v>#REF!</v>
      </c>
    </row>
    <row r="196" s="80" customFormat="1" ht="14.4" spans="1:45">
      <c r="A196" s="85" t="s">
        <v>1832</v>
      </c>
      <c r="B196" s="28">
        <v>199</v>
      </c>
      <c r="C196" s="85" t="s">
        <v>1832</v>
      </c>
      <c r="D196" s="76" t="s">
        <v>1833</v>
      </c>
      <c r="E196" s="248" t="s">
        <v>46</v>
      </c>
      <c r="F196" s="249" t="s">
        <v>1834</v>
      </c>
      <c r="G196" s="249"/>
      <c r="H196" s="249"/>
      <c r="I196" s="80" t="s">
        <v>1834</v>
      </c>
      <c r="J196" s="80" t="s">
        <v>48</v>
      </c>
      <c r="K196" s="80" t="s">
        <v>109</v>
      </c>
      <c r="L196" s="16" t="s">
        <v>1835</v>
      </c>
      <c r="M196" s="51" t="s">
        <v>1836</v>
      </c>
      <c r="N196" s="76" t="s">
        <v>1837</v>
      </c>
      <c r="O196" s="262"/>
      <c r="P196" s="263" t="s">
        <v>1838</v>
      </c>
      <c r="Q196" s="51" t="s">
        <v>293</v>
      </c>
      <c r="R196" s="51" t="s">
        <v>1839</v>
      </c>
      <c r="S196" s="276" t="s">
        <v>501</v>
      </c>
      <c r="T196" s="276" t="s">
        <v>1840</v>
      </c>
      <c r="U196" s="51"/>
      <c r="V196" s="51"/>
      <c r="W196" s="51"/>
      <c r="X196" s="32" t="s">
        <v>161</v>
      </c>
      <c r="Y196" s="80" t="s">
        <v>1841</v>
      </c>
      <c r="Z196" s="80" t="s">
        <v>1842</v>
      </c>
      <c r="AA196" s="51" t="s">
        <v>1843</v>
      </c>
      <c r="AB196" s="285">
        <v>43809</v>
      </c>
      <c r="AC196" s="285">
        <v>44013</v>
      </c>
      <c r="AD196" s="286"/>
      <c r="AE196" s="294"/>
      <c r="AF196" s="40" t="s">
        <v>60</v>
      </c>
      <c r="AG196" s="32" t="s">
        <v>61</v>
      </c>
      <c r="AH196" s="33" t="s">
        <v>62</v>
      </c>
      <c r="AI196" s="62" t="s">
        <v>63</v>
      </c>
      <c r="AJ196" s="62">
        <v>27025</v>
      </c>
      <c r="AK196" s="70">
        <v>2019</v>
      </c>
      <c r="AL196" s="62" t="s">
        <v>64</v>
      </c>
      <c r="AM196" s="62">
        <v>27025</v>
      </c>
      <c r="AN196" s="62"/>
      <c r="AO196" s="301"/>
      <c r="AP196" s="302" t="s">
        <v>65</v>
      </c>
      <c r="AQ196" s="40" t="e">
        <f>COUNTIF(#REF!,C196)</f>
        <v>#REF!</v>
      </c>
      <c r="AR196" s="51"/>
      <c r="AS196" s="220" t="e">
        <f>VLOOKUP(C196,#REF!,1,0)</f>
        <v>#REF!</v>
      </c>
    </row>
    <row r="197" s="80" customFormat="1" ht="14.4" spans="1:45">
      <c r="A197" s="96" t="s">
        <v>1844</v>
      </c>
      <c r="B197" s="28">
        <v>200</v>
      </c>
      <c r="C197" s="96" t="s">
        <v>1844</v>
      </c>
      <c r="D197" s="100" t="s">
        <v>1845</v>
      </c>
      <c r="E197" s="238" t="s">
        <v>46</v>
      </c>
      <c r="F197" s="239"/>
      <c r="G197" s="239"/>
      <c r="H197" s="239"/>
      <c r="I197" s="16" t="s">
        <v>1846</v>
      </c>
      <c r="J197" s="16" t="s">
        <v>48</v>
      </c>
      <c r="K197" s="16" t="s">
        <v>144</v>
      </c>
      <c r="L197" s="16" t="s">
        <v>920</v>
      </c>
      <c r="M197" s="16" t="s">
        <v>1847</v>
      </c>
      <c r="N197" s="16" t="s">
        <v>1848</v>
      </c>
      <c r="O197" s="240"/>
      <c r="P197" s="265"/>
      <c r="Q197" s="16" t="s">
        <v>232</v>
      </c>
      <c r="R197" s="16" t="s">
        <v>1849</v>
      </c>
      <c r="S197" s="242" t="s">
        <v>1850</v>
      </c>
      <c r="T197" s="242" t="s">
        <v>1851</v>
      </c>
      <c r="U197" s="16"/>
      <c r="V197" s="16"/>
      <c r="W197" s="16"/>
      <c r="X197" s="18" t="s">
        <v>1214</v>
      </c>
      <c r="Y197" s="16" t="s">
        <v>1852</v>
      </c>
      <c r="Z197" s="51" t="s">
        <v>1852</v>
      </c>
      <c r="AA197" s="16"/>
      <c r="AB197" s="290" t="s">
        <v>1853</v>
      </c>
      <c r="AC197" s="243" t="s">
        <v>1854</v>
      </c>
      <c r="AD197" s="100"/>
      <c r="AE197" s="244"/>
      <c r="AF197" s="32" t="s">
        <v>60</v>
      </c>
      <c r="AG197" s="32" t="s">
        <v>61</v>
      </c>
      <c r="AH197" s="396" t="s">
        <v>62</v>
      </c>
      <c r="AI197" s="19" t="s">
        <v>63</v>
      </c>
      <c r="AJ197" s="19">
        <v>27867</v>
      </c>
      <c r="AK197" s="19">
        <v>2011</v>
      </c>
      <c r="AL197" s="62" t="s">
        <v>64</v>
      </c>
      <c r="AM197" s="19">
        <v>27867</v>
      </c>
      <c r="AN197" s="19"/>
      <c r="AO197" s="301"/>
      <c r="AP197" s="302" t="s">
        <v>65</v>
      </c>
      <c r="AQ197" s="40" t="e">
        <f>COUNTIF(#REF!,C197)</f>
        <v>#REF!</v>
      </c>
      <c r="AR197" s="16"/>
      <c r="AS197" s="220" t="e">
        <f>VLOOKUP(C197,#REF!,1,0)</f>
        <v>#REF!</v>
      </c>
    </row>
    <row r="198" s="51" customFormat="1" ht="14.4" spans="1:45">
      <c r="A198" s="129" t="s">
        <v>1855</v>
      </c>
      <c r="B198" s="28">
        <v>201</v>
      </c>
      <c r="C198" s="129" t="s">
        <v>1855</v>
      </c>
      <c r="D198" s="76" t="s">
        <v>1856</v>
      </c>
      <c r="E198" s="248" t="s">
        <v>239</v>
      </c>
      <c r="F198" s="249" t="s">
        <v>1857</v>
      </c>
      <c r="G198" s="249"/>
      <c r="H198" s="249"/>
      <c r="I198" s="80" t="s">
        <v>1857</v>
      </c>
      <c r="J198" s="80" t="s">
        <v>48</v>
      </c>
      <c r="K198" s="80" t="s">
        <v>1208</v>
      </c>
      <c r="L198" s="16" t="s">
        <v>610</v>
      </c>
      <c r="M198" s="51" t="s">
        <v>1858</v>
      </c>
      <c r="N198" s="76" t="s">
        <v>1859</v>
      </c>
      <c r="O198" s="262" t="s">
        <v>1860</v>
      </c>
      <c r="P198" s="263" t="s">
        <v>1861</v>
      </c>
      <c r="Q198" s="51" t="s">
        <v>293</v>
      </c>
      <c r="R198" s="51" t="s">
        <v>1862</v>
      </c>
      <c r="S198" s="276" t="s">
        <v>1863</v>
      </c>
      <c r="T198" s="276" t="s">
        <v>1864</v>
      </c>
      <c r="X198" s="32" t="s">
        <v>161</v>
      </c>
      <c r="Y198" s="80" t="s">
        <v>1865</v>
      </c>
      <c r="Z198" s="80" t="s">
        <v>610</v>
      </c>
      <c r="AA198" s="51" t="s">
        <v>1866</v>
      </c>
      <c r="AB198" s="285">
        <v>40907</v>
      </c>
      <c r="AC198" s="285">
        <v>40940</v>
      </c>
      <c r="AD198" s="286"/>
      <c r="AE198" s="294"/>
      <c r="AF198" s="40" t="s">
        <v>60</v>
      </c>
      <c r="AG198" s="32" t="s">
        <v>61</v>
      </c>
      <c r="AH198" s="33" t="s">
        <v>62</v>
      </c>
      <c r="AI198" s="62" t="s">
        <v>63</v>
      </c>
      <c r="AJ198" s="62">
        <v>28001</v>
      </c>
      <c r="AK198" s="70">
        <v>2011</v>
      </c>
      <c r="AL198" s="62" t="s">
        <v>64</v>
      </c>
      <c r="AM198" s="62">
        <v>28001</v>
      </c>
      <c r="AN198" s="62"/>
      <c r="AO198" s="301"/>
      <c r="AP198" s="302" t="s">
        <v>65</v>
      </c>
      <c r="AQ198" s="40" t="e">
        <f>COUNTIF(#REF!,C198)</f>
        <v>#REF!</v>
      </c>
      <c r="AS198" s="220" t="e">
        <f>VLOOKUP(C198,#REF!,1,0)</f>
        <v>#REF!</v>
      </c>
    </row>
    <row r="199" s="51" customFormat="1" ht="14.4" spans="1:45">
      <c r="A199" s="91" t="s">
        <v>1867</v>
      </c>
      <c r="B199" s="28">
        <v>202</v>
      </c>
      <c r="C199" s="91" t="s">
        <v>1867</v>
      </c>
      <c r="D199" s="76" t="s">
        <v>1868</v>
      </c>
      <c r="E199" s="248" t="s">
        <v>46</v>
      </c>
      <c r="F199" s="311" t="s">
        <v>919</v>
      </c>
      <c r="G199" s="249"/>
      <c r="H199" s="311"/>
      <c r="I199" s="76" t="s">
        <v>919</v>
      </c>
      <c r="J199" s="80" t="s">
        <v>48</v>
      </c>
      <c r="K199" s="80" t="s">
        <v>144</v>
      </c>
      <c r="L199" s="16" t="s">
        <v>920</v>
      </c>
      <c r="M199" s="51" t="s">
        <v>1869</v>
      </c>
      <c r="N199" s="76" t="s">
        <v>1870</v>
      </c>
      <c r="O199" s="262"/>
      <c r="P199" s="263"/>
      <c r="Q199" s="220" t="s">
        <v>99</v>
      </c>
      <c r="R199" s="51" t="s">
        <v>1871</v>
      </c>
      <c r="S199" s="276" t="s">
        <v>925</v>
      </c>
      <c r="T199" s="276" t="s">
        <v>926</v>
      </c>
      <c r="X199" s="32" t="s">
        <v>1872</v>
      </c>
      <c r="Y199" s="80" t="s">
        <v>1873</v>
      </c>
      <c r="Z199" s="51" t="s">
        <v>1873</v>
      </c>
      <c r="AA199" s="51" t="s">
        <v>1874</v>
      </c>
      <c r="AB199" s="285">
        <v>41274</v>
      </c>
      <c r="AC199" s="285">
        <v>41456</v>
      </c>
      <c r="AD199" s="286"/>
      <c r="AE199" s="287"/>
      <c r="AF199" s="32" t="s">
        <v>60</v>
      </c>
      <c r="AG199" s="32" t="s">
        <v>61</v>
      </c>
      <c r="AH199" s="33" t="s">
        <v>62</v>
      </c>
      <c r="AI199" s="62" t="s">
        <v>63</v>
      </c>
      <c r="AJ199" s="62">
        <v>29170</v>
      </c>
      <c r="AK199" s="62">
        <v>2012</v>
      </c>
      <c r="AL199" s="62" t="s">
        <v>64</v>
      </c>
      <c r="AM199" s="62">
        <v>29170</v>
      </c>
      <c r="AN199" s="62"/>
      <c r="AO199" s="301"/>
      <c r="AP199" s="302" t="s">
        <v>65</v>
      </c>
      <c r="AQ199" s="40" t="e">
        <f>COUNTIF(#REF!,C199)</f>
        <v>#REF!</v>
      </c>
      <c r="AS199" s="220" t="e">
        <f>VLOOKUP(C199,#REF!,1,0)</f>
        <v>#REF!</v>
      </c>
    </row>
    <row r="200" s="51" customFormat="1" ht="14.4" spans="1:45">
      <c r="A200" s="101" t="s">
        <v>1875</v>
      </c>
      <c r="B200" s="28">
        <v>203</v>
      </c>
      <c r="C200" s="101" t="s">
        <v>1875</v>
      </c>
      <c r="D200" s="80" t="s">
        <v>1876</v>
      </c>
      <c r="E200" s="248" t="s">
        <v>46</v>
      </c>
      <c r="F200" s="249" t="s">
        <v>1877</v>
      </c>
      <c r="G200" s="249"/>
      <c r="H200" s="249"/>
      <c r="I200" s="80" t="s">
        <v>1877</v>
      </c>
      <c r="J200" s="80" t="s">
        <v>48</v>
      </c>
      <c r="K200" s="80" t="s">
        <v>144</v>
      </c>
      <c r="L200" s="16" t="s">
        <v>920</v>
      </c>
      <c r="M200" s="51" t="s">
        <v>1878</v>
      </c>
      <c r="N200" s="268" t="s">
        <v>1879</v>
      </c>
      <c r="O200" s="262"/>
      <c r="P200" s="263" t="s">
        <v>1880</v>
      </c>
      <c r="S200" s="276" t="s">
        <v>1881</v>
      </c>
      <c r="T200" s="276" t="s">
        <v>926</v>
      </c>
      <c r="X200" s="32"/>
      <c r="Y200" s="80" t="s">
        <v>1882</v>
      </c>
      <c r="Z200" s="80" t="s">
        <v>1883</v>
      </c>
      <c r="AA200" s="51" t="s">
        <v>1884</v>
      </c>
      <c r="AB200" s="305">
        <v>45176</v>
      </c>
      <c r="AC200" s="305">
        <v>45295</v>
      </c>
      <c r="AD200" s="286"/>
      <c r="AE200" s="293"/>
      <c r="AF200" s="32" t="s">
        <v>60</v>
      </c>
      <c r="AG200" s="32" t="s">
        <v>61</v>
      </c>
      <c r="AH200" s="33" t="s">
        <v>62</v>
      </c>
      <c r="AI200" s="62" t="s">
        <v>63</v>
      </c>
      <c r="AJ200" s="62">
        <v>29171</v>
      </c>
      <c r="AK200" s="62">
        <v>2023</v>
      </c>
      <c r="AL200" s="62" t="s">
        <v>64</v>
      </c>
      <c r="AM200" s="62">
        <v>29171</v>
      </c>
      <c r="AN200" s="62"/>
      <c r="AO200" s="301"/>
      <c r="AP200" s="302" t="s">
        <v>65</v>
      </c>
      <c r="AQ200" s="40" t="e">
        <f>COUNTIF(#REF!,C200)</f>
        <v>#REF!</v>
      </c>
      <c r="AS200" s="220" t="e">
        <f>VLOOKUP(C200,#REF!,1,0)</f>
        <v>#REF!</v>
      </c>
    </row>
    <row r="201" s="51" customFormat="1" ht="14.4" spans="1:45">
      <c r="A201" s="84" t="s">
        <v>1885</v>
      </c>
      <c r="B201" s="28">
        <v>204</v>
      </c>
      <c r="C201" s="84" t="s">
        <v>1885</v>
      </c>
      <c r="D201" s="76" t="s">
        <v>1886</v>
      </c>
      <c r="E201" s="248" t="s">
        <v>46</v>
      </c>
      <c r="F201" s="249" t="s">
        <v>1877</v>
      </c>
      <c r="G201" s="249"/>
      <c r="H201" s="249"/>
      <c r="I201" s="80" t="s">
        <v>1877</v>
      </c>
      <c r="J201" s="80" t="s">
        <v>48</v>
      </c>
      <c r="K201" s="80" t="s">
        <v>144</v>
      </c>
      <c r="L201" s="16" t="s">
        <v>920</v>
      </c>
      <c r="M201" s="51" t="s">
        <v>1887</v>
      </c>
      <c r="N201" s="268" t="s">
        <v>1888</v>
      </c>
      <c r="O201" s="262"/>
      <c r="P201" s="263"/>
      <c r="Q201" s="220" t="s">
        <v>99</v>
      </c>
      <c r="R201" s="51" t="s">
        <v>1889</v>
      </c>
      <c r="S201" s="276" t="s">
        <v>1890</v>
      </c>
      <c r="T201" s="276" t="s">
        <v>926</v>
      </c>
      <c r="X201" s="32" t="s">
        <v>1891</v>
      </c>
      <c r="Y201" s="80" t="s">
        <v>1892</v>
      </c>
      <c r="Z201" s="80" t="s">
        <v>1893</v>
      </c>
      <c r="AA201" s="51" t="s">
        <v>1894</v>
      </c>
      <c r="AB201" s="285">
        <v>41274</v>
      </c>
      <c r="AC201" s="285">
        <v>41456</v>
      </c>
      <c r="AD201" s="286"/>
      <c r="AE201" s="287"/>
      <c r="AF201" s="32" t="s">
        <v>60</v>
      </c>
      <c r="AG201" s="32" t="s">
        <v>61</v>
      </c>
      <c r="AH201" s="33" t="s">
        <v>62</v>
      </c>
      <c r="AI201" s="62" t="s">
        <v>63</v>
      </c>
      <c r="AJ201" s="62">
        <v>29172</v>
      </c>
      <c r="AK201" s="62">
        <v>2012</v>
      </c>
      <c r="AL201" s="62" t="s">
        <v>64</v>
      </c>
      <c r="AM201" s="62">
        <v>29172</v>
      </c>
      <c r="AN201" s="62"/>
      <c r="AO201" s="301"/>
      <c r="AP201" s="302" t="s">
        <v>65</v>
      </c>
      <c r="AQ201" s="40" t="e">
        <f>COUNTIF(#REF!,C201)</f>
        <v>#REF!</v>
      </c>
      <c r="AS201" s="220" t="e">
        <f>VLOOKUP(C201,#REF!,1,0)</f>
        <v>#REF!</v>
      </c>
    </row>
    <row r="202" s="51" customFormat="1" ht="14.4" spans="1:45">
      <c r="A202" s="85" t="s">
        <v>1895</v>
      </c>
      <c r="B202" s="28">
        <v>205</v>
      </c>
      <c r="C202" s="85" t="s">
        <v>1895</v>
      </c>
      <c r="D202" s="76" t="s">
        <v>1896</v>
      </c>
      <c r="E202" s="248" t="s">
        <v>46</v>
      </c>
      <c r="F202" s="249" t="s">
        <v>622</v>
      </c>
      <c r="G202" s="249"/>
      <c r="H202" s="249"/>
      <c r="I202" s="80" t="s">
        <v>622</v>
      </c>
      <c r="J202" s="80" t="s">
        <v>48</v>
      </c>
      <c r="K202" s="80" t="s">
        <v>144</v>
      </c>
      <c r="L202" s="16" t="s">
        <v>623</v>
      </c>
      <c r="M202" s="51" t="s">
        <v>1897</v>
      </c>
      <c r="N202" s="76" t="s">
        <v>1898</v>
      </c>
      <c r="O202" s="262"/>
      <c r="P202" s="263" t="s">
        <v>1899</v>
      </c>
      <c r="S202" s="276" t="s">
        <v>1900</v>
      </c>
      <c r="T202" s="276" t="s">
        <v>1500</v>
      </c>
      <c r="X202" s="32" t="s">
        <v>129</v>
      </c>
      <c r="Y202" s="80" t="s">
        <v>1901</v>
      </c>
      <c r="Z202" s="80" t="s">
        <v>1902</v>
      </c>
      <c r="AA202" s="51" t="s">
        <v>1903</v>
      </c>
      <c r="AB202" s="285">
        <v>44103</v>
      </c>
      <c r="AC202" s="285">
        <v>44287</v>
      </c>
      <c r="AD202" s="286"/>
      <c r="AE202" s="294"/>
      <c r="AF202" s="40" t="s">
        <v>60</v>
      </c>
      <c r="AG202" s="32" t="s">
        <v>61</v>
      </c>
      <c r="AH202" s="33" t="s">
        <v>62</v>
      </c>
      <c r="AI202" s="62" t="s">
        <v>63</v>
      </c>
      <c r="AJ202" s="62">
        <v>29639</v>
      </c>
      <c r="AK202" s="70">
        <v>2020</v>
      </c>
      <c r="AL202" s="62" t="s">
        <v>64</v>
      </c>
      <c r="AM202" s="62">
        <v>29639</v>
      </c>
      <c r="AN202" s="62"/>
      <c r="AO202" s="301"/>
      <c r="AP202" s="302" t="s">
        <v>65</v>
      </c>
      <c r="AQ202" s="40" t="e">
        <f>COUNTIF(#REF!,C202)</f>
        <v>#REF!</v>
      </c>
      <c r="AS202" s="220" t="e">
        <f>VLOOKUP(C202,#REF!,1,0)</f>
        <v>#REF!</v>
      </c>
    </row>
    <row r="203" s="80" customFormat="1" ht="14.4" spans="1:45">
      <c r="A203" s="106" t="s">
        <v>1904</v>
      </c>
      <c r="B203" s="28">
        <v>206</v>
      </c>
      <c r="C203" s="106" t="s">
        <v>1904</v>
      </c>
      <c r="D203" s="100" t="s">
        <v>1905</v>
      </c>
      <c r="E203" s="238" t="s">
        <v>46</v>
      </c>
      <c r="F203" s="239"/>
      <c r="G203" s="239"/>
      <c r="H203" s="239"/>
      <c r="I203" s="16" t="s">
        <v>1906</v>
      </c>
      <c r="J203" s="16" t="s">
        <v>48</v>
      </c>
      <c r="K203" s="80" t="s">
        <v>144</v>
      </c>
      <c r="L203" s="16" t="s">
        <v>920</v>
      </c>
      <c r="M203" s="16" t="s">
        <v>1907</v>
      </c>
      <c r="N203" s="16" t="s">
        <v>1908</v>
      </c>
      <c r="O203" s="240"/>
      <c r="P203" s="265"/>
      <c r="Q203" s="16"/>
      <c r="R203" s="16"/>
      <c r="S203" s="242" t="s">
        <v>925</v>
      </c>
      <c r="T203" s="242" t="s">
        <v>926</v>
      </c>
      <c r="U203" s="16"/>
      <c r="V203" s="16"/>
      <c r="W203" s="16"/>
      <c r="X203" s="18" t="s">
        <v>161</v>
      </c>
      <c r="Y203" s="16" t="s">
        <v>1909</v>
      </c>
      <c r="Z203" s="51" t="s">
        <v>1909</v>
      </c>
      <c r="AA203" s="16"/>
      <c r="AB203" s="290" t="s">
        <v>1910</v>
      </c>
      <c r="AC203" s="243" t="s">
        <v>1527</v>
      </c>
      <c r="AD203" s="100"/>
      <c r="AE203" s="244"/>
      <c r="AF203" s="32" t="s">
        <v>60</v>
      </c>
      <c r="AG203" s="32" t="s">
        <v>61</v>
      </c>
      <c r="AH203" s="396" t="s">
        <v>62</v>
      </c>
      <c r="AI203" s="19" t="s">
        <v>63</v>
      </c>
      <c r="AJ203" s="19">
        <v>31033</v>
      </c>
      <c r="AK203" s="19">
        <v>2014</v>
      </c>
      <c r="AL203" s="62" t="s">
        <v>64</v>
      </c>
      <c r="AM203" s="19">
        <v>31033</v>
      </c>
      <c r="AN203" s="19"/>
      <c r="AO203" s="301"/>
      <c r="AP203" s="302" t="s">
        <v>65</v>
      </c>
      <c r="AQ203" s="40" t="e">
        <f>COUNTIF(#REF!,C203)</f>
        <v>#REF!</v>
      </c>
      <c r="AR203" s="16"/>
      <c r="AS203" s="220" t="e">
        <f>VLOOKUP(C203,#REF!,1,0)</f>
        <v>#REF!</v>
      </c>
    </row>
    <row r="204" s="51" customFormat="1" ht="14.4" spans="1:45">
      <c r="A204" s="146" t="s">
        <v>1911</v>
      </c>
      <c r="B204" s="28">
        <v>207</v>
      </c>
      <c r="C204" s="146" t="s">
        <v>1911</v>
      </c>
      <c r="D204" s="100" t="s">
        <v>1912</v>
      </c>
      <c r="E204" s="238" t="s">
        <v>46</v>
      </c>
      <c r="F204" s="239"/>
      <c r="G204" s="239"/>
      <c r="H204" s="239"/>
      <c r="I204" s="16" t="s">
        <v>1913</v>
      </c>
      <c r="J204" s="16" t="s">
        <v>48</v>
      </c>
      <c r="K204" s="80" t="s">
        <v>144</v>
      </c>
      <c r="L204" s="16" t="s">
        <v>920</v>
      </c>
      <c r="M204" s="16" t="s">
        <v>1914</v>
      </c>
      <c r="N204" s="16" t="s">
        <v>1915</v>
      </c>
      <c r="O204" s="240"/>
      <c r="P204" s="265"/>
      <c r="Q204" s="16"/>
      <c r="R204" s="16"/>
      <c r="S204" s="242" t="s">
        <v>1916</v>
      </c>
      <c r="T204" s="242" t="s">
        <v>1917</v>
      </c>
      <c r="U204" s="16"/>
      <c r="V204" s="16"/>
      <c r="W204" s="16"/>
      <c r="X204" s="18" t="s">
        <v>116</v>
      </c>
      <c r="Y204" s="16" t="s">
        <v>1918</v>
      </c>
      <c r="Z204" s="80" t="s">
        <v>1919</v>
      </c>
      <c r="AA204" s="16"/>
      <c r="AB204" s="290" t="s">
        <v>1920</v>
      </c>
      <c r="AC204" s="243" t="s">
        <v>1921</v>
      </c>
      <c r="AD204" s="100"/>
      <c r="AE204" s="244"/>
      <c r="AF204" s="32" t="s">
        <v>60</v>
      </c>
      <c r="AG204" s="32" t="s">
        <v>61</v>
      </c>
      <c r="AH204" s="396" t="s">
        <v>62</v>
      </c>
      <c r="AI204" s="19" t="s">
        <v>63</v>
      </c>
      <c r="AJ204" s="19">
        <v>31483</v>
      </c>
      <c r="AK204" s="19">
        <v>2015</v>
      </c>
      <c r="AL204" s="62" t="s">
        <v>64</v>
      </c>
      <c r="AM204" s="19">
        <v>31483</v>
      </c>
      <c r="AN204" s="19"/>
      <c r="AO204" s="301"/>
      <c r="AP204" s="302" t="s">
        <v>65</v>
      </c>
      <c r="AQ204" s="40" t="e">
        <f>COUNTIF(#REF!,C204)</f>
        <v>#REF!</v>
      </c>
      <c r="AR204" s="16"/>
      <c r="AS204" s="220" t="e">
        <f>VLOOKUP(C204,#REF!,1,0)</f>
        <v>#REF!</v>
      </c>
    </row>
    <row r="205" s="51" customFormat="1" ht="14.4" spans="1:45">
      <c r="A205" s="84" t="s">
        <v>1922</v>
      </c>
      <c r="B205" s="28">
        <v>208</v>
      </c>
      <c r="C205" s="84" t="s">
        <v>1922</v>
      </c>
      <c r="D205" s="76" t="s">
        <v>1923</v>
      </c>
      <c r="E205" s="248" t="s">
        <v>46</v>
      </c>
      <c r="F205" s="249" t="s">
        <v>1650</v>
      </c>
      <c r="G205" s="249"/>
      <c r="H205" s="249"/>
      <c r="I205" s="80" t="s">
        <v>1650</v>
      </c>
      <c r="J205" s="80" t="s">
        <v>48</v>
      </c>
      <c r="K205" s="80" t="s">
        <v>49</v>
      </c>
      <c r="L205" s="16" t="s">
        <v>1651</v>
      </c>
      <c r="M205" s="51" t="s">
        <v>1924</v>
      </c>
      <c r="N205" s="76" t="s">
        <v>1925</v>
      </c>
      <c r="O205" s="262"/>
      <c r="P205" s="263"/>
      <c r="S205" s="276" t="s">
        <v>1287</v>
      </c>
      <c r="T205" s="276" t="s">
        <v>1288</v>
      </c>
      <c r="X205" s="32" t="s">
        <v>776</v>
      </c>
      <c r="Y205" s="80" t="s">
        <v>1926</v>
      </c>
      <c r="Z205" s="80" t="s">
        <v>1927</v>
      </c>
      <c r="AA205" s="51" t="s">
        <v>1928</v>
      </c>
      <c r="AB205" s="285">
        <v>42369</v>
      </c>
      <c r="AC205" s="285">
        <v>42461</v>
      </c>
      <c r="AD205" s="286"/>
      <c r="AE205" s="287"/>
      <c r="AF205" s="32" t="s">
        <v>60</v>
      </c>
      <c r="AG205" s="32" t="s">
        <v>61</v>
      </c>
      <c r="AH205" s="33" t="s">
        <v>62</v>
      </c>
      <c r="AI205" s="62" t="s">
        <v>63</v>
      </c>
      <c r="AJ205" s="62">
        <v>32338</v>
      </c>
      <c r="AK205" s="62">
        <v>2015</v>
      </c>
      <c r="AL205" s="62" t="s">
        <v>64</v>
      </c>
      <c r="AM205" s="62">
        <v>32338</v>
      </c>
      <c r="AN205" s="62"/>
      <c r="AO205" s="301"/>
      <c r="AP205" s="302" t="s">
        <v>65</v>
      </c>
      <c r="AQ205" s="40" t="e">
        <f>COUNTIF(#REF!,C205)</f>
        <v>#REF!</v>
      </c>
      <c r="AS205" s="220" t="e">
        <f>VLOOKUP(C205,#REF!,1,0)</f>
        <v>#REF!</v>
      </c>
    </row>
    <row r="206" s="80" customFormat="1" ht="21.6" spans="1:45">
      <c r="A206" s="103" t="s">
        <v>1929</v>
      </c>
      <c r="B206" s="28">
        <v>209</v>
      </c>
      <c r="C206" s="103" t="s">
        <v>1929</v>
      </c>
      <c r="D206" s="15" t="s">
        <v>1930</v>
      </c>
      <c r="E206" s="238" t="s">
        <v>46</v>
      </c>
      <c r="F206" s="239"/>
      <c r="G206" s="239"/>
      <c r="H206" s="239"/>
      <c r="I206" s="80" t="s">
        <v>1931</v>
      </c>
      <c r="J206" s="16" t="s">
        <v>48</v>
      </c>
      <c r="K206" s="80" t="s">
        <v>144</v>
      </c>
      <c r="L206" s="16" t="s">
        <v>314</v>
      </c>
      <c r="M206" s="16" t="s">
        <v>1932</v>
      </c>
      <c r="N206" s="16" t="s">
        <v>1933</v>
      </c>
      <c r="O206" s="240"/>
      <c r="P206" s="265"/>
      <c r="Q206" s="16"/>
      <c r="R206" s="16"/>
      <c r="S206" s="242" t="s">
        <v>1934</v>
      </c>
      <c r="T206" s="242" t="s">
        <v>320</v>
      </c>
      <c r="U206" s="16"/>
      <c r="V206" s="16"/>
      <c r="W206" s="16"/>
      <c r="X206" s="18" t="s">
        <v>116</v>
      </c>
      <c r="Y206" s="16" t="s">
        <v>1935</v>
      </c>
      <c r="Z206" s="51" t="s">
        <v>1935</v>
      </c>
      <c r="AA206" s="16"/>
      <c r="AB206" s="290" t="s">
        <v>1936</v>
      </c>
      <c r="AC206" s="243" t="s">
        <v>1937</v>
      </c>
      <c r="AD206" s="100"/>
      <c r="AE206" s="244"/>
      <c r="AF206" s="32" t="s">
        <v>60</v>
      </c>
      <c r="AG206" s="32" t="s">
        <v>61</v>
      </c>
      <c r="AH206" s="396" t="s">
        <v>62</v>
      </c>
      <c r="AI206" s="19" t="s">
        <v>63</v>
      </c>
      <c r="AJ206" s="19">
        <v>35053</v>
      </c>
      <c r="AK206" s="19">
        <v>2018</v>
      </c>
      <c r="AL206" s="62" t="s">
        <v>64</v>
      </c>
      <c r="AM206" s="19">
        <v>35053</v>
      </c>
      <c r="AN206" s="19"/>
      <c r="AO206" s="301"/>
      <c r="AP206" s="302" t="s">
        <v>65</v>
      </c>
      <c r="AQ206" s="40" t="e">
        <f>COUNTIF(#REF!,C206)</f>
        <v>#REF!</v>
      </c>
      <c r="AR206" s="16"/>
      <c r="AS206" s="220" t="e">
        <f>VLOOKUP(C206,#REF!,1,0)</f>
        <v>#REF!</v>
      </c>
    </row>
    <row r="207" s="51" customFormat="1" ht="14.4" spans="1:45">
      <c r="A207" s="103" t="s">
        <v>1938</v>
      </c>
      <c r="B207" s="28">
        <v>210</v>
      </c>
      <c r="C207" s="103" t="s">
        <v>1938</v>
      </c>
      <c r="D207" s="15" t="s">
        <v>1939</v>
      </c>
      <c r="E207" s="238" t="s">
        <v>46</v>
      </c>
      <c r="F207" s="239"/>
      <c r="G207" s="239"/>
      <c r="H207" s="239"/>
      <c r="I207" s="80" t="s">
        <v>1931</v>
      </c>
      <c r="J207" s="16" t="s">
        <v>48</v>
      </c>
      <c r="K207" s="16" t="s">
        <v>1940</v>
      </c>
      <c r="L207" s="16" t="s">
        <v>314</v>
      </c>
      <c r="M207" s="16" t="s">
        <v>1941</v>
      </c>
      <c r="N207" s="16" t="s">
        <v>1942</v>
      </c>
      <c r="O207" s="240"/>
      <c r="P207" s="265"/>
      <c r="Q207" s="16"/>
      <c r="R207" s="16"/>
      <c r="S207" s="242" t="s">
        <v>1943</v>
      </c>
      <c r="T207" s="242" t="s">
        <v>320</v>
      </c>
      <c r="U207" s="16"/>
      <c r="V207" s="16"/>
      <c r="W207" s="16"/>
      <c r="X207" s="18" t="s">
        <v>218</v>
      </c>
      <c r="Y207" s="16" t="s">
        <v>1944</v>
      </c>
      <c r="Z207" s="80" t="s">
        <v>1935</v>
      </c>
      <c r="AA207" s="16"/>
      <c r="AB207" s="290" t="s">
        <v>1945</v>
      </c>
      <c r="AC207" s="243" t="s">
        <v>1946</v>
      </c>
      <c r="AD207" s="100"/>
      <c r="AE207" s="244"/>
      <c r="AF207" s="32" t="s">
        <v>60</v>
      </c>
      <c r="AG207" s="32" t="s">
        <v>61</v>
      </c>
      <c r="AH207" s="396" t="s">
        <v>62</v>
      </c>
      <c r="AI207" s="19" t="s">
        <v>63</v>
      </c>
      <c r="AJ207" s="19">
        <v>40546</v>
      </c>
      <c r="AK207" s="19">
        <v>2021</v>
      </c>
      <c r="AL207" s="62" t="s">
        <v>64</v>
      </c>
      <c r="AM207" s="19">
        <v>40546</v>
      </c>
      <c r="AN207" s="19"/>
      <c r="AO207" s="301"/>
      <c r="AP207" s="302" t="s">
        <v>65</v>
      </c>
      <c r="AQ207" s="40" t="e">
        <f>COUNTIF(#REF!,C207)</f>
        <v>#REF!</v>
      </c>
      <c r="AR207" s="16"/>
      <c r="AS207" s="220" t="e">
        <f>VLOOKUP(C207,#REF!,1,0)</f>
        <v>#REF!</v>
      </c>
    </row>
    <row r="208" s="51" customFormat="1" ht="21.6" spans="1:45">
      <c r="A208" s="103" t="s">
        <v>1947</v>
      </c>
      <c r="B208" s="28">
        <v>211</v>
      </c>
      <c r="C208" s="103" t="s">
        <v>1947</v>
      </c>
      <c r="D208" s="15" t="s">
        <v>1948</v>
      </c>
      <c r="E208" s="238" t="s">
        <v>46</v>
      </c>
      <c r="F208" s="239"/>
      <c r="G208" s="239"/>
      <c r="H208" s="239"/>
      <c r="I208" s="80" t="s">
        <v>1931</v>
      </c>
      <c r="J208" s="16" t="s">
        <v>48</v>
      </c>
      <c r="K208" s="16" t="s">
        <v>1940</v>
      </c>
      <c r="L208" s="16" t="s">
        <v>314</v>
      </c>
      <c r="M208" s="16" t="s">
        <v>1949</v>
      </c>
      <c r="N208" s="16" t="s">
        <v>1950</v>
      </c>
      <c r="O208" s="240"/>
      <c r="P208" s="265"/>
      <c r="Q208" s="16"/>
      <c r="R208" s="16"/>
      <c r="S208" s="242" t="s">
        <v>1943</v>
      </c>
      <c r="T208" s="242" t="s">
        <v>1951</v>
      </c>
      <c r="U208" s="16"/>
      <c r="V208" s="16"/>
      <c r="W208" s="16"/>
      <c r="X208" s="18" t="s">
        <v>103</v>
      </c>
      <c r="Y208" s="16" t="s">
        <v>1935</v>
      </c>
      <c r="Z208" s="51" t="s">
        <v>1935</v>
      </c>
      <c r="AA208" s="16"/>
      <c r="AB208" s="290" t="s">
        <v>1952</v>
      </c>
      <c r="AC208" s="243" t="s">
        <v>1953</v>
      </c>
      <c r="AD208" s="100"/>
      <c r="AE208" s="244"/>
      <c r="AF208" s="32" t="s">
        <v>60</v>
      </c>
      <c r="AG208" s="32" t="s">
        <v>61</v>
      </c>
      <c r="AH208" s="396" t="s">
        <v>62</v>
      </c>
      <c r="AI208" s="19" t="s">
        <v>63</v>
      </c>
      <c r="AJ208" s="19">
        <v>41164</v>
      </c>
      <c r="AK208" s="19">
        <v>2021</v>
      </c>
      <c r="AL208" s="62" t="s">
        <v>64</v>
      </c>
      <c r="AM208" s="19">
        <v>41164</v>
      </c>
      <c r="AN208" s="19"/>
      <c r="AO208" s="301"/>
      <c r="AP208" s="302" t="s">
        <v>65</v>
      </c>
      <c r="AQ208" s="40" t="e">
        <f>COUNTIF(#REF!,C208)</f>
        <v>#REF!</v>
      </c>
      <c r="AR208" s="16"/>
      <c r="AS208" s="220" t="e">
        <f>VLOOKUP(C208,#REF!,1,0)</f>
        <v>#REF!</v>
      </c>
    </row>
    <row r="209" s="80" customFormat="1" ht="39.6" spans="1:45">
      <c r="A209" s="163" t="s">
        <v>1954</v>
      </c>
      <c r="B209" s="28">
        <v>212</v>
      </c>
      <c r="C209" s="163" t="s">
        <v>1954</v>
      </c>
      <c r="D209" s="164" t="s">
        <v>1955</v>
      </c>
      <c r="E209" s="312" t="s">
        <v>46</v>
      </c>
      <c r="F209" s="239"/>
      <c r="G209" s="239"/>
      <c r="H209" s="239"/>
      <c r="I209" s="16" t="s">
        <v>1956</v>
      </c>
      <c r="J209" s="16" t="s">
        <v>48</v>
      </c>
      <c r="K209" s="16" t="s">
        <v>49</v>
      </c>
      <c r="L209" s="16" t="s">
        <v>1957</v>
      </c>
      <c r="M209" s="16" t="s">
        <v>1958</v>
      </c>
      <c r="N209" s="16" t="s">
        <v>1959</v>
      </c>
      <c r="O209" s="240"/>
      <c r="P209" s="241"/>
      <c r="Q209" s="16"/>
      <c r="R209" s="16"/>
      <c r="S209" s="242" t="s">
        <v>1960</v>
      </c>
      <c r="T209" s="242" t="s">
        <v>926</v>
      </c>
      <c r="U209" s="16"/>
      <c r="V209" s="16"/>
      <c r="W209" s="16"/>
      <c r="X209" s="18" t="s">
        <v>116</v>
      </c>
      <c r="Y209" s="16" t="s">
        <v>1961</v>
      </c>
      <c r="Z209" s="80" t="s">
        <v>1962</v>
      </c>
      <c r="AA209" s="16"/>
      <c r="AB209" s="290" t="s">
        <v>1963</v>
      </c>
      <c r="AC209" s="243" t="s">
        <v>1964</v>
      </c>
      <c r="AD209" s="100"/>
      <c r="AE209" s="244"/>
      <c r="AF209" s="32" t="s">
        <v>60</v>
      </c>
      <c r="AG209" s="32" t="s">
        <v>61</v>
      </c>
      <c r="AH209" s="396" t="s">
        <v>62</v>
      </c>
      <c r="AI209" s="19" t="s">
        <v>63</v>
      </c>
      <c r="AJ209" s="19">
        <v>42440</v>
      </c>
      <c r="AK209" s="19">
        <v>2023</v>
      </c>
      <c r="AL209" s="19" t="s">
        <v>64</v>
      </c>
      <c r="AM209" s="19">
        <v>42440</v>
      </c>
      <c r="AN209" s="19"/>
      <c r="AO209" s="301" t="s">
        <v>65</v>
      </c>
      <c r="AP209" s="220"/>
      <c r="AQ209" s="40" t="e">
        <f>COUNTIF(#REF!,C209)</f>
        <v>#REF!</v>
      </c>
      <c r="AR209" s="16"/>
      <c r="AS209" s="220" t="e">
        <f>VLOOKUP(C209,#REF!,1,0)</f>
        <v>#REF!</v>
      </c>
    </row>
    <row r="210" s="51" customFormat="1" ht="14.4" spans="1:45">
      <c r="A210" s="84" t="s">
        <v>1965</v>
      </c>
      <c r="B210" s="28">
        <v>213</v>
      </c>
      <c r="C210" s="84" t="s">
        <v>1965</v>
      </c>
      <c r="D210" s="102" t="s">
        <v>1966</v>
      </c>
      <c r="E210" s="257" t="s">
        <v>46</v>
      </c>
      <c r="F210" s="249" t="s">
        <v>1967</v>
      </c>
      <c r="G210" s="249"/>
      <c r="H210" s="249"/>
      <c r="I210" s="43" t="s">
        <v>1967</v>
      </c>
      <c r="J210" s="76" t="s">
        <v>93</v>
      </c>
      <c r="K210" s="43" t="s">
        <v>1967</v>
      </c>
      <c r="L210" s="16" t="s">
        <v>1968</v>
      </c>
      <c r="M210" s="38" t="s">
        <v>1969</v>
      </c>
      <c r="N210" s="43" t="s">
        <v>112</v>
      </c>
      <c r="O210" s="314" t="s">
        <v>112</v>
      </c>
      <c r="P210" s="315" t="s">
        <v>112</v>
      </c>
      <c r="Q210" s="38"/>
      <c r="R210" s="38"/>
      <c r="S210" s="316" t="s">
        <v>1970</v>
      </c>
      <c r="T210" s="316" t="s">
        <v>1971</v>
      </c>
      <c r="U210" s="38"/>
      <c r="V210" s="38"/>
      <c r="W210" s="38"/>
      <c r="X210" s="40"/>
      <c r="Y210" s="43" t="s">
        <v>1972</v>
      </c>
      <c r="Z210" s="80" t="s">
        <v>1973</v>
      </c>
      <c r="AA210" s="38" t="s">
        <v>1974</v>
      </c>
      <c r="AB210" s="289">
        <v>43460</v>
      </c>
      <c r="AC210" s="289">
        <v>43678</v>
      </c>
      <c r="AD210" s="286"/>
      <c r="AE210" s="297"/>
      <c r="AF210" s="32" t="s">
        <v>60</v>
      </c>
      <c r="AG210" s="32" t="s">
        <v>61</v>
      </c>
      <c r="AH210" s="33" t="s">
        <v>62</v>
      </c>
      <c r="AI210" s="62" t="s">
        <v>64</v>
      </c>
      <c r="AJ210" s="62">
        <v>50013</v>
      </c>
      <c r="AK210" s="62">
        <v>2018</v>
      </c>
      <c r="AL210" s="62" t="s">
        <v>64</v>
      </c>
      <c r="AM210" s="62">
        <v>50013</v>
      </c>
      <c r="AN210" s="62"/>
      <c r="AO210" s="301"/>
      <c r="AP210" s="302" t="s">
        <v>65</v>
      </c>
      <c r="AQ210" s="40" t="e">
        <f>COUNTIF(#REF!,C210)</f>
        <v>#REF!</v>
      </c>
      <c r="AS210" s="220" t="e">
        <f>VLOOKUP(C210,#REF!,1,0)</f>
        <v>#REF!</v>
      </c>
    </row>
    <row r="211" s="51" customFormat="1" ht="14.4" spans="1:45">
      <c r="A211" s="84" t="s">
        <v>1975</v>
      </c>
      <c r="B211" s="28">
        <v>214</v>
      </c>
      <c r="C211" s="84" t="s">
        <v>1975</v>
      </c>
      <c r="D211" s="76" t="s">
        <v>1976</v>
      </c>
      <c r="E211" s="257" t="s">
        <v>46</v>
      </c>
      <c r="F211" s="249" t="s">
        <v>1967</v>
      </c>
      <c r="G211" s="249"/>
      <c r="H211" s="249"/>
      <c r="I211" s="43" t="s">
        <v>1967</v>
      </c>
      <c r="J211" s="76" t="s">
        <v>93</v>
      </c>
      <c r="K211" s="43" t="s">
        <v>1967</v>
      </c>
      <c r="L211" s="16" t="s">
        <v>1968</v>
      </c>
      <c r="M211" s="38" t="s">
        <v>1977</v>
      </c>
      <c r="N211" s="43" t="s">
        <v>112</v>
      </c>
      <c r="O211" s="314" t="s">
        <v>112</v>
      </c>
      <c r="P211" s="315" t="s">
        <v>112</v>
      </c>
      <c r="Q211" s="38"/>
      <c r="R211" s="38"/>
      <c r="S211" s="316" t="s">
        <v>1978</v>
      </c>
      <c r="T211" s="316" t="s">
        <v>1979</v>
      </c>
      <c r="U211" s="38"/>
      <c r="V211" s="38"/>
      <c r="W211" s="38"/>
      <c r="X211" s="40"/>
      <c r="Y211" s="43" t="s">
        <v>1980</v>
      </c>
      <c r="Z211" s="80" t="s">
        <v>1973</v>
      </c>
      <c r="AA211" s="38" t="s">
        <v>1981</v>
      </c>
      <c r="AB211" s="289">
        <v>44295</v>
      </c>
      <c r="AC211" s="289">
        <v>44470</v>
      </c>
      <c r="AD211" s="286"/>
      <c r="AE211" s="287"/>
      <c r="AF211" s="32" t="s">
        <v>60</v>
      </c>
      <c r="AG211" s="32" t="s">
        <v>61</v>
      </c>
      <c r="AH211" s="33" t="s">
        <v>62</v>
      </c>
      <c r="AI211" s="62" t="s">
        <v>64</v>
      </c>
      <c r="AJ211" s="62">
        <v>50014</v>
      </c>
      <c r="AK211" s="62">
        <v>2021</v>
      </c>
      <c r="AL211" s="62" t="s">
        <v>64</v>
      </c>
      <c r="AM211" s="62">
        <v>50014</v>
      </c>
      <c r="AN211" s="62"/>
      <c r="AO211" s="301"/>
      <c r="AP211" s="302" t="s">
        <v>65</v>
      </c>
      <c r="AQ211" s="40" t="e">
        <f>COUNTIF(#REF!,C211)</f>
        <v>#REF!</v>
      </c>
      <c r="AS211" s="220" t="e">
        <f>VLOOKUP(C211,#REF!,1,0)</f>
        <v>#REF!</v>
      </c>
    </row>
    <row r="212" s="51" customFormat="1" ht="14.4" spans="1:45">
      <c r="A212" s="84" t="s">
        <v>1982</v>
      </c>
      <c r="B212" s="28">
        <v>215</v>
      </c>
      <c r="C212" s="84" t="s">
        <v>1982</v>
      </c>
      <c r="D212" s="76" t="s">
        <v>1983</v>
      </c>
      <c r="E212" s="257" t="s">
        <v>46</v>
      </c>
      <c r="F212" s="249" t="s">
        <v>1482</v>
      </c>
      <c r="G212" s="249"/>
      <c r="H212" s="249"/>
      <c r="I212" s="43" t="s">
        <v>1482</v>
      </c>
      <c r="J212" s="76" t="s">
        <v>93</v>
      </c>
      <c r="K212" s="43" t="s">
        <v>94</v>
      </c>
      <c r="L212" s="16" t="s">
        <v>1209</v>
      </c>
      <c r="M212" s="38" t="s">
        <v>1984</v>
      </c>
      <c r="N212" s="268"/>
      <c r="O212" s="314"/>
      <c r="P212" s="315" t="s">
        <v>112</v>
      </c>
      <c r="Q212" s="38"/>
      <c r="R212" s="38"/>
      <c r="S212" s="316" t="s">
        <v>1985</v>
      </c>
      <c r="T212" s="316" t="s">
        <v>1986</v>
      </c>
      <c r="U212" s="38"/>
      <c r="V212" s="38"/>
      <c r="W212" s="38"/>
      <c r="X212" s="40">
        <v>456</v>
      </c>
      <c r="Y212" s="43" t="s">
        <v>1987</v>
      </c>
      <c r="Z212" s="80" t="s">
        <v>1209</v>
      </c>
      <c r="AA212" s="38" t="s">
        <v>1988</v>
      </c>
      <c r="AB212" s="289">
        <v>41878</v>
      </c>
      <c r="AC212" s="289">
        <v>42125</v>
      </c>
      <c r="AD212" s="317" t="s">
        <v>1989</v>
      </c>
      <c r="AE212" s="287"/>
      <c r="AF212" s="32" t="s">
        <v>60</v>
      </c>
      <c r="AG212" s="32" t="s">
        <v>61</v>
      </c>
      <c r="AH212" s="33" t="s">
        <v>62</v>
      </c>
      <c r="AI212" s="62" t="s">
        <v>64</v>
      </c>
      <c r="AJ212" s="62">
        <v>50016</v>
      </c>
      <c r="AK212" s="62">
        <v>2021</v>
      </c>
      <c r="AL212" s="62" t="s">
        <v>64</v>
      </c>
      <c r="AM212" s="62">
        <v>50016</v>
      </c>
      <c r="AN212" s="62"/>
      <c r="AO212" s="301"/>
      <c r="AP212" s="302" t="s">
        <v>65</v>
      </c>
      <c r="AQ212" s="40" t="e">
        <f>COUNTIF(#REF!,C212)</f>
        <v>#REF!</v>
      </c>
      <c r="AS212" s="220" t="e">
        <f>VLOOKUP(C212,#REF!,1,0)</f>
        <v>#REF!</v>
      </c>
    </row>
    <row r="213" s="51" customFormat="1" ht="14.4" spans="1:45">
      <c r="A213" s="96" t="s">
        <v>1990</v>
      </c>
      <c r="B213" s="28">
        <v>216</v>
      </c>
      <c r="C213" s="96" t="s">
        <v>1990</v>
      </c>
      <c r="D213" s="100" t="s">
        <v>1991</v>
      </c>
      <c r="E213" s="238" t="s">
        <v>46</v>
      </c>
      <c r="F213" s="239"/>
      <c r="G213" s="239"/>
      <c r="H213" s="239"/>
      <c r="I213" s="16" t="s">
        <v>1967</v>
      </c>
      <c r="J213" s="16" t="s">
        <v>93</v>
      </c>
      <c r="K213" s="43" t="s">
        <v>1967</v>
      </c>
      <c r="L213" s="16" t="s">
        <v>1968</v>
      </c>
      <c r="M213" s="16" t="s">
        <v>1992</v>
      </c>
      <c r="N213" s="16"/>
      <c r="O213" s="240"/>
      <c r="P213" s="265" t="s">
        <v>1993</v>
      </c>
      <c r="Q213" s="16"/>
      <c r="R213" s="16"/>
      <c r="S213" s="16" t="s">
        <v>1994</v>
      </c>
      <c r="T213" s="16" t="s">
        <v>1995</v>
      </c>
      <c r="U213" s="16"/>
      <c r="V213" s="16"/>
      <c r="W213" s="16"/>
      <c r="X213" s="18">
        <v>551</v>
      </c>
      <c r="Y213" s="16" t="s">
        <v>1996</v>
      </c>
      <c r="Z213" s="80" t="s">
        <v>1997</v>
      </c>
      <c r="AA213" s="16" t="s">
        <v>1998</v>
      </c>
      <c r="AB213" s="290">
        <v>42135</v>
      </c>
      <c r="AC213" s="243">
        <v>42401</v>
      </c>
      <c r="AD213" s="100" t="s">
        <v>1999</v>
      </c>
      <c r="AE213" s="244"/>
      <c r="AF213" s="32" t="s">
        <v>60</v>
      </c>
      <c r="AG213" s="32" t="s">
        <v>61</v>
      </c>
      <c r="AH213" s="396" t="s">
        <v>62</v>
      </c>
      <c r="AI213" s="19" t="s">
        <v>64</v>
      </c>
      <c r="AJ213" s="19">
        <v>50019</v>
      </c>
      <c r="AK213" s="19">
        <v>2015</v>
      </c>
      <c r="AL213" s="62" t="s">
        <v>64</v>
      </c>
      <c r="AM213" s="19">
        <v>50019</v>
      </c>
      <c r="AN213" s="19"/>
      <c r="AO213" s="301"/>
      <c r="AP213" s="302" t="s">
        <v>65</v>
      </c>
      <c r="AQ213" s="40" t="e">
        <f>COUNTIF(#REF!,C213)</f>
        <v>#REF!</v>
      </c>
      <c r="AR213" s="16"/>
      <c r="AS213" s="220" t="e">
        <f>VLOOKUP(C213,#REF!,1,0)</f>
        <v>#REF!</v>
      </c>
    </row>
    <row r="214" s="51" customFormat="1" ht="39.6" spans="1:45">
      <c r="A214" s="86" t="s">
        <v>2000</v>
      </c>
      <c r="B214" s="28">
        <v>217</v>
      </c>
      <c r="C214" s="86" t="s">
        <v>2000</v>
      </c>
      <c r="D214" s="76" t="s">
        <v>2001</v>
      </c>
      <c r="E214" s="257" t="s">
        <v>46</v>
      </c>
      <c r="F214" s="249" t="s">
        <v>1967</v>
      </c>
      <c r="G214" s="249"/>
      <c r="H214" s="249"/>
      <c r="I214" s="43" t="s">
        <v>1967</v>
      </c>
      <c r="J214" s="43" t="s">
        <v>48</v>
      </c>
      <c r="K214" s="43" t="s">
        <v>1967</v>
      </c>
      <c r="L214" s="16" t="s">
        <v>1968</v>
      </c>
      <c r="M214" s="38" t="s">
        <v>2002</v>
      </c>
      <c r="N214" s="43" t="s">
        <v>112</v>
      </c>
      <c r="O214" s="314" t="s">
        <v>112</v>
      </c>
      <c r="P214" s="315" t="s">
        <v>112</v>
      </c>
      <c r="Q214" s="38"/>
      <c r="R214" s="38"/>
      <c r="S214" s="316" t="s">
        <v>2003</v>
      </c>
      <c r="T214" s="316" t="s">
        <v>2004</v>
      </c>
      <c r="U214" s="38"/>
      <c r="V214" s="38"/>
      <c r="W214" s="38"/>
      <c r="X214" s="40"/>
      <c r="Y214" s="43" t="s">
        <v>2005</v>
      </c>
      <c r="Z214" s="80" t="s">
        <v>630</v>
      </c>
      <c r="AA214" s="38" t="s">
        <v>2006</v>
      </c>
      <c r="AB214" s="289">
        <v>41607</v>
      </c>
      <c r="AC214" s="289">
        <v>41791</v>
      </c>
      <c r="AD214" s="286"/>
      <c r="AE214" s="287"/>
      <c r="AF214" s="32" t="s">
        <v>60</v>
      </c>
      <c r="AG214" s="32" t="s">
        <v>61</v>
      </c>
      <c r="AH214" s="33" t="s">
        <v>62</v>
      </c>
      <c r="AI214" s="62" t="s">
        <v>63</v>
      </c>
      <c r="AJ214" s="62">
        <v>50087</v>
      </c>
      <c r="AK214" s="62">
        <v>2013</v>
      </c>
      <c r="AL214" s="62" t="s">
        <v>64</v>
      </c>
      <c r="AM214" s="62">
        <v>50087</v>
      </c>
      <c r="AN214" s="62"/>
      <c r="AO214" s="301"/>
      <c r="AP214" s="302" t="s">
        <v>65</v>
      </c>
      <c r="AQ214" s="40" t="e">
        <f>COUNTIF(#REF!,C214)</f>
        <v>#REF!</v>
      </c>
      <c r="AS214" s="220" t="e">
        <f>VLOOKUP(C214,#REF!,1,0)</f>
        <v>#REF!</v>
      </c>
    </row>
    <row r="215" s="51" customFormat="1" ht="14.4" spans="1:45">
      <c r="A215" s="84" t="s">
        <v>2007</v>
      </c>
      <c r="B215" s="28">
        <v>218</v>
      </c>
      <c r="C215" s="84" t="s">
        <v>2007</v>
      </c>
      <c r="D215" s="76" t="s">
        <v>2008</v>
      </c>
      <c r="E215" s="257" t="s">
        <v>46</v>
      </c>
      <c r="F215" s="249" t="s">
        <v>1967</v>
      </c>
      <c r="G215" s="249"/>
      <c r="H215" s="249"/>
      <c r="I215" s="43" t="s">
        <v>1967</v>
      </c>
      <c r="J215" s="76" t="s">
        <v>93</v>
      </c>
      <c r="K215" s="43" t="s">
        <v>94</v>
      </c>
      <c r="L215" s="16" t="s">
        <v>1968</v>
      </c>
      <c r="M215" s="38" t="s">
        <v>2009</v>
      </c>
      <c r="N215" s="43" t="s">
        <v>2010</v>
      </c>
      <c r="O215" s="314" t="s">
        <v>112</v>
      </c>
      <c r="P215" s="315" t="s">
        <v>112</v>
      </c>
      <c r="Q215" s="38"/>
      <c r="R215" s="38"/>
      <c r="S215" s="316" t="s">
        <v>2011</v>
      </c>
      <c r="T215" s="316" t="s">
        <v>2012</v>
      </c>
      <c r="U215" s="38"/>
      <c r="V215" s="38"/>
      <c r="W215" s="38"/>
      <c r="X215" s="40"/>
      <c r="Y215" s="43" t="s">
        <v>2013</v>
      </c>
      <c r="Z215" s="80" t="s">
        <v>2014</v>
      </c>
      <c r="AA215" s="38" t="s">
        <v>2015</v>
      </c>
      <c r="AB215" s="289">
        <v>42150</v>
      </c>
      <c r="AC215" s="289">
        <v>42430</v>
      </c>
      <c r="AD215" s="286"/>
      <c r="AE215" s="287"/>
      <c r="AF215" s="32" t="s">
        <v>60</v>
      </c>
      <c r="AG215" s="32" t="s">
        <v>61</v>
      </c>
      <c r="AH215" s="33" t="s">
        <v>62</v>
      </c>
      <c r="AI215" s="62" t="s">
        <v>64</v>
      </c>
      <c r="AJ215" s="62">
        <v>50183</v>
      </c>
      <c r="AK215" s="62">
        <v>2015</v>
      </c>
      <c r="AL215" s="62" t="s">
        <v>64</v>
      </c>
      <c r="AM215" s="62">
        <v>50183</v>
      </c>
      <c r="AN215" s="62"/>
      <c r="AO215" s="301"/>
      <c r="AP215" s="302" t="s">
        <v>65</v>
      </c>
      <c r="AQ215" s="40" t="e">
        <f>COUNTIF(#REF!,C215)</f>
        <v>#REF!</v>
      </c>
      <c r="AS215" s="220" t="e">
        <f>VLOOKUP(C215,#REF!,1,0)</f>
        <v>#REF!</v>
      </c>
    </row>
    <row r="216" s="51" customFormat="1" ht="14.4" spans="1:45">
      <c r="A216" s="103" t="s">
        <v>2016</v>
      </c>
      <c r="B216" s="28">
        <v>219</v>
      </c>
      <c r="C216" s="103" t="s">
        <v>2016</v>
      </c>
      <c r="D216" s="15" t="s">
        <v>2017</v>
      </c>
      <c r="E216" s="238" t="s">
        <v>46</v>
      </c>
      <c r="F216" s="239"/>
      <c r="G216" s="239"/>
      <c r="H216" s="239"/>
      <c r="I216" s="16" t="s">
        <v>1967</v>
      </c>
      <c r="J216" s="16" t="s">
        <v>93</v>
      </c>
      <c r="K216" s="43" t="s">
        <v>1967</v>
      </c>
      <c r="L216" s="16" t="s">
        <v>1968</v>
      </c>
      <c r="M216" s="16" t="s">
        <v>2018</v>
      </c>
      <c r="N216" s="16"/>
      <c r="O216" s="240"/>
      <c r="P216" s="265" t="s">
        <v>2019</v>
      </c>
      <c r="Q216" s="16"/>
      <c r="R216" s="16"/>
      <c r="S216" s="16">
        <v>0</v>
      </c>
      <c r="T216" s="16">
        <v>0</v>
      </c>
      <c r="U216" s="16"/>
      <c r="V216" s="16"/>
      <c r="W216" s="16"/>
      <c r="X216" s="18">
        <v>290</v>
      </c>
      <c r="Y216" s="16" t="s">
        <v>2020</v>
      </c>
      <c r="Z216" s="80" t="s">
        <v>2021</v>
      </c>
      <c r="AA216" s="16" t="s">
        <v>2022</v>
      </c>
      <c r="AB216" s="290">
        <v>44757</v>
      </c>
      <c r="AC216" s="243">
        <v>44896</v>
      </c>
      <c r="AD216" s="100" t="s">
        <v>2023</v>
      </c>
      <c r="AE216" s="244"/>
      <c r="AF216" s="32" t="s">
        <v>60</v>
      </c>
      <c r="AG216" s="32" t="s">
        <v>61</v>
      </c>
      <c r="AH216" s="396" t="s">
        <v>62</v>
      </c>
      <c r="AI216" s="19" t="s">
        <v>64</v>
      </c>
      <c r="AJ216" s="19">
        <v>50265</v>
      </c>
      <c r="AK216" s="19">
        <v>2022</v>
      </c>
      <c r="AL216" s="62" t="s">
        <v>64</v>
      </c>
      <c r="AM216" s="19">
        <v>50265</v>
      </c>
      <c r="AN216" s="19"/>
      <c r="AO216" s="301"/>
      <c r="AP216" s="302" t="s">
        <v>65</v>
      </c>
      <c r="AQ216" s="40" t="e">
        <f>COUNTIF(#REF!,C216)</f>
        <v>#REF!</v>
      </c>
      <c r="AR216" s="16"/>
      <c r="AS216" s="220" t="e">
        <f>VLOOKUP(C216,#REF!,1,0)</f>
        <v>#REF!</v>
      </c>
    </row>
    <row r="217" s="51" customFormat="1" ht="14.4" spans="1:45">
      <c r="A217" s="104" t="s">
        <v>2024</v>
      </c>
      <c r="B217" s="28">
        <v>220</v>
      </c>
      <c r="C217" s="104" t="s">
        <v>2024</v>
      </c>
      <c r="D217" s="105" t="s">
        <v>2025</v>
      </c>
      <c r="E217" s="257" t="s">
        <v>46</v>
      </c>
      <c r="F217" s="249" t="s">
        <v>1967</v>
      </c>
      <c r="G217" s="249"/>
      <c r="H217" s="249"/>
      <c r="I217" s="43" t="s">
        <v>1967</v>
      </c>
      <c r="J217" s="76" t="s">
        <v>93</v>
      </c>
      <c r="K217" s="43" t="s">
        <v>1967</v>
      </c>
      <c r="L217" s="16" t="s">
        <v>1968</v>
      </c>
      <c r="M217" s="38" t="s">
        <v>2026</v>
      </c>
      <c r="N217" s="43"/>
      <c r="O217" s="314" t="s">
        <v>112</v>
      </c>
      <c r="P217" s="315" t="s">
        <v>112</v>
      </c>
      <c r="Q217" s="38"/>
      <c r="R217" s="38"/>
      <c r="S217" s="316" t="s">
        <v>1850</v>
      </c>
      <c r="T217" s="316" t="s">
        <v>2027</v>
      </c>
      <c r="U217" s="38"/>
      <c r="V217" s="38"/>
      <c r="W217" s="38"/>
      <c r="X217" s="40"/>
      <c r="Y217" s="43" t="s">
        <v>2028</v>
      </c>
      <c r="Z217" s="80" t="s">
        <v>2029</v>
      </c>
      <c r="AA217" s="288">
        <v>0</v>
      </c>
      <c r="AB217" s="289">
        <v>42341</v>
      </c>
      <c r="AC217" s="289">
        <v>42583</v>
      </c>
      <c r="AD217" s="286"/>
      <c r="AE217" s="287"/>
      <c r="AF217" s="32" t="s">
        <v>60</v>
      </c>
      <c r="AG217" s="32" t="s">
        <v>61</v>
      </c>
      <c r="AH217" s="33" t="s">
        <v>62</v>
      </c>
      <c r="AI217" s="62" t="s">
        <v>64</v>
      </c>
      <c r="AJ217" s="62">
        <v>50350</v>
      </c>
      <c r="AK217" s="62">
        <v>2015</v>
      </c>
      <c r="AL217" s="62" t="s">
        <v>64</v>
      </c>
      <c r="AM217" s="62">
        <v>50350</v>
      </c>
      <c r="AN217" s="62"/>
      <c r="AO217" s="301"/>
      <c r="AP217" s="302" t="s">
        <v>65</v>
      </c>
      <c r="AQ217" s="40" t="e">
        <f>COUNTIF(#REF!,C217)</f>
        <v>#REF!</v>
      </c>
      <c r="AS217" s="220" t="e">
        <f>VLOOKUP(C217,#REF!,1,0)</f>
        <v>#REF!</v>
      </c>
    </row>
    <row r="218" s="51" customFormat="1" ht="14.4" spans="1:45">
      <c r="A218" s="106" t="s">
        <v>2030</v>
      </c>
      <c r="B218" s="28">
        <v>221</v>
      </c>
      <c r="C218" s="106" t="s">
        <v>2030</v>
      </c>
      <c r="D218" s="100" t="s">
        <v>2031</v>
      </c>
      <c r="E218" s="238" t="s">
        <v>46</v>
      </c>
      <c r="F218" s="239"/>
      <c r="G218" s="239"/>
      <c r="H218" s="239"/>
      <c r="I218" s="16" t="s">
        <v>1967</v>
      </c>
      <c r="J218" s="16" t="s">
        <v>48</v>
      </c>
      <c r="K218" s="43" t="s">
        <v>1967</v>
      </c>
      <c r="L218" s="16" t="s">
        <v>1968</v>
      </c>
      <c r="M218" s="16" t="s">
        <v>2032</v>
      </c>
      <c r="N218" s="16"/>
      <c r="O218" s="240"/>
      <c r="P218" s="265" t="s">
        <v>2033</v>
      </c>
      <c r="Q218" s="16"/>
      <c r="R218" s="16"/>
      <c r="S218" s="16">
        <v>0</v>
      </c>
      <c r="T218" s="16">
        <v>0</v>
      </c>
      <c r="U218" s="16"/>
      <c r="V218" s="16"/>
      <c r="W218" s="16"/>
      <c r="X218" s="18">
        <v>84</v>
      </c>
      <c r="Y218" s="16" t="s">
        <v>2034</v>
      </c>
      <c r="Z218" s="80" t="s">
        <v>2035</v>
      </c>
      <c r="AA218" s="16" t="s">
        <v>2036</v>
      </c>
      <c r="AB218" s="290">
        <v>43733</v>
      </c>
      <c r="AC218" s="243">
        <v>43831</v>
      </c>
      <c r="AD218" s="100" t="s">
        <v>2037</v>
      </c>
      <c r="AE218" s="244"/>
      <c r="AF218" s="32" t="s">
        <v>60</v>
      </c>
      <c r="AG218" s="32" t="s">
        <v>61</v>
      </c>
      <c r="AH218" s="396" t="s">
        <v>62</v>
      </c>
      <c r="AI218" s="19" t="s">
        <v>63</v>
      </c>
      <c r="AJ218" s="19">
        <v>50493</v>
      </c>
      <c r="AK218" s="19">
        <v>2019</v>
      </c>
      <c r="AL218" s="62" t="s">
        <v>64</v>
      </c>
      <c r="AM218" s="19">
        <v>50493</v>
      </c>
      <c r="AN218" s="19"/>
      <c r="AO218" s="301"/>
      <c r="AP218" s="302" t="s">
        <v>65</v>
      </c>
      <c r="AQ218" s="40" t="e">
        <f>COUNTIF(#REF!,C218)</f>
        <v>#REF!</v>
      </c>
      <c r="AR218" s="16"/>
      <c r="AS218" s="220" t="e">
        <f>VLOOKUP(C218,#REF!,1,0)</f>
        <v>#REF!</v>
      </c>
    </row>
    <row r="219" s="80" customFormat="1" ht="14.4" spans="1:45">
      <c r="A219" s="84" t="s">
        <v>2038</v>
      </c>
      <c r="B219" s="28">
        <v>222</v>
      </c>
      <c r="C219" s="84" t="s">
        <v>2038</v>
      </c>
      <c r="D219" s="76" t="s">
        <v>2039</v>
      </c>
      <c r="E219" s="257" t="s">
        <v>46</v>
      </c>
      <c r="F219" s="249" t="s">
        <v>1967</v>
      </c>
      <c r="G219" s="249"/>
      <c r="H219" s="249"/>
      <c r="I219" s="43" t="s">
        <v>1967</v>
      </c>
      <c r="J219" s="43" t="s">
        <v>48</v>
      </c>
      <c r="K219" s="43" t="s">
        <v>1967</v>
      </c>
      <c r="L219" s="16" t="s">
        <v>1968</v>
      </c>
      <c r="M219" s="38" t="s">
        <v>2040</v>
      </c>
      <c r="N219" s="43" t="s">
        <v>112</v>
      </c>
      <c r="O219" s="314" t="s">
        <v>112</v>
      </c>
      <c r="P219" s="315" t="s">
        <v>112</v>
      </c>
      <c r="Q219" s="38"/>
      <c r="R219" s="38"/>
      <c r="S219" s="316" t="s">
        <v>2041</v>
      </c>
      <c r="T219" s="316" t="s">
        <v>926</v>
      </c>
      <c r="U219" s="38"/>
      <c r="V219" s="38"/>
      <c r="W219" s="38"/>
      <c r="X219" s="40"/>
      <c r="Y219" s="43" t="s">
        <v>2042</v>
      </c>
      <c r="Z219" s="80" t="s">
        <v>2043</v>
      </c>
      <c r="AA219" s="38" t="s">
        <v>2044</v>
      </c>
      <c r="AB219" s="289">
        <v>41268</v>
      </c>
      <c r="AC219" s="289">
        <v>41395</v>
      </c>
      <c r="AD219" s="286"/>
      <c r="AE219" s="287"/>
      <c r="AF219" s="32" t="s">
        <v>60</v>
      </c>
      <c r="AG219" s="32" t="s">
        <v>61</v>
      </c>
      <c r="AH219" s="33" t="s">
        <v>62</v>
      </c>
      <c r="AI219" s="62" t="s">
        <v>63</v>
      </c>
      <c r="AJ219" s="62">
        <v>50823</v>
      </c>
      <c r="AK219" s="62">
        <v>2013</v>
      </c>
      <c r="AL219" s="62" t="s">
        <v>64</v>
      </c>
      <c r="AM219" s="62">
        <v>50823</v>
      </c>
      <c r="AN219" s="62"/>
      <c r="AO219" s="301"/>
      <c r="AP219" s="302" t="s">
        <v>65</v>
      </c>
      <c r="AQ219" s="40" t="e">
        <f>COUNTIF(#REF!,C219)</f>
        <v>#REF!</v>
      </c>
      <c r="AR219" s="51"/>
      <c r="AS219" s="220" t="e">
        <f>VLOOKUP(C219,#REF!,1,0)</f>
        <v>#REF!</v>
      </c>
    </row>
    <row r="220" s="51" customFormat="1" ht="14.4" spans="1:45">
      <c r="A220" s="84" t="s">
        <v>2045</v>
      </c>
      <c r="B220" s="28">
        <v>223</v>
      </c>
      <c r="C220" s="84" t="s">
        <v>2045</v>
      </c>
      <c r="D220" s="76" t="s">
        <v>2046</v>
      </c>
      <c r="E220" s="257" t="s">
        <v>46</v>
      </c>
      <c r="F220" s="249" t="s">
        <v>1967</v>
      </c>
      <c r="G220" s="249"/>
      <c r="H220" s="249"/>
      <c r="I220" s="43" t="s">
        <v>1967</v>
      </c>
      <c r="J220" s="43" t="s">
        <v>48</v>
      </c>
      <c r="K220" s="43" t="s">
        <v>1967</v>
      </c>
      <c r="L220" s="16" t="s">
        <v>1968</v>
      </c>
      <c r="M220" s="38" t="s">
        <v>2047</v>
      </c>
      <c r="N220" s="43" t="s">
        <v>112</v>
      </c>
      <c r="O220" s="314" t="s">
        <v>112</v>
      </c>
      <c r="P220" s="315" t="s">
        <v>112</v>
      </c>
      <c r="Q220" s="38"/>
      <c r="R220" s="38"/>
      <c r="S220" s="316" t="s">
        <v>2048</v>
      </c>
      <c r="T220" s="316" t="s">
        <v>2027</v>
      </c>
      <c r="U220" s="38"/>
      <c r="V220" s="38"/>
      <c r="W220" s="38"/>
      <c r="X220" s="40"/>
      <c r="Y220" s="43" t="s">
        <v>2049</v>
      </c>
      <c r="Z220" s="80" t="s">
        <v>2050</v>
      </c>
      <c r="AA220" s="38" t="s">
        <v>2051</v>
      </c>
      <c r="AB220" s="289">
        <v>41579</v>
      </c>
      <c r="AC220" s="289">
        <v>41791</v>
      </c>
      <c r="AD220" s="286"/>
      <c r="AE220" s="287"/>
      <c r="AF220" s="32" t="s">
        <v>60</v>
      </c>
      <c r="AG220" s="32" t="s">
        <v>61</v>
      </c>
      <c r="AH220" s="33" t="s">
        <v>62</v>
      </c>
      <c r="AI220" s="62" t="s">
        <v>63</v>
      </c>
      <c r="AJ220" s="62">
        <v>50892</v>
      </c>
      <c r="AK220" s="62">
        <v>2013</v>
      </c>
      <c r="AL220" s="62" t="s">
        <v>64</v>
      </c>
      <c r="AM220" s="62">
        <v>50892</v>
      </c>
      <c r="AN220" s="62"/>
      <c r="AO220" s="301"/>
      <c r="AP220" s="302" t="s">
        <v>65</v>
      </c>
      <c r="AQ220" s="40" t="e">
        <f>COUNTIF(#REF!,C220)</f>
        <v>#REF!</v>
      </c>
      <c r="AS220" s="220" t="e">
        <f>VLOOKUP(C220,#REF!,1,0)</f>
        <v>#REF!</v>
      </c>
    </row>
    <row r="221" s="51" customFormat="1" ht="14.4" spans="1:45">
      <c r="A221" s="91" t="s">
        <v>2052</v>
      </c>
      <c r="B221" s="28">
        <v>224</v>
      </c>
      <c r="C221" s="91" t="s">
        <v>2052</v>
      </c>
      <c r="D221" s="88" t="s">
        <v>2053</v>
      </c>
      <c r="E221" s="257" t="s">
        <v>46</v>
      </c>
      <c r="F221" s="249" t="s">
        <v>1967</v>
      </c>
      <c r="G221" s="249"/>
      <c r="H221" s="249"/>
      <c r="I221" s="43" t="s">
        <v>1967</v>
      </c>
      <c r="J221" s="43" t="s">
        <v>48</v>
      </c>
      <c r="K221" s="43" t="s">
        <v>1967</v>
      </c>
      <c r="L221" s="16" t="s">
        <v>1968</v>
      </c>
      <c r="M221" s="38" t="s">
        <v>2054</v>
      </c>
      <c r="N221" s="43" t="s">
        <v>112</v>
      </c>
      <c r="O221" s="314" t="s">
        <v>112</v>
      </c>
      <c r="P221" s="315" t="s">
        <v>112</v>
      </c>
      <c r="Q221" s="38"/>
      <c r="R221" s="38"/>
      <c r="S221" s="316" t="s">
        <v>2055</v>
      </c>
      <c r="T221" s="316" t="s">
        <v>926</v>
      </c>
      <c r="U221" s="38"/>
      <c r="V221" s="38"/>
      <c r="W221" s="38"/>
      <c r="X221" s="40"/>
      <c r="Y221" s="43" t="s">
        <v>2056</v>
      </c>
      <c r="Z221" s="80" t="s">
        <v>2057</v>
      </c>
      <c r="AA221" s="38" t="s">
        <v>2058</v>
      </c>
      <c r="AB221" s="289">
        <v>41579</v>
      </c>
      <c r="AC221" s="289">
        <v>41791</v>
      </c>
      <c r="AD221" s="286"/>
      <c r="AE221" s="306"/>
      <c r="AF221" s="32" t="s">
        <v>60</v>
      </c>
      <c r="AG221" s="32" t="s">
        <v>61</v>
      </c>
      <c r="AH221" s="33" t="s">
        <v>62</v>
      </c>
      <c r="AI221" s="62" t="s">
        <v>63</v>
      </c>
      <c r="AJ221" s="62">
        <v>50934</v>
      </c>
      <c r="AK221" s="62">
        <v>2013</v>
      </c>
      <c r="AL221" s="62" t="s">
        <v>64</v>
      </c>
      <c r="AM221" s="62">
        <v>50934</v>
      </c>
      <c r="AN221" s="62"/>
      <c r="AO221" s="301"/>
      <c r="AP221" s="302" t="s">
        <v>65</v>
      </c>
      <c r="AQ221" s="40" t="e">
        <f>COUNTIF(#REF!,C221)</f>
        <v>#REF!</v>
      </c>
      <c r="AS221" s="220" t="e">
        <f>VLOOKUP(C221,#REF!,1,0)</f>
        <v>#REF!</v>
      </c>
    </row>
    <row r="222" s="51" customFormat="1" ht="14.4" spans="1:45">
      <c r="A222" s="84" t="s">
        <v>2059</v>
      </c>
      <c r="B222" s="28">
        <v>226</v>
      </c>
      <c r="C222" s="84" t="s">
        <v>2059</v>
      </c>
      <c r="D222" s="76" t="s">
        <v>2060</v>
      </c>
      <c r="E222" s="257" t="s">
        <v>46</v>
      </c>
      <c r="F222" s="249" t="s">
        <v>2061</v>
      </c>
      <c r="G222" s="249"/>
      <c r="H222" s="249"/>
      <c r="I222" s="16" t="s">
        <v>2062</v>
      </c>
      <c r="J222" s="76" t="s">
        <v>93</v>
      </c>
      <c r="K222" s="16" t="s">
        <v>2062</v>
      </c>
      <c r="L222" s="16" t="s">
        <v>2063</v>
      </c>
      <c r="M222" s="38" t="s">
        <v>2064</v>
      </c>
      <c r="N222" s="43" t="s">
        <v>2065</v>
      </c>
      <c r="O222" s="314" t="s">
        <v>112</v>
      </c>
      <c r="P222" s="315" t="s">
        <v>2066</v>
      </c>
      <c r="Q222" s="38"/>
      <c r="R222" s="38"/>
      <c r="S222" s="316" t="s">
        <v>2067</v>
      </c>
      <c r="T222" s="316" t="s">
        <v>102</v>
      </c>
      <c r="U222" s="38"/>
      <c r="V222" s="38"/>
      <c r="W222" s="38"/>
      <c r="X222" s="40"/>
      <c r="Y222" s="43" t="s">
        <v>2068</v>
      </c>
      <c r="Z222" s="80" t="s">
        <v>2069</v>
      </c>
      <c r="AA222" s="38" t="s">
        <v>2070</v>
      </c>
      <c r="AB222" s="289">
        <v>40200</v>
      </c>
      <c r="AC222" s="289">
        <v>40391</v>
      </c>
      <c r="AD222" s="286"/>
      <c r="AE222" s="287"/>
      <c r="AF222" s="32" t="s">
        <v>60</v>
      </c>
      <c r="AG222" s="32" t="s">
        <v>61</v>
      </c>
      <c r="AH222" s="33" t="s">
        <v>2071</v>
      </c>
      <c r="AI222" s="62" t="s">
        <v>2072</v>
      </c>
      <c r="AJ222" s="62">
        <v>1</v>
      </c>
      <c r="AK222" s="62">
        <v>2010</v>
      </c>
      <c r="AL222" s="62" t="s">
        <v>2072</v>
      </c>
      <c r="AM222" s="62">
        <v>1</v>
      </c>
      <c r="AN222" s="62"/>
      <c r="AO222" s="301"/>
      <c r="AP222" s="302" t="s">
        <v>65</v>
      </c>
      <c r="AQ222" s="40" t="e">
        <f>COUNTIF(#REF!,C222)</f>
        <v>#REF!</v>
      </c>
      <c r="AS222" s="220" t="e">
        <f>VLOOKUP(C222,#REF!,1,0)</f>
        <v>#REF!</v>
      </c>
    </row>
    <row r="223" s="51" customFormat="1" ht="14.4" spans="1:45">
      <c r="A223" s="106" t="s">
        <v>2073</v>
      </c>
      <c r="B223" s="28">
        <v>227</v>
      </c>
      <c r="C223" s="106" t="s">
        <v>2073</v>
      </c>
      <c r="D223" s="100" t="s">
        <v>2074</v>
      </c>
      <c r="E223" s="238" t="s">
        <v>46</v>
      </c>
      <c r="F223" s="239"/>
      <c r="G223" s="239"/>
      <c r="H223" s="239"/>
      <c r="I223" s="16" t="s">
        <v>2062</v>
      </c>
      <c r="J223" s="16" t="s">
        <v>48</v>
      </c>
      <c r="K223" s="16" t="s">
        <v>2062</v>
      </c>
      <c r="L223" s="16" t="s">
        <v>2063</v>
      </c>
      <c r="M223" s="16" t="s">
        <v>2075</v>
      </c>
      <c r="N223" s="16" t="s">
        <v>2076</v>
      </c>
      <c r="O223" s="240"/>
      <c r="P223" s="265" t="s">
        <v>2077</v>
      </c>
      <c r="Q223" s="16"/>
      <c r="R223" s="16"/>
      <c r="S223" s="16" t="s">
        <v>2067</v>
      </c>
      <c r="T223" s="16" t="s">
        <v>102</v>
      </c>
      <c r="U223" s="16"/>
      <c r="V223" s="16"/>
      <c r="W223" s="16"/>
      <c r="X223" s="18">
        <v>53</v>
      </c>
      <c r="Y223" s="16" t="s">
        <v>2078</v>
      </c>
      <c r="Z223" s="80" t="s">
        <v>2069</v>
      </c>
      <c r="AA223" s="16" t="s">
        <v>2079</v>
      </c>
      <c r="AB223" s="290">
        <v>43704</v>
      </c>
      <c r="AC223" s="243">
        <v>43922</v>
      </c>
      <c r="AD223" s="100" t="s">
        <v>2080</v>
      </c>
      <c r="AE223" s="244"/>
      <c r="AF223" s="32" t="s">
        <v>60</v>
      </c>
      <c r="AG223" s="32" t="s">
        <v>61</v>
      </c>
      <c r="AH223" s="396" t="s">
        <v>2071</v>
      </c>
      <c r="AI223" s="19" t="s">
        <v>2072</v>
      </c>
      <c r="AJ223" s="19">
        <v>2.1</v>
      </c>
      <c r="AK223" s="19">
        <v>2019</v>
      </c>
      <c r="AL223" s="19" t="s">
        <v>2072</v>
      </c>
      <c r="AM223" s="19">
        <v>2</v>
      </c>
      <c r="AN223" s="19">
        <v>1</v>
      </c>
      <c r="AO223" s="301"/>
      <c r="AP223" s="302" t="s">
        <v>65</v>
      </c>
      <c r="AQ223" s="40" t="e">
        <f>COUNTIF(#REF!,C223)</f>
        <v>#REF!</v>
      </c>
      <c r="AR223" s="16"/>
      <c r="AS223" s="220" t="e">
        <f>VLOOKUP(C223,#REF!,1,0)</f>
        <v>#REF!</v>
      </c>
    </row>
    <row r="224" s="51" customFormat="1" ht="14.4" spans="1:45">
      <c r="A224" s="106" t="s">
        <v>2081</v>
      </c>
      <c r="B224" s="28">
        <v>228</v>
      </c>
      <c r="C224" s="106" t="s">
        <v>2081</v>
      </c>
      <c r="D224" s="100" t="s">
        <v>2082</v>
      </c>
      <c r="E224" s="238" t="s">
        <v>445</v>
      </c>
      <c r="F224" s="239"/>
      <c r="G224" s="239"/>
      <c r="H224" s="239"/>
      <c r="I224" s="16" t="s">
        <v>2062</v>
      </c>
      <c r="J224" s="16" t="s">
        <v>48</v>
      </c>
      <c r="K224" s="16" t="s">
        <v>2062</v>
      </c>
      <c r="L224" s="16" t="s">
        <v>2063</v>
      </c>
      <c r="M224" s="16" t="s">
        <v>2083</v>
      </c>
      <c r="N224" s="16" t="s">
        <v>2084</v>
      </c>
      <c r="O224" s="240" t="s">
        <v>2085</v>
      </c>
      <c r="P224" s="265"/>
      <c r="Q224" s="16"/>
      <c r="R224" s="16"/>
      <c r="S224" s="16" t="s">
        <v>2086</v>
      </c>
      <c r="T224" s="16" t="s">
        <v>102</v>
      </c>
      <c r="U224" s="16"/>
      <c r="V224" s="16"/>
      <c r="W224" s="16"/>
      <c r="X224" s="18">
        <v>9</v>
      </c>
      <c r="Y224" s="16" t="s">
        <v>2087</v>
      </c>
      <c r="Z224" s="80" t="s">
        <v>2088</v>
      </c>
      <c r="AA224" s="16" t="s">
        <v>2089</v>
      </c>
      <c r="AB224" s="290">
        <v>37354</v>
      </c>
      <c r="AC224" s="243">
        <v>37408</v>
      </c>
      <c r="AD224" s="100" t="s">
        <v>2090</v>
      </c>
      <c r="AE224" s="298" t="s">
        <v>2091</v>
      </c>
      <c r="AF224" s="32" t="s">
        <v>60</v>
      </c>
      <c r="AG224" s="32" t="s">
        <v>61</v>
      </c>
      <c r="AH224" s="396" t="s">
        <v>2071</v>
      </c>
      <c r="AI224" s="19" t="s">
        <v>2072</v>
      </c>
      <c r="AJ224" s="19">
        <v>118</v>
      </c>
      <c r="AK224" s="19">
        <v>2002</v>
      </c>
      <c r="AL224" s="19" t="s">
        <v>2072</v>
      </c>
      <c r="AM224" s="19">
        <v>118</v>
      </c>
      <c r="AN224" s="19"/>
      <c r="AO224" s="301"/>
      <c r="AP224" s="302" t="s">
        <v>65</v>
      </c>
      <c r="AQ224" s="40" t="e">
        <f>COUNTIF(#REF!,C224)</f>
        <v>#REF!</v>
      </c>
      <c r="AR224" s="16"/>
      <c r="AS224" s="220" t="e">
        <f>VLOOKUP(C224,#REF!,1,0)</f>
        <v>#REF!</v>
      </c>
    </row>
    <row r="225" s="51" customFormat="1" ht="14.4" spans="1:45">
      <c r="A225" s="106" t="s">
        <v>2092</v>
      </c>
      <c r="B225" s="28">
        <v>229</v>
      </c>
      <c r="C225" s="106" t="s">
        <v>2092</v>
      </c>
      <c r="D225" s="100" t="s">
        <v>2093</v>
      </c>
      <c r="E225" s="238" t="s">
        <v>46</v>
      </c>
      <c r="F225" s="239"/>
      <c r="G225" s="239"/>
      <c r="H225" s="239"/>
      <c r="I225" s="16" t="s">
        <v>2062</v>
      </c>
      <c r="J225" s="16" t="s">
        <v>48</v>
      </c>
      <c r="K225" s="16" t="s">
        <v>2062</v>
      </c>
      <c r="L225" s="16" t="s">
        <v>2063</v>
      </c>
      <c r="M225" s="16" t="s">
        <v>2094</v>
      </c>
      <c r="N225" s="16" t="s">
        <v>2095</v>
      </c>
      <c r="O225" s="240"/>
      <c r="P225" s="265"/>
      <c r="Q225" s="16"/>
      <c r="R225" s="16"/>
      <c r="S225" s="16" t="s">
        <v>2067</v>
      </c>
      <c r="T225" s="16" t="s">
        <v>102</v>
      </c>
      <c r="U225" s="16"/>
      <c r="V225" s="16"/>
      <c r="W225" s="16"/>
      <c r="X225" s="18">
        <v>13</v>
      </c>
      <c r="Y225" s="16" t="s">
        <v>2096</v>
      </c>
      <c r="Z225" s="51" t="s">
        <v>2096</v>
      </c>
      <c r="AA225" s="16" t="s">
        <v>2097</v>
      </c>
      <c r="AB225" s="290">
        <v>39307</v>
      </c>
      <c r="AC225" s="243">
        <v>39479</v>
      </c>
      <c r="AD225" s="100" t="s">
        <v>2098</v>
      </c>
      <c r="AE225" s="244"/>
      <c r="AF225" s="32" t="s">
        <v>60</v>
      </c>
      <c r="AG225" s="32" t="s">
        <v>61</v>
      </c>
      <c r="AH225" s="396" t="s">
        <v>2071</v>
      </c>
      <c r="AI225" s="19" t="s">
        <v>2099</v>
      </c>
      <c r="AJ225" s="19">
        <v>194</v>
      </c>
      <c r="AK225" s="19">
        <v>2007</v>
      </c>
      <c r="AL225" s="19" t="s">
        <v>2072</v>
      </c>
      <c r="AM225" s="19">
        <v>194</v>
      </c>
      <c r="AN225" s="19"/>
      <c r="AO225" s="301"/>
      <c r="AP225" s="302" t="s">
        <v>65</v>
      </c>
      <c r="AQ225" s="40" t="e">
        <f>COUNTIF(#REF!,C225)</f>
        <v>#REF!</v>
      </c>
      <c r="AR225" s="16"/>
      <c r="AS225" s="220" t="e">
        <f>VLOOKUP(C225,#REF!,1,0)</f>
        <v>#REF!</v>
      </c>
    </row>
    <row r="226" s="51" customFormat="1" ht="14.4" spans="1:45">
      <c r="A226" s="106" t="s">
        <v>2100</v>
      </c>
      <c r="B226" s="28">
        <v>230</v>
      </c>
      <c r="C226" s="106" t="s">
        <v>2100</v>
      </c>
      <c r="D226" s="100" t="s">
        <v>2101</v>
      </c>
      <c r="E226" s="238" t="s">
        <v>46</v>
      </c>
      <c r="F226" s="239"/>
      <c r="G226" s="239"/>
      <c r="H226" s="239"/>
      <c r="I226" s="16" t="s">
        <v>2062</v>
      </c>
      <c r="J226" s="16" t="s">
        <v>48</v>
      </c>
      <c r="K226" s="16" t="s">
        <v>2062</v>
      </c>
      <c r="L226" s="16" t="s">
        <v>2063</v>
      </c>
      <c r="M226" s="16" t="s">
        <v>2102</v>
      </c>
      <c r="N226" s="16" t="s">
        <v>2103</v>
      </c>
      <c r="O226" s="240"/>
      <c r="P226" s="265"/>
      <c r="Q226" s="16"/>
      <c r="R226" s="16"/>
      <c r="S226" s="16" t="s">
        <v>2067</v>
      </c>
      <c r="T226" s="16" t="s">
        <v>102</v>
      </c>
      <c r="U226" s="16"/>
      <c r="V226" s="16"/>
      <c r="W226" s="16"/>
      <c r="X226" s="18">
        <v>21</v>
      </c>
      <c r="Y226" s="16" t="s">
        <v>2104</v>
      </c>
      <c r="Z226" s="80" t="s">
        <v>2069</v>
      </c>
      <c r="AA226" s="16" t="s">
        <v>2105</v>
      </c>
      <c r="AB226" s="290">
        <v>39307</v>
      </c>
      <c r="AC226" s="243">
        <v>39479</v>
      </c>
      <c r="AD226" s="100" t="s">
        <v>2106</v>
      </c>
      <c r="AE226" s="244"/>
      <c r="AF226" s="32" t="s">
        <v>60</v>
      </c>
      <c r="AG226" s="32" t="s">
        <v>61</v>
      </c>
      <c r="AH226" s="396" t="s">
        <v>2071</v>
      </c>
      <c r="AI226" s="19" t="s">
        <v>2099</v>
      </c>
      <c r="AJ226" s="19">
        <v>195</v>
      </c>
      <c r="AK226" s="19">
        <v>2007</v>
      </c>
      <c r="AL226" s="19" t="s">
        <v>2072</v>
      </c>
      <c r="AM226" s="19">
        <v>195</v>
      </c>
      <c r="AN226" s="19"/>
      <c r="AO226" s="301"/>
      <c r="AP226" s="302" t="s">
        <v>65</v>
      </c>
      <c r="AQ226" s="40" t="e">
        <f>COUNTIF(#REF!,C226)</f>
        <v>#REF!</v>
      </c>
      <c r="AR226" s="16"/>
      <c r="AS226" s="220" t="e">
        <f>VLOOKUP(C226,#REF!,1,0)</f>
        <v>#REF!</v>
      </c>
    </row>
    <row r="227" s="51" customFormat="1" ht="14.4" spans="1:45">
      <c r="A227" s="106" t="s">
        <v>2107</v>
      </c>
      <c r="B227" s="28">
        <v>231</v>
      </c>
      <c r="C227" s="106" t="s">
        <v>2107</v>
      </c>
      <c r="D227" s="100" t="s">
        <v>2108</v>
      </c>
      <c r="E227" s="238" t="s">
        <v>46</v>
      </c>
      <c r="F227" s="239"/>
      <c r="G227" s="239"/>
      <c r="H227" s="239"/>
      <c r="I227" s="16" t="s">
        <v>2062</v>
      </c>
      <c r="J227" s="16" t="s">
        <v>48</v>
      </c>
      <c r="K227" s="16" t="s">
        <v>2062</v>
      </c>
      <c r="L227" s="16" t="s">
        <v>2063</v>
      </c>
      <c r="M227" s="16" t="s">
        <v>2109</v>
      </c>
      <c r="N227" s="16" t="s">
        <v>2110</v>
      </c>
      <c r="O227" s="240"/>
      <c r="P227" s="265"/>
      <c r="Q227" s="16"/>
      <c r="R227" s="16"/>
      <c r="S227" s="16" t="s">
        <v>2067</v>
      </c>
      <c r="T227" s="16" t="s">
        <v>102</v>
      </c>
      <c r="U227" s="16"/>
      <c r="V227" s="16"/>
      <c r="W227" s="16"/>
      <c r="X227" s="18">
        <v>31</v>
      </c>
      <c r="Y227" s="16" t="s">
        <v>2111</v>
      </c>
      <c r="Z227" s="80" t="s">
        <v>2069</v>
      </c>
      <c r="AA227" s="16" t="s">
        <v>2112</v>
      </c>
      <c r="AB227" s="290">
        <v>39350</v>
      </c>
      <c r="AC227" s="243">
        <v>39508</v>
      </c>
      <c r="AD227" s="100" t="s">
        <v>2113</v>
      </c>
      <c r="AE227" s="244"/>
      <c r="AF227" s="32" t="s">
        <v>60</v>
      </c>
      <c r="AG227" s="32" t="s">
        <v>61</v>
      </c>
      <c r="AH227" s="396" t="s">
        <v>2071</v>
      </c>
      <c r="AI227" s="19" t="s">
        <v>2099</v>
      </c>
      <c r="AJ227" s="19">
        <v>203</v>
      </c>
      <c r="AK227" s="19">
        <v>2007</v>
      </c>
      <c r="AL227" s="19" t="s">
        <v>2072</v>
      </c>
      <c r="AM227" s="19">
        <v>203</v>
      </c>
      <c r="AN227" s="19"/>
      <c r="AO227" s="301"/>
      <c r="AP227" s="302" t="s">
        <v>65</v>
      </c>
      <c r="AQ227" s="40" t="e">
        <f>COUNTIF(#REF!,C227)</f>
        <v>#REF!</v>
      </c>
      <c r="AR227" s="16"/>
      <c r="AS227" s="220" t="e">
        <f>VLOOKUP(C227,#REF!,1,0)</f>
        <v>#REF!</v>
      </c>
    </row>
    <row r="228" s="51" customFormat="1" ht="14.4" spans="1:45">
      <c r="A228" s="106" t="s">
        <v>2114</v>
      </c>
      <c r="B228" s="28">
        <v>232</v>
      </c>
      <c r="C228" s="106" t="s">
        <v>2114</v>
      </c>
      <c r="D228" s="100" t="s">
        <v>2115</v>
      </c>
      <c r="E228" s="238" t="s">
        <v>46</v>
      </c>
      <c r="F228" s="239"/>
      <c r="G228" s="239"/>
      <c r="H228" s="239"/>
      <c r="I228" s="16" t="s">
        <v>2062</v>
      </c>
      <c r="J228" s="16" t="s">
        <v>48</v>
      </c>
      <c r="K228" s="16" t="s">
        <v>2062</v>
      </c>
      <c r="L228" s="16" t="s">
        <v>2063</v>
      </c>
      <c r="M228" s="16" t="s">
        <v>2116</v>
      </c>
      <c r="N228" s="16" t="s">
        <v>2117</v>
      </c>
      <c r="O228" s="240"/>
      <c r="P228" s="265"/>
      <c r="Q228" s="16"/>
      <c r="R228" s="16"/>
      <c r="S228" s="16" t="s">
        <v>2067</v>
      </c>
      <c r="T228" s="16" t="s">
        <v>102</v>
      </c>
      <c r="U228" s="16"/>
      <c r="V228" s="16"/>
      <c r="W228" s="16"/>
      <c r="X228" s="18">
        <v>56</v>
      </c>
      <c r="Y228" s="16" t="s">
        <v>2118</v>
      </c>
      <c r="Z228" s="80" t="s">
        <v>2069</v>
      </c>
      <c r="AA228" s="16" t="s">
        <v>2119</v>
      </c>
      <c r="AB228" s="290">
        <v>39350</v>
      </c>
      <c r="AC228" s="243">
        <v>39508</v>
      </c>
      <c r="AD228" s="100" t="s">
        <v>2120</v>
      </c>
      <c r="AE228" s="244"/>
      <c r="AF228" s="32" t="s">
        <v>60</v>
      </c>
      <c r="AG228" s="32" t="s">
        <v>61</v>
      </c>
      <c r="AH228" s="396" t="s">
        <v>2071</v>
      </c>
      <c r="AI228" s="19" t="s">
        <v>2099</v>
      </c>
      <c r="AJ228" s="19">
        <v>204</v>
      </c>
      <c r="AK228" s="19">
        <v>2007</v>
      </c>
      <c r="AL228" s="19" t="s">
        <v>2072</v>
      </c>
      <c r="AM228" s="19">
        <v>204</v>
      </c>
      <c r="AN228" s="19"/>
      <c r="AO228" s="301"/>
      <c r="AP228" s="302" t="s">
        <v>65</v>
      </c>
      <c r="AQ228" s="40" t="e">
        <f>COUNTIF(#REF!,C228)</f>
        <v>#REF!</v>
      </c>
      <c r="AR228" s="16"/>
      <c r="AS228" s="220" t="e">
        <f>VLOOKUP(C228,#REF!,1,0)</f>
        <v>#REF!</v>
      </c>
    </row>
    <row r="229" s="51" customFormat="1" ht="14.4" spans="1:45">
      <c r="A229" s="106" t="s">
        <v>2121</v>
      </c>
      <c r="B229" s="28">
        <v>233</v>
      </c>
      <c r="C229" s="106" t="s">
        <v>2121</v>
      </c>
      <c r="D229" s="100" t="s">
        <v>2122</v>
      </c>
      <c r="E229" s="238" t="s">
        <v>46</v>
      </c>
      <c r="F229" s="239"/>
      <c r="G229" s="239"/>
      <c r="H229" s="239"/>
      <c r="I229" s="16" t="s">
        <v>2062</v>
      </c>
      <c r="J229" s="16" t="s">
        <v>48</v>
      </c>
      <c r="K229" s="16" t="s">
        <v>2062</v>
      </c>
      <c r="L229" s="16" t="s">
        <v>2063</v>
      </c>
      <c r="M229" s="16" t="s">
        <v>2123</v>
      </c>
      <c r="N229" s="16" t="s">
        <v>2124</v>
      </c>
      <c r="O229" s="240"/>
      <c r="P229" s="265"/>
      <c r="Q229" s="16"/>
      <c r="R229" s="16"/>
      <c r="S229" s="16" t="s">
        <v>2067</v>
      </c>
      <c r="T229" s="16" t="s">
        <v>102</v>
      </c>
      <c r="U229" s="16"/>
      <c r="V229" s="16"/>
      <c r="W229" s="16"/>
      <c r="X229" s="18">
        <v>14</v>
      </c>
      <c r="Y229" s="16" t="s">
        <v>2125</v>
      </c>
      <c r="Z229" s="80" t="s">
        <v>2069</v>
      </c>
      <c r="AA229" s="16">
        <v>0</v>
      </c>
      <c r="AB229" s="290">
        <v>39350</v>
      </c>
      <c r="AC229" s="243">
        <v>39508</v>
      </c>
      <c r="AD229" s="100" t="s">
        <v>2126</v>
      </c>
      <c r="AE229" s="244"/>
      <c r="AF229" s="32" t="s">
        <v>60</v>
      </c>
      <c r="AG229" s="32" t="s">
        <v>61</v>
      </c>
      <c r="AH229" s="396" t="s">
        <v>2071</v>
      </c>
      <c r="AI229" s="19" t="s">
        <v>2099</v>
      </c>
      <c r="AJ229" s="19">
        <v>205</v>
      </c>
      <c r="AK229" s="19">
        <v>2007</v>
      </c>
      <c r="AL229" s="19" t="s">
        <v>2072</v>
      </c>
      <c r="AM229" s="19">
        <v>205</v>
      </c>
      <c r="AN229" s="19"/>
      <c r="AO229" s="301"/>
      <c r="AP229" s="302" t="s">
        <v>65</v>
      </c>
      <c r="AQ229" s="40" t="e">
        <f>COUNTIF(#REF!,C229)</f>
        <v>#REF!</v>
      </c>
      <c r="AR229" s="16"/>
      <c r="AS229" s="220" t="e">
        <f>VLOOKUP(C229,#REF!,1,0)</f>
        <v>#REF!</v>
      </c>
    </row>
    <row r="230" s="51" customFormat="1" ht="14.4" spans="1:45">
      <c r="A230" s="107" t="s">
        <v>2127</v>
      </c>
      <c r="B230" s="28">
        <v>234</v>
      </c>
      <c r="C230" s="107" t="s">
        <v>2127</v>
      </c>
      <c r="D230" s="76" t="s">
        <v>2128</v>
      </c>
      <c r="E230" s="248" t="s">
        <v>46</v>
      </c>
      <c r="F230" s="313"/>
      <c r="G230" s="249"/>
      <c r="H230" s="313"/>
      <c r="I230" s="16" t="s">
        <v>2062</v>
      </c>
      <c r="J230" s="16" t="s">
        <v>48</v>
      </c>
      <c r="K230" s="16" t="s">
        <v>2062</v>
      </c>
      <c r="L230" s="16" t="s">
        <v>2063</v>
      </c>
      <c r="M230" s="16" t="s">
        <v>2129</v>
      </c>
      <c r="N230" s="16" t="s">
        <v>2130</v>
      </c>
      <c r="O230" s="240"/>
      <c r="P230" s="265"/>
      <c r="Q230" s="16"/>
      <c r="R230" s="16"/>
      <c r="S230" s="16" t="s">
        <v>2067</v>
      </c>
      <c r="T230" s="16" t="s">
        <v>102</v>
      </c>
      <c r="U230" s="16"/>
      <c r="V230" s="16"/>
      <c r="W230" s="16"/>
      <c r="X230" s="18">
        <v>7</v>
      </c>
      <c r="Y230" s="16" t="s">
        <v>2069</v>
      </c>
      <c r="Z230" s="51" t="s">
        <v>2069</v>
      </c>
      <c r="AA230" s="16" t="s">
        <v>2131</v>
      </c>
      <c r="AB230" s="290">
        <v>40135</v>
      </c>
      <c r="AC230" s="243">
        <v>40330</v>
      </c>
      <c r="AD230" s="100" t="s">
        <v>2132</v>
      </c>
      <c r="AE230" s="244"/>
      <c r="AF230" s="40" t="s">
        <v>60</v>
      </c>
      <c r="AG230" s="32" t="s">
        <v>61</v>
      </c>
      <c r="AH230" s="33" t="s">
        <v>2071</v>
      </c>
      <c r="AI230" s="19" t="s">
        <v>2099</v>
      </c>
      <c r="AJ230" s="19">
        <v>222</v>
      </c>
      <c r="AK230" s="19">
        <v>2009</v>
      </c>
      <c r="AL230" s="19" t="s">
        <v>2072</v>
      </c>
      <c r="AM230" s="19">
        <v>222</v>
      </c>
      <c r="AN230" s="19"/>
      <c r="AO230" s="301"/>
      <c r="AP230" s="302" t="s">
        <v>65</v>
      </c>
      <c r="AQ230" s="40" t="e">
        <f>COUNTIF(#REF!,C230)</f>
        <v>#REF!</v>
      </c>
      <c r="AS230" s="220" t="e">
        <f>VLOOKUP(C230,#REF!,1,0)</f>
        <v>#REF!</v>
      </c>
    </row>
    <row r="231" s="51" customFormat="1" ht="14.4" spans="1:45">
      <c r="A231" s="106" t="s">
        <v>2133</v>
      </c>
      <c r="B231" s="28">
        <v>235</v>
      </c>
      <c r="C231" s="106" t="s">
        <v>2133</v>
      </c>
      <c r="D231" s="100" t="s">
        <v>2134</v>
      </c>
      <c r="E231" s="238" t="s">
        <v>46</v>
      </c>
      <c r="F231" s="239"/>
      <c r="G231" s="239"/>
      <c r="H231" s="239"/>
      <c r="I231" s="16" t="s">
        <v>2062</v>
      </c>
      <c r="J231" s="16" t="s">
        <v>48</v>
      </c>
      <c r="K231" s="16" t="s">
        <v>2062</v>
      </c>
      <c r="L231" s="16" t="s">
        <v>2063</v>
      </c>
      <c r="M231" s="16" t="s">
        <v>2135</v>
      </c>
      <c r="N231" s="16" t="s">
        <v>2136</v>
      </c>
      <c r="O231" s="240"/>
      <c r="P231" s="265"/>
      <c r="Q231" s="16"/>
      <c r="R231" s="16"/>
      <c r="S231" s="16" t="s">
        <v>2067</v>
      </c>
      <c r="T231" s="16" t="s">
        <v>102</v>
      </c>
      <c r="U231" s="16"/>
      <c r="V231" s="16"/>
      <c r="W231" s="16"/>
      <c r="X231" s="18">
        <v>12</v>
      </c>
      <c r="Y231" s="16" t="s">
        <v>2069</v>
      </c>
      <c r="Z231" s="51" t="s">
        <v>2069</v>
      </c>
      <c r="AA231" s="16" t="s">
        <v>2137</v>
      </c>
      <c r="AB231" s="290">
        <v>40135</v>
      </c>
      <c r="AC231" s="243">
        <v>40330</v>
      </c>
      <c r="AD231" s="100" t="s">
        <v>2138</v>
      </c>
      <c r="AE231" s="244"/>
      <c r="AF231" s="32" t="s">
        <v>60</v>
      </c>
      <c r="AG231" s="32" t="s">
        <v>61</v>
      </c>
      <c r="AH231" s="396" t="s">
        <v>2071</v>
      </c>
      <c r="AI231" s="19" t="s">
        <v>2099</v>
      </c>
      <c r="AJ231" s="19">
        <v>223</v>
      </c>
      <c r="AK231" s="19">
        <v>2009</v>
      </c>
      <c r="AL231" s="19" t="s">
        <v>2072</v>
      </c>
      <c r="AM231" s="19">
        <v>223</v>
      </c>
      <c r="AN231" s="19"/>
      <c r="AO231" s="301"/>
      <c r="AP231" s="302" t="s">
        <v>65</v>
      </c>
      <c r="AQ231" s="40" t="e">
        <f>COUNTIF(#REF!,C231)</f>
        <v>#REF!</v>
      </c>
      <c r="AR231" s="16"/>
      <c r="AS231" s="220" t="e">
        <f>VLOOKUP(C231,#REF!,1,0)</f>
        <v>#REF!</v>
      </c>
    </row>
    <row r="232" s="51" customFormat="1" ht="14.4" spans="1:45">
      <c r="A232" s="106" t="s">
        <v>2139</v>
      </c>
      <c r="B232" s="28">
        <v>236</v>
      </c>
      <c r="C232" s="106" t="s">
        <v>2139</v>
      </c>
      <c r="D232" s="100" t="s">
        <v>2140</v>
      </c>
      <c r="E232" s="238" t="s">
        <v>46</v>
      </c>
      <c r="F232" s="239"/>
      <c r="G232" s="239"/>
      <c r="H232" s="239"/>
      <c r="I232" s="16" t="s">
        <v>2062</v>
      </c>
      <c r="J232" s="16" t="s">
        <v>48</v>
      </c>
      <c r="K232" s="16" t="s">
        <v>109</v>
      </c>
      <c r="L232" s="16" t="s">
        <v>2063</v>
      </c>
      <c r="M232" s="16" t="s">
        <v>2141</v>
      </c>
      <c r="N232" s="16"/>
      <c r="O232" s="240"/>
      <c r="P232" s="265"/>
      <c r="Q232" s="16"/>
      <c r="R232" s="16"/>
      <c r="S232" s="16" t="s">
        <v>2067</v>
      </c>
      <c r="T232" s="16" t="s">
        <v>102</v>
      </c>
      <c r="U232" s="16"/>
      <c r="V232" s="16"/>
      <c r="W232" s="16"/>
      <c r="X232" s="18">
        <v>49</v>
      </c>
      <c r="Y232" s="16" t="s">
        <v>2142</v>
      </c>
      <c r="Z232" s="80" t="s">
        <v>2069</v>
      </c>
      <c r="AA232" s="16" t="s">
        <v>2143</v>
      </c>
      <c r="AB232" s="290">
        <v>40200</v>
      </c>
      <c r="AC232" s="243">
        <v>40391</v>
      </c>
      <c r="AD232" s="100" t="s">
        <v>2144</v>
      </c>
      <c r="AE232" s="244"/>
      <c r="AF232" s="32" t="s">
        <v>60</v>
      </c>
      <c r="AG232" s="32" t="s">
        <v>61</v>
      </c>
      <c r="AH232" s="396" t="s">
        <v>2071</v>
      </c>
      <c r="AI232" s="19" t="s">
        <v>2099</v>
      </c>
      <c r="AJ232" s="19">
        <v>224</v>
      </c>
      <c r="AK232" s="19">
        <v>2010</v>
      </c>
      <c r="AL232" s="19" t="s">
        <v>2072</v>
      </c>
      <c r="AM232" s="19">
        <v>224</v>
      </c>
      <c r="AN232" s="19"/>
      <c r="AO232" s="301"/>
      <c r="AP232" s="302" t="s">
        <v>65</v>
      </c>
      <c r="AQ232" s="40" t="e">
        <f>COUNTIF(#REF!,C232)</f>
        <v>#REF!</v>
      </c>
      <c r="AR232" s="16"/>
      <c r="AS232" s="220" t="e">
        <f>VLOOKUP(C232,#REF!,1,0)</f>
        <v>#REF!</v>
      </c>
    </row>
    <row r="233" s="51" customFormat="1" ht="14.4" spans="1:45">
      <c r="A233" s="106" t="s">
        <v>2145</v>
      </c>
      <c r="B233" s="28">
        <v>237</v>
      </c>
      <c r="C233" s="106" t="s">
        <v>2145</v>
      </c>
      <c r="D233" s="100" t="s">
        <v>2146</v>
      </c>
      <c r="E233" s="238" t="s">
        <v>46</v>
      </c>
      <c r="F233" s="239"/>
      <c r="G233" s="239"/>
      <c r="H233" s="239"/>
      <c r="I233" s="16" t="s">
        <v>2062</v>
      </c>
      <c r="J233" s="16" t="s">
        <v>48</v>
      </c>
      <c r="K233" s="16"/>
      <c r="L233" s="16" t="s">
        <v>2147</v>
      </c>
      <c r="M233" s="16" t="s">
        <v>2148</v>
      </c>
      <c r="N233" s="16" t="s">
        <v>2149</v>
      </c>
      <c r="O233" s="240"/>
      <c r="P233" s="265"/>
      <c r="Q233" s="16"/>
      <c r="R233" s="16"/>
      <c r="S233" s="16" t="s">
        <v>2067</v>
      </c>
      <c r="T233" s="16" t="s">
        <v>102</v>
      </c>
      <c r="U233" s="16"/>
      <c r="V233" s="16"/>
      <c r="W233" s="16"/>
      <c r="X233" s="18">
        <v>24</v>
      </c>
      <c r="Y233" s="16" t="s">
        <v>2150</v>
      </c>
      <c r="Z233" s="80" t="s">
        <v>2151</v>
      </c>
      <c r="AA233" s="16" t="s">
        <v>2152</v>
      </c>
      <c r="AB233" s="290">
        <v>41925</v>
      </c>
      <c r="AC233" s="243">
        <v>42064</v>
      </c>
      <c r="AD233" s="100" t="s">
        <v>2153</v>
      </c>
      <c r="AE233" s="244"/>
      <c r="AF233" s="32" t="s">
        <v>60</v>
      </c>
      <c r="AG233" s="32" t="s">
        <v>61</v>
      </c>
      <c r="AH233" s="396" t="s">
        <v>2071</v>
      </c>
      <c r="AI233" s="19" t="s">
        <v>2099</v>
      </c>
      <c r="AJ233" s="19">
        <v>259</v>
      </c>
      <c r="AK233" s="19">
        <v>2014</v>
      </c>
      <c r="AL233" s="19" t="s">
        <v>2072</v>
      </c>
      <c r="AM233" s="19">
        <v>259</v>
      </c>
      <c r="AN233" s="19"/>
      <c r="AO233" s="301"/>
      <c r="AP233" s="302" t="s">
        <v>65</v>
      </c>
      <c r="AQ233" s="40" t="e">
        <f>COUNTIF(#REF!,C233)</f>
        <v>#REF!</v>
      </c>
      <c r="AR233" s="16"/>
      <c r="AS233" s="220" t="e">
        <f>VLOOKUP(C233,#REF!,1,0)</f>
        <v>#REF!</v>
      </c>
    </row>
    <row r="234" s="51" customFormat="1" ht="14.4" spans="1:45">
      <c r="A234" s="101" t="s">
        <v>2154</v>
      </c>
      <c r="B234" s="28">
        <v>238</v>
      </c>
      <c r="C234" s="101" t="s">
        <v>2154</v>
      </c>
      <c r="D234" s="80" t="s">
        <v>2155</v>
      </c>
      <c r="E234" s="257" t="s">
        <v>46</v>
      </c>
      <c r="F234" s="249" t="s">
        <v>2156</v>
      </c>
      <c r="G234" s="249"/>
      <c r="H234" s="249"/>
      <c r="I234" s="43" t="s">
        <v>2156</v>
      </c>
      <c r="J234" s="43" t="s">
        <v>48</v>
      </c>
      <c r="K234" s="80" t="s">
        <v>1967</v>
      </c>
      <c r="L234" s="16" t="s">
        <v>2157</v>
      </c>
      <c r="M234" s="38" t="s">
        <v>2158</v>
      </c>
      <c r="N234" s="268"/>
      <c r="O234" s="314"/>
      <c r="P234" s="315" t="s">
        <v>2159</v>
      </c>
      <c r="Q234" s="38"/>
      <c r="R234" s="38"/>
      <c r="S234" s="316" t="s">
        <v>673</v>
      </c>
      <c r="T234" s="316" t="s">
        <v>2160</v>
      </c>
      <c r="U234" s="38"/>
      <c r="V234" s="38"/>
      <c r="W234" s="38"/>
      <c r="X234" s="40" t="s">
        <v>250</v>
      </c>
      <c r="Y234" s="43" t="s">
        <v>2161</v>
      </c>
      <c r="Z234" s="51" t="s">
        <v>2161</v>
      </c>
      <c r="AA234" s="38" t="s">
        <v>2162</v>
      </c>
      <c r="AB234" s="289">
        <v>36297</v>
      </c>
      <c r="AC234" s="289">
        <v>36495</v>
      </c>
      <c r="AD234" s="100" t="s">
        <v>2163</v>
      </c>
      <c r="AE234" s="293"/>
      <c r="AF234" s="32" t="s">
        <v>60</v>
      </c>
      <c r="AG234" s="32" t="s">
        <v>2164</v>
      </c>
      <c r="AH234" s="33" t="s">
        <v>2165</v>
      </c>
      <c r="AI234" s="62" t="s">
        <v>2166</v>
      </c>
      <c r="AJ234" s="62">
        <v>26</v>
      </c>
      <c r="AK234" s="62">
        <v>1999</v>
      </c>
      <c r="AL234" s="62" t="s">
        <v>2167</v>
      </c>
      <c r="AM234" s="62">
        <v>26</v>
      </c>
      <c r="AN234" s="62"/>
      <c r="AO234" s="301"/>
      <c r="AP234" s="302" t="s">
        <v>65</v>
      </c>
      <c r="AQ234" s="40" t="e">
        <f>COUNTIF(#REF!,C234)</f>
        <v>#REF!</v>
      </c>
      <c r="AS234" s="220" t="e">
        <f>VLOOKUP(C234,#REF!,1,0)</f>
        <v>#REF!</v>
      </c>
    </row>
    <row r="235" s="51" customFormat="1" ht="14.4" spans="1:45">
      <c r="A235" s="84" t="s">
        <v>2168</v>
      </c>
      <c r="B235" s="28">
        <v>239</v>
      </c>
      <c r="C235" s="84" t="s">
        <v>2168</v>
      </c>
      <c r="D235" s="76" t="s">
        <v>2169</v>
      </c>
      <c r="E235" s="257" t="s">
        <v>46</v>
      </c>
      <c r="F235" s="249" t="s">
        <v>2156</v>
      </c>
      <c r="G235" s="249"/>
      <c r="H235" s="249"/>
      <c r="I235" s="43" t="s">
        <v>2156</v>
      </c>
      <c r="J235" s="43" t="s">
        <v>48</v>
      </c>
      <c r="K235" s="80" t="s">
        <v>1967</v>
      </c>
      <c r="L235" s="16" t="s">
        <v>2157</v>
      </c>
      <c r="M235" s="38" t="s">
        <v>2170</v>
      </c>
      <c r="N235" s="268"/>
      <c r="O235" s="314"/>
      <c r="P235" s="315" t="s">
        <v>2171</v>
      </c>
      <c r="Q235" s="38"/>
      <c r="R235" s="38"/>
      <c r="S235" s="316" t="s">
        <v>2041</v>
      </c>
      <c r="T235" s="316" t="s">
        <v>1917</v>
      </c>
      <c r="U235" s="38"/>
      <c r="V235" s="38"/>
      <c r="W235" s="38"/>
      <c r="X235" s="40" t="s">
        <v>2172</v>
      </c>
      <c r="Y235" s="43" t="s">
        <v>2173</v>
      </c>
      <c r="Z235" s="80" t="s">
        <v>2014</v>
      </c>
      <c r="AA235" s="38" t="s">
        <v>2174</v>
      </c>
      <c r="AB235" s="289">
        <v>42709</v>
      </c>
      <c r="AC235" s="289">
        <v>42856</v>
      </c>
      <c r="AD235" s="100" t="s">
        <v>2175</v>
      </c>
      <c r="AE235" s="294"/>
      <c r="AF235" s="32" t="s">
        <v>60</v>
      </c>
      <c r="AG235" s="32" t="s">
        <v>2164</v>
      </c>
      <c r="AH235" s="33" t="s">
        <v>2165</v>
      </c>
      <c r="AI235" s="62" t="s">
        <v>2166</v>
      </c>
      <c r="AJ235" s="62">
        <v>48</v>
      </c>
      <c r="AK235" s="62">
        <v>2016</v>
      </c>
      <c r="AL235" s="62" t="s">
        <v>2167</v>
      </c>
      <c r="AM235" s="62">
        <v>48</v>
      </c>
      <c r="AN235" s="62"/>
      <c r="AO235" s="301"/>
      <c r="AP235" s="302" t="s">
        <v>65</v>
      </c>
      <c r="AQ235" s="40" t="e">
        <f>COUNTIF(#REF!,C235)</f>
        <v>#REF!</v>
      </c>
      <c r="AS235" s="220" t="e">
        <f>VLOOKUP(C235,#REF!,1,0)</f>
        <v>#REF!</v>
      </c>
    </row>
    <row r="236" s="51" customFormat="1" ht="14.4" spans="1:45">
      <c r="A236" s="84" t="s">
        <v>2176</v>
      </c>
      <c r="B236" s="28">
        <v>240</v>
      </c>
      <c r="C236" s="84" t="s">
        <v>2176</v>
      </c>
      <c r="D236" s="76" t="s">
        <v>2177</v>
      </c>
      <c r="E236" s="257" t="s">
        <v>46</v>
      </c>
      <c r="F236" s="249" t="s">
        <v>2156</v>
      </c>
      <c r="G236" s="249"/>
      <c r="H236" s="249"/>
      <c r="I236" s="43" t="s">
        <v>2156</v>
      </c>
      <c r="J236" s="43" t="s">
        <v>48</v>
      </c>
      <c r="K236" s="80" t="s">
        <v>1967</v>
      </c>
      <c r="L236" s="16" t="s">
        <v>2157</v>
      </c>
      <c r="M236" s="38" t="s">
        <v>2178</v>
      </c>
      <c r="N236" s="268"/>
      <c r="O236" s="314"/>
      <c r="P236" s="315" t="s">
        <v>2179</v>
      </c>
      <c r="Q236" s="38"/>
      <c r="R236" s="38"/>
      <c r="S236" s="316" t="s">
        <v>2180</v>
      </c>
      <c r="T236" s="316" t="s">
        <v>2027</v>
      </c>
      <c r="U236" s="38"/>
      <c r="V236" s="38"/>
      <c r="W236" s="38"/>
      <c r="X236" s="40" t="s">
        <v>2181</v>
      </c>
      <c r="Y236" s="43" t="s">
        <v>2182</v>
      </c>
      <c r="Z236" s="51" t="s">
        <v>2182</v>
      </c>
      <c r="AA236" s="38" t="s">
        <v>2183</v>
      </c>
      <c r="AB236" s="289">
        <v>42709</v>
      </c>
      <c r="AC236" s="289">
        <v>42856</v>
      </c>
      <c r="AD236" s="100" t="s">
        <v>2184</v>
      </c>
      <c r="AE236" s="294"/>
      <c r="AF236" s="32" t="s">
        <v>60</v>
      </c>
      <c r="AG236" s="32" t="s">
        <v>2164</v>
      </c>
      <c r="AH236" s="33" t="s">
        <v>2165</v>
      </c>
      <c r="AI236" s="62" t="s">
        <v>2166</v>
      </c>
      <c r="AJ236" s="62">
        <v>404</v>
      </c>
      <c r="AK236" s="62">
        <v>2016</v>
      </c>
      <c r="AL236" s="62" t="s">
        <v>2167</v>
      </c>
      <c r="AM236" s="62">
        <v>404</v>
      </c>
      <c r="AN236" s="62"/>
      <c r="AO236" s="301"/>
      <c r="AP236" s="302" t="s">
        <v>65</v>
      </c>
      <c r="AQ236" s="40" t="e">
        <f>COUNTIF(#REF!,C236)</f>
        <v>#REF!</v>
      </c>
      <c r="AS236" s="220" t="e">
        <f>VLOOKUP(C236,#REF!,1,0)</f>
        <v>#REF!</v>
      </c>
    </row>
    <row r="237" s="51" customFormat="1" ht="21.6" spans="1:45">
      <c r="A237" s="98" t="s">
        <v>2185</v>
      </c>
      <c r="B237" s="28">
        <v>241</v>
      </c>
      <c r="C237" s="98" t="s">
        <v>2185</v>
      </c>
      <c r="D237" s="130" t="s">
        <v>2186</v>
      </c>
      <c r="E237" s="257" t="s">
        <v>46</v>
      </c>
      <c r="F237" s="249" t="s">
        <v>2187</v>
      </c>
      <c r="G237" s="249" t="s">
        <v>542</v>
      </c>
      <c r="H237" s="249"/>
      <c r="I237" s="43" t="s">
        <v>2187</v>
      </c>
      <c r="J237" s="43" t="s">
        <v>48</v>
      </c>
      <c r="K237" s="43"/>
      <c r="L237" s="16" t="s">
        <v>2188</v>
      </c>
      <c r="M237" s="43" t="s">
        <v>2189</v>
      </c>
      <c r="N237" s="43" t="s">
        <v>2190</v>
      </c>
      <c r="O237" s="270"/>
      <c r="P237" s="241" t="s">
        <v>2191</v>
      </c>
      <c r="Q237" s="43"/>
      <c r="R237" s="43"/>
      <c r="S237" s="280" t="s">
        <v>2192</v>
      </c>
      <c r="T237" s="280" t="s">
        <v>926</v>
      </c>
      <c r="U237" s="43"/>
      <c r="V237" s="43"/>
      <c r="W237" s="43"/>
      <c r="X237" s="205" t="s">
        <v>2193</v>
      </c>
      <c r="Y237" s="43" t="s">
        <v>2029</v>
      </c>
      <c r="Z237" s="51" t="s">
        <v>2029</v>
      </c>
      <c r="AA237" s="43" t="s">
        <v>2194</v>
      </c>
      <c r="AB237" s="243">
        <v>40912</v>
      </c>
      <c r="AC237" s="243">
        <v>40969</v>
      </c>
      <c r="AD237" s="100" t="s">
        <v>2195</v>
      </c>
      <c r="AE237" s="28"/>
      <c r="AF237" s="44" t="s">
        <v>60</v>
      </c>
      <c r="AG237" s="44" t="s">
        <v>2164</v>
      </c>
      <c r="AH237" s="33" t="s">
        <v>2165</v>
      </c>
      <c r="AI237" s="62" t="s">
        <v>2166</v>
      </c>
      <c r="AJ237" s="62">
        <v>532</v>
      </c>
      <c r="AK237" s="62">
        <v>2012</v>
      </c>
      <c r="AL237" s="62" t="s">
        <v>2167</v>
      </c>
      <c r="AM237" s="62">
        <v>532</v>
      </c>
      <c r="AN237" s="70"/>
      <c r="AO237" s="301" t="s">
        <v>65</v>
      </c>
      <c r="AP237" s="302" t="s">
        <v>65</v>
      </c>
      <c r="AQ237" s="40" t="e">
        <f>COUNTIF(#REF!,C237)</f>
        <v>#REF!</v>
      </c>
      <c r="AR237" s="80"/>
      <c r="AS237" s="220" t="e">
        <f>VLOOKUP(C237,#REF!,1,0)</f>
        <v>#REF!</v>
      </c>
    </row>
    <row r="238" s="51" customFormat="1" ht="14.4" spans="1:45">
      <c r="A238" s="125" t="s">
        <v>2196</v>
      </c>
      <c r="B238" s="28">
        <v>242</v>
      </c>
      <c r="C238" s="125" t="s">
        <v>2196</v>
      </c>
      <c r="D238" s="126" t="s">
        <v>2197</v>
      </c>
      <c r="E238" s="257" t="s">
        <v>46</v>
      </c>
      <c r="F238" s="249" t="s">
        <v>2187</v>
      </c>
      <c r="G238" s="249"/>
      <c r="H238" s="249"/>
      <c r="I238" s="43" t="s">
        <v>2187</v>
      </c>
      <c r="J238" s="43" t="s">
        <v>48</v>
      </c>
      <c r="K238" s="43"/>
      <c r="L238" s="16" t="s">
        <v>2188</v>
      </c>
      <c r="M238" s="38" t="s">
        <v>2198</v>
      </c>
      <c r="N238" s="43" t="s">
        <v>2199</v>
      </c>
      <c r="O238" s="314"/>
      <c r="P238" s="315" t="s">
        <v>2200</v>
      </c>
      <c r="Q238" s="38"/>
      <c r="R238" s="38"/>
      <c r="S238" s="316" t="s">
        <v>2192</v>
      </c>
      <c r="T238" s="316" t="s">
        <v>926</v>
      </c>
      <c r="U238" s="38"/>
      <c r="V238" s="38"/>
      <c r="W238" s="38"/>
      <c r="X238" s="40" t="s">
        <v>116</v>
      </c>
      <c r="Y238" s="43" t="s">
        <v>2201</v>
      </c>
      <c r="Z238" s="80" t="s">
        <v>2202</v>
      </c>
      <c r="AA238" s="38" t="s">
        <v>2203</v>
      </c>
      <c r="AB238" s="289">
        <v>42709</v>
      </c>
      <c r="AC238" s="289">
        <v>42856</v>
      </c>
      <c r="AD238" s="100" t="s">
        <v>2204</v>
      </c>
      <c r="AE238" s="294"/>
      <c r="AF238" s="32" t="s">
        <v>60</v>
      </c>
      <c r="AG238" s="32" t="s">
        <v>2164</v>
      </c>
      <c r="AH238" s="33" t="s">
        <v>2165</v>
      </c>
      <c r="AI238" s="62" t="s">
        <v>2166</v>
      </c>
      <c r="AJ238" s="62">
        <v>600</v>
      </c>
      <c r="AK238" s="62">
        <v>2016</v>
      </c>
      <c r="AL238" s="62" t="s">
        <v>2167</v>
      </c>
      <c r="AM238" s="62">
        <v>600</v>
      </c>
      <c r="AN238" s="62"/>
      <c r="AO238" s="301"/>
      <c r="AP238" s="302" t="s">
        <v>65</v>
      </c>
      <c r="AQ238" s="40" t="e">
        <f>COUNTIF(#REF!,C238)</f>
        <v>#REF!</v>
      </c>
      <c r="AS238" s="220" t="e">
        <f>VLOOKUP(C238,#REF!,1,0)</f>
        <v>#REF!</v>
      </c>
    </row>
    <row r="239" s="51" customFormat="1" ht="14.4" spans="1:45">
      <c r="A239" s="84" t="s">
        <v>2205</v>
      </c>
      <c r="B239" s="28">
        <v>243</v>
      </c>
      <c r="C239" s="84" t="s">
        <v>2205</v>
      </c>
      <c r="D239" s="76" t="s">
        <v>2206</v>
      </c>
      <c r="E239" s="257" t="s">
        <v>46</v>
      </c>
      <c r="F239" s="249" t="s">
        <v>1650</v>
      </c>
      <c r="G239" s="249"/>
      <c r="H239" s="249"/>
      <c r="I239" s="80" t="s">
        <v>1650</v>
      </c>
      <c r="J239" s="43" t="s">
        <v>48</v>
      </c>
      <c r="K239" s="80" t="s">
        <v>49</v>
      </c>
      <c r="L239" s="16" t="s">
        <v>1651</v>
      </c>
      <c r="M239" s="38" t="s">
        <v>2207</v>
      </c>
      <c r="N239" s="43" t="s">
        <v>2208</v>
      </c>
      <c r="O239" s="314"/>
      <c r="P239" s="315" t="s">
        <v>2209</v>
      </c>
      <c r="Q239" s="38"/>
      <c r="R239" s="38"/>
      <c r="S239" s="316" t="s">
        <v>1287</v>
      </c>
      <c r="T239" s="316" t="s">
        <v>1288</v>
      </c>
      <c r="U239" s="38"/>
      <c r="V239" s="38"/>
      <c r="W239" s="38"/>
      <c r="X239" s="40" t="s">
        <v>2210</v>
      </c>
      <c r="Y239" s="43" t="s">
        <v>2211</v>
      </c>
      <c r="Z239" s="80" t="s">
        <v>1764</v>
      </c>
      <c r="AA239" s="38" t="s">
        <v>2212</v>
      </c>
      <c r="AB239" s="289">
        <v>41144</v>
      </c>
      <c r="AC239" s="289">
        <v>41244</v>
      </c>
      <c r="AD239" s="100" t="s">
        <v>2213</v>
      </c>
      <c r="AE239" s="294"/>
      <c r="AF239" s="32" t="s">
        <v>60</v>
      </c>
      <c r="AG239" s="32" t="s">
        <v>2164</v>
      </c>
      <c r="AH239" s="33" t="s">
        <v>2165</v>
      </c>
      <c r="AI239" s="62" t="s">
        <v>2166</v>
      </c>
      <c r="AJ239" s="62">
        <v>5027</v>
      </c>
      <c r="AK239" s="62">
        <v>2012</v>
      </c>
      <c r="AL239" s="62" t="s">
        <v>2167</v>
      </c>
      <c r="AM239" s="62">
        <v>5027</v>
      </c>
      <c r="AN239" s="62"/>
      <c r="AO239" s="301"/>
      <c r="AP239" s="302" t="s">
        <v>65</v>
      </c>
      <c r="AQ239" s="40" t="e">
        <f>COUNTIF(#REF!,C239)</f>
        <v>#REF!</v>
      </c>
      <c r="AS239" s="220" t="e">
        <f>VLOOKUP(C239,#REF!,1,0)</f>
        <v>#REF!</v>
      </c>
    </row>
    <row r="240" s="51" customFormat="1" ht="14.4" spans="1:45">
      <c r="A240" s="85" t="s">
        <v>2214</v>
      </c>
      <c r="B240" s="28">
        <v>244</v>
      </c>
      <c r="C240" s="85" t="s">
        <v>2214</v>
      </c>
      <c r="D240" s="76" t="s">
        <v>2215</v>
      </c>
      <c r="E240" s="257" t="s">
        <v>239</v>
      </c>
      <c r="F240" s="249" t="s">
        <v>1650</v>
      </c>
      <c r="G240" s="249"/>
      <c r="H240" s="249"/>
      <c r="I240" s="80" t="s">
        <v>1650</v>
      </c>
      <c r="J240" s="43" t="s">
        <v>48</v>
      </c>
      <c r="K240" s="80" t="s">
        <v>49</v>
      </c>
      <c r="L240" s="16" t="s">
        <v>1651</v>
      </c>
      <c r="M240" s="38" t="s">
        <v>2216</v>
      </c>
      <c r="N240" s="43" t="s">
        <v>2217</v>
      </c>
      <c r="O240" s="314" t="s">
        <v>2218</v>
      </c>
      <c r="P240" s="315" t="s">
        <v>2219</v>
      </c>
      <c r="Q240" s="51" t="s">
        <v>293</v>
      </c>
      <c r="R240" s="38" t="s">
        <v>2220</v>
      </c>
      <c r="S240" s="316" t="s">
        <v>1287</v>
      </c>
      <c r="T240" s="316" t="s">
        <v>1288</v>
      </c>
      <c r="U240" s="38"/>
      <c r="V240" s="38"/>
      <c r="W240" s="38"/>
      <c r="X240" s="40" t="s">
        <v>2221</v>
      </c>
      <c r="Y240" s="43" t="s">
        <v>2222</v>
      </c>
      <c r="Z240" s="80" t="s">
        <v>2223</v>
      </c>
      <c r="AA240" s="38" t="s">
        <v>2224</v>
      </c>
      <c r="AB240" s="289">
        <v>39363</v>
      </c>
      <c r="AC240" s="289">
        <v>39508</v>
      </c>
      <c r="AD240" s="100" t="s">
        <v>2225</v>
      </c>
      <c r="AE240" s="294"/>
      <c r="AF240" s="40" t="s">
        <v>60</v>
      </c>
      <c r="AG240" s="32" t="s">
        <v>2164</v>
      </c>
      <c r="AH240" s="33" t="s">
        <v>2165</v>
      </c>
      <c r="AI240" s="62" t="s">
        <v>2166</v>
      </c>
      <c r="AJ240" s="62">
        <v>5053.2</v>
      </c>
      <c r="AK240" s="70">
        <v>2007</v>
      </c>
      <c r="AL240" s="62" t="s">
        <v>2167</v>
      </c>
      <c r="AM240" s="62">
        <v>5053</v>
      </c>
      <c r="AN240" s="62">
        <v>2</v>
      </c>
      <c r="AO240" s="301"/>
      <c r="AP240" s="302" t="s">
        <v>65</v>
      </c>
      <c r="AQ240" s="40" t="e">
        <f>COUNTIF(#REF!,C240)</f>
        <v>#REF!</v>
      </c>
      <c r="AS240" s="220" t="e">
        <f>VLOOKUP(C240,#REF!,1,0)</f>
        <v>#REF!</v>
      </c>
    </row>
    <row r="241" s="80" customFormat="1" ht="14.4" spans="1:45">
      <c r="A241" s="106" t="s">
        <v>2226</v>
      </c>
      <c r="B241" s="28">
        <v>245</v>
      </c>
      <c r="C241" s="106" t="s">
        <v>2226</v>
      </c>
      <c r="D241" s="100" t="s">
        <v>2227</v>
      </c>
      <c r="E241" s="238" t="s">
        <v>46</v>
      </c>
      <c r="F241" s="239"/>
      <c r="G241" s="239"/>
      <c r="H241" s="239"/>
      <c r="I241" s="80" t="s">
        <v>1650</v>
      </c>
      <c r="J241" s="16" t="s">
        <v>48</v>
      </c>
      <c r="K241" s="80" t="s">
        <v>49</v>
      </c>
      <c r="L241" s="16" t="s">
        <v>1651</v>
      </c>
      <c r="M241" s="397" t="s">
        <v>2228</v>
      </c>
      <c r="N241" s="16" t="s">
        <v>2229</v>
      </c>
      <c r="O241" s="240"/>
      <c r="P241" s="398" t="s">
        <v>2230</v>
      </c>
      <c r="Q241" s="16"/>
      <c r="R241" s="16"/>
      <c r="S241" s="242" t="s">
        <v>1287</v>
      </c>
      <c r="T241" s="399" t="s">
        <v>1288</v>
      </c>
      <c r="U241" s="16"/>
      <c r="V241" s="16"/>
      <c r="W241" s="16"/>
      <c r="X241" s="400" t="s">
        <v>2231</v>
      </c>
      <c r="Y241" s="397" t="s">
        <v>2232</v>
      </c>
      <c r="Z241" s="80" t="s">
        <v>2233</v>
      </c>
      <c r="AA241" s="16" t="s">
        <v>2234</v>
      </c>
      <c r="AB241" s="243">
        <v>41927</v>
      </c>
      <c r="AC241" s="243">
        <v>42064</v>
      </c>
      <c r="AD241" s="401" t="s">
        <v>2235</v>
      </c>
      <c r="AE241" s="244"/>
      <c r="AF241" s="32" t="s">
        <v>60</v>
      </c>
      <c r="AG241" s="16" t="s">
        <v>2164</v>
      </c>
      <c r="AH241" s="396" t="s">
        <v>2165</v>
      </c>
      <c r="AI241" s="19" t="s">
        <v>2166</v>
      </c>
      <c r="AJ241" s="19">
        <v>5079</v>
      </c>
      <c r="AK241" s="19">
        <v>2014</v>
      </c>
      <c r="AL241" s="19" t="s">
        <v>2167</v>
      </c>
      <c r="AM241" s="19">
        <v>5079</v>
      </c>
      <c r="AN241" s="19"/>
      <c r="AO241" s="301"/>
      <c r="AP241" s="302" t="s">
        <v>65</v>
      </c>
      <c r="AQ241" s="40" t="e">
        <f>COUNTIF(#REF!,C241)</f>
        <v>#REF!</v>
      </c>
      <c r="AR241" s="16"/>
      <c r="AS241" s="220" t="e">
        <f>VLOOKUP(C241,#REF!,1,0)</f>
        <v>#REF!</v>
      </c>
    </row>
    <row r="242" s="51" customFormat="1" ht="14.4" spans="1:45">
      <c r="A242" s="84" t="s">
        <v>2236</v>
      </c>
      <c r="B242" s="28">
        <v>246</v>
      </c>
      <c r="C242" s="84" t="s">
        <v>2236</v>
      </c>
      <c r="D242" s="76" t="s">
        <v>2237</v>
      </c>
      <c r="E242" s="257" t="s">
        <v>46</v>
      </c>
      <c r="F242" s="249" t="s">
        <v>1650</v>
      </c>
      <c r="G242" s="249"/>
      <c r="H242" s="249"/>
      <c r="I242" s="80" t="s">
        <v>1650</v>
      </c>
      <c r="J242" s="43" t="s">
        <v>48</v>
      </c>
      <c r="K242" s="80" t="s">
        <v>49</v>
      </c>
      <c r="L242" s="16" t="s">
        <v>1651</v>
      </c>
      <c r="M242" s="38" t="s">
        <v>2238</v>
      </c>
      <c r="N242" s="43" t="s">
        <v>2239</v>
      </c>
      <c r="O242" s="314"/>
      <c r="P242" s="315" t="s">
        <v>2240</v>
      </c>
      <c r="Q242" s="38"/>
      <c r="R242" s="38"/>
      <c r="S242" s="316" t="s">
        <v>1287</v>
      </c>
      <c r="T242" s="316" t="s">
        <v>1288</v>
      </c>
      <c r="U242" s="38"/>
      <c r="V242" s="38"/>
      <c r="W242" s="38"/>
      <c r="X242" s="40" t="s">
        <v>2241</v>
      </c>
      <c r="Y242" s="43" t="s">
        <v>2242</v>
      </c>
      <c r="Z242" s="80" t="s">
        <v>2243</v>
      </c>
      <c r="AA242" s="38" t="s">
        <v>2244</v>
      </c>
      <c r="AB242" s="289">
        <v>41606</v>
      </c>
      <c r="AC242" s="289">
        <v>41730</v>
      </c>
      <c r="AD242" s="100" t="s">
        <v>2245</v>
      </c>
      <c r="AE242" s="294"/>
      <c r="AF242" s="32" t="s">
        <v>60</v>
      </c>
      <c r="AG242" s="32" t="s">
        <v>2164</v>
      </c>
      <c r="AH242" s="33" t="s">
        <v>2165</v>
      </c>
      <c r="AI242" s="62" t="s">
        <v>2166</v>
      </c>
      <c r="AJ242" s="62">
        <v>5080</v>
      </c>
      <c r="AK242" s="62">
        <v>2013</v>
      </c>
      <c r="AL242" s="62" t="s">
        <v>2167</v>
      </c>
      <c r="AM242" s="62">
        <v>5080</v>
      </c>
      <c r="AN242" s="62"/>
      <c r="AO242" s="301"/>
      <c r="AP242" s="302" t="s">
        <v>65</v>
      </c>
      <c r="AQ242" s="40" t="e">
        <f>COUNTIF(#REF!,C242)</f>
        <v>#REF!</v>
      </c>
      <c r="AS242" s="220" t="e">
        <f>VLOOKUP(C242,#REF!,1,0)</f>
        <v>#REF!</v>
      </c>
    </row>
    <row r="243" s="51" customFormat="1" ht="14.4" spans="1:45">
      <c r="A243" s="85" t="s">
        <v>2246</v>
      </c>
      <c r="B243" s="28">
        <v>247</v>
      </c>
      <c r="C243" s="85" t="s">
        <v>2246</v>
      </c>
      <c r="D243" s="76" t="s">
        <v>2247</v>
      </c>
      <c r="E243" s="257" t="s">
        <v>46</v>
      </c>
      <c r="F243" s="249" t="s">
        <v>2248</v>
      </c>
      <c r="G243" s="249"/>
      <c r="H243" s="249"/>
      <c r="I243" s="43" t="s">
        <v>2248</v>
      </c>
      <c r="J243" s="43" t="s">
        <v>48</v>
      </c>
      <c r="K243" s="43" t="s">
        <v>94</v>
      </c>
      <c r="L243" s="16" t="s">
        <v>2249</v>
      </c>
      <c r="M243" s="38" t="s">
        <v>2250</v>
      </c>
      <c r="N243" s="43" t="s">
        <v>2251</v>
      </c>
      <c r="O243" s="314"/>
      <c r="P243" s="315" t="s">
        <v>2252</v>
      </c>
      <c r="Q243" s="38"/>
      <c r="R243" s="38"/>
      <c r="S243" s="316" t="s">
        <v>2253</v>
      </c>
      <c r="T243" s="316" t="s">
        <v>102</v>
      </c>
      <c r="U243" s="38"/>
      <c r="V243" s="38"/>
      <c r="W243" s="38"/>
      <c r="X243" s="40" t="s">
        <v>2254</v>
      </c>
      <c r="Y243" s="43" t="s">
        <v>2255</v>
      </c>
      <c r="Z243" s="80" t="s">
        <v>2256</v>
      </c>
      <c r="AA243" s="38" t="s">
        <v>2257</v>
      </c>
      <c r="AB243" s="289">
        <v>42822</v>
      </c>
      <c r="AC243" s="289">
        <v>42948</v>
      </c>
      <c r="AD243" s="100" t="s">
        <v>2258</v>
      </c>
      <c r="AE243" s="294"/>
      <c r="AF243" s="40" t="s">
        <v>60</v>
      </c>
      <c r="AG243" s="32" t="s">
        <v>2164</v>
      </c>
      <c r="AH243" s="33" t="s">
        <v>2165</v>
      </c>
      <c r="AI243" s="62" t="s">
        <v>2166</v>
      </c>
      <c r="AJ243" s="62">
        <v>5087</v>
      </c>
      <c r="AK243" s="70">
        <v>2017</v>
      </c>
      <c r="AL243" s="62" t="s">
        <v>2167</v>
      </c>
      <c r="AM243" s="62">
        <v>5087</v>
      </c>
      <c r="AN243" s="62"/>
      <c r="AO243" s="301"/>
      <c r="AP243" s="302" t="s">
        <v>65</v>
      </c>
      <c r="AQ243" s="40" t="e">
        <f>COUNTIF(#REF!,C243)</f>
        <v>#REF!</v>
      </c>
      <c r="AS243" s="220" t="e">
        <f>VLOOKUP(C243,#REF!,1,0)</f>
        <v>#REF!</v>
      </c>
    </row>
    <row r="244" s="51" customFormat="1" ht="14.4" spans="1:45">
      <c r="A244" s="84" t="s">
        <v>2259</v>
      </c>
      <c r="B244" s="28">
        <v>248</v>
      </c>
      <c r="C244" s="84" t="s">
        <v>2259</v>
      </c>
      <c r="D244" s="76" t="s">
        <v>2260</v>
      </c>
      <c r="E244" s="257" t="s">
        <v>239</v>
      </c>
      <c r="F244" s="249" t="s">
        <v>2187</v>
      </c>
      <c r="G244" s="249"/>
      <c r="H244" s="249"/>
      <c r="I244" s="43" t="s">
        <v>2187</v>
      </c>
      <c r="J244" s="43" t="s">
        <v>48</v>
      </c>
      <c r="K244" s="43"/>
      <c r="L244" s="16" t="s">
        <v>2188</v>
      </c>
      <c r="M244" s="38" t="s">
        <v>2261</v>
      </c>
      <c r="N244" s="268"/>
      <c r="O244" s="309"/>
      <c r="P244" s="315" t="s">
        <v>2262</v>
      </c>
      <c r="Q244" s="38"/>
      <c r="R244" s="38"/>
      <c r="S244" s="316" t="s">
        <v>2192</v>
      </c>
      <c r="T244" s="316" t="s">
        <v>926</v>
      </c>
      <c r="U244" s="38"/>
      <c r="V244" s="38"/>
      <c r="W244" s="38"/>
      <c r="X244" s="40"/>
      <c r="Y244" s="318" t="s">
        <v>2263</v>
      </c>
      <c r="Z244" s="80" t="s">
        <v>2264</v>
      </c>
      <c r="AA244" s="288">
        <v>0</v>
      </c>
      <c r="AB244" s="289">
        <v>35058</v>
      </c>
      <c r="AC244" s="289">
        <v>35246</v>
      </c>
      <c r="AD244" s="286"/>
      <c r="AE244" s="294"/>
      <c r="AF244" s="32" t="s">
        <v>60</v>
      </c>
      <c r="AG244" s="32" t="s">
        <v>2164</v>
      </c>
      <c r="AH244" s="33" t="s">
        <v>2165</v>
      </c>
      <c r="AI244" s="62" t="s">
        <v>2166</v>
      </c>
      <c r="AJ244" s="62">
        <v>5107</v>
      </c>
      <c r="AK244" s="62">
        <v>1995</v>
      </c>
      <c r="AL244" s="62" t="s">
        <v>2167</v>
      </c>
      <c r="AM244" s="62">
        <v>5107</v>
      </c>
      <c r="AN244" s="62"/>
      <c r="AO244" s="301"/>
      <c r="AP244" s="302" t="s">
        <v>65</v>
      </c>
      <c r="AQ244" s="40" t="e">
        <f>COUNTIF(#REF!,C244)</f>
        <v>#REF!</v>
      </c>
      <c r="AS244" s="220" t="e">
        <f>VLOOKUP(C244,#REF!,1,0)</f>
        <v>#REF!</v>
      </c>
    </row>
    <row r="245" s="80" customFormat="1" ht="14.4" spans="1:45">
      <c r="A245" s="84" t="s">
        <v>2265</v>
      </c>
      <c r="B245" s="28">
        <v>249</v>
      </c>
      <c r="C245" s="84" t="s">
        <v>2265</v>
      </c>
      <c r="D245" s="76" t="s">
        <v>2260</v>
      </c>
      <c r="E245" s="257" t="s">
        <v>239</v>
      </c>
      <c r="F245" s="249" t="s">
        <v>2187</v>
      </c>
      <c r="G245" s="249"/>
      <c r="H245" s="249"/>
      <c r="I245" s="43" t="s">
        <v>2187</v>
      </c>
      <c r="J245" s="43" t="s">
        <v>48</v>
      </c>
      <c r="K245" s="43"/>
      <c r="L245" s="16" t="s">
        <v>2188</v>
      </c>
      <c r="M245" s="38" t="s">
        <v>2261</v>
      </c>
      <c r="N245" s="268"/>
      <c r="O245" s="314" t="s">
        <v>2266</v>
      </c>
      <c r="P245" s="315" t="s">
        <v>2259</v>
      </c>
      <c r="Q245" s="51" t="s">
        <v>293</v>
      </c>
      <c r="R245" s="38" t="s">
        <v>2267</v>
      </c>
      <c r="S245" s="316" t="s">
        <v>2192</v>
      </c>
      <c r="T245" s="316" t="s">
        <v>926</v>
      </c>
      <c r="U245" s="38"/>
      <c r="V245" s="38"/>
      <c r="W245" s="38"/>
      <c r="X245" s="40" t="s">
        <v>2268</v>
      </c>
      <c r="Y245" s="43" t="s">
        <v>2269</v>
      </c>
      <c r="Z245" s="51" t="s">
        <v>2269</v>
      </c>
      <c r="AA245" s="38" t="s">
        <v>2270</v>
      </c>
      <c r="AB245" s="289">
        <v>38559</v>
      </c>
      <c r="AC245" s="289">
        <v>38657</v>
      </c>
      <c r="AD245" s="100" t="s">
        <v>2271</v>
      </c>
      <c r="AE245" s="294" t="s">
        <v>2272</v>
      </c>
      <c r="AF245" s="32" t="s">
        <v>60</v>
      </c>
      <c r="AG245" s="32" t="s">
        <v>2164</v>
      </c>
      <c r="AH245" s="33" t="s">
        <v>2165</v>
      </c>
      <c r="AI245" s="62" t="s">
        <v>2166</v>
      </c>
      <c r="AJ245" s="62">
        <v>5107</v>
      </c>
      <c r="AK245" s="62">
        <v>2005</v>
      </c>
      <c r="AL245" s="62" t="s">
        <v>2167</v>
      </c>
      <c r="AM245" s="62">
        <v>5107</v>
      </c>
      <c r="AN245" s="62"/>
      <c r="AO245" s="301"/>
      <c r="AP245" s="302" t="s">
        <v>65</v>
      </c>
      <c r="AQ245" s="40" t="e">
        <f>COUNTIF(#REF!,C245)</f>
        <v>#REF!</v>
      </c>
      <c r="AR245" s="51"/>
      <c r="AS245" s="220" t="e">
        <f>VLOOKUP(C245,#REF!,1,0)</f>
        <v>#REF!</v>
      </c>
    </row>
    <row r="246" s="80" customFormat="1" ht="39.6" spans="1:45">
      <c r="A246" s="89" t="s">
        <v>2266</v>
      </c>
      <c r="B246" s="28">
        <v>250</v>
      </c>
      <c r="C246" s="89" t="s">
        <v>2266</v>
      </c>
      <c r="D246" s="90" t="s">
        <v>2260</v>
      </c>
      <c r="E246" s="257" t="s">
        <v>46</v>
      </c>
      <c r="F246" s="249" t="s">
        <v>2187</v>
      </c>
      <c r="G246" s="249" t="s">
        <v>542</v>
      </c>
      <c r="H246" s="249"/>
      <c r="I246" s="43" t="s">
        <v>2187</v>
      </c>
      <c r="J246" s="43" t="s">
        <v>48</v>
      </c>
      <c r="K246" s="43"/>
      <c r="L246" s="16" t="s">
        <v>2188</v>
      </c>
      <c r="M246" s="43" t="s">
        <v>2273</v>
      </c>
      <c r="N246" s="43" t="s">
        <v>2274</v>
      </c>
      <c r="O246" s="270"/>
      <c r="P246" s="241" t="s">
        <v>2265</v>
      </c>
      <c r="Q246" s="43"/>
      <c r="R246" s="43"/>
      <c r="S246" s="280" t="s">
        <v>2192</v>
      </c>
      <c r="T246" s="280" t="s">
        <v>926</v>
      </c>
      <c r="U246" s="43"/>
      <c r="V246" s="43"/>
      <c r="W246" s="43"/>
      <c r="X246" s="205" t="s">
        <v>2275</v>
      </c>
      <c r="Y246" s="43" t="s">
        <v>2276</v>
      </c>
      <c r="Z246" s="80" t="s">
        <v>2277</v>
      </c>
      <c r="AA246" s="43" t="s">
        <v>2278</v>
      </c>
      <c r="AB246" s="243">
        <v>42709</v>
      </c>
      <c r="AC246" s="243">
        <v>42856</v>
      </c>
      <c r="AD246" s="310" t="s">
        <v>2279</v>
      </c>
      <c r="AE246" s="28"/>
      <c r="AF246" s="44" t="s">
        <v>60</v>
      </c>
      <c r="AG246" s="44" t="s">
        <v>2164</v>
      </c>
      <c r="AH246" s="33" t="s">
        <v>2165</v>
      </c>
      <c r="AI246" s="121" t="s">
        <v>2166</v>
      </c>
      <c r="AJ246" s="121">
        <v>5107</v>
      </c>
      <c r="AK246" s="121">
        <v>2016</v>
      </c>
      <c r="AL246" s="62" t="s">
        <v>2167</v>
      </c>
      <c r="AM246" s="121">
        <v>5107</v>
      </c>
      <c r="AN246" s="70"/>
      <c r="AO246" s="301" t="s">
        <v>65</v>
      </c>
      <c r="AP246" s="302" t="s">
        <v>65</v>
      </c>
      <c r="AQ246" s="40" t="e">
        <f>COUNTIF(#REF!,C246)</f>
        <v>#REF!</v>
      </c>
      <c r="AS246" s="220" t="e">
        <f>VLOOKUP(C246,#REF!,1,0)</f>
        <v>#REF!</v>
      </c>
    </row>
    <row r="247" s="51" customFormat="1" ht="14.4" spans="1:45">
      <c r="A247" s="84" t="s">
        <v>2280</v>
      </c>
      <c r="B247" s="28">
        <v>251</v>
      </c>
      <c r="C247" s="84" t="s">
        <v>2280</v>
      </c>
      <c r="D247" s="76" t="s">
        <v>2281</v>
      </c>
      <c r="E247" s="257" t="s">
        <v>239</v>
      </c>
      <c r="F247" s="249" t="s">
        <v>2187</v>
      </c>
      <c r="G247" s="249"/>
      <c r="H247" s="249"/>
      <c r="I247" s="43" t="s">
        <v>2187</v>
      </c>
      <c r="J247" s="43" t="s">
        <v>48</v>
      </c>
      <c r="K247" s="43"/>
      <c r="L247" s="16" t="s">
        <v>2188</v>
      </c>
      <c r="M247" s="38" t="s">
        <v>2282</v>
      </c>
      <c r="N247" s="268"/>
      <c r="O247" s="314" t="s">
        <v>2283</v>
      </c>
      <c r="P247" s="315" t="s">
        <v>2284</v>
      </c>
      <c r="Q247" s="220" t="s">
        <v>99</v>
      </c>
      <c r="R247" s="38" t="s">
        <v>2285</v>
      </c>
      <c r="S247" s="316" t="s">
        <v>2192</v>
      </c>
      <c r="T247" s="316" t="s">
        <v>926</v>
      </c>
      <c r="U247" s="38"/>
      <c r="V247" s="38"/>
      <c r="W247" s="38"/>
      <c r="X247" s="40" t="s">
        <v>2286</v>
      </c>
      <c r="Y247" s="43" t="s">
        <v>2287</v>
      </c>
      <c r="Z247" s="51" t="s">
        <v>2287</v>
      </c>
      <c r="AA247" s="38" t="s">
        <v>2288</v>
      </c>
      <c r="AB247" s="289">
        <v>38908</v>
      </c>
      <c r="AC247" s="289">
        <v>39083</v>
      </c>
      <c r="AD247" s="100" t="s">
        <v>2289</v>
      </c>
      <c r="AE247" s="294"/>
      <c r="AF247" s="32" t="s">
        <v>60</v>
      </c>
      <c r="AG247" s="32" t="s">
        <v>2164</v>
      </c>
      <c r="AH247" s="33" t="s">
        <v>2165</v>
      </c>
      <c r="AI247" s="62" t="s">
        <v>2166</v>
      </c>
      <c r="AJ247" s="62">
        <v>5108</v>
      </c>
      <c r="AK247" s="62">
        <v>2006</v>
      </c>
      <c r="AL247" s="62" t="s">
        <v>2167</v>
      </c>
      <c r="AM247" s="62">
        <v>5108</v>
      </c>
      <c r="AN247" s="62"/>
      <c r="AO247" s="301"/>
      <c r="AP247" s="302" t="s">
        <v>65</v>
      </c>
      <c r="AQ247" s="40" t="e">
        <f>COUNTIF(#REF!,C247)</f>
        <v>#REF!</v>
      </c>
      <c r="AS247" s="220" t="e">
        <f>VLOOKUP(C247,#REF!,1,0)</f>
        <v>#REF!</v>
      </c>
    </row>
    <row r="248" s="80" customFormat="1" ht="22.8" spans="1:45">
      <c r="A248" s="117" t="s">
        <v>2283</v>
      </c>
      <c r="B248" s="28">
        <v>252</v>
      </c>
      <c r="C248" s="117" t="s">
        <v>2283</v>
      </c>
      <c r="D248" s="90" t="s">
        <v>2290</v>
      </c>
      <c r="E248" s="257" t="s">
        <v>46</v>
      </c>
      <c r="F248" s="311" t="s">
        <v>2291</v>
      </c>
      <c r="G248" s="249" t="s">
        <v>2292</v>
      </c>
      <c r="H248" s="311"/>
      <c r="I248" s="76" t="s">
        <v>2291</v>
      </c>
      <c r="J248" s="43" t="s">
        <v>48</v>
      </c>
      <c r="K248" s="43"/>
      <c r="L248" s="16" t="s">
        <v>2293</v>
      </c>
      <c r="M248" s="43" t="s">
        <v>2294</v>
      </c>
      <c r="N248" s="43" t="s">
        <v>2295</v>
      </c>
      <c r="O248" s="270"/>
      <c r="P248" s="241" t="s">
        <v>2296</v>
      </c>
      <c r="Q248" s="43"/>
      <c r="R248" s="43"/>
      <c r="S248" s="280" t="s">
        <v>2192</v>
      </c>
      <c r="T248" s="280" t="s">
        <v>926</v>
      </c>
      <c r="U248" s="43"/>
      <c r="V248" s="43"/>
      <c r="W248" s="43"/>
      <c r="X248" s="205" t="s">
        <v>161</v>
      </c>
      <c r="Y248" s="43" t="s">
        <v>2297</v>
      </c>
      <c r="Z248" s="80" t="s">
        <v>2298</v>
      </c>
      <c r="AA248" s="43" t="s">
        <v>2299</v>
      </c>
      <c r="AB248" s="243">
        <v>41927</v>
      </c>
      <c r="AC248" s="243">
        <v>42064</v>
      </c>
      <c r="AD248" s="310" t="s">
        <v>2300</v>
      </c>
      <c r="AE248" s="28"/>
      <c r="AF248" s="44" t="s">
        <v>60</v>
      </c>
      <c r="AG248" s="44" t="s">
        <v>2164</v>
      </c>
      <c r="AH248" s="33" t="s">
        <v>2165</v>
      </c>
      <c r="AI248" s="121" t="s">
        <v>2166</v>
      </c>
      <c r="AJ248" s="121">
        <v>5108</v>
      </c>
      <c r="AK248" s="121">
        <v>2014</v>
      </c>
      <c r="AL248" s="62" t="s">
        <v>2167</v>
      </c>
      <c r="AM248" s="121">
        <v>5108</v>
      </c>
      <c r="AN248" s="70"/>
      <c r="AO248" s="301" t="s">
        <v>65</v>
      </c>
      <c r="AP248" s="302" t="s">
        <v>65</v>
      </c>
      <c r="AQ248" s="40" t="e">
        <f>COUNTIF(#REF!,C248)</f>
        <v>#REF!</v>
      </c>
      <c r="AS248" s="220" t="e">
        <f>VLOOKUP(C248,#REF!,1,0)</f>
        <v>#REF!</v>
      </c>
    </row>
    <row r="249" s="51" customFormat="1" ht="14.4" spans="1:45">
      <c r="A249" s="84" t="s">
        <v>2301</v>
      </c>
      <c r="B249" s="28">
        <v>253</v>
      </c>
      <c r="C249" s="84" t="s">
        <v>2301</v>
      </c>
      <c r="D249" s="76" t="s">
        <v>2302</v>
      </c>
      <c r="E249" s="257" t="s">
        <v>46</v>
      </c>
      <c r="F249" s="249" t="s">
        <v>1650</v>
      </c>
      <c r="G249" s="249"/>
      <c r="H249" s="249"/>
      <c r="I249" s="80" t="s">
        <v>1650</v>
      </c>
      <c r="J249" s="43" t="s">
        <v>48</v>
      </c>
      <c r="K249" s="80" t="s">
        <v>49</v>
      </c>
      <c r="L249" s="16" t="s">
        <v>1651</v>
      </c>
      <c r="M249" s="38" t="s">
        <v>2303</v>
      </c>
      <c r="N249" s="43" t="s">
        <v>2304</v>
      </c>
      <c r="O249" s="314"/>
      <c r="P249" s="315" t="s">
        <v>2305</v>
      </c>
      <c r="Q249" s="38"/>
      <c r="R249" s="38"/>
      <c r="S249" s="316" t="s">
        <v>1287</v>
      </c>
      <c r="T249" s="316" t="s">
        <v>1288</v>
      </c>
      <c r="U249" s="38"/>
      <c r="V249" s="38"/>
      <c r="W249" s="38"/>
      <c r="X249" s="40" t="s">
        <v>2306</v>
      </c>
      <c r="Y249" s="43" t="s">
        <v>2307</v>
      </c>
      <c r="Z249" s="51" t="s">
        <v>2307</v>
      </c>
      <c r="AA249" s="38" t="s">
        <v>2308</v>
      </c>
      <c r="AB249" s="289">
        <v>36595</v>
      </c>
      <c r="AC249" s="289">
        <v>36800</v>
      </c>
      <c r="AD249" s="100" t="s">
        <v>2309</v>
      </c>
      <c r="AE249" s="294" t="s">
        <v>2310</v>
      </c>
      <c r="AF249" s="32" t="s">
        <v>60</v>
      </c>
      <c r="AG249" s="32" t="s">
        <v>2164</v>
      </c>
      <c r="AH249" s="33" t="s">
        <v>2165</v>
      </c>
      <c r="AI249" s="62" t="s">
        <v>2166</v>
      </c>
      <c r="AJ249" s="62">
        <v>5110</v>
      </c>
      <c r="AK249" s="62">
        <v>2000</v>
      </c>
      <c r="AL249" s="62" t="s">
        <v>2167</v>
      </c>
      <c r="AM249" s="62">
        <v>5110</v>
      </c>
      <c r="AN249" s="62"/>
      <c r="AO249" s="301"/>
      <c r="AP249" s="302" t="s">
        <v>65</v>
      </c>
      <c r="AQ249" s="40" t="e">
        <f>COUNTIF(#REF!,C249)</f>
        <v>#REF!</v>
      </c>
      <c r="AS249" s="220" t="e">
        <f>VLOOKUP(C249,#REF!,1,0)</f>
        <v>#REF!</v>
      </c>
    </row>
    <row r="250" s="51" customFormat="1" ht="14.4" spans="1:45">
      <c r="A250" s="84" t="s">
        <v>2311</v>
      </c>
      <c r="B250" s="28">
        <v>254</v>
      </c>
      <c r="C250" s="84" t="s">
        <v>2311</v>
      </c>
      <c r="D250" s="76" t="s">
        <v>2312</v>
      </c>
      <c r="E250" s="257" t="s">
        <v>46</v>
      </c>
      <c r="F250" s="249" t="s">
        <v>2248</v>
      </c>
      <c r="G250" s="249"/>
      <c r="H250" s="249"/>
      <c r="I250" s="43" t="s">
        <v>2248</v>
      </c>
      <c r="J250" s="43" t="s">
        <v>93</v>
      </c>
      <c r="K250" s="43" t="s">
        <v>94</v>
      </c>
      <c r="L250" s="16" t="s">
        <v>2249</v>
      </c>
      <c r="M250" s="38" t="s">
        <v>2313</v>
      </c>
      <c r="N250" s="43" t="s">
        <v>2314</v>
      </c>
      <c r="O250" s="314"/>
      <c r="P250" s="315" t="s">
        <v>2315</v>
      </c>
      <c r="Q250" s="38"/>
      <c r="R250" s="38"/>
      <c r="S250" s="316" t="s">
        <v>2253</v>
      </c>
      <c r="T250" s="316" t="s">
        <v>102</v>
      </c>
      <c r="U250" s="38"/>
      <c r="V250" s="38"/>
      <c r="W250" s="38"/>
      <c r="X250" s="40" t="s">
        <v>2316</v>
      </c>
      <c r="Y250" s="43" t="s">
        <v>2317</v>
      </c>
      <c r="Z250" s="80" t="s">
        <v>2318</v>
      </c>
      <c r="AA250" s="38" t="s">
        <v>2319</v>
      </c>
      <c r="AB250" s="289">
        <v>39615</v>
      </c>
      <c r="AC250" s="289">
        <v>39783</v>
      </c>
      <c r="AD250" s="100" t="s">
        <v>2320</v>
      </c>
      <c r="AE250" s="294"/>
      <c r="AF250" s="32" t="s">
        <v>60</v>
      </c>
      <c r="AG250" s="32" t="s">
        <v>2164</v>
      </c>
      <c r="AH250" s="33" t="s">
        <v>2165</v>
      </c>
      <c r="AI250" s="62" t="s">
        <v>2167</v>
      </c>
      <c r="AJ250" s="62">
        <v>5131</v>
      </c>
      <c r="AK250" s="62">
        <v>2008</v>
      </c>
      <c r="AL250" s="62" t="s">
        <v>2167</v>
      </c>
      <c r="AM250" s="62">
        <v>5131</v>
      </c>
      <c r="AN250" s="62"/>
      <c r="AO250" s="301"/>
      <c r="AP250" s="302" t="s">
        <v>65</v>
      </c>
      <c r="AQ250" s="40" t="e">
        <f>COUNTIF(#REF!,C250)</f>
        <v>#REF!</v>
      </c>
      <c r="AS250" s="220" t="e">
        <f>VLOOKUP(C250,#REF!,1,0)</f>
        <v>#REF!</v>
      </c>
    </row>
    <row r="251" s="51" customFormat="1" ht="14.4" spans="1:45">
      <c r="A251" s="85" t="s">
        <v>2321</v>
      </c>
      <c r="B251" s="28">
        <v>255</v>
      </c>
      <c r="C251" s="85" t="s">
        <v>2321</v>
      </c>
      <c r="D251" s="76" t="s">
        <v>2322</v>
      </c>
      <c r="E251" s="257" t="s">
        <v>46</v>
      </c>
      <c r="F251" s="249" t="s">
        <v>2323</v>
      </c>
      <c r="G251" s="249"/>
      <c r="H251" s="249"/>
      <c r="I251" s="43" t="s">
        <v>2323</v>
      </c>
      <c r="J251" s="43" t="s">
        <v>48</v>
      </c>
      <c r="K251" s="43" t="s">
        <v>109</v>
      </c>
      <c r="L251" s="16" t="s">
        <v>2324</v>
      </c>
      <c r="M251" s="38" t="s">
        <v>2325</v>
      </c>
      <c r="N251" s="268"/>
      <c r="O251" s="314"/>
      <c r="P251" s="315" t="s">
        <v>2326</v>
      </c>
      <c r="Q251" s="38"/>
      <c r="R251" s="38"/>
      <c r="S251" s="316" t="s">
        <v>1890</v>
      </c>
      <c r="T251" s="316" t="s">
        <v>1951</v>
      </c>
      <c r="U251" s="38"/>
      <c r="V251" s="38"/>
      <c r="W251" s="38"/>
      <c r="X251" s="40" t="s">
        <v>2327</v>
      </c>
      <c r="Y251" s="43" t="s">
        <v>2328</v>
      </c>
      <c r="Z251" s="80" t="s">
        <v>2329</v>
      </c>
      <c r="AA251" s="38" t="s">
        <v>2330</v>
      </c>
      <c r="AB251" s="289">
        <v>41144</v>
      </c>
      <c r="AC251" s="289">
        <v>41244</v>
      </c>
      <c r="AD251" s="100" t="s">
        <v>2331</v>
      </c>
      <c r="AE251" s="294"/>
      <c r="AF251" s="40" t="s">
        <v>60</v>
      </c>
      <c r="AG251" s="32" t="s">
        <v>2164</v>
      </c>
      <c r="AH251" s="33" t="s">
        <v>2165</v>
      </c>
      <c r="AI251" s="62" t="s">
        <v>2166</v>
      </c>
      <c r="AJ251" s="62">
        <v>5132</v>
      </c>
      <c r="AK251" s="70">
        <v>2012</v>
      </c>
      <c r="AL251" s="62" t="s">
        <v>2167</v>
      </c>
      <c r="AM251" s="62">
        <v>5132</v>
      </c>
      <c r="AN251" s="62"/>
      <c r="AO251" s="301"/>
      <c r="AP251" s="302" t="s">
        <v>65</v>
      </c>
      <c r="AQ251" s="40" t="e">
        <f>COUNTIF(#REF!,C251)</f>
        <v>#REF!</v>
      </c>
      <c r="AS251" s="220" t="e">
        <f>VLOOKUP(C251,#REF!,1,0)</f>
        <v>#REF!</v>
      </c>
    </row>
    <row r="252" s="51" customFormat="1" ht="14.4" spans="1:45">
      <c r="A252" s="84" t="s">
        <v>2332</v>
      </c>
      <c r="B252" s="28">
        <v>256</v>
      </c>
      <c r="C252" s="84" t="s">
        <v>2332</v>
      </c>
      <c r="D252" s="76" t="s">
        <v>2333</v>
      </c>
      <c r="E252" s="257" t="s">
        <v>239</v>
      </c>
      <c r="F252" s="249" t="s">
        <v>2334</v>
      </c>
      <c r="G252" s="249"/>
      <c r="H252" s="249"/>
      <c r="I252" s="43" t="s">
        <v>2334</v>
      </c>
      <c r="J252" s="43" t="s">
        <v>48</v>
      </c>
      <c r="K252" s="43" t="s">
        <v>144</v>
      </c>
      <c r="L252" s="16" t="s">
        <v>2335</v>
      </c>
      <c r="M252" s="38" t="s">
        <v>2336</v>
      </c>
      <c r="N252" s="268"/>
      <c r="O252" s="314" t="s">
        <v>2337</v>
      </c>
      <c r="P252" s="315" t="s">
        <v>2338</v>
      </c>
      <c r="Q252" s="38"/>
      <c r="R252" s="38"/>
      <c r="S252" s="316" t="s">
        <v>1890</v>
      </c>
      <c r="T252" s="316" t="s">
        <v>926</v>
      </c>
      <c r="U252" s="38"/>
      <c r="V252" s="38"/>
      <c r="W252" s="38"/>
      <c r="X252" s="40" t="s">
        <v>2268</v>
      </c>
      <c r="Y252" s="43" t="s">
        <v>1893</v>
      </c>
      <c r="Z252" s="51" t="s">
        <v>1893</v>
      </c>
      <c r="AA252" s="38" t="s">
        <v>2339</v>
      </c>
      <c r="AB252" s="289">
        <v>39363</v>
      </c>
      <c r="AC252" s="289">
        <v>39508</v>
      </c>
      <c r="AD252" s="100" t="s">
        <v>2340</v>
      </c>
      <c r="AE252" s="294"/>
      <c r="AF252" s="32" t="s">
        <v>60</v>
      </c>
      <c r="AG252" s="32" t="s">
        <v>2164</v>
      </c>
      <c r="AH252" s="33" t="s">
        <v>2165</v>
      </c>
      <c r="AI252" s="70" t="s">
        <v>2166</v>
      </c>
      <c r="AJ252" s="70">
        <v>5153</v>
      </c>
      <c r="AK252" s="62">
        <v>2007</v>
      </c>
      <c r="AL252" s="62" t="s">
        <v>2167</v>
      </c>
      <c r="AM252" s="70">
        <v>5153</v>
      </c>
      <c r="AN252" s="70"/>
      <c r="AO252" s="301"/>
      <c r="AP252" s="302" t="s">
        <v>65</v>
      </c>
      <c r="AQ252" s="40" t="e">
        <f>COUNTIF(#REF!,C252)</f>
        <v>#REF!</v>
      </c>
      <c r="AS252" s="220" t="e">
        <f>VLOOKUP(C252,#REF!,1,0)</f>
        <v>#REF!</v>
      </c>
    </row>
    <row r="253" s="51" customFormat="1" ht="14.4" spans="1:45">
      <c r="A253" s="402" t="s">
        <v>2337</v>
      </c>
      <c r="B253" s="28">
        <v>257</v>
      </c>
      <c r="C253" s="402" t="s">
        <v>2337</v>
      </c>
      <c r="D253" s="188" t="s">
        <v>2333</v>
      </c>
      <c r="E253" s="257" t="s">
        <v>46</v>
      </c>
      <c r="F253" s="249" t="s">
        <v>2334</v>
      </c>
      <c r="G253" s="249" t="s">
        <v>542</v>
      </c>
      <c r="H253" s="249"/>
      <c r="I253" s="43" t="s">
        <v>2334</v>
      </c>
      <c r="J253" s="43" t="s">
        <v>48</v>
      </c>
      <c r="K253" s="43" t="s">
        <v>144</v>
      </c>
      <c r="L253" s="16" t="s">
        <v>2335</v>
      </c>
      <c r="M253" s="43" t="s">
        <v>2336</v>
      </c>
      <c r="N253" s="43" t="s">
        <v>2341</v>
      </c>
      <c r="O253" s="270"/>
      <c r="P253" s="241" t="s">
        <v>2332</v>
      </c>
      <c r="Q253" s="43"/>
      <c r="R253" s="43"/>
      <c r="S253" s="280" t="s">
        <v>1890</v>
      </c>
      <c r="T253" s="280" t="s">
        <v>926</v>
      </c>
      <c r="U253" s="43"/>
      <c r="V253" s="43"/>
      <c r="W253" s="43"/>
      <c r="X253" s="205" t="s">
        <v>129</v>
      </c>
      <c r="Y253" s="43" t="s">
        <v>2342</v>
      </c>
      <c r="Z253" s="80" t="s">
        <v>2343</v>
      </c>
      <c r="AA253" s="43" t="s">
        <v>2344</v>
      </c>
      <c r="AB253" s="243">
        <v>42822</v>
      </c>
      <c r="AC253" s="243">
        <v>42948</v>
      </c>
      <c r="AD253" s="100" t="s">
        <v>2345</v>
      </c>
      <c r="AE253" s="28"/>
      <c r="AF253" s="44" t="s">
        <v>60</v>
      </c>
      <c r="AG253" s="44" t="s">
        <v>2164</v>
      </c>
      <c r="AH253" s="33" t="s">
        <v>2165</v>
      </c>
      <c r="AI253" s="62" t="s">
        <v>2166</v>
      </c>
      <c r="AJ253" s="62">
        <v>5153</v>
      </c>
      <c r="AK253" s="62">
        <v>2017</v>
      </c>
      <c r="AL253" s="62" t="s">
        <v>2167</v>
      </c>
      <c r="AM253" s="62">
        <v>5153</v>
      </c>
      <c r="AN253" s="70"/>
      <c r="AO253" s="301" t="s">
        <v>65</v>
      </c>
      <c r="AP253" s="220"/>
      <c r="AQ253" s="40" t="e">
        <f>COUNTIF(#REF!,C253)</f>
        <v>#REF!</v>
      </c>
      <c r="AR253" s="80"/>
      <c r="AS253" s="220" t="e">
        <f>VLOOKUP(C253,#REF!,1,0)</f>
        <v>#REF!</v>
      </c>
    </row>
    <row r="254" s="51" customFormat="1" ht="14.4" spans="1:45">
      <c r="A254" s="96" t="s">
        <v>2346</v>
      </c>
      <c r="B254" s="28">
        <v>258</v>
      </c>
      <c r="C254" s="96" t="s">
        <v>2346</v>
      </c>
      <c r="D254" s="100" t="s">
        <v>2347</v>
      </c>
      <c r="E254" s="238" t="s">
        <v>46</v>
      </c>
      <c r="F254" s="239"/>
      <c r="G254" s="239"/>
      <c r="H254" s="239"/>
      <c r="I254" s="397" t="s">
        <v>1877</v>
      </c>
      <c r="J254" s="16" t="s">
        <v>48</v>
      </c>
      <c r="K254" s="16" t="s">
        <v>144</v>
      </c>
      <c r="L254" s="397" t="s">
        <v>2348</v>
      </c>
      <c r="M254" s="397" t="s">
        <v>2349</v>
      </c>
      <c r="N254" s="16" t="s">
        <v>2350</v>
      </c>
      <c r="O254" s="240"/>
      <c r="P254" s="398" t="s">
        <v>2351</v>
      </c>
      <c r="Q254" s="16"/>
      <c r="R254" s="16"/>
      <c r="S254" s="242" t="s">
        <v>1916</v>
      </c>
      <c r="T254" s="399" t="s">
        <v>1917</v>
      </c>
      <c r="U254" s="16"/>
      <c r="V254" s="16"/>
      <c r="W254" s="16"/>
      <c r="X254" s="400" t="s">
        <v>2352</v>
      </c>
      <c r="Y254" s="397" t="s">
        <v>2353</v>
      </c>
      <c r="Z254" s="80" t="s">
        <v>2354</v>
      </c>
      <c r="AA254" s="16" t="s">
        <v>2355</v>
      </c>
      <c r="AB254" s="243">
        <v>37404</v>
      </c>
      <c r="AC254" s="243">
        <v>37469</v>
      </c>
      <c r="AD254" s="401" t="s">
        <v>2356</v>
      </c>
      <c r="AE254" s="244"/>
      <c r="AF254" s="32" t="s">
        <v>60</v>
      </c>
      <c r="AG254" s="16" t="s">
        <v>2164</v>
      </c>
      <c r="AH254" s="396" t="s">
        <v>2165</v>
      </c>
      <c r="AI254" s="19" t="s">
        <v>2166</v>
      </c>
      <c r="AJ254" s="19">
        <v>5161</v>
      </c>
      <c r="AK254" s="19">
        <v>2002</v>
      </c>
      <c r="AL254" s="19" t="s">
        <v>2167</v>
      </c>
      <c r="AM254" s="19">
        <v>5161</v>
      </c>
      <c r="AN254" s="19"/>
      <c r="AO254" s="301"/>
      <c r="AP254" s="302" t="s">
        <v>65</v>
      </c>
      <c r="AQ254" s="40" t="e">
        <f>COUNTIF(#REF!,C254)</f>
        <v>#REF!</v>
      </c>
      <c r="AR254" s="16"/>
      <c r="AS254" s="220" t="e">
        <f>VLOOKUP(C254,#REF!,1,0)</f>
        <v>#REF!</v>
      </c>
    </row>
    <row r="255" s="80" customFormat="1" ht="14.4" spans="1:45">
      <c r="A255" s="96" t="s">
        <v>2357</v>
      </c>
      <c r="B255" s="28">
        <v>259</v>
      </c>
      <c r="C255" s="96" t="s">
        <v>2357</v>
      </c>
      <c r="D255" s="100" t="s">
        <v>2358</v>
      </c>
      <c r="E255" s="238" t="s">
        <v>46</v>
      </c>
      <c r="F255" s="239"/>
      <c r="G255" s="239"/>
      <c r="H255" s="239"/>
      <c r="I255" s="16" t="s">
        <v>1877</v>
      </c>
      <c r="J255" s="16" t="s">
        <v>48</v>
      </c>
      <c r="K255" s="16" t="s">
        <v>144</v>
      </c>
      <c r="L255" s="397" t="s">
        <v>2348</v>
      </c>
      <c r="M255" s="16" t="s">
        <v>2359</v>
      </c>
      <c r="N255" s="16"/>
      <c r="O255" s="240"/>
      <c r="P255" s="265" t="s">
        <v>2360</v>
      </c>
      <c r="Q255" s="16"/>
      <c r="R255" s="16"/>
      <c r="S255" s="242" t="s">
        <v>1916</v>
      </c>
      <c r="T255" s="242" t="s">
        <v>1917</v>
      </c>
      <c r="U255" s="16"/>
      <c r="V255" s="16"/>
      <c r="W255" s="16"/>
      <c r="X255" s="18" t="s">
        <v>2361</v>
      </c>
      <c r="Y255" s="16" t="s">
        <v>2362</v>
      </c>
      <c r="Z255" s="80" t="s">
        <v>2363</v>
      </c>
      <c r="AA255" s="16" t="s">
        <v>2364</v>
      </c>
      <c r="AB255" s="243">
        <v>43402</v>
      </c>
      <c r="AC255" s="243">
        <v>43525</v>
      </c>
      <c r="AD255" s="100" t="s">
        <v>2365</v>
      </c>
      <c r="AE255" s="244"/>
      <c r="AF255" s="32" t="s">
        <v>60</v>
      </c>
      <c r="AG255" s="16" t="s">
        <v>2164</v>
      </c>
      <c r="AH255" s="396" t="s">
        <v>2165</v>
      </c>
      <c r="AI255" s="19" t="s">
        <v>2166</v>
      </c>
      <c r="AJ255" s="19">
        <v>5163</v>
      </c>
      <c r="AK255" s="19">
        <v>2018</v>
      </c>
      <c r="AL255" s="19" t="s">
        <v>2167</v>
      </c>
      <c r="AM255" s="19">
        <v>5163</v>
      </c>
      <c r="AN255" s="19"/>
      <c r="AO255" s="301"/>
      <c r="AP255" s="302" t="s">
        <v>65</v>
      </c>
      <c r="AQ255" s="40" t="e">
        <f>COUNTIF(#REF!,C255)</f>
        <v>#REF!</v>
      </c>
      <c r="AR255" s="16"/>
      <c r="AS255" s="220" t="e">
        <f>VLOOKUP(C255,#REF!,1,0)</f>
        <v>#REF!</v>
      </c>
    </row>
    <row r="256" s="51" customFormat="1" ht="14.4" spans="1:45">
      <c r="A256" s="84" t="s">
        <v>2366</v>
      </c>
      <c r="B256" s="28">
        <v>260</v>
      </c>
      <c r="C256" s="84" t="s">
        <v>2366</v>
      </c>
      <c r="D256" s="76" t="s">
        <v>2367</v>
      </c>
      <c r="E256" s="257" t="s">
        <v>46</v>
      </c>
      <c r="F256" s="249" t="s">
        <v>1650</v>
      </c>
      <c r="G256" s="249"/>
      <c r="H256" s="249"/>
      <c r="I256" s="80" t="s">
        <v>1650</v>
      </c>
      <c r="J256" s="43" t="s">
        <v>48</v>
      </c>
      <c r="K256" s="80" t="s">
        <v>49</v>
      </c>
      <c r="L256" s="16" t="s">
        <v>1651</v>
      </c>
      <c r="M256" s="38" t="s">
        <v>2368</v>
      </c>
      <c r="N256" s="43" t="s">
        <v>2369</v>
      </c>
      <c r="O256" s="314"/>
      <c r="P256" s="315" t="s">
        <v>2370</v>
      </c>
      <c r="Q256" s="38"/>
      <c r="R256" s="38"/>
      <c r="S256" s="316" t="s">
        <v>1287</v>
      </c>
      <c r="T256" s="316" t="s">
        <v>1288</v>
      </c>
      <c r="U256" s="38"/>
      <c r="V256" s="38"/>
      <c r="W256" s="38"/>
      <c r="X256" s="40" t="s">
        <v>811</v>
      </c>
      <c r="Y256" s="43" t="s">
        <v>2371</v>
      </c>
      <c r="Z256" s="80" t="s">
        <v>2372</v>
      </c>
      <c r="AA256" s="38" t="s">
        <v>2373</v>
      </c>
      <c r="AB256" s="289">
        <v>41606</v>
      </c>
      <c r="AC256" s="289">
        <v>41730</v>
      </c>
      <c r="AD256" s="100" t="s">
        <v>2374</v>
      </c>
      <c r="AE256" s="294"/>
      <c r="AF256" s="32" t="s">
        <v>60</v>
      </c>
      <c r="AG256" s="32" t="s">
        <v>2164</v>
      </c>
      <c r="AH256" s="33" t="s">
        <v>2165</v>
      </c>
      <c r="AI256" s="70" t="s">
        <v>2166</v>
      </c>
      <c r="AJ256" s="70">
        <v>5170</v>
      </c>
      <c r="AK256" s="62">
        <v>2013</v>
      </c>
      <c r="AL256" s="62" t="s">
        <v>2167</v>
      </c>
      <c r="AM256" s="70">
        <v>5170</v>
      </c>
      <c r="AN256" s="70"/>
      <c r="AO256" s="301"/>
      <c r="AP256" s="302" t="s">
        <v>65</v>
      </c>
      <c r="AQ256" s="40" t="e">
        <f>COUNTIF(#REF!,C256)</f>
        <v>#REF!</v>
      </c>
      <c r="AS256" s="220" t="e">
        <f>VLOOKUP(C256,#REF!,1,0)</f>
        <v>#REF!</v>
      </c>
    </row>
    <row r="257" s="51" customFormat="1" ht="14.4" spans="1:45">
      <c r="A257" s="84" t="s">
        <v>2375</v>
      </c>
      <c r="B257" s="28">
        <v>261</v>
      </c>
      <c r="C257" s="84" t="s">
        <v>2375</v>
      </c>
      <c r="D257" s="76" t="s">
        <v>2376</v>
      </c>
      <c r="E257" s="257" t="s">
        <v>46</v>
      </c>
      <c r="F257" s="249" t="s">
        <v>2377</v>
      </c>
      <c r="G257" s="249"/>
      <c r="H257" s="249"/>
      <c r="I257" s="43" t="s">
        <v>2377</v>
      </c>
      <c r="J257" s="43" t="s">
        <v>48</v>
      </c>
      <c r="K257" s="43" t="s">
        <v>144</v>
      </c>
      <c r="L257" s="16" t="s">
        <v>2378</v>
      </c>
      <c r="M257" s="38" t="s">
        <v>2379</v>
      </c>
      <c r="N257" s="43" t="s">
        <v>2380</v>
      </c>
      <c r="O257" s="314"/>
      <c r="P257" s="315" t="s">
        <v>2381</v>
      </c>
      <c r="Q257" s="38"/>
      <c r="R257" s="38"/>
      <c r="S257" s="316" t="s">
        <v>1916</v>
      </c>
      <c r="T257" s="316" t="s">
        <v>1288</v>
      </c>
      <c r="U257" s="38"/>
      <c r="V257" s="38"/>
      <c r="W257" s="38"/>
      <c r="X257" s="40" t="s">
        <v>2382</v>
      </c>
      <c r="Y257" s="43" t="s">
        <v>2383</v>
      </c>
      <c r="Z257" s="80" t="s">
        <v>2384</v>
      </c>
      <c r="AA257" s="38" t="s">
        <v>2385</v>
      </c>
      <c r="AB257" s="289">
        <v>44127</v>
      </c>
      <c r="AC257" s="289">
        <v>44228</v>
      </c>
      <c r="AD257" s="100" t="s">
        <v>2386</v>
      </c>
      <c r="AE257" s="294"/>
      <c r="AF257" s="32" t="s">
        <v>60</v>
      </c>
      <c r="AG257" s="32" t="s">
        <v>2164</v>
      </c>
      <c r="AH257" s="33" t="s">
        <v>2165</v>
      </c>
      <c r="AI257" s="70" t="s">
        <v>2166</v>
      </c>
      <c r="AJ257" s="70">
        <v>5171</v>
      </c>
      <c r="AK257" s="62">
        <v>2020</v>
      </c>
      <c r="AL257" s="62" t="s">
        <v>2167</v>
      </c>
      <c r="AM257" s="70">
        <v>5171</v>
      </c>
      <c r="AN257" s="70"/>
      <c r="AO257" s="301"/>
      <c r="AP257" s="302" t="s">
        <v>65</v>
      </c>
      <c r="AQ257" s="40" t="e">
        <f>COUNTIF(#REF!,C257)</f>
        <v>#REF!</v>
      </c>
      <c r="AS257" s="220" t="e">
        <f>VLOOKUP(C257,#REF!,1,0)</f>
        <v>#REF!</v>
      </c>
    </row>
    <row r="258" s="51" customFormat="1" ht="14.4" spans="1:45">
      <c r="A258" s="84" t="s">
        <v>2387</v>
      </c>
      <c r="B258" s="28">
        <v>262</v>
      </c>
      <c r="C258" s="84" t="s">
        <v>2387</v>
      </c>
      <c r="D258" s="76" t="s">
        <v>2388</v>
      </c>
      <c r="E258" s="257" t="s">
        <v>46</v>
      </c>
      <c r="F258" s="249" t="s">
        <v>2187</v>
      </c>
      <c r="G258" s="249"/>
      <c r="H258" s="249"/>
      <c r="I258" s="43" t="s">
        <v>2187</v>
      </c>
      <c r="J258" s="43" t="s">
        <v>48</v>
      </c>
      <c r="K258" s="43"/>
      <c r="L258" s="16" t="s">
        <v>2188</v>
      </c>
      <c r="M258" s="38" t="s">
        <v>2389</v>
      </c>
      <c r="N258" s="43" t="s">
        <v>2390</v>
      </c>
      <c r="O258" s="314"/>
      <c r="P258" s="315" t="s">
        <v>2391</v>
      </c>
      <c r="Q258" s="38"/>
      <c r="R258" s="38"/>
      <c r="S258" s="316" t="s">
        <v>2192</v>
      </c>
      <c r="T258" s="316" t="s">
        <v>926</v>
      </c>
      <c r="U258" s="38"/>
      <c r="V258" s="38"/>
      <c r="W258" s="38"/>
      <c r="X258" s="40" t="s">
        <v>2352</v>
      </c>
      <c r="Y258" s="43" t="s">
        <v>2392</v>
      </c>
      <c r="Z258" s="80" t="s">
        <v>2393</v>
      </c>
      <c r="AA258" s="38" t="s">
        <v>2394</v>
      </c>
      <c r="AB258" s="289">
        <v>42709</v>
      </c>
      <c r="AC258" s="289">
        <v>42856</v>
      </c>
      <c r="AD258" s="100" t="s">
        <v>2395</v>
      </c>
      <c r="AE258" s="294"/>
      <c r="AF258" s="32" t="s">
        <v>60</v>
      </c>
      <c r="AG258" s="32" t="s">
        <v>2164</v>
      </c>
      <c r="AH258" s="33" t="s">
        <v>2165</v>
      </c>
      <c r="AI258" s="70" t="s">
        <v>2166</v>
      </c>
      <c r="AJ258" s="70">
        <v>5183</v>
      </c>
      <c r="AK258" s="62">
        <v>2016</v>
      </c>
      <c r="AL258" s="62" t="s">
        <v>2167</v>
      </c>
      <c r="AM258" s="70">
        <v>5183</v>
      </c>
      <c r="AN258" s="70"/>
      <c r="AO258" s="301"/>
      <c r="AP258" s="302" t="s">
        <v>65</v>
      </c>
      <c r="AQ258" s="40" t="e">
        <f>COUNTIF(#REF!,C258)</f>
        <v>#REF!</v>
      </c>
      <c r="AS258" s="220" t="e">
        <f>VLOOKUP(C258,#REF!,1,0)</f>
        <v>#REF!</v>
      </c>
    </row>
    <row r="259" s="51" customFormat="1" ht="39.6" spans="1:45">
      <c r="A259" s="89" t="s">
        <v>2396</v>
      </c>
      <c r="B259" s="28">
        <v>263</v>
      </c>
      <c r="C259" s="89" t="s">
        <v>2396</v>
      </c>
      <c r="D259" s="90" t="s">
        <v>2397</v>
      </c>
      <c r="E259" s="257" t="s">
        <v>46</v>
      </c>
      <c r="F259" s="249" t="s">
        <v>2187</v>
      </c>
      <c r="G259" s="249" t="s">
        <v>542</v>
      </c>
      <c r="H259" s="249"/>
      <c r="I259" s="43" t="s">
        <v>2187</v>
      </c>
      <c r="J259" s="43" t="s">
        <v>48</v>
      </c>
      <c r="K259" s="43"/>
      <c r="L259" s="16" t="s">
        <v>2188</v>
      </c>
      <c r="M259" s="43" t="s">
        <v>2398</v>
      </c>
      <c r="N259" s="43" t="s">
        <v>2399</v>
      </c>
      <c r="O259" s="270"/>
      <c r="P259" s="241" t="s">
        <v>2400</v>
      </c>
      <c r="Q259" s="43"/>
      <c r="R259" s="43"/>
      <c r="S259" s="280" t="s">
        <v>2192</v>
      </c>
      <c r="T259" s="280" t="s">
        <v>926</v>
      </c>
      <c r="U259" s="43"/>
      <c r="V259" s="43"/>
      <c r="W259" s="43"/>
      <c r="X259" s="205" t="s">
        <v>250</v>
      </c>
      <c r="Y259" s="43" t="s">
        <v>2401</v>
      </c>
      <c r="Z259" s="80" t="s">
        <v>2402</v>
      </c>
      <c r="AA259" s="43" t="s">
        <v>2403</v>
      </c>
      <c r="AB259" s="243">
        <v>42376</v>
      </c>
      <c r="AC259" s="243">
        <v>42522</v>
      </c>
      <c r="AD259" s="310" t="s">
        <v>2404</v>
      </c>
      <c r="AE259" s="28"/>
      <c r="AF259" s="44" t="s">
        <v>60</v>
      </c>
      <c r="AG259" s="44" t="s">
        <v>2164</v>
      </c>
      <c r="AH259" s="33" t="s">
        <v>2165</v>
      </c>
      <c r="AI259" s="121" t="s">
        <v>2166</v>
      </c>
      <c r="AJ259" s="121">
        <v>5185</v>
      </c>
      <c r="AK259" s="121">
        <v>2016</v>
      </c>
      <c r="AL259" s="62" t="s">
        <v>2167</v>
      </c>
      <c r="AM259" s="121">
        <v>5185</v>
      </c>
      <c r="AN259" s="70"/>
      <c r="AO259" s="301" t="s">
        <v>65</v>
      </c>
      <c r="AP259" s="302" t="s">
        <v>65</v>
      </c>
      <c r="AQ259" s="40" t="e">
        <f>COUNTIF(#REF!,C259)</f>
        <v>#REF!</v>
      </c>
      <c r="AR259" s="80"/>
      <c r="AS259" s="220" t="e">
        <f>VLOOKUP(C259,#REF!,1,0)</f>
        <v>#REF!</v>
      </c>
    </row>
    <row r="260" s="80" customFormat="1" ht="14.4" spans="1:45">
      <c r="A260" s="84" t="s">
        <v>2405</v>
      </c>
      <c r="B260" s="28">
        <v>264</v>
      </c>
      <c r="C260" s="84" t="s">
        <v>2405</v>
      </c>
      <c r="D260" s="144" t="s">
        <v>2406</v>
      </c>
      <c r="E260" s="257" t="s">
        <v>239</v>
      </c>
      <c r="F260" s="249" t="s">
        <v>1650</v>
      </c>
      <c r="G260" s="249"/>
      <c r="H260" s="249"/>
      <c r="I260" s="80" t="s">
        <v>1650</v>
      </c>
      <c r="J260" s="43" t="s">
        <v>48</v>
      </c>
      <c r="K260" s="80" t="s">
        <v>49</v>
      </c>
      <c r="L260" s="16" t="s">
        <v>1651</v>
      </c>
      <c r="M260" s="38" t="s">
        <v>2407</v>
      </c>
      <c r="N260" s="268"/>
      <c r="O260" s="314" t="s">
        <v>2408</v>
      </c>
      <c r="P260" s="315" t="s">
        <v>2409</v>
      </c>
      <c r="Q260" s="38"/>
      <c r="R260" s="38"/>
      <c r="S260" s="316" t="s">
        <v>1287</v>
      </c>
      <c r="T260" s="316" t="s">
        <v>1288</v>
      </c>
      <c r="U260" s="38"/>
      <c r="V260" s="38"/>
      <c r="W260" s="38"/>
      <c r="X260" s="40"/>
      <c r="Y260" s="43" t="s">
        <v>2410</v>
      </c>
      <c r="Z260" s="51" t="s">
        <v>2410</v>
      </c>
      <c r="AA260" s="38" t="s">
        <v>2411</v>
      </c>
      <c r="AB260" s="289">
        <v>40178</v>
      </c>
      <c r="AC260" s="289">
        <v>40299</v>
      </c>
      <c r="AD260" s="100" t="s">
        <v>2412</v>
      </c>
      <c r="AE260" s="294"/>
      <c r="AF260" s="32" t="s">
        <v>60</v>
      </c>
      <c r="AG260" s="32" t="s">
        <v>2164</v>
      </c>
      <c r="AH260" s="33" t="s">
        <v>2165</v>
      </c>
      <c r="AI260" s="70" t="s">
        <v>2166</v>
      </c>
      <c r="AJ260" s="70">
        <v>5211</v>
      </c>
      <c r="AK260" s="62">
        <v>2009</v>
      </c>
      <c r="AL260" s="62" t="s">
        <v>2167</v>
      </c>
      <c r="AM260" s="70">
        <v>5211</v>
      </c>
      <c r="AN260" s="70"/>
      <c r="AO260" s="301"/>
      <c r="AP260" s="302" t="s">
        <v>65</v>
      </c>
      <c r="AQ260" s="40" t="e">
        <f>COUNTIF(#REF!,C260)</f>
        <v>#REF!</v>
      </c>
      <c r="AR260" s="51"/>
      <c r="AS260" s="220" t="e">
        <f>VLOOKUP(C260,#REF!,1,0)</f>
        <v>#REF!</v>
      </c>
    </row>
    <row r="261" s="51" customFormat="1" ht="39.6" spans="1:45">
      <c r="A261" s="89" t="s">
        <v>2408</v>
      </c>
      <c r="B261" s="28">
        <v>265</v>
      </c>
      <c r="C261" s="89" t="s">
        <v>2408</v>
      </c>
      <c r="D261" s="90" t="s">
        <v>2413</v>
      </c>
      <c r="E261" s="257" t="s">
        <v>46</v>
      </c>
      <c r="F261" s="249" t="s">
        <v>1650</v>
      </c>
      <c r="G261" s="249" t="s">
        <v>2414</v>
      </c>
      <c r="H261" s="308" t="s">
        <v>2415</v>
      </c>
      <c r="I261" s="80" t="s">
        <v>1650</v>
      </c>
      <c r="J261" s="43" t="s">
        <v>48</v>
      </c>
      <c r="K261" s="80" t="s">
        <v>49</v>
      </c>
      <c r="L261" s="16" t="s">
        <v>1651</v>
      </c>
      <c r="M261" s="38" t="s">
        <v>2416</v>
      </c>
      <c r="N261" s="43" t="s">
        <v>2417</v>
      </c>
      <c r="O261" s="314"/>
      <c r="P261" s="241" t="s">
        <v>2405</v>
      </c>
      <c r="Q261" s="38"/>
      <c r="R261" s="38"/>
      <c r="S261" s="316" t="s">
        <v>1287</v>
      </c>
      <c r="T261" s="316" t="s">
        <v>1288</v>
      </c>
      <c r="U261" s="38"/>
      <c r="V261" s="38"/>
      <c r="W261" s="38"/>
      <c r="X261" s="40" t="s">
        <v>2268</v>
      </c>
      <c r="Y261" s="43" t="s">
        <v>2418</v>
      </c>
      <c r="Z261" s="80" t="s">
        <v>2419</v>
      </c>
      <c r="AA261" s="38" t="s">
        <v>2420</v>
      </c>
      <c r="AB261" s="289">
        <v>42709</v>
      </c>
      <c r="AC261" s="289">
        <v>42856</v>
      </c>
      <c r="AD261" s="310" t="s">
        <v>2421</v>
      </c>
      <c r="AE261" s="28"/>
      <c r="AF261" s="32" t="s">
        <v>60</v>
      </c>
      <c r="AG261" s="32" t="s">
        <v>2164</v>
      </c>
      <c r="AH261" s="33" t="s">
        <v>2165</v>
      </c>
      <c r="AI261" s="121" t="s">
        <v>2166</v>
      </c>
      <c r="AJ261" s="121">
        <v>5211</v>
      </c>
      <c r="AK261" s="121">
        <v>2016</v>
      </c>
      <c r="AL261" s="62" t="s">
        <v>2167</v>
      </c>
      <c r="AM261" s="121">
        <v>5211</v>
      </c>
      <c r="AN261" s="70"/>
      <c r="AO261" s="301" t="s">
        <v>65</v>
      </c>
      <c r="AP261" s="302" t="s">
        <v>65</v>
      </c>
      <c r="AQ261" s="40" t="e">
        <f>COUNTIF(#REF!,C261)</f>
        <v>#REF!</v>
      </c>
      <c r="AS261" s="220" t="e">
        <f>VLOOKUP(C261,#REF!,1,0)</f>
        <v>#REF!</v>
      </c>
    </row>
    <row r="262" s="51" customFormat="1" ht="14.4" spans="1:45">
      <c r="A262" s="109" t="s">
        <v>2422</v>
      </c>
      <c r="B262" s="28">
        <v>266</v>
      </c>
      <c r="C262" s="109" t="s">
        <v>2422</v>
      </c>
      <c r="D262" s="88" t="s">
        <v>2423</v>
      </c>
      <c r="E262" s="257" t="s">
        <v>46</v>
      </c>
      <c r="F262" s="249" t="s">
        <v>2248</v>
      </c>
      <c r="G262" s="249"/>
      <c r="H262" s="249"/>
      <c r="I262" s="43" t="s">
        <v>2248</v>
      </c>
      <c r="J262" s="43" t="s">
        <v>48</v>
      </c>
      <c r="K262" s="43" t="s">
        <v>94</v>
      </c>
      <c r="L262" s="16" t="s">
        <v>2249</v>
      </c>
      <c r="M262" s="38" t="s">
        <v>2424</v>
      </c>
      <c r="N262" s="43" t="s">
        <v>2425</v>
      </c>
      <c r="O262" s="314"/>
      <c r="P262" s="315" t="s">
        <v>2426</v>
      </c>
      <c r="Q262" s="38"/>
      <c r="R262" s="38"/>
      <c r="S262" s="316" t="s">
        <v>2253</v>
      </c>
      <c r="T262" s="316" t="s">
        <v>102</v>
      </c>
      <c r="U262" s="38"/>
      <c r="V262" s="38"/>
      <c r="W262" s="38"/>
      <c r="X262" s="40" t="s">
        <v>86</v>
      </c>
      <c r="Y262" s="43" t="s">
        <v>2427</v>
      </c>
      <c r="Z262" s="80" t="s">
        <v>2428</v>
      </c>
      <c r="AA262" s="38" t="s">
        <v>2429</v>
      </c>
      <c r="AB262" s="289">
        <v>43773</v>
      </c>
      <c r="AC262" s="289">
        <v>43952</v>
      </c>
      <c r="AD262" s="100" t="s">
        <v>2430</v>
      </c>
      <c r="AE262" s="294"/>
      <c r="AF262" s="32" t="s">
        <v>60</v>
      </c>
      <c r="AG262" s="32" t="s">
        <v>2164</v>
      </c>
      <c r="AH262" s="33" t="s">
        <v>2165</v>
      </c>
      <c r="AI262" s="70" t="s">
        <v>2166</v>
      </c>
      <c r="AJ262" s="70">
        <v>5225</v>
      </c>
      <c r="AK262" s="62">
        <v>2019</v>
      </c>
      <c r="AL262" s="62" t="s">
        <v>2167</v>
      </c>
      <c r="AM262" s="70">
        <v>5225</v>
      </c>
      <c r="AN262" s="70"/>
      <c r="AO262" s="301"/>
      <c r="AP262" s="302" t="s">
        <v>65</v>
      </c>
      <c r="AQ262" s="40" t="e">
        <f>COUNTIF(#REF!,C262)</f>
        <v>#REF!</v>
      </c>
      <c r="AS262" s="220" t="e">
        <f>VLOOKUP(C262,#REF!,1,0)</f>
        <v>#REF!</v>
      </c>
    </row>
    <row r="263" s="51" customFormat="1" ht="14.4" spans="1:45">
      <c r="A263" s="84" t="s">
        <v>2431</v>
      </c>
      <c r="B263" s="28">
        <v>267</v>
      </c>
      <c r="C263" s="84" t="s">
        <v>2431</v>
      </c>
      <c r="D263" s="76" t="s">
        <v>2432</v>
      </c>
      <c r="E263" s="257" t="s">
        <v>46</v>
      </c>
      <c r="F263" s="249" t="s">
        <v>1650</v>
      </c>
      <c r="G263" s="249"/>
      <c r="H263" s="249"/>
      <c r="I263" s="80" t="s">
        <v>1650</v>
      </c>
      <c r="J263" s="43" t="s">
        <v>48</v>
      </c>
      <c r="K263" s="80" t="s">
        <v>49</v>
      </c>
      <c r="L263" s="16" t="s">
        <v>1651</v>
      </c>
      <c r="M263" s="38" t="s">
        <v>2433</v>
      </c>
      <c r="N263" s="43" t="s">
        <v>2434</v>
      </c>
      <c r="O263" s="314"/>
      <c r="P263" s="315" t="s">
        <v>2435</v>
      </c>
      <c r="Q263" s="38"/>
      <c r="R263" s="38"/>
      <c r="S263" s="316" t="s">
        <v>1287</v>
      </c>
      <c r="T263" s="316" t="s">
        <v>1288</v>
      </c>
      <c r="U263" s="38"/>
      <c r="V263" s="38"/>
      <c r="W263" s="38"/>
      <c r="X263" s="40" t="s">
        <v>2436</v>
      </c>
      <c r="Y263" s="43" t="s">
        <v>2437</v>
      </c>
      <c r="Z263" s="80" t="s">
        <v>1764</v>
      </c>
      <c r="AA263" s="38" t="s">
        <v>2438</v>
      </c>
      <c r="AB263" s="289">
        <v>42709</v>
      </c>
      <c r="AC263" s="289">
        <v>42856</v>
      </c>
      <c r="AD263" s="100" t="s">
        <v>2439</v>
      </c>
      <c r="AE263" s="294"/>
      <c r="AF263" s="32" t="s">
        <v>60</v>
      </c>
      <c r="AG263" s="32" t="s">
        <v>2164</v>
      </c>
      <c r="AH263" s="33" t="s">
        <v>2165</v>
      </c>
      <c r="AI263" s="70" t="s">
        <v>2166</v>
      </c>
      <c r="AJ263" s="70">
        <v>5236</v>
      </c>
      <c r="AK263" s="62">
        <v>2016</v>
      </c>
      <c r="AL263" s="62" t="s">
        <v>2167</v>
      </c>
      <c r="AM263" s="70">
        <v>5236</v>
      </c>
      <c r="AN263" s="70"/>
      <c r="AO263" s="301"/>
      <c r="AP263" s="302" t="s">
        <v>65</v>
      </c>
      <c r="AQ263" s="40" t="e">
        <f>COUNTIF(#REF!,C263)</f>
        <v>#REF!</v>
      </c>
      <c r="AS263" s="220" t="e">
        <f>VLOOKUP(C263,#REF!,1,0)</f>
        <v>#REF!</v>
      </c>
    </row>
    <row r="264" s="80" customFormat="1" ht="14.4" spans="1:45">
      <c r="A264" s="108" t="s">
        <v>2440</v>
      </c>
      <c r="B264" s="28">
        <v>268</v>
      </c>
      <c r="C264" s="108" t="s">
        <v>2440</v>
      </c>
      <c r="D264" s="80" t="s">
        <v>2441</v>
      </c>
      <c r="E264" s="257" t="s">
        <v>239</v>
      </c>
      <c r="F264" s="249" t="s">
        <v>2187</v>
      </c>
      <c r="G264" s="249"/>
      <c r="H264" s="249"/>
      <c r="I264" s="43" t="s">
        <v>2187</v>
      </c>
      <c r="J264" s="16" t="s">
        <v>48</v>
      </c>
      <c r="L264" s="16" t="s">
        <v>2188</v>
      </c>
      <c r="M264" s="38" t="s">
        <v>2442</v>
      </c>
      <c r="N264" s="268" t="e">
        <v>#N/A</v>
      </c>
      <c r="O264" s="314" t="s">
        <v>2443</v>
      </c>
      <c r="P264" s="315" t="s">
        <v>2444</v>
      </c>
      <c r="Q264" s="38"/>
      <c r="R264" s="38"/>
      <c r="S264" s="316" t="s">
        <v>2192</v>
      </c>
      <c r="T264" s="316" t="s">
        <v>2445</v>
      </c>
      <c r="U264" s="38"/>
      <c r="V264" s="38"/>
      <c r="W264" s="38"/>
      <c r="X264" s="40" t="s">
        <v>129</v>
      </c>
      <c r="Y264" s="43" t="s">
        <v>2446</v>
      </c>
      <c r="Z264" s="51" t="s">
        <v>2446</v>
      </c>
      <c r="AA264" s="38" t="s">
        <v>2447</v>
      </c>
      <c r="AB264" s="320">
        <v>36595</v>
      </c>
      <c r="AC264" s="320">
        <v>36800</v>
      </c>
      <c r="AD264" s="321"/>
      <c r="AE264" s="293"/>
      <c r="AF264" s="32" t="s">
        <v>60</v>
      </c>
      <c r="AG264" s="40" t="s">
        <v>2164</v>
      </c>
      <c r="AH264" s="33" t="s">
        <v>2165</v>
      </c>
      <c r="AI264" s="70" t="s">
        <v>2166</v>
      </c>
      <c r="AJ264" s="70">
        <v>5273</v>
      </c>
      <c r="AK264" s="62">
        <v>2000</v>
      </c>
      <c r="AL264" s="62" t="s">
        <v>2167</v>
      </c>
      <c r="AM264" s="70">
        <v>5273</v>
      </c>
      <c r="AN264" s="62"/>
      <c r="AO264" s="301"/>
      <c r="AP264" s="302" t="s">
        <v>65</v>
      </c>
      <c r="AQ264" s="40" t="e">
        <f>COUNTIF(#REF!,C264)</f>
        <v>#REF!</v>
      </c>
      <c r="AR264" s="51"/>
      <c r="AS264" s="220" t="e">
        <f>VLOOKUP(C264,#REF!,1,0)</f>
        <v>#REF!</v>
      </c>
    </row>
    <row r="265" s="51" customFormat="1" ht="21.6" spans="1:45">
      <c r="A265" s="106" t="s">
        <v>2443</v>
      </c>
      <c r="B265" s="28">
        <v>269</v>
      </c>
      <c r="C265" s="106" t="s">
        <v>2443</v>
      </c>
      <c r="D265" s="100" t="s">
        <v>2448</v>
      </c>
      <c r="E265" s="238" t="s">
        <v>46</v>
      </c>
      <c r="F265" s="239"/>
      <c r="G265" s="239"/>
      <c r="H265" s="239"/>
      <c r="I265" s="76" t="s">
        <v>919</v>
      </c>
      <c r="J265" s="16" t="s">
        <v>48</v>
      </c>
      <c r="K265" s="16" t="s">
        <v>144</v>
      </c>
      <c r="L265" s="397" t="s">
        <v>2449</v>
      </c>
      <c r="M265" s="16" t="s">
        <v>2450</v>
      </c>
      <c r="N265" s="16" t="s">
        <v>2451</v>
      </c>
      <c r="O265" s="240"/>
      <c r="P265" s="403" t="s">
        <v>2452</v>
      </c>
      <c r="Q265" s="16"/>
      <c r="R265" s="16"/>
      <c r="S265" s="242" t="s">
        <v>2192</v>
      </c>
      <c r="T265" s="399" t="s">
        <v>926</v>
      </c>
      <c r="U265" s="16"/>
      <c r="V265" s="16"/>
      <c r="W265" s="16"/>
      <c r="X265" s="400" t="s">
        <v>116</v>
      </c>
      <c r="Y265" s="397" t="s">
        <v>2453</v>
      </c>
      <c r="Z265" s="80" t="s">
        <v>2454</v>
      </c>
      <c r="AA265" s="16" t="s">
        <v>2455</v>
      </c>
      <c r="AB265" s="243">
        <v>41927</v>
      </c>
      <c r="AC265" s="243">
        <v>42064</v>
      </c>
      <c r="AD265" s="401" t="s">
        <v>2456</v>
      </c>
      <c r="AE265" s="244"/>
      <c r="AF265" s="32" t="s">
        <v>60</v>
      </c>
      <c r="AG265" s="16" t="s">
        <v>2164</v>
      </c>
      <c r="AH265" s="396" t="s">
        <v>2165</v>
      </c>
      <c r="AI265" s="19" t="s">
        <v>2166</v>
      </c>
      <c r="AJ265" s="19">
        <v>5273</v>
      </c>
      <c r="AK265" s="19">
        <v>2014</v>
      </c>
      <c r="AL265" s="19" t="s">
        <v>2167</v>
      </c>
      <c r="AM265" s="19">
        <v>5273</v>
      </c>
      <c r="AN265" s="19"/>
      <c r="AO265" s="301"/>
      <c r="AP265" s="302" t="s">
        <v>65</v>
      </c>
      <c r="AQ265" s="40" t="e">
        <f>COUNTIF(#REF!,C265)</f>
        <v>#REF!</v>
      </c>
      <c r="AR265" s="16"/>
      <c r="AS265" s="220" t="e">
        <f>VLOOKUP(C265,#REF!,1,0)</f>
        <v>#REF!</v>
      </c>
    </row>
    <row r="266" s="51" customFormat="1" ht="14.4" spans="1:45">
      <c r="A266" s="84" t="s">
        <v>2457</v>
      </c>
      <c r="B266" s="28">
        <v>270</v>
      </c>
      <c r="C266" s="84" t="s">
        <v>2457</v>
      </c>
      <c r="D266" s="76" t="s">
        <v>2458</v>
      </c>
      <c r="E266" s="257" t="s">
        <v>239</v>
      </c>
      <c r="F266" s="311" t="s">
        <v>919</v>
      </c>
      <c r="G266" s="249"/>
      <c r="H266" s="311"/>
      <c r="I266" s="76" t="s">
        <v>919</v>
      </c>
      <c r="J266" s="43" t="s">
        <v>48</v>
      </c>
      <c r="K266" s="16" t="s">
        <v>144</v>
      </c>
      <c r="L266" s="16" t="s">
        <v>2449</v>
      </c>
      <c r="M266" s="38" t="s">
        <v>2459</v>
      </c>
      <c r="N266" s="268"/>
      <c r="O266" s="314" t="s">
        <v>2460</v>
      </c>
      <c r="P266" s="315" t="s">
        <v>2461</v>
      </c>
      <c r="Q266" s="38"/>
      <c r="R266" s="38"/>
      <c r="S266" s="316" t="s">
        <v>2462</v>
      </c>
      <c r="T266" s="316" t="s">
        <v>2463</v>
      </c>
      <c r="U266" s="38"/>
      <c r="V266" s="38"/>
      <c r="W266" s="38"/>
      <c r="X266" s="40" t="s">
        <v>250</v>
      </c>
      <c r="Y266" s="43" t="s">
        <v>2464</v>
      </c>
      <c r="Z266" s="51" t="s">
        <v>2464</v>
      </c>
      <c r="AA266" s="38" t="s">
        <v>2465</v>
      </c>
      <c r="AB266" s="289">
        <v>36595</v>
      </c>
      <c r="AC266" s="289">
        <v>36800</v>
      </c>
      <c r="AD266" s="100" t="s">
        <v>2466</v>
      </c>
      <c r="AE266" s="294" t="s">
        <v>2467</v>
      </c>
      <c r="AF266" s="32" t="s">
        <v>60</v>
      </c>
      <c r="AG266" s="32" t="s">
        <v>2164</v>
      </c>
      <c r="AH266" s="33" t="s">
        <v>2165</v>
      </c>
      <c r="AI266" s="70" t="s">
        <v>2166</v>
      </c>
      <c r="AJ266" s="70">
        <v>5281</v>
      </c>
      <c r="AK266" s="62">
        <v>2000</v>
      </c>
      <c r="AL266" s="62" t="s">
        <v>2167</v>
      </c>
      <c r="AM266" s="70">
        <v>5281</v>
      </c>
      <c r="AN266" s="70"/>
      <c r="AO266" s="301"/>
      <c r="AP266" s="302" t="s">
        <v>65</v>
      </c>
      <c r="AQ266" s="40" t="e">
        <f>COUNTIF(#REF!,C266)</f>
        <v>#REF!</v>
      </c>
      <c r="AS266" s="220" t="e">
        <f>VLOOKUP(C266,#REF!,1,0)</f>
        <v>#REF!</v>
      </c>
    </row>
    <row r="267" s="51" customFormat="1" ht="14.4" spans="1:45">
      <c r="A267" s="131" t="s">
        <v>2468</v>
      </c>
      <c r="B267" s="28">
        <v>271</v>
      </c>
      <c r="C267" s="131" t="s">
        <v>2468</v>
      </c>
      <c r="D267" s="88" t="s">
        <v>2469</v>
      </c>
      <c r="E267" s="257" t="s">
        <v>239</v>
      </c>
      <c r="F267" s="249" t="s">
        <v>2187</v>
      </c>
      <c r="G267" s="249"/>
      <c r="H267" s="249"/>
      <c r="I267" s="43" t="s">
        <v>2187</v>
      </c>
      <c r="J267" s="43" t="s">
        <v>48</v>
      </c>
      <c r="K267" s="43"/>
      <c r="L267" s="16" t="s">
        <v>2188</v>
      </c>
      <c r="M267" s="38" t="s">
        <v>2470</v>
      </c>
      <c r="N267" s="268"/>
      <c r="O267" s="314" t="s">
        <v>2471</v>
      </c>
      <c r="P267" s="315" t="s">
        <v>2472</v>
      </c>
      <c r="Q267" s="38"/>
      <c r="R267" s="38"/>
      <c r="S267" s="316" t="s">
        <v>2192</v>
      </c>
      <c r="T267" s="316" t="s">
        <v>926</v>
      </c>
      <c r="U267" s="38"/>
      <c r="V267" s="38"/>
      <c r="W267" s="38"/>
      <c r="X267" s="40" t="s">
        <v>2473</v>
      </c>
      <c r="Y267" s="43" t="s">
        <v>2474</v>
      </c>
      <c r="Z267" s="51" t="s">
        <v>2474</v>
      </c>
      <c r="AA267" s="38" t="s">
        <v>2475</v>
      </c>
      <c r="AB267" s="289">
        <v>39615</v>
      </c>
      <c r="AC267" s="289">
        <v>39783</v>
      </c>
      <c r="AD267" s="100" t="s">
        <v>2476</v>
      </c>
      <c r="AE267" s="294"/>
      <c r="AF267" s="32" t="s">
        <v>60</v>
      </c>
      <c r="AG267" s="32" t="s">
        <v>2164</v>
      </c>
      <c r="AH267" s="33" t="s">
        <v>2165</v>
      </c>
      <c r="AI267" s="70" t="s">
        <v>2166</v>
      </c>
      <c r="AJ267" s="70">
        <v>5289</v>
      </c>
      <c r="AK267" s="62">
        <v>2008</v>
      </c>
      <c r="AL267" s="62" t="s">
        <v>2167</v>
      </c>
      <c r="AM267" s="70">
        <v>5289</v>
      </c>
      <c r="AN267" s="70"/>
      <c r="AO267" s="301"/>
      <c r="AP267" s="302" t="s">
        <v>65</v>
      </c>
      <c r="AQ267" s="40" t="e">
        <f>COUNTIF(#REF!,C267)</f>
        <v>#REF!</v>
      </c>
      <c r="AS267" s="220" t="e">
        <f>VLOOKUP(C267,#REF!,1,0)</f>
        <v>#REF!</v>
      </c>
    </row>
    <row r="268" s="51" customFormat="1" ht="39.6" spans="1:45">
      <c r="A268" s="89" t="s">
        <v>2471</v>
      </c>
      <c r="B268" s="28">
        <v>272</v>
      </c>
      <c r="C268" s="89" t="s">
        <v>2471</v>
      </c>
      <c r="D268" s="90" t="s">
        <v>2469</v>
      </c>
      <c r="E268" s="257" t="s">
        <v>46</v>
      </c>
      <c r="F268" s="249" t="s">
        <v>2187</v>
      </c>
      <c r="G268" s="249" t="s">
        <v>2477</v>
      </c>
      <c r="H268" s="249" t="s">
        <v>2478</v>
      </c>
      <c r="I268" s="43" t="s">
        <v>2187</v>
      </c>
      <c r="J268" s="43" t="s">
        <v>48</v>
      </c>
      <c r="K268" s="43"/>
      <c r="L268" s="16" t="s">
        <v>2188</v>
      </c>
      <c r="M268" s="43" t="s">
        <v>2479</v>
      </c>
      <c r="N268" s="43" t="s">
        <v>2480</v>
      </c>
      <c r="O268" s="270"/>
      <c r="P268" s="241" t="s">
        <v>2468</v>
      </c>
      <c r="Q268" s="43"/>
      <c r="R268" s="43"/>
      <c r="S268" s="280" t="s">
        <v>2192</v>
      </c>
      <c r="T268" s="280" t="s">
        <v>926</v>
      </c>
      <c r="U268" s="43"/>
      <c r="V268" s="43"/>
      <c r="W268" s="43"/>
      <c r="X268" s="205" t="s">
        <v>161</v>
      </c>
      <c r="Y268" s="43" t="s">
        <v>2481</v>
      </c>
      <c r="Z268" s="80" t="s">
        <v>2277</v>
      </c>
      <c r="AA268" s="43" t="s">
        <v>2482</v>
      </c>
      <c r="AB268" s="243">
        <v>42376</v>
      </c>
      <c r="AC268" s="243">
        <v>42522</v>
      </c>
      <c r="AD268" s="310" t="s">
        <v>2483</v>
      </c>
      <c r="AE268" s="28"/>
      <c r="AF268" s="44" t="s">
        <v>60</v>
      </c>
      <c r="AG268" s="44" t="s">
        <v>2164</v>
      </c>
      <c r="AH268" s="33" t="s">
        <v>2165</v>
      </c>
      <c r="AI268" s="121" t="s">
        <v>2166</v>
      </c>
      <c r="AJ268" s="121">
        <v>5289</v>
      </c>
      <c r="AK268" s="121">
        <v>2016</v>
      </c>
      <c r="AL268" s="62" t="s">
        <v>2167</v>
      </c>
      <c r="AM268" s="121">
        <v>5289</v>
      </c>
      <c r="AN268" s="70"/>
      <c r="AO268" s="301" t="s">
        <v>65</v>
      </c>
      <c r="AP268" s="302" t="s">
        <v>65</v>
      </c>
      <c r="AQ268" s="40" t="e">
        <f>COUNTIF(#REF!,C268)</f>
        <v>#REF!</v>
      </c>
      <c r="AR268" s="80"/>
      <c r="AS268" s="220" t="e">
        <f>VLOOKUP(C268,#REF!,1,0)</f>
        <v>#REF!</v>
      </c>
    </row>
    <row r="269" s="51" customFormat="1" ht="14.4" spans="1:45">
      <c r="A269" s="85" t="s">
        <v>2484</v>
      </c>
      <c r="B269" s="28">
        <v>273</v>
      </c>
      <c r="C269" s="85" t="s">
        <v>2484</v>
      </c>
      <c r="D269" s="76" t="s">
        <v>2485</v>
      </c>
      <c r="E269" s="257" t="s">
        <v>46</v>
      </c>
      <c r="F269" s="249" t="s">
        <v>2323</v>
      </c>
      <c r="G269" s="249"/>
      <c r="H269" s="249"/>
      <c r="I269" s="43" t="s">
        <v>2323</v>
      </c>
      <c r="J269" s="43" t="s">
        <v>48</v>
      </c>
      <c r="K269" s="43" t="s">
        <v>144</v>
      </c>
      <c r="L269" s="16" t="s">
        <v>2324</v>
      </c>
      <c r="M269" s="38" t="s">
        <v>2486</v>
      </c>
      <c r="N269" s="43" t="s">
        <v>2487</v>
      </c>
      <c r="O269" s="314"/>
      <c r="P269" s="315" t="s">
        <v>2488</v>
      </c>
      <c r="Q269" s="38"/>
      <c r="R269" s="38"/>
      <c r="S269" s="316" t="s">
        <v>1890</v>
      </c>
      <c r="T269" s="316" t="s">
        <v>1951</v>
      </c>
      <c r="U269" s="38"/>
      <c r="V269" s="38"/>
      <c r="W269" s="38"/>
      <c r="X269" s="40" t="s">
        <v>2268</v>
      </c>
      <c r="Y269" s="43" t="s">
        <v>2489</v>
      </c>
      <c r="Z269" s="80" t="s">
        <v>2490</v>
      </c>
      <c r="AA269" s="38" t="s">
        <v>2491</v>
      </c>
      <c r="AB269" s="289">
        <v>42709</v>
      </c>
      <c r="AC269" s="289">
        <v>42856</v>
      </c>
      <c r="AD269" s="100" t="s">
        <v>2492</v>
      </c>
      <c r="AE269" s="294"/>
      <c r="AF269" s="40" t="s">
        <v>60</v>
      </c>
      <c r="AG269" s="32" t="s">
        <v>2164</v>
      </c>
      <c r="AH269" s="33" t="s">
        <v>2165</v>
      </c>
      <c r="AI269" s="70" t="s">
        <v>2166</v>
      </c>
      <c r="AJ269" s="70">
        <v>5299</v>
      </c>
      <c r="AK269" s="70">
        <v>2016</v>
      </c>
      <c r="AL269" s="62" t="s">
        <v>2167</v>
      </c>
      <c r="AM269" s="70">
        <v>5299</v>
      </c>
      <c r="AN269" s="70"/>
      <c r="AO269" s="301"/>
      <c r="AP269" s="302" t="s">
        <v>65</v>
      </c>
      <c r="AQ269" s="40" t="e">
        <f>COUNTIF(#REF!,C269)</f>
        <v>#REF!</v>
      </c>
      <c r="AS269" s="220" t="e">
        <f>VLOOKUP(C269,#REF!,1,0)</f>
        <v>#REF!</v>
      </c>
    </row>
    <row r="270" s="51" customFormat="1" ht="14.4" spans="1:45">
      <c r="A270" s="84" t="s">
        <v>2493</v>
      </c>
      <c r="B270" s="28">
        <v>274</v>
      </c>
      <c r="C270" s="84" t="s">
        <v>2493</v>
      </c>
      <c r="D270" s="76" t="s">
        <v>2494</v>
      </c>
      <c r="E270" s="257" t="s">
        <v>445</v>
      </c>
      <c r="F270" s="249" t="s">
        <v>2377</v>
      </c>
      <c r="G270" s="249"/>
      <c r="H270" s="249"/>
      <c r="I270" s="43" t="s">
        <v>2377</v>
      </c>
      <c r="J270" s="43" t="s">
        <v>48</v>
      </c>
      <c r="K270" s="43" t="s">
        <v>144</v>
      </c>
      <c r="L270" s="16" t="s">
        <v>2378</v>
      </c>
      <c r="M270" s="38" t="s">
        <v>2495</v>
      </c>
      <c r="N270" s="268"/>
      <c r="O270" s="314"/>
      <c r="P270" s="315" t="s">
        <v>2496</v>
      </c>
      <c r="Q270" s="38"/>
      <c r="R270" s="38"/>
      <c r="S270" s="316" t="s">
        <v>1916</v>
      </c>
      <c r="T270" s="316" t="s">
        <v>1288</v>
      </c>
      <c r="U270" s="38"/>
      <c r="V270" s="38"/>
      <c r="W270" s="38"/>
      <c r="X270" s="40" t="s">
        <v>409</v>
      </c>
      <c r="Y270" s="43" t="s">
        <v>2497</v>
      </c>
      <c r="Z270" s="51" t="s">
        <v>2497</v>
      </c>
      <c r="AA270" s="38" t="s">
        <v>2498</v>
      </c>
      <c r="AB270" s="289">
        <v>40752</v>
      </c>
      <c r="AC270" s="289">
        <v>40848</v>
      </c>
      <c r="AD270" s="100" t="s">
        <v>2499</v>
      </c>
      <c r="AE270" s="244" t="s">
        <v>2500</v>
      </c>
      <c r="AF270" s="32" t="s">
        <v>60</v>
      </c>
      <c r="AG270" s="32" t="s">
        <v>2164</v>
      </c>
      <c r="AH270" s="33" t="s">
        <v>2165</v>
      </c>
      <c r="AI270" s="70" t="s">
        <v>2166</v>
      </c>
      <c r="AJ270" s="70">
        <v>5314</v>
      </c>
      <c r="AK270" s="62">
        <v>2011</v>
      </c>
      <c r="AL270" s="62" t="s">
        <v>2167</v>
      </c>
      <c r="AM270" s="70">
        <v>5314</v>
      </c>
      <c r="AN270" s="70"/>
      <c r="AO270" s="301"/>
      <c r="AP270" s="302" t="s">
        <v>65</v>
      </c>
      <c r="AQ270" s="40" t="e">
        <f>COUNTIF(#REF!,C270)</f>
        <v>#REF!</v>
      </c>
      <c r="AS270" s="220" t="e">
        <f>VLOOKUP(C270,#REF!,1,0)</f>
        <v>#REF!</v>
      </c>
    </row>
    <row r="271" s="51" customFormat="1" ht="14.4" spans="1:45">
      <c r="A271" s="85" t="s">
        <v>2501</v>
      </c>
      <c r="B271" s="28">
        <v>275</v>
      </c>
      <c r="C271" s="85" t="s">
        <v>2501</v>
      </c>
      <c r="D271" s="76" t="s">
        <v>2502</v>
      </c>
      <c r="E271" s="257" t="s">
        <v>239</v>
      </c>
      <c r="F271" s="249" t="s">
        <v>1650</v>
      </c>
      <c r="G271" s="249"/>
      <c r="H271" s="249"/>
      <c r="I271" s="80" t="s">
        <v>1650</v>
      </c>
      <c r="J271" s="43" t="s">
        <v>48</v>
      </c>
      <c r="K271" s="80" t="s">
        <v>49</v>
      </c>
      <c r="L271" s="16" t="s">
        <v>1651</v>
      </c>
      <c r="M271" s="38" t="s">
        <v>2503</v>
      </c>
      <c r="N271" s="268"/>
      <c r="O271" s="314" t="s">
        <v>2504</v>
      </c>
      <c r="P271" s="315" t="s">
        <v>2505</v>
      </c>
      <c r="Q271" s="51" t="s">
        <v>293</v>
      </c>
      <c r="R271" s="38" t="s">
        <v>2506</v>
      </c>
      <c r="S271" s="316" t="s">
        <v>1287</v>
      </c>
      <c r="T271" s="316" t="s">
        <v>1707</v>
      </c>
      <c r="U271" s="38"/>
      <c r="V271" s="38"/>
      <c r="W271" s="38"/>
      <c r="X271" s="40" t="s">
        <v>2507</v>
      </c>
      <c r="Y271" s="43" t="s">
        <v>2508</v>
      </c>
      <c r="Z271" s="51" t="s">
        <v>2508</v>
      </c>
      <c r="AA271" s="38" t="s">
        <v>2509</v>
      </c>
      <c r="AB271" s="289">
        <v>38171</v>
      </c>
      <c r="AC271" s="289">
        <v>38292</v>
      </c>
      <c r="AD271" s="100" t="s">
        <v>2510</v>
      </c>
      <c r="AE271" s="294" t="s">
        <v>2511</v>
      </c>
      <c r="AF271" s="40" t="s">
        <v>60</v>
      </c>
      <c r="AG271" s="32" t="s">
        <v>2164</v>
      </c>
      <c r="AH271" s="33" t="s">
        <v>2165</v>
      </c>
      <c r="AI271" s="70" t="s">
        <v>2166</v>
      </c>
      <c r="AJ271" s="70">
        <v>5323</v>
      </c>
      <c r="AK271" s="70">
        <v>2004</v>
      </c>
      <c r="AL271" s="62" t="s">
        <v>2167</v>
      </c>
      <c r="AM271" s="70">
        <v>5323</v>
      </c>
      <c r="AN271" s="70"/>
      <c r="AO271" s="301"/>
      <c r="AP271" s="302" t="s">
        <v>65</v>
      </c>
      <c r="AQ271" s="40" t="e">
        <f>COUNTIF(#REF!,C271)</f>
        <v>#REF!</v>
      </c>
      <c r="AS271" s="220" t="e">
        <f>VLOOKUP(C271,#REF!,1,0)</f>
        <v>#REF!</v>
      </c>
    </row>
    <row r="272" s="51" customFormat="1" ht="22.8" spans="1:45">
      <c r="A272" s="117" t="s">
        <v>2504</v>
      </c>
      <c r="B272" s="28">
        <v>276</v>
      </c>
      <c r="C272" s="117" t="s">
        <v>2504</v>
      </c>
      <c r="D272" s="90" t="s">
        <v>2512</v>
      </c>
      <c r="E272" s="257" t="s">
        <v>46</v>
      </c>
      <c r="F272" s="249" t="s">
        <v>1650</v>
      </c>
      <c r="G272" s="249" t="s">
        <v>2414</v>
      </c>
      <c r="H272" s="308" t="s">
        <v>2513</v>
      </c>
      <c r="I272" s="80" t="s">
        <v>1650</v>
      </c>
      <c r="J272" s="43" t="s">
        <v>48</v>
      </c>
      <c r="K272" s="80" t="s">
        <v>49</v>
      </c>
      <c r="L272" s="16" t="s">
        <v>1651</v>
      </c>
      <c r="M272" s="38" t="s">
        <v>2514</v>
      </c>
      <c r="N272" s="43" t="s">
        <v>2515</v>
      </c>
      <c r="O272" s="314"/>
      <c r="P272" s="241" t="s">
        <v>2501</v>
      </c>
      <c r="Q272" s="38"/>
      <c r="R272" s="38"/>
      <c r="S272" s="316" t="s">
        <v>1287</v>
      </c>
      <c r="T272" s="316" t="s">
        <v>1288</v>
      </c>
      <c r="U272" s="38"/>
      <c r="V272" s="38"/>
      <c r="W272" s="38"/>
      <c r="X272" s="40" t="s">
        <v>2516</v>
      </c>
      <c r="Y272" s="43" t="s">
        <v>2517</v>
      </c>
      <c r="Z272" s="80" t="s">
        <v>1657</v>
      </c>
      <c r="AA272" s="38" t="s">
        <v>2518</v>
      </c>
      <c r="AB272" s="289">
        <v>42709</v>
      </c>
      <c r="AC272" s="289">
        <v>42856</v>
      </c>
      <c r="AD272" s="310" t="s">
        <v>2519</v>
      </c>
      <c r="AE272" s="28"/>
      <c r="AF272" s="32" t="s">
        <v>60</v>
      </c>
      <c r="AG272" s="32" t="s">
        <v>2164</v>
      </c>
      <c r="AH272" s="33" t="s">
        <v>2165</v>
      </c>
      <c r="AI272" s="121" t="s">
        <v>2166</v>
      </c>
      <c r="AJ272" s="121">
        <v>5323</v>
      </c>
      <c r="AK272" s="121">
        <v>2016</v>
      </c>
      <c r="AL272" s="62" t="s">
        <v>2167</v>
      </c>
      <c r="AM272" s="121">
        <v>5323</v>
      </c>
      <c r="AN272" s="70"/>
      <c r="AO272" s="301" t="s">
        <v>65</v>
      </c>
      <c r="AP272" s="302" t="s">
        <v>65</v>
      </c>
      <c r="AQ272" s="40" t="e">
        <f>COUNTIF(#REF!,C272)</f>
        <v>#REF!</v>
      </c>
      <c r="AS272" s="220" t="e">
        <f>VLOOKUP(C272,#REF!,1,0)</f>
        <v>#REF!</v>
      </c>
    </row>
    <row r="273" s="80" customFormat="1" ht="14.4" spans="1:45">
      <c r="A273" s="84" t="s">
        <v>2520</v>
      </c>
      <c r="B273" s="28">
        <v>277</v>
      </c>
      <c r="C273" s="84" t="s">
        <v>2520</v>
      </c>
      <c r="D273" s="76" t="s">
        <v>2521</v>
      </c>
      <c r="E273" s="257" t="s">
        <v>239</v>
      </c>
      <c r="F273" s="249" t="s">
        <v>2323</v>
      </c>
      <c r="G273" s="249"/>
      <c r="H273" s="249"/>
      <c r="I273" s="43" t="s">
        <v>2323</v>
      </c>
      <c r="J273" s="43" t="s">
        <v>48</v>
      </c>
      <c r="K273" s="43" t="s">
        <v>144</v>
      </c>
      <c r="L273" s="16" t="s">
        <v>2324</v>
      </c>
      <c r="M273" s="38" t="s">
        <v>2522</v>
      </c>
      <c r="N273" s="43" t="s">
        <v>2523</v>
      </c>
      <c r="O273" s="314" t="s">
        <v>2524</v>
      </c>
      <c r="P273" s="315" t="s">
        <v>2525</v>
      </c>
      <c r="Q273" s="38"/>
      <c r="R273" s="38"/>
      <c r="S273" s="316" t="s">
        <v>1890</v>
      </c>
      <c r="T273" s="316" t="s">
        <v>926</v>
      </c>
      <c r="U273" s="38"/>
      <c r="V273" s="38"/>
      <c r="W273" s="38"/>
      <c r="X273" s="40" t="s">
        <v>2210</v>
      </c>
      <c r="Y273" s="43" t="s">
        <v>2526</v>
      </c>
      <c r="Z273" s="80" t="s">
        <v>2527</v>
      </c>
      <c r="AA273" s="38" t="s">
        <v>2528</v>
      </c>
      <c r="AB273" s="289">
        <v>41606</v>
      </c>
      <c r="AC273" s="289">
        <v>41730</v>
      </c>
      <c r="AD273" s="100" t="s">
        <v>2529</v>
      </c>
      <c r="AE273" s="294"/>
      <c r="AF273" s="32" t="s">
        <v>60</v>
      </c>
      <c r="AG273" s="32" t="s">
        <v>2164</v>
      </c>
      <c r="AH273" s="33" t="s">
        <v>2165</v>
      </c>
      <c r="AI273" s="70" t="s">
        <v>2166</v>
      </c>
      <c r="AJ273" s="70">
        <v>5325</v>
      </c>
      <c r="AK273" s="62">
        <v>2013</v>
      </c>
      <c r="AL273" s="62" t="s">
        <v>2167</v>
      </c>
      <c r="AM273" s="70">
        <v>5325</v>
      </c>
      <c r="AN273" s="70"/>
      <c r="AO273" s="301"/>
      <c r="AP273" s="302" t="s">
        <v>65</v>
      </c>
      <c r="AQ273" s="40" t="e">
        <f>COUNTIF(#REF!,C273)</f>
        <v>#REF!</v>
      </c>
      <c r="AR273" s="51"/>
      <c r="AS273" s="220" t="e">
        <f>VLOOKUP(C273,#REF!,1,0)</f>
        <v>#REF!</v>
      </c>
    </row>
    <row r="274" s="80" customFormat="1" ht="14.4" spans="1:45">
      <c r="A274" s="117" t="s">
        <v>2524</v>
      </c>
      <c r="B274" s="28">
        <v>278</v>
      </c>
      <c r="C274" s="117" t="s">
        <v>2524</v>
      </c>
      <c r="D274" s="90" t="s">
        <v>2530</v>
      </c>
      <c r="E274" s="257" t="s">
        <v>46</v>
      </c>
      <c r="F274" s="249" t="s">
        <v>2323</v>
      </c>
      <c r="G274" s="249" t="s">
        <v>2531</v>
      </c>
      <c r="H274" s="249"/>
      <c r="I274" s="43" t="s">
        <v>2323</v>
      </c>
      <c r="J274" s="43" t="s">
        <v>48</v>
      </c>
      <c r="K274" s="43" t="s">
        <v>144</v>
      </c>
      <c r="L274" s="16" t="s">
        <v>2324</v>
      </c>
      <c r="M274" s="43" t="s">
        <v>2532</v>
      </c>
      <c r="N274" s="43" t="s">
        <v>2533</v>
      </c>
      <c r="O274" s="270"/>
      <c r="P274" s="241" t="s">
        <v>2534</v>
      </c>
      <c r="Q274" s="43"/>
      <c r="R274" s="43"/>
      <c r="S274" s="280" t="s">
        <v>1890</v>
      </c>
      <c r="T274" s="280" t="s">
        <v>1951</v>
      </c>
      <c r="U274" s="43"/>
      <c r="V274" s="43"/>
      <c r="W274" s="43"/>
      <c r="X274" s="205" t="s">
        <v>583</v>
      </c>
      <c r="Y274" s="43" t="s">
        <v>2535</v>
      </c>
      <c r="Z274" s="80" t="s">
        <v>2536</v>
      </c>
      <c r="AA274" s="43" t="s">
        <v>2537</v>
      </c>
      <c r="AB274" s="243">
        <v>44516</v>
      </c>
      <c r="AC274" s="243">
        <v>44608</v>
      </c>
      <c r="AD274" s="310" t="s">
        <v>2538</v>
      </c>
      <c r="AE274" s="28"/>
      <c r="AF274" s="44" t="s">
        <v>60</v>
      </c>
      <c r="AG274" s="44" t="s">
        <v>2164</v>
      </c>
      <c r="AH274" s="33" t="s">
        <v>2165</v>
      </c>
      <c r="AI274" s="121" t="s">
        <v>2166</v>
      </c>
      <c r="AJ274" s="121">
        <v>5325</v>
      </c>
      <c r="AK274" s="121">
        <v>2021</v>
      </c>
      <c r="AL274" s="62" t="s">
        <v>2167</v>
      </c>
      <c r="AM274" s="121">
        <v>5325</v>
      </c>
      <c r="AN274" s="70"/>
      <c r="AO274" s="301" t="s">
        <v>65</v>
      </c>
      <c r="AP274" s="302" t="s">
        <v>65</v>
      </c>
      <c r="AQ274" s="40" t="e">
        <f>COUNTIF(#REF!,C274)</f>
        <v>#REF!</v>
      </c>
      <c r="AS274" s="220" t="e">
        <f>VLOOKUP(C274,#REF!,1,0)</f>
        <v>#REF!</v>
      </c>
    </row>
    <row r="275" s="80" customFormat="1" ht="39.6" spans="1:45">
      <c r="A275" s="89" t="s">
        <v>2539</v>
      </c>
      <c r="B275" s="28">
        <v>279</v>
      </c>
      <c r="C275" s="89" t="s">
        <v>2539</v>
      </c>
      <c r="D275" s="90" t="s">
        <v>2540</v>
      </c>
      <c r="E275" s="257" t="s">
        <v>46</v>
      </c>
      <c r="F275" s="249" t="s">
        <v>2323</v>
      </c>
      <c r="G275" s="249" t="s">
        <v>2541</v>
      </c>
      <c r="H275" s="249"/>
      <c r="I275" s="43" t="s">
        <v>2323</v>
      </c>
      <c r="J275" s="43" t="s">
        <v>48</v>
      </c>
      <c r="K275" s="43" t="s">
        <v>144</v>
      </c>
      <c r="L275" s="16" t="s">
        <v>2324</v>
      </c>
      <c r="M275" s="43" t="s">
        <v>2542</v>
      </c>
      <c r="N275" s="43" t="s">
        <v>2543</v>
      </c>
      <c r="O275" s="270"/>
      <c r="P275" s="241" t="s">
        <v>2544</v>
      </c>
      <c r="Q275" s="43"/>
      <c r="R275" s="43"/>
      <c r="S275" s="280" t="s">
        <v>1890</v>
      </c>
      <c r="T275" s="280" t="s">
        <v>926</v>
      </c>
      <c r="U275" s="43"/>
      <c r="V275" s="43"/>
      <c r="W275" s="43"/>
      <c r="X275" s="205" t="s">
        <v>2316</v>
      </c>
      <c r="Y275" s="43" t="s">
        <v>2545</v>
      </c>
      <c r="Z275" s="80" t="s">
        <v>2546</v>
      </c>
      <c r="AA275" s="43" t="s">
        <v>2547</v>
      </c>
      <c r="AB275" s="243">
        <v>39615</v>
      </c>
      <c r="AC275" s="243">
        <v>39783</v>
      </c>
      <c r="AD275" s="310" t="s">
        <v>2548</v>
      </c>
      <c r="AE275" s="28"/>
      <c r="AF275" s="44" t="s">
        <v>60</v>
      </c>
      <c r="AG275" s="44" t="s">
        <v>2164</v>
      </c>
      <c r="AH275" s="33" t="s">
        <v>2165</v>
      </c>
      <c r="AI275" s="121" t="s">
        <v>2166</v>
      </c>
      <c r="AJ275" s="121">
        <v>5327</v>
      </c>
      <c r="AK275" s="121">
        <v>2008</v>
      </c>
      <c r="AL275" s="62" t="s">
        <v>2167</v>
      </c>
      <c r="AM275" s="121">
        <v>5327</v>
      </c>
      <c r="AN275" s="70"/>
      <c r="AO275" s="301" t="s">
        <v>65</v>
      </c>
      <c r="AP275" s="220"/>
      <c r="AQ275" s="40" t="e">
        <f>COUNTIF(#REF!,C275)</f>
        <v>#REF!</v>
      </c>
      <c r="AS275" s="220" t="e">
        <f>VLOOKUP(C275,#REF!,1,0)</f>
        <v>#REF!</v>
      </c>
    </row>
    <row r="276" s="51" customFormat="1" ht="14.4" spans="1:45">
      <c r="A276" s="108" t="s">
        <v>2549</v>
      </c>
      <c r="B276" s="28">
        <v>280</v>
      </c>
      <c r="C276" s="108" t="s">
        <v>2549</v>
      </c>
      <c r="D276" s="80" t="s">
        <v>2550</v>
      </c>
      <c r="E276" s="257" t="s">
        <v>239</v>
      </c>
      <c r="F276" s="249" t="s">
        <v>2334</v>
      </c>
      <c r="G276" s="249"/>
      <c r="H276" s="249"/>
      <c r="I276" s="43" t="s">
        <v>2334</v>
      </c>
      <c r="J276" s="16" t="s">
        <v>48</v>
      </c>
      <c r="K276" s="43" t="s">
        <v>144</v>
      </c>
      <c r="L276" s="16" t="s">
        <v>2335</v>
      </c>
      <c r="M276" s="38" t="s">
        <v>2551</v>
      </c>
      <c r="N276" s="268" t="e">
        <v>#N/A</v>
      </c>
      <c r="O276" s="314" t="s">
        <v>2552</v>
      </c>
      <c r="P276" s="315" t="s">
        <v>2553</v>
      </c>
      <c r="Q276" s="38"/>
      <c r="R276" s="38"/>
      <c r="S276" s="316" t="s">
        <v>1890</v>
      </c>
      <c r="T276" s="316" t="s">
        <v>926</v>
      </c>
      <c r="U276" s="38"/>
      <c r="V276" s="38"/>
      <c r="W276" s="38"/>
      <c r="X276" s="40" t="s">
        <v>2554</v>
      </c>
      <c r="Y276" s="43" t="s">
        <v>2555</v>
      </c>
      <c r="Z276" s="80" t="s">
        <v>2555</v>
      </c>
      <c r="AA276" s="38" t="s">
        <v>2556</v>
      </c>
      <c r="AB276" s="320">
        <v>34717</v>
      </c>
      <c r="AC276" s="320">
        <v>34881</v>
      </c>
      <c r="AD276" s="321"/>
      <c r="AE276" s="293"/>
      <c r="AF276" s="32" t="s">
        <v>60</v>
      </c>
      <c r="AG276" s="40" t="s">
        <v>2164</v>
      </c>
      <c r="AH276" s="33" t="s">
        <v>2165</v>
      </c>
      <c r="AI276" s="70" t="s">
        <v>2166</v>
      </c>
      <c r="AJ276" s="70">
        <v>5329</v>
      </c>
      <c r="AK276" s="62">
        <v>1994</v>
      </c>
      <c r="AL276" s="62" t="s">
        <v>2167</v>
      </c>
      <c r="AM276" s="70">
        <v>5329</v>
      </c>
      <c r="AN276" s="70"/>
      <c r="AO276" s="301"/>
      <c r="AP276" s="302" t="s">
        <v>65</v>
      </c>
      <c r="AQ276" s="40" t="e">
        <f>COUNTIF(#REF!,C276)</f>
        <v>#REF!</v>
      </c>
      <c r="AS276" s="220" t="e">
        <f>VLOOKUP(C276,#REF!,1,0)</f>
        <v>#REF!</v>
      </c>
    </row>
    <row r="277" s="80" customFormat="1" ht="14.4" spans="1:45">
      <c r="A277" s="84" t="s">
        <v>2552</v>
      </c>
      <c r="B277" s="28">
        <v>281</v>
      </c>
      <c r="C277" s="84" t="s">
        <v>2552</v>
      </c>
      <c r="D277" s="76" t="s">
        <v>2550</v>
      </c>
      <c r="E277" s="257" t="s">
        <v>239</v>
      </c>
      <c r="F277" s="249" t="s">
        <v>2334</v>
      </c>
      <c r="G277" s="249"/>
      <c r="H277" s="249"/>
      <c r="I277" s="43" t="s">
        <v>2334</v>
      </c>
      <c r="J277" s="43" t="s">
        <v>48</v>
      </c>
      <c r="K277" s="43" t="s">
        <v>144</v>
      </c>
      <c r="L277" s="16" t="s">
        <v>2335</v>
      </c>
      <c r="M277" s="38" t="s">
        <v>2557</v>
      </c>
      <c r="N277" s="43" t="s">
        <v>2558</v>
      </c>
      <c r="O277" s="314" t="s">
        <v>2559</v>
      </c>
      <c r="P277" s="315" t="s">
        <v>2549</v>
      </c>
      <c r="Q277" s="38"/>
      <c r="R277" s="38"/>
      <c r="S277" s="316" t="s">
        <v>1890</v>
      </c>
      <c r="T277" s="316" t="s">
        <v>926</v>
      </c>
      <c r="U277" s="38"/>
      <c r="V277" s="38"/>
      <c r="W277" s="38"/>
      <c r="X277" s="40" t="s">
        <v>218</v>
      </c>
      <c r="Y277" s="43" t="s">
        <v>1893</v>
      </c>
      <c r="Z277" s="80" t="s">
        <v>1893</v>
      </c>
      <c r="AA277" s="38" t="s">
        <v>2560</v>
      </c>
      <c r="AB277" s="289">
        <v>40912</v>
      </c>
      <c r="AC277" s="289">
        <v>40969</v>
      </c>
      <c r="AD277" s="100" t="s">
        <v>2561</v>
      </c>
      <c r="AE277" s="294"/>
      <c r="AF277" s="32" t="s">
        <v>60</v>
      </c>
      <c r="AG277" s="32" t="s">
        <v>2164</v>
      </c>
      <c r="AH277" s="33" t="s">
        <v>2165</v>
      </c>
      <c r="AI277" s="70" t="s">
        <v>2166</v>
      </c>
      <c r="AJ277" s="70">
        <v>5329</v>
      </c>
      <c r="AK277" s="62">
        <v>2012</v>
      </c>
      <c r="AL277" s="62" t="s">
        <v>2167</v>
      </c>
      <c r="AM277" s="70">
        <v>5329</v>
      </c>
      <c r="AN277" s="70"/>
      <c r="AO277" s="301"/>
      <c r="AP277" s="302" t="s">
        <v>65</v>
      </c>
      <c r="AQ277" s="40" t="e">
        <f>COUNTIF(#REF!,C277)</f>
        <v>#REF!</v>
      </c>
      <c r="AR277" s="51"/>
      <c r="AS277" s="220" t="e">
        <f>VLOOKUP(C277,#REF!,1,0)</f>
        <v>#REF!</v>
      </c>
    </row>
    <row r="278" s="51" customFormat="1" ht="14.4" spans="1:45">
      <c r="A278" s="109" t="s">
        <v>2559</v>
      </c>
      <c r="B278" s="28">
        <v>282</v>
      </c>
      <c r="C278" s="109" t="s">
        <v>2559</v>
      </c>
      <c r="D278" s="88" t="s">
        <v>2550</v>
      </c>
      <c r="E278" s="257" t="s">
        <v>46</v>
      </c>
      <c r="F278" s="249" t="s">
        <v>2334</v>
      </c>
      <c r="G278" s="249"/>
      <c r="H278" s="249"/>
      <c r="I278" s="43" t="s">
        <v>2334</v>
      </c>
      <c r="J278" s="43" t="s">
        <v>48</v>
      </c>
      <c r="K278" s="43" t="s">
        <v>144</v>
      </c>
      <c r="L278" s="16" t="s">
        <v>2335</v>
      </c>
      <c r="M278" s="38" t="s">
        <v>2562</v>
      </c>
      <c r="N278" s="43" t="s">
        <v>2563</v>
      </c>
      <c r="O278" s="314"/>
      <c r="P278" s="315" t="s">
        <v>2552</v>
      </c>
      <c r="Q278" s="38"/>
      <c r="R278" s="38"/>
      <c r="S278" s="316" t="s">
        <v>1890</v>
      </c>
      <c r="T278" s="316" t="s">
        <v>926</v>
      </c>
      <c r="U278" s="38"/>
      <c r="V278" s="38"/>
      <c r="W278" s="38"/>
      <c r="X278" s="40" t="s">
        <v>2564</v>
      </c>
      <c r="Y278" s="43" t="s">
        <v>2565</v>
      </c>
      <c r="Z278" s="80" t="s">
        <v>2566</v>
      </c>
      <c r="AA278" s="38" t="s">
        <v>2567</v>
      </c>
      <c r="AB278" s="289">
        <v>44869</v>
      </c>
      <c r="AC278" s="289">
        <v>45050</v>
      </c>
      <c r="AD278" s="100" t="s">
        <v>2568</v>
      </c>
      <c r="AE278" s="294"/>
      <c r="AF278" s="32" t="s">
        <v>60</v>
      </c>
      <c r="AG278" s="32" t="s">
        <v>2164</v>
      </c>
      <c r="AH278" s="33" t="s">
        <v>2165</v>
      </c>
      <c r="AI278" s="70" t="s">
        <v>2166</v>
      </c>
      <c r="AJ278" s="70">
        <v>5329</v>
      </c>
      <c r="AK278" s="62">
        <v>2022</v>
      </c>
      <c r="AL278" s="62" t="s">
        <v>2167</v>
      </c>
      <c r="AM278" s="70">
        <v>5329</v>
      </c>
      <c r="AN278" s="70"/>
      <c r="AO278" s="301"/>
      <c r="AP278" s="302" t="s">
        <v>65</v>
      </c>
      <c r="AQ278" s="40" t="e">
        <f>COUNTIF(#REF!,C278)</f>
        <v>#REF!</v>
      </c>
      <c r="AS278" s="220" t="e">
        <f>VLOOKUP(C278,#REF!,1,0)</f>
        <v>#REF!</v>
      </c>
    </row>
    <row r="279" s="80" customFormat="1" ht="14.4" spans="1:45">
      <c r="A279" s="125" t="s">
        <v>2569</v>
      </c>
      <c r="B279" s="28">
        <v>283</v>
      </c>
      <c r="C279" s="125" t="s">
        <v>2569</v>
      </c>
      <c r="D279" s="126" t="s">
        <v>1886</v>
      </c>
      <c r="E279" s="257" t="s">
        <v>445</v>
      </c>
      <c r="F279" s="249" t="s">
        <v>2334</v>
      </c>
      <c r="G279" s="249"/>
      <c r="H279" s="249"/>
      <c r="I279" s="43" t="s">
        <v>2334</v>
      </c>
      <c r="J279" s="43" t="s">
        <v>48</v>
      </c>
      <c r="K279" s="43" t="s">
        <v>144</v>
      </c>
      <c r="L279" s="16" t="s">
        <v>2335</v>
      </c>
      <c r="M279" s="38" t="s">
        <v>1887</v>
      </c>
      <c r="N279" s="268"/>
      <c r="O279" s="314"/>
      <c r="P279" s="315" t="s">
        <v>2570</v>
      </c>
      <c r="Q279" s="51" t="s">
        <v>293</v>
      </c>
      <c r="R279" s="38" t="s">
        <v>1889</v>
      </c>
      <c r="S279" s="316" t="s">
        <v>1890</v>
      </c>
      <c r="T279" s="316" t="s">
        <v>926</v>
      </c>
      <c r="U279" s="38"/>
      <c r="V279" s="38"/>
      <c r="W279" s="38"/>
      <c r="X279" s="40" t="s">
        <v>2571</v>
      </c>
      <c r="Y279" s="43" t="s">
        <v>2572</v>
      </c>
      <c r="Z279" s="80" t="s">
        <v>2573</v>
      </c>
      <c r="AA279" s="38" t="s">
        <v>2574</v>
      </c>
      <c r="AB279" s="289">
        <v>39024</v>
      </c>
      <c r="AC279" s="289">
        <v>39173</v>
      </c>
      <c r="AD279" s="100" t="s">
        <v>2575</v>
      </c>
      <c r="AE279" s="244" t="s">
        <v>2576</v>
      </c>
      <c r="AF279" s="32" t="s">
        <v>60</v>
      </c>
      <c r="AG279" s="32" t="s">
        <v>2164</v>
      </c>
      <c r="AH279" s="33" t="s">
        <v>2165</v>
      </c>
      <c r="AI279" s="70" t="s">
        <v>2166</v>
      </c>
      <c r="AJ279" s="70">
        <v>5336</v>
      </c>
      <c r="AK279" s="62">
        <v>2006</v>
      </c>
      <c r="AL279" s="62" t="s">
        <v>2167</v>
      </c>
      <c r="AM279" s="70">
        <v>5336</v>
      </c>
      <c r="AN279" s="70"/>
      <c r="AO279" s="301"/>
      <c r="AP279" s="302" t="s">
        <v>65</v>
      </c>
      <c r="AQ279" s="40" t="e">
        <f>COUNTIF(#REF!,C279)</f>
        <v>#REF!</v>
      </c>
      <c r="AR279" s="51"/>
      <c r="AS279" s="220" t="e">
        <f>VLOOKUP(C279,#REF!,1,0)</f>
        <v>#REF!</v>
      </c>
    </row>
    <row r="280" s="51" customFormat="1" ht="14.4" spans="1:45">
      <c r="A280" s="84" t="s">
        <v>2577</v>
      </c>
      <c r="B280" s="28">
        <v>284</v>
      </c>
      <c r="C280" s="84" t="s">
        <v>2577</v>
      </c>
      <c r="D280" s="76" t="s">
        <v>2578</v>
      </c>
      <c r="E280" s="257" t="s">
        <v>46</v>
      </c>
      <c r="F280" s="249" t="s">
        <v>2187</v>
      </c>
      <c r="G280" s="249"/>
      <c r="H280" s="249"/>
      <c r="I280" s="43" t="s">
        <v>2187</v>
      </c>
      <c r="J280" s="43" t="s">
        <v>48</v>
      </c>
      <c r="K280" s="43"/>
      <c r="L280" s="16" t="s">
        <v>2188</v>
      </c>
      <c r="M280" s="38" t="s">
        <v>2579</v>
      </c>
      <c r="N280" s="43" t="s">
        <v>2580</v>
      </c>
      <c r="O280" s="314"/>
      <c r="P280" s="315" t="s">
        <v>2581</v>
      </c>
      <c r="Q280" s="38"/>
      <c r="R280" s="38"/>
      <c r="S280" s="316" t="s">
        <v>2192</v>
      </c>
      <c r="T280" s="316" t="s">
        <v>926</v>
      </c>
      <c r="U280" s="38"/>
      <c r="V280" s="38"/>
      <c r="W280" s="38"/>
      <c r="X280" s="40" t="s">
        <v>116</v>
      </c>
      <c r="Y280" s="43" t="s">
        <v>2582</v>
      </c>
      <c r="Z280" s="80" t="s">
        <v>2393</v>
      </c>
      <c r="AA280" s="38" t="s">
        <v>2583</v>
      </c>
      <c r="AB280" s="289">
        <v>42376</v>
      </c>
      <c r="AC280" s="289">
        <v>42522</v>
      </c>
      <c r="AD280" s="100" t="s">
        <v>2584</v>
      </c>
      <c r="AE280" s="294"/>
      <c r="AF280" s="32" t="s">
        <v>60</v>
      </c>
      <c r="AG280" s="32" t="s">
        <v>2164</v>
      </c>
      <c r="AH280" s="33" t="s">
        <v>2165</v>
      </c>
      <c r="AI280" s="70" t="s">
        <v>2166</v>
      </c>
      <c r="AJ280" s="70">
        <v>5337</v>
      </c>
      <c r="AK280" s="62">
        <v>2016</v>
      </c>
      <c r="AL280" s="62" t="s">
        <v>2167</v>
      </c>
      <c r="AM280" s="70">
        <v>5337</v>
      </c>
      <c r="AN280" s="70"/>
      <c r="AO280" s="301"/>
      <c r="AP280" s="302" t="s">
        <v>65</v>
      </c>
      <c r="AQ280" s="40" t="e">
        <f>COUNTIF(#REF!,C280)</f>
        <v>#REF!</v>
      </c>
      <c r="AS280" s="220" t="e">
        <f>VLOOKUP(C280,#REF!,1,0)</f>
        <v>#REF!</v>
      </c>
    </row>
    <row r="281" s="51" customFormat="1" ht="39.6" spans="1:45">
      <c r="A281" s="89" t="s">
        <v>2585</v>
      </c>
      <c r="B281" s="28">
        <v>285</v>
      </c>
      <c r="C281" s="89" t="s">
        <v>2585</v>
      </c>
      <c r="D281" s="90" t="s">
        <v>2586</v>
      </c>
      <c r="E281" s="257" t="s">
        <v>46</v>
      </c>
      <c r="F281" s="249" t="s">
        <v>2187</v>
      </c>
      <c r="G281" s="249" t="s">
        <v>2587</v>
      </c>
      <c r="H281" s="249"/>
      <c r="I281" s="43" t="s">
        <v>2187</v>
      </c>
      <c r="J281" s="43" t="s">
        <v>48</v>
      </c>
      <c r="K281" s="43"/>
      <c r="L281" s="16" t="s">
        <v>2188</v>
      </c>
      <c r="M281" s="43" t="s">
        <v>2588</v>
      </c>
      <c r="N281" s="43" t="s">
        <v>2589</v>
      </c>
      <c r="O281" s="270"/>
      <c r="P281" s="241" t="s">
        <v>2590</v>
      </c>
      <c r="Q281" s="43"/>
      <c r="R281" s="43"/>
      <c r="S281" s="280" t="s">
        <v>2192</v>
      </c>
      <c r="T281" s="280" t="s">
        <v>926</v>
      </c>
      <c r="U281" s="43"/>
      <c r="V281" s="43"/>
      <c r="W281" s="43"/>
      <c r="X281" s="205" t="s">
        <v>2382</v>
      </c>
      <c r="Y281" s="43" t="s">
        <v>2591</v>
      </c>
      <c r="Z281" s="80" t="s">
        <v>2592</v>
      </c>
      <c r="AA281" s="43" t="s">
        <v>2593</v>
      </c>
      <c r="AB281" s="243">
        <v>44127</v>
      </c>
      <c r="AC281" s="243">
        <v>44228</v>
      </c>
      <c r="AD281" s="310" t="s">
        <v>2594</v>
      </c>
      <c r="AE281" s="28"/>
      <c r="AF281" s="44" t="s">
        <v>60</v>
      </c>
      <c r="AG281" s="44" t="s">
        <v>2164</v>
      </c>
      <c r="AH281" s="33" t="s">
        <v>2165</v>
      </c>
      <c r="AI281" s="121" t="s">
        <v>2166</v>
      </c>
      <c r="AJ281" s="121">
        <v>5340</v>
      </c>
      <c r="AK281" s="121">
        <v>2020</v>
      </c>
      <c r="AL281" s="62" t="s">
        <v>2167</v>
      </c>
      <c r="AM281" s="121">
        <v>5340</v>
      </c>
      <c r="AN281" s="70"/>
      <c r="AO281" s="301" t="s">
        <v>65</v>
      </c>
      <c r="AP281" s="220"/>
      <c r="AQ281" s="40" t="e">
        <f>COUNTIF(#REF!,C281)</f>
        <v>#REF!</v>
      </c>
      <c r="AR281" s="80"/>
      <c r="AS281" s="220" t="e">
        <f>VLOOKUP(C281,#REF!,1,0)</f>
        <v>#REF!</v>
      </c>
    </row>
    <row r="282" s="80" customFormat="1" ht="14.4" spans="1:45">
      <c r="A282" s="106" t="s">
        <v>2595</v>
      </c>
      <c r="B282" s="28">
        <v>286</v>
      </c>
      <c r="C282" s="106" t="s">
        <v>2595</v>
      </c>
      <c r="D282" s="100" t="s">
        <v>2596</v>
      </c>
      <c r="E282" s="238" t="s">
        <v>46</v>
      </c>
      <c r="F282" s="239"/>
      <c r="G282" s="239"/>
      <c r="H282" s="239"/>
      <c r="I282" s="76" t="s">
        <v>919</v>
      </c>
      <c r="J282" s="16" t="s">
        <v>48</v>
      </c>
      <c r="K282" s="16" t="s">
        <v>144</v>
      </c>
      <c r="L282" s="397" t="s">
        <v>2449</v>
      </c>
      <c r="M282" s="397" t="s">
        <v>2597</v>
      </c>
      <c r="N282" s="16" t="s">
        <v>2598</v>
      </c>
      <c r="O282" s="240"/>
      <c r="P282" s="398" t="s">
        <v>2599</v>
      </c>
      <c r="Q282" s="16"/>
      <c r="R282" s="16"/>
      <c r="S282" s="242" t="s">
        <v>925</v>
      </c>
      <c r="T282" s="399" t="s">
        <v>926</v>
      </c>
      <c r="U282" s="16"/>
      <c r="V282" s="16"/>
      <c r="W282" s="16"/>
      <c r="X282" s="400" t="s">
        <v>2600</v>
      </c>
      <c r="Y282" s="397" t="s">
        <v>2601</v>
      </c>
      <c r="Z282" s="404" t="s">
        <v>2601</v>
      </c>
      <c r="AA282" s="16" t="s">
        <v>2602</v>
      </c>
      <c r="AB282" s="243">
        <v>40178</v>
      </c>
      <c r="AC282" s="243">
        <v>40299</v>
      </c>
      <c r="AD282" s="401" t="s">
        <v>2603</v>
      </c>
      <c r="AE282" s="244"/>
      <c r="AF282" s="32" t="s">
        <v>60</v>
      </c>
      <c r="AG282" s="16" t="s">
        <v>2164</v>
      </c>
      <c r="AH282" s="396" t="s">
        <v>2165</v>
      </c>
      <c r="AI282" s="19" t="s">
        <v>2166</v>
      </c>
      <c r="AJ282" s="19">
        <v>5350</v>
      </c>
      <c r="AK282" s="19">
        <v>2009</v>
      </c>
      <c r="AL282" s="19" t="s">
        <v>2167</v>
      </c>
      <c r="AM282" s="19">
        <v>5350</v>
      </c>
      <c r="AN282" s="19"/>
      <c r="AO282" s="301"/>
      <c r="AP282" s="302" t="s">
        <v>65</v>
      </c>
      <c r="AQ282" s="40" t="e">
        <f>COUNTIF(#REF!,C282)</f>
        <v>#REF!</v>
      </c>
      <c r="AR282" s="16"/>
      <c r="AS282" s="220" t="e">
        <f>VLOOKUP(C282,#REF!,1,0)</f>
        <v>#REF!</v>
      </c>
    </row>
    <row r="283" s="38" customFormat="1" ht="39.6" spans="1:45">
      <c r="A283" s="86" t="s">
        <v>2604</v>
      </c>
      <c r="B283" s="28">
        <v>287</v>
      </c>
      <c r="C283" s="86" t="s">
        <v>2604</v>
      </c>
      <c r="D283" s="102" t="s">
        <v>2605</v>
      </c>
      <c r="E283" s="257" t="s">
        <v>46</v>
      </c>
      <c r="F283" s="249" t="s">
        <v>2334</v>
      </c>
      <c r="G283" s="249"/>
      <c r="H283" s="249"/>
      <c r="I283" s="43" t="s">
        <v>2334</v>
      </c>
      <c r="J283" s="43" t="s">
        <v>48</v>
      </c>
      <c r="K283" s="43" t="s">
        <v>144</v>
      </c>
      <c r="L283" s="16" t="s">
        <v>2335</v>
      </c>
      <c r="M283" s="38" t="s">
        <v>2606</v>
      </c>
      <c r="N283" s="43" t="s">
        <v>2607</v>
      </c>
      <c r="O283" s="314"/>
      <c r="P283" s="315" t="s">
        <v>2608</v>
      </c>
      <c r="S283" s="316" t="s">
        <v>1890</v>
      </c>
      <c r="T283" s="316" t="s">
        <v>926</v>
      </c>
      <c r="X283" s="40" t="s">
        <v>55</v>
      </c>
      <c r="Y283" s="43" t="s">
        <v>2609</v>
      </c>
      <c r="Z283" s="80" t="s">
        <v>2609</v>
      </c>
      <c r="AA283" s="38" t="s">
        <v>2610</v>
      </c>
      <c r="AB283" s="289">
        <v>40417</v>
      </c>
      <c r="AC283" s="289">
        <v>40527</v>
      </c>
      <c r="AD283" s="100" t="s">
        <v>2611</v>
      </c>
      <c r="AE283" s="294"/>
      <c r="AF283" s="32" t="s">
        <v>60</v>
      </c>
      <c r="AG283" s="32" t="s">
        <v>2164</v>
      </c>
      <c r="AH283" s="33" t="s">
        <v>2165</v>
      </c>
      <c r="AI283" s="70" t="s">
        <v>2166</v>
      </c>
      <c r="AJ283" s="70">
        <v>5358</v>
      </c>
      <c r="AK283" s="62">
        <v>2010</v>
      </c>
      <c r="AL283" s="62" t="s">
        <v>2167</v>
      </c>
      <c r="AM283" s="70">
        <v>5358</v>
      </c>
      <c r="AN283" s="70"/>
      <c r="AO283" s="301"/>
      <c r="AP283" s="302" t="s">
        <v>65</v>
      </c>
      <c r="AQ283" s="40" t="e">
        <f>COUNTIF(#REF!,C283)</f>
        <v>#REF!</v>
      </c>
      <c r="AR283" s="51"/>
      <c r="AS283" s="220" t="e">
        <f>VLOOKUP(C283,#REF!,1,0)</f>
        <v>#REF!</v>
      </c>
    </row>
    <row r="284" s="38" customFormat="1" ht="14.4" spans="1:45">
      <c r="A284" s="106" t="s">
        <v>2612</v>
      </c>
      <c r="B284" s="28">
        <v>288</v>
      </c>
      <c r="C284" s="106" t="s">
        <v>2612</v>
      </c>
      <c r="D284" s="100" t="s">
        <v>2613</v>
      </c>
      <c r="E284" s="238" t="s">
        <v>46</v>
      </c>
      <c r="F284" s="239"/>
      <c r="G284" s="239"/>
      <c r="H284" s="239"/>
      <c r="I284" s="397" t="s">
        <v>2323</v>
      </c>
      <c r="J284" s="16" t="s">
        <v>48</v>
      </c>
      <c r="K284" s="43" t="s">
        <v>144</v>
      </c>
      <c r="L284" s="397" t="s">
        <v>2324</v>
      </c>
      <c r="M284" s="397" t="s">
        <v>2614</v>
      </c>
      <c r="N284" s="16" t="s">
        <v>2615</v>
      </c>
      <c r="O284" s="240"/>
      <c r="P284" s="398" t="s">
        <v>2616</v>
      </c>
      <c r="Q284" s="16"/>
      <c r="R284" s="16"/>
      <c r="S284" s="242" t="s">
        <v>1890</v>
      </c>
      <c r="T284" s="399" t="s">
        <v>926</v>
      </c>
      <c r="U284" s="16"/>
      <c r="V284" s="16"/>
      <c r="W284" s="16"/>
      <c r="X284" s="400" t="s">
        <v>2564</v>
      </c>
      <c r="Y284" s="397" t="s">
        <v>2617</v>
      </c>
      <c r="Z284" s="80" t="s">
        <v>2490</v>
      </c>
      <c r="AA284" s="16" t="s">
        <v>2618</v>
      </c>
      <c r="AB284" s="243">
        <v>41927</v>
      </c>
      <c r="AC284" s="243">
        <v>42064</v>
      </c>
      <c r="AD284" s="401" t="s">
        <v>2619</v>
      </c>
      <c r="AE284" s="244"/>
      <c r="AF284" s="32" t="s">
        <v>60</v>
      </c>
      <c r="AG284" s="16" t="s">
        <v>2164</v>
      </c>
      <c r="AH284" s="396" t="s">
        <v>2165</v>
      </c>
      <c r="AI284" s="19" t="s">
        <v>2166</v>
      </c>
      <c r="AJ284" s="19">
        <v>5361</v>
      </c>
      <c r="AK284" s="19">
        <v>2014</v>
      </c>
      <c r="AL284" s="19" t="s">
        <v>2167</v>
      </c>
      <c r="AM284" s="19">
        <v>5361</v>
      </c>
      <c r="AN284" s="19"/>
      <c r="AO284" s="301"/>
      <c r="AP284" s="302" t="s">
        <v>65</v>
      </c>
      <c r="AQ284" s="40" t="e">
        <f>COUNTIF(#REF!,C284)</f>
        <v>#REF!</v>
      </c>
      <c r="AR284" s="16"/>
      <c r="AS284" s="220" t="e">
        <f>VLOOKUP(C284,#REF!,1,0)</f>
        <v>#REF!</v>
      </c>
    </row>
    <row r="285" s="38" customFormat="1" ht="14.4" spans="1:45">
      <c r="A285" s="125" t="s">
        <v>2620</v>
      </c>
      <c r="B285" s="28">
        <v>289</v>
      </c>
      <c r="C285" s="125" t="s">
        <v>2620</v>
      </c>
      <c r="D285" s="126" t="s">
        <v>2621</v>
      </c>
      <c r="E285" s="257" t="s">
        <v>239</v>
      </c>
      <c r="F285" s="249" t="s">
        <v>2334</v>
      </c>
      <c r="G285" s="249"/>
      <c r="H285" s="249"/>
      <c r="I285" s="43" t="s">
        <v>2334</v>
      </c>
      <c r="J285" s="43" t="s">
        <v>48</v>
      </c>
      <c r="K285" s="43" t="s">
        <v>144</v>
      </c>
      <c r="L285" s="16" t="s">
        <v>2335</v>
      </c>
      <c r="M285" s="38" t="s">
        <v>2622</v>
      </c>
      <c r="N285" s="268"/>
      <c r="O285" s="314" t="s">
        <v>2623</v>
      </c>
      <c r="P285" s="315" t="s">
        <v>2624</v>
      </c>
      <c r="S285" s="316" t="s">
        <v>1706</v>
      </c>
      <c r="T285" s="316" t="s">
        <v>2625</v>
      </c>
      <c r="X285" s="40" t="s">
        <v>2626</v>
      </c>
      <c r="Y285" s="43" t="s">
        <v>2627</v>
      </c>
      <c r="Z285" s="80" t="s">
        <v>2627</v>
      </c>
      <c r="AA285" s="38" t="s">
        <v>2628</v>
      </c>
      <c r="AB285" s="289">
        <v>36297</v>
      </c>
      <c r="AC285" s="289">
        <v>36495</v>
      </c>
      <c r="AD285" s="100" t="s">
        <v>2629</v>
      </c>
      <c r="AE285" s="294" t="s">
        <v>2630</v>
      </c>
      <c r="AF285" s="32" t="s">
        <v>60</v>
      </c>
      <c r="AG285" s="32" t="s">
        <v>2164</v>
      </c>
      <c r="AH285" s="33" t="s">
        <v>2165</v>
      </c>
      <c r="AI285" s="70" t="s">
        <v>2166</v>
      </c>
      <c r="AJ285" s="70">
        <v>5370</v>
      </c>
      <c r="AK285" s="62">
        <v>1999</v>
      </c>
      <c r="AL285" s="62" t="s">
        <v>2167</v>
      </c>
      <c r="AM285" s="70">
        <v>5370</v>
      </c>
      <c r="AN285" s="70"/>
      <c r="AO285" s="301"/>
      <c r="AP285" s="302" t="s">
        <v>65</v>
      </c>
      <c r="AQ285" s="40" t="e">
        <f>COUNTIF(#REF!,C285)</f>
        <v>#REF!</v>
      </c>
      <c r="AR285" s="51"/>
      <c r="AS285" s="220" t="e">
        <f>VLOOKUP(C285,#REF!,1,0)</f>
        <v>#REF!</v>
      </c>
    </row>
    <row r="286" s="38" customFormat="1" ht="14.4" spans="1:45">
      <c r="A286" s="402" t="s">
        <v>2623</v>
      </c>
      <c r="B286" s="28">
        <v>290</v>
      </c>
      <c r="C286" s="402" t="s">
        <v>2623</v>
      </c>
      <c r="D286" s="127" t="s">
        <v>2631</v>
      </c>
      <c r="E286" s="257" t="s">
        <v>46</v>
      </c>
      <c r="F286" s="249" t="s">
        <v>2334</v>
      </c>
      <c r="G286" s="249" t="s">
        <v>542</v>
      </c>
      <c r="H286" s="249"/>
      <c r="I286" s="43" t="s">
        <v>2334</v>
      </c>
      <c r="J286" s="43" t="s">
        <v>48</v>
      </c>
      <c r="K286" s="43" t="s">
        <v>144</v>
      </c>
      <c r="L286" s="16" t="s">
        <v>2335</v>
      </c>
      <c r="M286" s="43" t="s">
        <v>2632</v>
      </c>
      <c r="N286" s="43" t="s">
        <v>2633</v>
      </c>
      <c r="O286" s="270"/>
      <c r="P286" s="241" t="s">
        <v>2620</v>
      </c>
      <c r="Q286" s="43"/>
      <c r="R286" s="43"/>
      <c r="S286" s="280" t="s">
        <v>1706</v>
      </c>
      <c r="T286" s="280" t="s">
        <v>2625</v>
      </c>
      <c r="U286" s="43"/>
      <c r="V286" s="43"/>
      <c r="W286" s="43"/>
      <c r="X286" s="205" t="s">
        <v>2268</v>
      </c>
      <c r="Y286" s="43" t="s">
        <v>2634</v>
      </c>
      <c r="Z286" s="80" t="s">
        <v>2635</v>
      </c>
      <c r="AA286" s="43" t="s">
        <v>2636</v>
      </c>
      <c r="AB286" s="243">
        <v>43402</v>
      </c>
      <c r="AC286" s="243">
        <v>43525</v>
      </c>
      <c r="AD286" s="100" t="s">
        <v>2637</v>
      </c>
      <c r="AE286" s="28"/>
      <c r="AF286" s="44" t="s">
        <v>60</v>
      </c>
      <c r="AG286" s="44" t="s">
        <v>2164</v>
      </c>
      <c r="AH286" s="33" t="s">
        <v>2165</v>
      </c>
      <c r="AI286" s="62" t="s">
        <v>2166</v>
      </c>
      <c r="AJ286" s="62">
        <v>5370</v>
      </c>
      <c r="AK286" s="62">
        <v>2018</v>
      </c>
      <c r="AL286" s="62" t="s">
        <v>2167</v>
      </c>
      <c r="AM286" s="62">
        <v>5370</v>
      </c>
      <c r="AN286" s="70"/>
      <c r="AO286" s="301" t="s">
        <v>65</v>
      </c>
      <c r="AP286" s="302" t="s">
        <v>65</v>
      </c>
      <c r="AQ286" s="40" t="e">
        <f>COUNTIF(#REF!,C286)</f>
        <v>#REF!</v>
      </c>
      <c r="AR286" s="80"/>
      <c r="AS286" s="220" t="e">
        <f>VLOOKUP(C286,#REF!,1,0)</f>
        <v>#REF!</v>
      </c>
    </row>
    <row r="287" s="38" customFormat="1" ht="14.4" spans="1:45">
      <c r="A287" s="84" t="s">
        <v>2638</v>
      </c>
      <c r="B287" s="28">
        <v>291</v>
      </c>
      <c r="C287" s="84" t="s">
        <v>2638</v>
      </c>
      <c r="D287" s="76" t="s">
        <v>2639</v>
      </c>
      <c r="E287" s="257" t="s">
        <v>46</v>
      </c>
      <c r="F287" s="249" t="s">
        <v>1650</v>
      </c>
      <c r="G287" s="249"/>
      <c r="H287" s="249"/>
      <c r="I287" s="80" t="s">
        <v>1650</v>
      </c>
      <c r="J287" s="43" t="s">
        <v>48</v>
      </c>
      <c r="K287" s="80" t="s">
        <v>49</v>
      </c>
      <c r="L287" s="16" t="s">
        <v>1651</v>
      </c>
      <c r="M287" s="38" t="s">
        <v>2640</v>
      </c>
      <c r="N287" s="43" t="s">
        <v>2641</v>
      </c>
      <c r="O287" s="314"/>
      <c r="P287" s="315" t="s">
        <v>2642</v>
      </c>
      <c r="S287" s="316" t="s">
        <v>1287</v>
      </c>
      <c r="T287" s="316" t="s">
        <v>1288</v>
      </c>
      <c r="X287" s="40" t="s">
        <v>2286</v>
      </c>
      <c r="Y287" s="43" t="s">
        <v>2643</v>
      </c>
      <c r="Z287" s="80" t="s">
        <v>2644</v>
      </c>
      <c r="AA287" s="38" t="s">
        <v>2645</v>
      </c>
      <c r="AB287" s="289">
        <v>41606</v>
      </c>
      <c r="AC287" s="289">
        <v>41730</v>
      </c>
      <c r="AD287" s="100" t="s">
        <v>2646</v>
      </c>
      <c r="AE287" s="294"/>
      <c r="AF287" s="32" t="s">
        <v>60</v>
      </c>
      <c r="AG287" s="32" t="s">
        <v>2164</v>
      </c>
      <c r="AH287" s="33" t="s">
        <v>2165</v>
      </c>
      <c r="AI287" s="70" t="s">
        <v>2166</v>
      </c>
      <c r="AJ287" s="70">
        <v>5376</v>
      </c>
      <c r="AK287" s="62">
        <v>2013</v>
      </c>
      <c r="AL287" s="62" t="s">
        <v>2167</v>
      </c>
      <c r="AM287" s="70">
        <v>5376</v>
      </c>
      <c r="AN287" s="70"/>
      <c r="AO287" s="301"/>
      <c r="AP287" s="302" t="s">
        <v>65</v>
      </c>
      <c r="AQ287" s="40" t="e">
        <f>COUNTIF(#REF!,C287)</f>
        <v>#REF!</v>
      </c>
      <c r="AR287" s="51"/>
      <c r="AS287" s="220" t="e">
        <f>VLOOKUP(C287,#REF!,1,0)</f>
        <v>#REF!</v>
      </c>
    </row>
    <row r="288" s="43" customFormat="1" ht="14.4" spans="1:45">
      <c r="A288" s="84" t="s">
        <v>2647</v>
      </c>
      <c r="B288" s="28">
        <v>292</v>
      </c>
      <c r="C288" s="84" t="s">
        <v>2647</v>
      </c>
      <c r="D288" s="76" t="s">
        <v>2648</v>
      </c>
      <c r="E288" s="257" t="s">
        <v>239</v>
      </c>
      <c r="F288" s="311" t="s">
        <v>919</v>
      </c>
      <c r="G288" s="249"/>
      <c r="H288" s="311"/>
      <c r="I288" s="76" t="s">
        <v>919</v>
      </c>
      <c r="J288" s="43" t="s">
        <v>48</v>
      </c>
      <c r="K288" s="16" t="s">
        <v>144</v>
      </c>
      <c r="L288" s="16" t="s">
        <v>2449</v>
      </c>
      <c r="M288" s="38" t="s">
        <v>2649</v>
      </c>
      <c r="N288" s="43" t="s">
        <v>2650</v>
      </c>
      <c r="O288" s="314" t="s">
        <v>2651</v>
      </c>
      <c r="P288" s="315" t="s">
        <v>2652</v>
      </c>
      <c r="Q288" s="220" t="s">
        <v>282</v>
      </c>
      <c r="R288" s="38" t="s">
        <v>2653</v>
      </c>
      <c r="S288" s="316" t="s">
        <v>925</v>
      </c>
      <c r="T288" s="316" t="s">
        <v>926</v>
      </c>
      <c r="U288" s="38"/>
      <c r="V288" s="38"/>
      <c r="W288" s="38"/>
      <c r="X288" s="40" t="s">
        <v>2564</v>
      </c>
      <c r="Y288" s="43" t="s">
        <v>2654</v>
      </c>
      <c r="Z288" s="80" t="s">
        <v>2654</v>
      </c>
      <c r="AA288" s="38" t="s">
        <v>2655</v>
      </c>
      <c r="AB288" s="289">
        <v>35414</v>
      </c>
      <c r="AC288" s="289">
        <v>35611</v>
      </c>
      <c r="AD288" s="100" t="s">
        <v>2656</v>
      </c>
      <c r="AE288" s="294"/>
      <c r="AF288" s="32" t="s">
        <v>60</v>
      </c>
      <c r="AG288" s="32" t="s">
        <v>2164</v>
      </c>
      <c r="AH288" s="33" t="s">
        <v>2165</v>
      </c>
      <c r="AI288" s="70" t="s">
        <v>2166</v>
      </c>
      <c r="AJ288" s="70">
        <v>5405</v>
      </c>
      <c r="AK288" s="62">
        <v>1996</v>
      </c>
      <c r="AL288" s="62" t="s">
        <v>2167</v>
      </c>
      <c r="AM288" s="70">
        <v>5405</v>
      </c>
      <c r="AN288" s="70"/>
      <c r="AO288" s="301"/>
      <c r="AP288" s="302" t="s">
        <v>65</v>
      </c>
      <c r="AQ288" s="40" t="e">
        <f>COUNTIF(#REF!,C288)</f>
        <v>#REF!</v>
      </c>
      <c r="AR288" s="51"/>
      <c r="AS288" s="220" t="e">
        <f>VLOOKUP(C288,#REF!,1,0)</f>
        <v>#REF!</v>
      </c>
    </row>
    <row r="289" s="38" customFormat="1" ht="39.6" spans="1:45">
      <c r="A289" s="89" t="s">
        <v>2651</v>
      </c>
      <c r="B289" s="28">
        <v>293</v>
      </c>
      <c r="C289" s="89" t="s">
        <v>2651</v>
      </c>
      <c r="D289" s="90" t="s">
        <v>2657</v>
      </c>
      <c r="E289" s="257" t="s">
        <v>46</v>
      </c>
      <c r="F289" s="311" t="s">
        <v>2291</v>
      </c>
      <c r="G289" s="249" t="s">
        <v>2658</v>
      </c>
      <c r="H289" s="311"/>
      <c r="I289" s="76" t="s">
        <v>919</v>
      </c>
      <c r="J289" s="43" t="s">
        <v>48</v>
      </c>
      <c r="K289" s="43"/>
      <c r="L289" s="16" t="s">
        <v>2293</v>
      </c>
      <c r="M289" s="43" t="s">
        <v>2659</v>
      </c>
      <c r="N289" s="43" t="s">
        <v>877</v>
      </c>
      <c r="O289" s="270"/>
      <c r="P289" s="241" t="s">
        <v>2647</v>
      </c>
      <c r="Q289" s="43"/>
      <c r="R289" s="43"/>
      <c r="S289" s="280" t="s">
        <v>925</v>
      </c>
      <c r="T289" s="280" t="s">
        <v>926</v>
      </c>
      <c r="U289" s="43"/>
      <c r="V289" s="43"/>
      <c r="W289" s="43"/>
      <c r="X289" s="205" t="s">
        <v>103</v>
      </c>
      <c r="Y289" s="43" t="s">
        <v>2660</v>
      </c>
      <c r="Z289" s="80" t="s">
        <v>2661</v>
      </c>
      <c r="AA289" s="43" t="s">
        <v>2662</v>
      </c>
      <c r="AB289" s="243">
        <v>43773</v>
      </c>
      <c r="AC289" s="243">
        <v>43952</v>
      </c>
      <c r="AD289" s="310" t="s">
        <v>2663</v>
      </c>
      <c r="AE289" s="28"/>
      <c r="AF289" s="44" t="s">
        <v>60</v>
      </c>
      <c r="AG289" s="44" t="s">
        <v>2164</v>
      </c>
      <c r="AH289" s="33" t="s">
        <v>2165</v>
      </c>
      <c r="AI289" s="121" t="s">
        <v>2166</v>
      </c>
      <c r="AJ289" s="121">
        <v>5405</v>
      </c>
      <c r="AK289" s="121">
        <v>2019</v>
      </c>
      <c r="AL289" s="62" t="s">
        <v>2167</v>
      </c>
      <c r="AM289" s="121">
        <v>5405</v>
      </c>
      <c r="AN289" s="70"/>
      <c r="AO289" s="301" t="s">
        <v>65</v>
      </c>
      <c r="AP289" s="302" t="s">
        <v>65</v>
      </c>
      <c r="AQ289" s="40" t="e">
        <f>COUNTIF(#REF!,C289)</f>
        <v>#REF!</v>
      </c>
      <c r="AR289" s="80"/>
      <c r="AS289" s="220" t="e">
        <f>VLOOKUP(C289,#REF!,1,0)</f>
        <v>#REF!</v>
      </c>
    </row>
    <row r="290" s="38" customFormat="1" ht="14.4" spans="1:45">
      <c r="A290" s="106" t="s">
        <v>2664</v>
      </c>
      <c r="B290" s="28">
        <v>294</v>
      </c>
      <c r="C290" s="106" t="s">
        <v>2664</v>
      </c>
      <c r="D290" s="100" t="s">
        <v>2665</v>
      </c>
      <c r="E290" s="238" t="s">
        <v>46</v>
      </c>
      <c r="F290" s="239"/>
      <c r="G290" s="239"/>
      <c r="H290" s="239"/>
      <c r="I290" s="16" t="s">
        <v>1877</v>
      </c>
      <c r="J290" s="16" t="s">
        <v>48</v>
      </c>
      <c r="K290" s="16" t="s">
        <v>144</v>
      </c>
      <c r="L290" s="397" t="s">
        <v>2348</v>
      </c>
      <c r="M290" s="16" t="s">
        <v>2666</v>
      </c>
      <c r="N290" s="16"/>
      <c r="O290" s="240"/>
      <c r="P290" s="265" t="s">
        <v>2667</v>
      </c>
      <c r="Q290" s="16"/>
      <c r="R290" s="16"/>
      <c r="S290" s="242" t="s">
        <v>1916</v>
      </c>
      <c r="T290" s="242" t="s">
        <v>1917</v>
      </c>
      <c r="U290" s="16"/>
      <c r="V290" s="16"/>
      <c r="W290" s="16"/>
      <c r="X290" s="18" t="s">
        <v>250</v>
      </c>
      <c r="Y290" s="16" t="s">
        <v>2668</v>
      </c>
      <c r="Z290" s="80" t="s">
        <v>2669</v>
      </c>
      <c r="AA290" s="16" t="s">
        <v>2670</v>
      </c>
      <c r="AB290" s="243">
        <v>43402</v>
      </c>
      <c r="AC290" s="243">
        <v>43525</v>
      </c>
      <c r="AD290" s="100" t="s">
        <v>2671</v>
      </c>
      <c r="AE290" s="244"/>
      <c r="AF290" s="32" t="s">
        <v>60</v>
      </c>
      <c r="AG290" s="16" t="s">
        <v>2164</v>
      </c>
      <c r="AH290" s="396" t="s">
        <v>2165</v>
      </c>
      <c r="AI290" s="19" t="s">
        <v>2166</v>
      </c>
      <c r="AJ290" s="19">
        <v>5408</v>
      </c>
      <c r="AK290" s="19">
        <v>2018</v>
      </c>
      <c r="AL290" s="19" t="s">
        <v>2167</v>
      </c>
      <c r="AM290" s="19">
        <v>5408</v>
      </c>
      <c r="AN290" s="19"/>
      <c r="AO290" s="301"/>
      <c r="AP290" s="302" t="s">
        <v>65</v>
      </c>
      <c r="AQ290" s="40" t="e">
        <f>COUNTIF(#REF!,C290)</f>
        <v>#REF!</v>
      </c>
      <c r="AR290" s="16"/>
      <c r="AS290" s="220" t="e">
        <f>VLOOKUP(C290,#REF!,1,0)</f>
        <v>#REF!</v>
      </c>
    </row>
    <row r="291" s="38" customFormat="1" ht="14.4" spans="1:45">
      <c r="A291" s="109" t="s">
        <v>2672</v>
      </c>
      <c r="B291" s="28">
        <v>295</v>
      </c>
      <c r="C291" s="109" t="s">
        <v>2672</v>
      </c>
      <c r="D291" s="88" t="s">
        <v>2673</v>
      </c>
      <c r="E291" s="257" t="s">
        <v>239</v>
      </c>
      <c r="F291" s="249" t="s">
        <v>2674</v>
      </c>
      <c r="G291" s="249"/>
      <c r="H291" s="249"/>
      <c r="I291" s="43" t="s">
        <v>2674</v>
      </c>
      <c r="J291" s="43" t="s">
        <v>48</v>
      </c>
      <c r="K291" s="43" t="s">
        <v>144</v>
      </c>
      <c r="L291" s="16" t="s">
        <v>2675</v>
      </c>
      <c r="M291" s="38" t="s">
        <v>2676</v>
      </c>
      <c r="N291" s="43" t="s">
        <v>2677</v>
      </c>
      <c r="O291" s="314" t="s">
        <v>2678</v>
      </c>
      <c r="P291" s="315" t="s">
        <v>2679</v>
      </c>
      <c r="S291" s="316" t="s">
        <v>925</v>
      </c>
      <c r="T291" s="316" t="s">
        <v>926</v>
      </c>
      <c r="X291" s="40" t="s">
        <v>218</v>
      </c>
      <c r="Y291" s="43" t="s">
        <v>2680</v>
      </c>
      <c r="Z291" s="80" t="s">
        <v>2681</v>
      </c>
      <c r="AA291" s="38" t="s">
        <v>2682</v>
      </c>
      <c r="AB291" s="289">
        <v>42376</v>
      </c>
      <c r="AC291" s="289">
        <v>42522</v>
      </c>
      <c r="AD291" s="100" t="s">
        <v>2683</v>
      </c>
      <c r="AE291" s="294"/>
      <c r="AF291" s="32" t="s">
        <v>60</v>
      </c>
      <c r="AG291" s="32" t="s">
        <v>2164</v>
      </c>
      <c r="AH291" s="33" t="s">
        <v>2165</v>
      </c>
      <c r="AI291" s="70" t="s">
        <v>2166</v>
      </c>
      <c r="AJ291" s="70">
        <v>5412</v>
      </c>
      <c r="AK291" s="62">
        <v>2016</v>
      </c>
      <c r="AL291" s="62" t="s">
        <v>2167</v>
      </c>
      <c r="AM291" s="70">
        <v>5412</v>
      </c>
      <c r="AN291" s="70"/>
      <c r="AO291" s="301"/>
      <c r="AP291" s="302" t="s">
        <v>65</v>
      </c>
      <c r="AQ291" s="40" t="e">
        <f>COUNTIF(#REF!,C291)</f>
        <v>#REF!</v>
      </c>
      <c r="AR291" s="51"/>
      <c r="AS291" s="220" t="e">
        <f>VLOOKUP(C291,#REF!,1,0)</f>
        <v>#REF!</v>
      </c>
    </row>
    <row r="292" s="38" customFormat="1" ht="14.4" spans="1:45">
      <c r="A292" s="103" t="s">
        <v>2684</v>
      </c>
      <c r="B292" s="28">
        <v>296</v>
      </c>
      <c r="C292" s="103" t="s">
        <v>2684</v>
      </c>
      <c r="D292" s="405" t="s">
        <v>2685</v>
      </c>
      <c r="E292" s="238" t="s">
        <v>46</v>
      </c>
      <c r="F292" s="239"/>
      <c r="G292" s="239"/>
      <c r="H292" s="239"/>
      <c r="I292" s="397" t="s">
        <v>2674</v>
      </c>
      <c r="J292" s="16" t="s">
        <v>48</v>
      </c>
      <c r="K292" s="43" t="s">
        <v>144</v>
      </c>
      <c r="L292" s="397" t="s">
        <v>2675</v>
      </c>
      <c r="M292" s="16" t="s">
        <v>2686</v>
      </c>
      <c r="N292" s="16" t="s">
        <v>2687</v>
      </c>
      <c r="O292" s="240"/>
      <c r="P292" s="398" t="s">
        <v>2688</v>
      </c>
      <c r="Q292" s="16"/>
      <c r="R292" s="16"/>
      <c r="S292" s="242" t="s">
        <v>925</v>
      </c>
      <c r="T292" s="399" t="s">
        <v>926</v>
      </c>
      <c r="U292" s="16"/>
      <c r="V292" s="16"/>
      <c r="W292" s="16"/>
      <c r="X292" s="400" t="s">
        <v>2689</v>
      </c>
      <c r="Y292" s="397" t="s">
        <v>2690</v>
      </c>
      <c r="Z292" s="80" t="s">
        <v>2691</v>
      </c>
      <c r="AA292" s="16" t="s">
        <v>2692</v>
      </c>
      <c r="AB292" s="243">
        <v>41144</v>
      </c>
      <c r="AC292" s="243">
        <v>41244</v>
      </c>
      <c r="AD292" s="401" t="s">
        <v>2693</v>
      </c>
      <c r="AE292" s="244"/>
      <c r="AF292" s="32" t="s">
        <v>60</v>
      </c>
      <c r="AG292" s="16" t="s">
        <v>2164</v>
      </c>
      <c r="AH292" s="396" t="s">
        <v>2165</v>
      </c>
      <c r="AI292" s="19" t="s">
        <v>2166</v>
      </c>
      <c r="AJ292" s="19">
        <v>5435</v>
      </c>
      <c r="AK292" s="19">
        <v>2012</v>
      </c>
      <c r="AL292" s="19" t="s">
        <v>2167</v>
      </c>
      <c r="AM292" s="19">
        <v>5435</v>
      </c>
      <c r="AN292" s="19"/>
      <c r="AO292" s="301"/>
      <c r="AP292" s="302" t="s">
        <v>65</v>
      </c>
      <c r="AQ292" s="40" t="e">
        <f>COUNTIF(#REF!,C292)</f>
        <v>#REF!</v>
      </c>
      <c r="AR292" s="16"/>
      <c r="AS292" s="220" t="e">
        <f>VLOOKUP(C292,#REF!,1,0)</f>
        <v>#REF!</v>
      </c>
    </row>
    <row r="293" s="38" customFormat="1" ht="14.4" spans="1:45">
      <c r="A293" s="109" t="s">
        <v>2694</v>
      </c>
      <c r="B293" s="28">
        <v>297</v>
      </c>
      <c r="C293" s="109" t="s">
        <v>2694</v>
      </c>
      <c r="D293" s="88" t="s">
        <v>2695</v>
      </c>
      <c r="E293" s="257" t="s">
        <v>46</v>
      </c>
      <c r="F293" s="249" t="s">
        <v>2248</v>
      </c>
      <c r="G293" s="249"/>
      <c r="H293" s="249"/>
      <c r="I293" s="43" t="s">
        <v>2248</v>
      </c>
      <c r="J293" s="43" t="s">
        <v>93</v>
      </c>
      <c r="K293" s="43" t="s">
        <v>94</v>
      </c>
      <c r="L293" s="16" t="s">
        <v>2249</v>
      </c>
      <c r="M293" s="38" t="s">
        <v>2696</v>
      </c>
      <c r="N293" s="43" t="s">
        <v>2697</v>
      </c>
      <c r="O293" s="314"/>
      <c r="P293" s="315" t="s">
        <v>2698</v>
      </c>
      <c r="S293" s="316" t="s">
        <v>2253</v>
      </c>
      <c r="T293" s="316" t="s">
        <v>102</v>
      </c>
      <c r="X293" s="40" t="s">
        <v>116</v>
      </c>
      <c r="Y293" s="43" t="s">
        <v>2699</v>
      </c>
      <c r="Z293" s="80" t="s">
        <v>2700</v>
      </c>
      <c r="AA293" s="38" t="s">
        <v>2701</v>
      </c>
      <c r="AB293" s="289">
        <v>42376</v>
      </c>
      <c r="AC293" s="289">
        <v>42522</v>
      </c>
      <c r="AD293" s="100" t="s">
        <v>2702</v>
      </c>
      <c r="AE293" s="294"/>
      <c r="AF293" s="32" t="s">
        <v>60</v>
      </c>
      <c r="AG293" s="32" t="s">
        <v>2164</v>
      </c>
      <c r="AH293" s="33" t="s">
        <v>2165</v>
      </c>
      <c r="AI293" s="70" t="s">
        <v>2167</v>
      </c>
      <c r="AJ293" s="70">
        <v>5436</v>
      </c>
      <c r="AK293" s="62">
        <v>2016</v>
      </c>
      <c r="AL293" s="62" t="s">
        <v>2167</v>
      </c>
      <c r="AM293" s="70">
        <v>5436</v>
      </c>
      <c r="AN293" s="70"/>
      <c r="AO293" s="301"/>
      <c r="AP293" s="302" t="s">
        <v>65</v>
      </c>
      <c r="AQ293" s="40" t="e">
        <f>COUNTIF(#REF!,C293)</f>
        <v>#REF!</v>
      </c>
      <c r="AR293" s="51"/>
      <c r="AS293" s="220" t="e">
        <f>VLOOKUP(C293,#REF!,1,0)</f>
        <v>#REF!</v>
      </c>
    </row>
    <row r="294" s="43" customFormat="1" ht="14.4" spans="1:45">
      <c r="A294" s="84" t="s">
        <v>2703</v>
      </c>
      <c r="B294" s="28">
        <v>298</v>
      </c>
      <c r="C294" s="84" t="s">
        <v>2703</v>
      </c>
      <c r="D294" s="76" t="s">
        <v>2704</v>
      </c>
      <c r="E294" s="257" t="s">
        <v>46</v>
      </c>
      <c r="F294" s="249" t="s">
        <v>2674</v>
      </c>
      <c r="G294" s="249"/>
      <c r="H294" s="249"/>
      <c r="I294" s="43" t="s">
        <v>2674</v>
      </c>
      <c r="J294" s="43" t="s">
        <v>48</v>
      </c>
      <c r="K294" s="43" t="s">
        <v>144</v>
      </c>
      <c r="L294" s="16" t="s">
        <v>2675</v>
      </c>
      <c r="M294" s="38" t="s">
        <v>2705</v>
      </c>
      <c r="N294" s="43" t="s">
        <v>2706</v>
      </c>
      <c r="O294" s="314"/>
      <c r="P294" s="315" t="s">
        <v>2707</v>
      </c>
      <c r="Q294" s="38"/>
      <c r="R294" s="38"/>
      <c r="S294" s="316" t="s">
        <v>925</v>
      </c>
      <c r="T294" s="316" t="s">
        <v>926</v>
      </c>
      <c r="U294" s="38"/>
      <c r="V294" s="38"/>
      <c r="W294" s="38"/>
      <c r="X294" s="40" t="s">
        <v>2241</v>
      </c>
      <c r="Y294" s="43" t="s">
        <v>2708</v>
      </c>
      <c r="Z294" s="80" t="s">
        <v>2708</v>
      </c>
      <c r="AA294" s="38" t="s">
        <v>2709</v>
      </c>
      <c r="AB294" s="289">
        <v>41606</v>
      </c>
      <c r="AC294" s="289">
        <v>41730</v>
      </c>
      <c r="AD294" s="100" t="s">
        <v>2710</v>
      </c>
      <c r="AE294" s="294"/>
      <c r="AF294" s="32" t="s">
        <v>60</v>
      </c>
      <c r="AG294" s="32" t="s">
        <v>2164</v>
      </c>
      <c r="AH294" s="33" t="s">
        <v>2165</v>
      </c>
      <c r="AI294" s="70" t="s">
        <v>2166</v>
      </c>
      <c r="AJ294" s="70">
        <v>5466</v>
      </c>
      <c r="AK294" s="62">
        <v>2013</v>
      </c>
      <c r="AL294" s="62" t="s">
        <v>2167</v>
      </c>
      <c r="AM294" s="70">
        <v>5466</v>
      </c>
      <c r="AN294" s="70"/>
      <c r="AO294" s="301"/>
      <c r="AP294" s="302" t="s">
        <v>65</v>
      </c>
      <c r="AQ294" s="40" t="e">
        <f>COUNTIF(#REF!,C294)</f>
        <v>#REF!</v>
      </c>
      <c r="AR294" s="51"/>
      <c r="AS294" s="220" t="e">
        <f>VLOOKUP(C294,#REF!,1,0)</f>
        <v>#REF!</v>
      </c>
    </row>
    <row r="295" s="43" customFormat="1" ht="14.4" spans="1:45">
      <c r="A295" s="132" t="s">
        <v>2711</v>
      </c>
      <c r="B295" s="28">
        <v>299</v>
      </c>
      <c r="C295" s="132" t="s">
        <v>2711</v>
      </c>
      <c r="D295" s="76" t="s">
        <v>2712</v>
      </c>
      <c r="E295" s="257" t="s">
        <v>46</v>
      </c>
      <c r="F295" s="249" t="s">
        <v>2674</v>
      </c>
      <c r="G295" s="249"/>
      <c r="H295" s="249"/>
      <c r="I295" s="43" t="s">
        <v>2674</v>
      </c>
      <c r="J295" s="43" t="s">
        <v>48</v>
      </c>
      <c r="K295" s="43" t="s">
        <v>144</v>
      </c>
      <c r="L295" s="16" t="s">
        <v>2675</v>
      </c>
      <c r="M295" s="38" t="s">
        <v>2713</v>
      </c>
      <c r="N295" s="268"/>
      <c r="O295" s="314"/>
      <c r="P295" s="315" t="s">
        <v>2714</v>
      </c>
      <c r="Q295" s="38"/>
      <c r="R295" s="38"/>
      <c r="S295" s="316" t="s">
        <v>925</v>
      </c>
      <c r="T295" s="316" t="s">
        <v>926</v>
      </c>
      <c r="U295" s="38"/>
      <c r="V295" s="38"/>
      <c r="W295" s="38"/>
      <c r="X295" s="40" t="s">
        <v>2306</v>
      </c>
      <c r="Y295" s="43" t="s">
        <v>2715</v>
      </c>
      <c r="Z295" s="80" t="s">
        <v>2716</v>
      </c>
      <c r="AA295" s="38" t="s">
        <v>2717</v>
      </c>
      <c r="AB295" s="289">
        <v>39363</v>
      </c>
      <c r="AC295" s="289">
        <v>39508</v>
      </c>
      <c r="AD295" s="100" t="s">
        <v>2718</v>
      </c>
      <c r="AE295" s="294"/>
      <c r="AF295" s="32" t="s">
        <v>60</v>
      </c>
      <c r="AG295" s="32" t="s">
        <v>2164</v>
      </c>
      <c r="AH295" s="33" t="s">
        <v>2165</v>
      </c>
      <c r="AI295" s="70" t="s">
        <v>2166</v>
      </c>
      <c r="AJ295" s="70">
        <v>5467</v>
      </c>
      <c r="AK295" s="62">
        <v>2007</v>
      </c>
      <c r="AL295" s="62" t="s">
        <v>2167</v>
      </c>
      <c r="AM295" s="70">
        <v>5467</v>
      </c>
      <c r="AN295" s="70"/>
      <c r="AO295" s="301"/>
      <c r="AP295" s="302" t="s">
        <v>65</v>
      </c>
      <c r="AQ295" s="40" t="e">
        <f>COUNTIF(#REF!,C295)</f>
        <v>#REF!</v>
      </c>
      <c r="AR295" s="51"/>
      <c r="AS295" s="220" t="e">
        <f>VLOOKUP(C295,#REF!,1,0)</f>
        <v>#REF!</v>
      </c>
    </row>
    <row r="296" s="43" customFormat="1" ht="14.4" spans="1:45">
      <c r="A296" s="109" t="s">
        <v>2719</v>
      </c>
      <c r="B296" s="28">
        <v>300</v>
      </c>
      <c r="C296" s="109" t="s">
        <v>2719</v>
      </c>
      <c r="D296" s="88" t="s">
        <v>2720</v>
      </c>
      <c r="E296" s="257" t="s">
        <v>46</v>
      </c>
      <c r="F296" s="249" t="s">
        <v>2674</v>
      </c>
      <c r="G296" s="249"/>
      <c r="H296" s="249"/>
      <c r="I296" s="43" t="s">
        <v>2674</v>
      </c>
      <c r="J296" s="43" t="s">
        <v>48</v>
      </c>
      <c r="K296" s="43" t="s">
        <v>144</v>
      </c>
      <c r="L296" s="16" t="s">
        <v>2675</v>
      </c>
      <c r="M296" s="38" t="s">
        <v>2721</v>
      </c>
      <c r="N296" s="43" t="s">
        <v>2722</v>
      </c>
      <c r="O296" s="314"/>
      <c r="P296" s="315" t="s">
        <v>2723</v>
      </c>
      <c r="Q296" s="38"/>
      <c r="R296" s="38"/>
      <c r="S296" s="316" t="s">
        <v>925</v>
      </c>
      <c r="T296" s="316" t="s">
        <v>926</v>
      </c>
      <c r="U296" s="38"/>
      <c r="V296" s="38"/>
      <c r="W296" s="38"/>
      <c r="X296" s="40" t="s">
        <v>2724</v>
      </c>
      <c r="Y296" s="43" t="s">
        <v>2725</v>
      </c>
      <c r="Z296" s="80" t="s">
        <v>2726</v>
      </c>
      <c r="AA296" s="38" t="s">
        <v>2727</v>
      </c>
      <c r="AB296" s="289">
        <v>42709</v>
      </c>
      <c r="AC296" s="289">
        <v>42856</v>
      </c>
      <c r="AD296" s="100" t="s">
        <v>2728</v>
      </c>
      <c r="AE296" s="294"/>
      <c r="AF296" s="32" t="s">
        <v>60</v>
      </c>
      <c r="AG296" s="32" t="s">
        <v>2164</v>
      </c>
      <c r="AH296" s="33" t="s">
        <v>2165</v>
      </c>
      <c r="AI296" s="70" t="s">
        <v>2166</v>
      </c>
      <c r="AJ296" s="70">
        <v>5480</v>
      </c>
      <c r="AK296" s="62">
        <v>2016</v>
      </c>
      <c r="AL296" s="62" t="s">
        <v>2167</v>
      </c>
      <c r="AM296" s="70">
        <v>5480</v>
      </c>
      <c r="AN296" s="70"/>
      <c r="AO296" s="301"/>
      <c r="AP296" s="302" t="s">
        <v>65</v>
      </c>
      <c r="AQ296" s="40" t="e">
        <f>COUNTIF(#REF!,C296)</f>
        <v>#REF!</v>
      </c>
      <c r="AR296" s="51"/>
      <c r="AS296" s="220" t="e">
        <f>VLOOKUP(C296,#REF!,1,0)</f>
        <v>#REF!</v>
      </c>
    </row>
    <row r="297" s="43" customFormat="1" ht="14.4" spans="1:45">
      <c r="A297" s="84" t="s">
        <v>2729</v>
      </c>
      <c r="B297" s="28">
        <v>301</v>
      </c>
      <c r="C297" s="84" t="s">
        <v>2729</v>
      </c>
      <c r="D297" s="76" t="s">
        <v>2730</v>
      </c>
      <c r="E297" s="257" t="s">
        <v>46</v>
      </c>
      <c r="F297" s="249" t="s">
        <v>1877</v>
      </c>
      <c r="G297" s="249"/>
      <c r="H297" s="249"/>
      <c r="I297" s="43" t="s">
        <v>1877</v>
      </c>
      <c r="J297" s="43" t="s">
        <v>48</v>
      </c>
      <c r="K297" s="16" t="s">
        <v>144</v>
      </c>
      <c r="L297" s="16" t="s">
        <v>2348</v>
      </c>
      <c r="M297" s="38" t="s">
        <v>2731</v>
      </c>
      <c r="N297" s="43" t="s">
        <v>2732</v>
      </c>
      <c r="O297" s="314"/>
      <c r="P297" s="315" t="s">
        <v>2733</v>
      </c>
      <c r="Q297" s="38"/>
      <c r="R297" s="38"/>
      <c r="S297" s="316" t="s">
        <v>1916</v>
      </c>
      <c r="T297" s="316" t="s">
        <v>1917</v>
      </c>
      <c r="U297" s="38"/>
      <c r="V297" s="38"/>
      <c r="W297" s="38"/>
      <c r="X297" s="40" t="s">
        <v>103</v>
      </c>
      <c r="Y297" s="43" t="s">
        <v>2734</v>
      </c>
      <c r="Z297" s="80" t="s">
        <v>2735</v>
      </c>
      <c r="AA297" s="38" t="s">
        <v>2736</v>
      </c>
      <c r="AB297" s="289">
        <v>42822</v>
      </c>
      <c r="AC297" s="289">
        <v>42948</v>
      </c>
      <c r="AD297" s="100" t="s">
        <v>2737</v>
      </c>
      <c r="AE297" s="294"/>
      <c r="AF297" s="32" t="s">
        <v>60</v>
      </c>
      <c r="AG297" s="32" t="s">
        <v>2164</v>
      </c>
      <c r="AH297" s="33" t="s">
        <v>2165</v>
      </c>
      <c r="AI297" s="70" t="s">
        <v>2166</v>
      </c>
      <c r="AJ297" s="70">
        <v>5483</v>
      </c>
      <c r="AK297" s="62">
        <v>2017</v>
      </c>
      <c r="AL297" s="62" t="s">
        <v>2167</v>
      </c>
      <c r="AM297" s="70">
        <v>5483</v>
      </c>
      <c r="AN297" s="70"/>
      <c r="AO297" s="301"/>
      <c r="AP297" s="302" t="s">
        <v>65</v>
      </c>
      <c r="AQ297" s="40" t="e">
        <f>COUNTIF(#REF!,C297)</f>
        <v>#REF!</v>
      </c>
      <c r="AR297" s="51"/>
      <c r="AS297" s="220" t="e">
        <f>VLOOKUP(C297,#REF!,1,0)</f>
        <v>#REF!</v>
      </c>
    </row>
    <row r="298" s="38" customFormat="1" ht="14.4" spans="1:45">
      <c r="A298" s="84" t="s">
        <v>2738</v>
      </c>
      <c r="B298" s="28">
        <v>302</v>
      </c>
      <c r="C298" s="84" t="s">
        <v>2738</v>
      </c>
      <c r="D298" s="76" t="s">
        <v>2739</v>
      </c>
      <c r="E298" s="257" t="s">
        <v>46</v>
      </c>
      <c r="F298" s="249" t="s">
        <v>1877</v>
      </c>
      <c r="G298" s="249"/>
      <c r="H298" s="249"/>
      <c r="I298" s="43" t="s">
        <v>1877</v>
      </c>
      <c r="J298" s="43" t="s">
        <v>48</v>
      </c>
      <c r="K298" s="16" t="s">
        <v>144</v>
      </c>
      <c r="L298" s="16" t="s">
        <v>2348</v>
      </c>
      <c r="M298" s="38" t="s">
        <v>2740</v>
      </c>
      <c r="N298" s="43" t="s">
        <v>2741</v>
      </c>
      <c r="O298" s="314"/>
      <c r="P298" s="315" t="s">
        <v>2742</v>
      </c>
      <c r="S298" s="316" t="s">
        <v>1916</v>
      </c>
      <c r="T298" s="316" t="s">
        <v>1288</v>
      </c>
      <c r="X298" s="40" t="s">
        <v>2436</v>
      </c>
      <c r="Y298" s="43" t="s">
        <v>2743</v>
      </c>
      <c r="Z298" s="80" t="s">
        <v>2744</v>
      </c>
      <c r="AA298" s="38" t="s">
        <v>2745</v>
      </c>
      <c r="AB298" s="289">
        <v>40417</v>
      </c>
      <c r="AC298" s="289">
        <v>40527</v>
      </c>
      <c r="AD298" s="100" t="s">
        <v>2746</v>
      </c>
      <c r="AE298" s="294"/>
      <c r="AF298" s="32" t="s">
        <v>60</v>
      </c>
      <c r="AG298" s="32" t="s">
        <v>2164</v>
      </c>
      <c r="AH298" s="33" t="s">
        <v>2165</v>
      </c>
      <c r="AI298" s="70" t="s">
        <v>2166</v>
      </c>
      <c r="AJ298" s="70">
        <v>5486</v>
      </c>
      <c r="AK298" s="62">
        <v>2010</v>
      </c>
      <c r="AL298" s="62" t="s">
        <v>2167</v>
      </c>
      <c r="AM298" s="70">
        <v>5486</v>
      </c>
      <c r="AN298" s="70"/>
      <c r="AO298" s="301"/>
      <c r="AP298" s="302" t="s">
        <v>65</v>
      </c>
      <c r="AQ298" s="40" t="e">
        <f>COUNTIF(#REF!,C298)</f>
        <v>#REF!</v>
      </c>
      <c r="AR298" s="51"/>
      <c r="AS298" s="220" t="e">
        <f>VLOOKUP(C298,#REF!,1,0)</f>
        <v>#REF!</v>
      </c>
    </row>
    <row r="299" s="43" customFormat="1" ht="14.4" spans="1:45">
      <c r="A299" s="402" t="s">
        <v>2747</v>
      </c>
      <c r="B299" s="28">
        <v>303</v>
      </c>
      <c r="C299" s="402" t="s">
        <v>2747</v>
      </c>
      <c r="D299" s="406" t="s">
        <v>2748</v>
      </c>
      <c r="E299" s="257" t="s">
        <v>46</v>
      </c>
      <c r="F299" s="311" t="s">
        <v>2291</v>
      </c>
      <c r="G299" s="249" t="s">
        <v>257</v>
      </c>
      <c r="H299" s="311" t="s">
        <v>2749</v>
      </c>
      <c r="I299" s="76" t="s">
        <v>919</v>
      </c>
      <c r="J299" s="43" t="s">
        <v>48</v>
      </c>
      <c r="L299" s="16" t="s">
        <v>2293</v>
      </c>
      <c r="M299" s="38" t="s">
        <v>2750</v>
      </c>
      <c r="N299" s="43" t="s">
        <v>2751</v>
      </c>
      <c r="O299" s="314"/>
      <c r="P299" s="241" t="s">
        <v>2752</v>
      </c>
      <c r="Q299" s="38"/>
      <c r="R299" s="38"/>
      <c r="S299" s="316" t="s">
        <v>925</v>
      </c>
      <c r="T299" s="316" t="s">
        <v>926</v>
      </c>
      <c r="U299" s="38"/>
      <c r="V299" s="38"/>
      <c r="W299" s="38"/>
      <c r="X299" s="40" t="s">
        <v>2268</v>
      </c>
      <c r="Y299" s="43" t="s">
        <v>2753</v>
      </c>
      <c r="Z299" s="80" t="s">
        <v>2754</v>
      </c>
      <c r="AA299" s="38" t="s">
        <v>2755</v>
      </c>
      <c r="AB299" s="289">
        <v>42376</v>
      </c>
      <c r="AC299" s="289">
        <v>42522</v>
      </c>
      <c r="AD299" s="100" t="s">
        <v>2756</v>
      </c>
      <c r="AE299" s="28"/>
      <c r="AF299" s="32" t="s">
        <v>60</v>
      </c>
      <c r="AG299" s="32" t="s">
        <v>2164</v>
      </c>
      <c r="AH299" s="33" t="s">
        <v>2165</v>
      </c>
      <c r="AI299" s="62" t="s">
        <v>2166</v>
      </c>
      <c r="AJ299" s="62">
        <v>5490</v>
      </c>
      <c r="AK299" s="62">
        <v>2016</v>
      </c>
      <c r="AL299" s="62" t="s">
        <v>2167</v>
      </c>
      <c r="AM299" s="62">
        <v>5490</v>
      </c>
      <c r="AN299" s="70"/>
      <c r="AO299" s="301" t="s">
        <v>65</v>
      </c>
      <c r="AP299" s="302" t="s">
        <v>65</v>
      </c>
      <c r="AQ299" s="40" t="e">
        <f>COUNTIF(#REF!,C299)</f>
        <v>#REF!</v>
      </c>
      <c r="AR299" s="51"/>
      <c r="AS299" s="220" t="e">
        <f>VLOOKUP(C299,#REF!,1,0)</f>
        <v>#REF!</v>
      </c>
    </row>
    <row r="300" s="38" customFormat="1" ht="39.6" spans="1:45">
      <c r="A300" s="89" t="s">
        <v>2757</v>
      </c>
      <c r="B300" s="28">
        <v>304</v>
      </c>
      <c r="C300" s="89" t="s">
        <v>2757</v>
      </c>
      <c r="D300" s="90" t="s">
        <v>2758</v>
      </c>
      <c r="E300" s="257" t="s">
        <v>46</v>
      </c>
      <c r="F300" s="311" t="s">
        <v>2291</v>
      </c>
      <c r="G300" s="249" t="s">
        <v>2759</v>
      </c>
      <c r="H300" s="311"/>
      <c r="I300" s="76" t="s">
        <v>919</v>
      </c>
      <c r="J300" s="43" t="s">
        <v>48</v>
      </c>
      <c r="K300" s="43"/>
      <c r="L300" s="16" t="s">
        <v>2293</v>
      </c>
      <c r="M300" s="38" t="s">
        <v>2760</v>
      </c>
      <c r="N300" s="268"/>
      <c r="O300" s="314"/>
      <c r="P300" s="241" t="s">
        <v>2761</v>
      </c>
      <c r="S300" s="316" t="s">
        <v>925</v>
      </c>
      <c r="T300" s="316" t="s">
        <v>926</v>
      </c>
      <c r="X300" s="40" t="s">
        <v>1214</v>
      </c>
      <c r="Y300" s="43" t="s">
        <v>2762</v>
      </c>
      <c r="Z300" s="80" t="s">
        <v>928</v>
      </c>
      <c r="AA300" s="38" t="s">
        <v>2763</v>
      </c>
      <c r="AB300" s="289">
        <v>44516</v>
      </c>
      <c r="AC300" s="289">
        <v>44608</v>
      </c>
      <c r="AD300" s="310" t="s">
        <v>2764</v>
      </c>
      <c r="AE300" s="28"/>
      <c r="AF300" s="32" t="s">
        <v>60</v>
      </c>
      <c r="AG300" s="32" t="s">
        <v>2164</v>
      </c>
      <c r="AH300" s="33" t="s">
        <v>2165</v>
      </c>
      <c r="AI300" s="121" t="s">
        <v>2166</v>
      </c>
      <c r="AJ300" s="121">
        <v>5510</v>
      </c>
      <c r="AK300" s="121">
        <v>2021</v>
      </c>
      <c r="AL300" s="62" t="s">
        <v>2167</v>
      </c>
      <c r="AM300" s="121">
        <v>5510</v>
      </c>
      <c r="AN300" s="70"/>
      <c r="AO300" s="301" t="s">
        <v>65</v>
      </c>
      <c r="AP300" s="220"/>
      <c r="AQ300" s="40" t="e">
        <f>COUNTIF(#REF!,C300)</f>
        <v>#REF!</v>
      </c>
      <c r="AR300" s="51"/>
      <c r="AS300" s="220" t="e">
        <f>VLOOKUP(C300,#REF!,1,0)</f>
        <v>#REF!</v>
      </c>
    </row>
    <row r="301" s="38" customFormat="1" ht="14.4" spans="1:45">
      <c r="A301" s="402" t="s">
        <v>2765</v>
      </c>
      <c r="B301" s="28">
        <v>305</v>
      </c>
      <c r="C301" s="402" t="s">
        <v>2765</v>
      </c>
      <c r="D301" s="407" t="s">
        <v>2766</v>
      </c>
      <c r="E301" s="257" t="s">
        <v>46</v>
      </c>
      <c r="F301" s="249" t="s">
        <v>1877</v>
      </c>
      <c r="G301" s="249" t="s">
        <v>2658</v>
      </c>
      <c r="H301" s="249"/>
      <c r="I301" s="43" t="s">
        <v>1877</v>
      </c>
      <c r="J301" s="43" t="s">
        <v>48</v>
      </c>
      <c r="K301" s="16" t="s">
        <v>144</v>
      </c>
      <c r="L301" s="16" t="s">
        <v>2348</v>
      </c>
      <c r="M301" s="43" t="s">
        <v>2767</v>
      </c>
      <c r="N301" s="43" t="s">
        <v>2768</v>
      </c>
      <c r="O301" s="270"/>
      <c r="P301" s="241" t="s">
        <v>2769</v>
      </c>
      <c r="Q301" s="43"/>
      <c r="R301" s="43"/>
      <c r="S301" s="280" t="s">
        <v>1916</v>
      </c>
      <c r="T301" s="280" t="s">
        <v>1917</v>
      </c>
      <c r="U301" s="43"/>
      <c r="V301" s="43"/>
      <c r="W301" s="43"/>
      <c r="X301" s="205" t="s">
        <v>2241</v>
      </c>
      <c r="Y301" s="43" t="s">
        <v>2363</v>
      </c>
      <c r="Z301" s="80" t="s">
        <v>2363</v>
      </c>
      <c r="AA301" s="43" t="s">
        <v>2770</v>
      </c>
      <c r="AB301" s="243">
        <v>36885</v>
      </c>
      <c r="AC301" s="243">
        <v>37043</v>
      </c>
      <c r="AD301" s="100" t="s">
        <v>2771</v>
      </c>
      <c r="AE301" s="28"/>
      <c r="AF301" s="44" t="s">
        <v>60</v>
      </c>
      <c r="AG301" s="44" t="s">
        <v>2164</v>
      </c>
      <c r="AH301" s="33" t="s">
        <v>2165</v>
      </c>
      <c r="AI301" s="62" t="s">
        <v>2166</v>
      </c>
      <c r="AJ301" s="62">
        <v>5516</v>
      </c>
      <c r="AK301" s="62">
        <v>2000</v>
      </c>
      <c r="AL301" s="62" t="s">
        <v>2167</v>
      </c>
      <c r="AM301" s="62">
        <v>5516</v>
      </c>
      <c r="AN301" s="70"/>
      <c r="AO301" s="301" t="s">
        <v>65</v>
      </c>
      <c r="AP301" s="220"/>
      <c r="AQ301" s="40" t="e">
        <f>COUNTIF(#REF!,C301)</f>
        <v>#REF!</v>
      </c>
      <c r="AR301" s="80"/>
      <c r="AS301" s="220" t="e">
        <f>VLOOKUP(C301,#REF!,1,0)</f>
        <v>#REF!</v>
      </c>
    </row>
    <row r="302" s="43" customFormat="1" ht="14.4" spans="1:45">
      <c r="A302" s="125" t="s">
        <v>2772</v>
      </c>
      <c r="B302" s="28">
        <v>306</v>
      </c>
      <c r="C302" s="125" t="s">
        <v>2772</v>
      </c>
      <c r="D302" s="126" t="s">
        <v>2773</v>
      </c>
      <c r="E302" s="257" t="s">
        <v>46</v>
      </c>
      <c r="F302" s="249" t="s">
        <v>1877</v>
      </c>
      <c r="G302" s="249"/>
      <c r="H302" s="249"/>
      <c r="I302" s="43" t="s">
        <v>1877</v>
      </c>
      <c r="J302" s="43" t="s">
        <v>48</v>
      </c>
      <c r="K302" s="16" t="s">
        <v>144</v>
      </c>
      <c r="L302" s="16" t="s">
        <v>2348</v>
      </c>
      <c r="M302" s="38" t="s">
        <v>2774</v>
      </c>
      <c r="N302" s="43" t="s">
        <v>2775</v>
      </c>
      <c r="O302" s="314"/>
      <c r="P302" s="315" t="s">
        <v>2776</v>
      </c>
      <c r="Q302" s="38"/>
      <c r="R302" s="38"/>
      <c r="S302" s="316" t="s">
        <v>1916</v>
      </c>
      <c r="T302" s="316" t="s">
        <v>1917</v>
      </c>
      <c r="U302" s="38"/>
      <c r="V302" s="38"/>
      <c r="W302" s="38"/>
      <c r="X302" s="40" t="s">
        <v>2777</v>
      </c>
      <c r="Y302" s="43" t="s">
        <v>2778</v>
      </c>
      <c r="Z302" s="80" t="s">
        <v>2779</v>
      </c>
      <c r="AA302" s="38" t="s">
        <v>2780</v>
      </c>
      <c r="AB302" s="289">
        <v>42376</v>
      </c>
      <c r="AC302" s="289">
        <v>42522</v>
      </c>
      <c r="AD302" s="100" t="s">
        <v>2781</v>
      </c>
      <c r="AE302" s="294"/>
      <c r="AF302" s="32" t="s">
        <v>60</v>
      </c>
      <c r="AG302" s="32" t="s">
        <v>2164</v>
      </c>
      <c r="AH302" s="33" t="s">
        <v>2165</v>
      </c>
      <c r="AI302" s="70" t="s">
        <v>2166</v>
      </c>
      <c r="AJ302" s="70">
        <v>5523</v>
      </c>
      <c r="AK302" s="62">
        <v>2016</v>
      </c>
      <c r="AL302" s="62" t="s">
        <v>2167</v>
      </c>
      <c r="AM302" s="70">
        <v>5523</v>
      </c>
      <c r="AN302" s="70"/>
      <c r="AO302" s="301"/>
      <c r="AP302" s="302" t="s">
        <v>65</v>
      </c>
      <c r="AQ302" s="40" t="e">
        <f>COUNTIF(#REF!,C302)</f>
        <v>#REF!</v>
      </c>
      <c r="AR302" s="51"/>
      <c r="AS302" s="220" t="e">
        <f>VLOOKUP(C302,#REF!,1,0)</f>
        <v>#REF!</v>
      </c>
    </row>
    <row r="303" s="38" customFormat="1" ht="14.4" spans="1:45">
      <c r="A303" s="84" t="s">
        <v>2782</v>
      </c>
      <c r="B303" s="28">
        <v>307</v>
      </c>
      <c r="C303" s="84" t="s">
        <v>2782</v>
      </c>
      <c r="D303" s="76" t="s">
        <v>2783</v>
      </c>
      <c r="E303" s="257" t="s">
        <v>46</v>
      </c>
      <c r="F303" s="249" t="s">
        <v>1650</v>
      </c>
      <c r="G303" s="249"/>
      <c r="H303" s="249"/>
      <c r="I303" s="80" t="s">
        <v>1650</v>
      </c>
      <c r="J303" s="43" t="s">
        <v>48</v>
      </c>
      <c r="K303" s="80" t="s">
        <v>49</v>
      </c>
      <c r="L303" s="16" t="s">
        <v>1651</v>
      </c>
      <c r="M303" s="38" t="s">
        <v>2784</v>
      </c>
      <c r="N303" s="43" t="s">
        <v>2785</v>
      </c>
      <c r="O303" s="314"/>
      <c r="P303" s="315" t="s">
        <v>2786</v>
      </c>
      <c r="S303" s="316" t="s">
        <v>1287</v>
      </c>
      <c r="T303" s="316" t="s">
        <v>1288</v>
      </c>
      <c r="X303" s="40" t="s">
        <v>103</v>
      </c>
      <c r="Y303" s="43" t="s">
        <v>2787</v>
      </c>
      <c r="Z303" s="80" t="s">
        <v>2788</v>
      </c>
      <c r="AA303" s="38" t="s">
        <v>2789</v>
      </c>
      <c r="AB303" s="289">
        <v>43773</v>
      </c>
      <c r="AC303" s="289">
        <v>43952</v>
      </c>
      <c r="AD303" s="100" t="s">
        <v>2790</v>
      </c>
      <c r="AE303" s="294"/>
      <c r="AF303" s="32" t="s">
        <v>60</v>
      </c>
      <c r="AG303" s="32" t="s">
        <v>2164</v>
      </c>
      <c r="AH303" s="33" t="s">
        <v>2165</v>
      </c>
      <c r="AI303" s="70" t="s">
        <v>2166</v>
      </c>
      <c r="AJ303" s="70">
        <v>5534</v>
      </c>
      <c r="AK303" s="62">
        <v>2019</v>
      </c>
      <c r="AL303" s="62" t="s">
        <v>2167</v>
      </c>
      <c r="AM303" s="70">
        <v>5534</v>
      </c>
      <c r="AN303" s="70"/>
      <c r="AO303" s="301"/>
      <c r="AP303" s="302" t="s">
        <v>65</v>
      </c>
      <c r="AQ303" s="40" t="e">
        <f>COUNTIF(#REF!,C303)</f>
        <v>#REF!</v>
      </c>
      <c r="AR303" s="51"/>
      <c r="AS303" s="220" t="e">
        <f>VLOOKUP(C303,#REF!,1,0)</f>
        <v>#REF!</v>
      </c>
    </row>
    <row r="304" s="38" customFormat="1" ht="14.4" spans="1:45">
      <c r="A304" s="109" t="s">
        <v>2791</v>
      </c>
      <c r="B304" s="28">
        <v>308</v>
      </c>
      <c r="C304" s="109" t="s">
        <v>2791</v>
      </c>
      <c r="D304" s="88" t="s">
        <v>2792</v>
      </c>
      <c r="E304" s="257" t="s">
        <v>46</v>
      </c>
      <c r="F304" s="249" t="s">
        <v>1650</v>
      </c>
      <c r="G304" s="249"/>
      <c r="H304" s="249"/>
      <c r="I304" s="80" t="s">
        <v>1650</v>
      </c>
      <c r="J304" s="43" t="s">
        <v>48</v>
      </c>
      <c r="K304" s="80" t="s">
        <v>49</v>
      </c>
      <c r="L304" s="16" t="s">
        <v>1651</v>
      </c>
      <c r="M304" s="38" t="s">
        <v>2793</v>
      </c>
      <c r="N304" s="43" t="s">
        <v>2794</v>
      </c>
      <c r="O304" s="314"/>
      <c r="P304" s="315" t="s">
        <v>2795</v>
      </c>
      <c r="S304" s="316" t="s">
        <v>1287</v>
      </c>
      <c r="T304" s="316" t="s">
        <v>1288</v>
      </c>
      <c r="X304" s="40" t="s">
        <v>2193</v>
      </c>
      <c r="Y304" s="43" t="s">
        <v>2796</v>
      </c>
      <c r="Z304" s="80" t="s">
        <v>2419</v>
      </c>
      <c r="AA304" s="38" t="s">
        <v>2797</v>
      </c>
      <c r="AB304" s="289">
        <v>42709</v>
      </c>
      <c r="AC304" s="289">
        <v>42856</v>
      </c>
      <c r="AD304" s="100" t="s">
        <v>2798</v>
      </c>
      <c r="AE304" s="294"/>
      <c r="AF304" s="32" t="s">
        <v>60</v>
      </c>
      <c r="AG304" s="32" t="s">
        <v>2164</v>
      </c>
      <c r="AH304" s="33" t="s">
        <v>2165</v>
      </c>
      <c r="AI304" s="70" t="s">
        <v>2166</v>
      </c>
      <c r="AJ304" s="70">
        <v>5557</v>
      </c>
      <c r="AK304" s="62">
        <v>2016</v>
      </c>
      <c r="AL304" s="62" t="s">
        <v>2167</v>
      </c>
      <c r="AM304" s="70">
        <v>5557</v>
      </c>
      <c r="AN304" s="70"/>
      <c r="AO304" s="301"/>
      <c r="AP304" s="302" t="s">
        <v>65</v>
      </c>
      <c r="AQ304" s="40" t="e">
        <f>COUNTIF(#REF!,C304)</f>
        <v>#REF!</v>
      </c>
      <c r="AR304" s="51"/>
      <c r="AS304" s="220" t="e">
        <f>VLOOKUP(C304,#REF!,1,0)</f>
        <v>#REF!</v>
      </c>
    </row>
    <row r="305" s="38" customFormat="1" ht="14.4" spans="1:45">
      <c r="A305" s="145" t="s">
        <v>2799</v>
      </c>
      <c r="B305" s="28">
        <v>309</v>
      </c>
      <c r="C305" s="145" t="s">
        <v>2799</v>
      </c>
      <c r="D305" s="100" t="s">
        <v>2800</v>
      </c>
      <c r="E305" s="238" t="s">
        <v>46</v>
      </c>
      <c r="F305" s="239"/>
      <c r="G305" s="239"/>
      <c r="H305" s="239"/>
      <c r="I305" s="80" t="s">
        <v>1650</v>
      </c>
      <c r="J305" s="16" t="s">
        <v>48</v>
      </c>
      <c r="K305" s="80" t="s">
        <v>49</v>
      </c>
      <c r="L305" s="16" t="s">
        <v>1651</v>
      </c>
      <c r="M305" s="397" t="s">
        <v>2801</v>
      </c>
      <c r="N305" s="16" t="s">
        <v>2802</v>
      </c>
      <c r="O305" s="240"/>
      <c r="P305" s="408" t="s">
        <v>2803</v>
      </c>
      <c r="Q305" s="16"/>
      <c r="R305" s="16"/>
      <c r="S305" s="242" t="s">
        <v>1287</v>
      </c>
      <c r="T305" s="399" t="s">
        <v>1951</v>
      </c>
      <c r="U305" s="16"/>
      <c r="V305" s="16"/>
      <c r="W305" s="16"/>
      <c r="X305" s="400" t="s">
        <v>2193</v>
      </c>
      <c r="Y305" s="397" t="s">
        <v>2804</v>
      </c>
      <c r="Z305" s="80" t="s">
        <v>1927</v>
      </c>
      <c r="AA305" s="16" t="s">
        <v>2805</v>
      </c>
      <c r="AB305" s="243">
        <v>42376</v>
      </c>
      <c r="AC305" s="243">
        <v>42522</v>
      </c>
      <c r="AD305" s="401" t="s">
        <v>2806</v>
      </c>
      <c r="AE305" s="244"/>
      <c r="AF305" s="32" t="s">
        <v>60</v>
      </c>
      <c r="AG305" s="16" t="s">
        <v>2164</v>
      </c>
      <c r="AH305" s="396" t="s">
        <v>2165</v>
      </c>
      <c r="AI305" s="19" t="s">
        <v>2166</v>
      </c>
      <c r="AJ305" s="19">
        <v>5562</v>
      </c>
      <c r="AK305" s="19">
        <v>2016</v>
      </c>
      <c r="AL305" s="19" t="s">
        <v>2167</v>
      </c>
      <c r="AM305" s="19">
        <v>5562</v>
      </c>
      <c r="AN305" s="19"/>
      <c r="AO305" s="301" t="s">
        <v>65</v>
      </c>
      <c r="AP305" s="302" t="s">
        <v>65</v>
      </c>
      <c r="AQ305" s="40" t="e">
        <f>COUNTIF(#REF!,C305)</f>
        <v>#REF!</v>
      </c>
      <c r="AR305" s="16"/>
      <c r="AS305" s="220" t="e">
        <f>VLOOKUP(C305,#REF!,1,0)</f>
        <v>#REF!</v>
      </c>
    </row>
    <row r="306" s="38" customFormat="1" ht="14.4" spans="1:45">
      <c r="A306" s="87" t="s">
        <v>2807</v>
      </c>
      <c r="B306" s="28">
        <v>310</v>
      </c>
      <c r="C306" s="87" t="s">
        <v>2807</v>
      </c>
      <c r="D306" s="43" t="s">
        <v>2808</v>
      </c>
      <c r="E306" s="257" t="s">
        <v>46</v>
      </c>
      <c r="F306" s="249" t="s">
        <v>2187</v>
      </c>
      <c r="G306" s="249"/>
      <c r="H306" s="249"/>
      <c r="I306" s="43" t="s">
        <v>2187</v>
      </c>
      <c r="J306" s="43" t="s">
        <v>48</v>
      </c>
      <c r="K306" s="43"/>
      <c r="L306" s="16" t="s">
        <v>2188</v>
      </c>
      <c r="M306" s="38" t="s">
        <v>2809</v>
      </c>
      <c r="N306" s="43" t="s">
        <v>2810</v>
      </c>
      <c r="O306" s="314"/>
      <c r="P306" s="315" t="s">
        <v>2811</v>
      </c>
      <c r="S306" s="316" t="s">
        <v>2192</v>
      </c>
      <c r="T306" s="316" t="s">
        <v>926</v>
      </c>
      <c r="X306" s="40" t="s">
        <v>2268</v>
      </c>
      <c r="Y306" s="43" t="s">
        <v>2812</v>
      </c>
      <c r="Z306" s="80" t="s">
        <v>2812</v>
      </c>
      <c r="AA306" s="38" t="s">
        <v>2813</v>
      </c>
      <c r="AB306" s="289">
        <v>41606</v>
      </c>
      <c r="AC306" s="289">
        <v>41730</v>
      </c>
      <c r="AD306" s="100" t="s">
        <v>2814</v>
      </c>
      <c r="AE306" s="294"/>
      <c r="AF306" s="32" t="s">
        <v>60</v>
      </c>
      <c r="AG306" s="32" t="s">
        <v>2164</v>
      </c>
      <c r="AH306" s="33" t="s">
        <v>2165</v>
      </c>
      <c r="AI306" s="70" t="s">
        <v>2166</v>
      </c>
      <c r="AJ306" s="70">
        <v>5587.3</v>
      </c>
      <c r="AK306" s="62">
        <v>2013</v>
      </c>
      <c r="AL306" s="62" t="s">
        <v>2167</v>
      </c>
      <c r="AM306" s="70">
        <v>5587</v>
      </c>
      <c r="AN306" s="70">
        <v>3</v>
      </c>
      <c r="AO306" s="301"/>
      <c r="AP306" s="302" t="s">
        <v>65</v>
      </c>
      <c r="AQ306" s="40" t="e">
        <f>COUNTIF(#REF!,C306)</f>
        <v>#REF!</v>
      </c>
      <c r="AR306" s="51"/>
      <c r="AS306" s="220" t="e">
        <f>VLOOKUP(C306,#REF!,1,0)</f>
        <v>#REF!</v>
      </c>
    </row>
    <row r="307" s="38" customFormat="1" ht="14.4" spans="1:45">
      <c r="A307" s="84" t="s">
        <v>2815</v>
      </c>
      <c r="B307" s="28">
        <v>311</v>
      </c>
      <c r="C307" s="84" t="s">
        <v>2815</v>
      </c>
      <c r="D307" s="76" t="s">
        <v>2816</v>
      </c>
      <c r="E307" s="257" t="s">
        <v>239</v>
      </c>
      <c r="F307" s="249" t="s">
        <v>2187</v>
      </c>
      <c r="G307" s="249"/>
      <c r="H307" s="249"/>
      <c r="I307" s="43" t="s">
        <v>2187</v>
      </c>
      <c r="J307" s="43" t="s">
        <v>48</v>
      </c>
      <c r="K307" s="43"/>
      <c r="L307" s="16" t="s">
        <v>2188</v>
      </c>
      <c r="M307" s="38" t="s">
        <v>2817</v>
      </c>
      <c r="N307" s="43" t="s">
        <v>2818</v>
      </c>
      <c r="O307" s="314" t="s">
        <v>2819</v>
      </c>
      <c r="P307" s="315" t="s">
        <v>2820</v>
      </c>
      <c r="S307" s="316" t="s">
        <v>2192</v>
      </c>
      <c r="T307" s="316" t="s">
        <v>926</v>
      </c>
      <c r="X307" s="40" t="s">
        <v>250</v>
      </c>
      <c r="Y307" s="43" t="s">
        <v>2821</v>
      </c>
      <c r="Z307" s="80" t="s">
        <v>2821</v>
      </c>
      <c r="AA307" s="38" t="s">
        <v>2822</v>
      </c>
      <c r="AB307" s="289">
        <v>38171</v>
      </c>
      <c r="AC307" s="289">
        <v>38292</v>
      </c>
      <c r="AD307" s="100" t="s">
        <v>2823</v>
      </c>
      <c r="AE307" s="294"/>
      <c r="AF307" s="32" t="s">
        <v>60</v>
      </c>
      <c r="AG307" s="32" t="s">
        <v>2164</v>
      </c>
      <c r="AH307" s="33" t="s">
        <v>2165</v>
      </c>
      <c r="AI307" s="70" t="s">
        <v>2166</v>
      </c>
      <c r="AJ307" s="70">
        <v>5587.4</v>
      </c>
      <c r="AK307" s="62">
        <v>2004</v>
      </c>
      <c r="AL307" s="62" t="s">
        <v>2167</v>
      </c>
      <c r="AM307" s="70">
        <v>5587</v>
      </c>
      <c r="AN307" s="70">
        <v>4</v>
      </c>
      <c r="AO307" s="301"/>
      <c r="AP307" s="302" t="s">
        <v>65</v>
      </c>
      <c r="AQ307" s="40" t="e">
        <f>COUNTIF(#REF!,C307)</f>
        <v>#REF!</v>
      </c>
      <c r="AR307" s="51"/>
      <c r="AS307" s="220" t="e">
        <f>VLOOKUP(C307,#REF!,1,0)</f>
        <v>#REF!</v>
      </c>
    </row>
    <row r="308" s="43" customFormat="1" ht="14.4" spans="1:45">
      <c r="A308" s="87" t="s">
        <v>2819</v>
      </c>
      <c r="B308" s="28">
        <v>312</v>
      </c>
      <c r="C308" s="87" t="s">
        <v>2819</v>
      </c>
      <c r="D308" s="43" t="s">
        <v>2824</v>
      </c>
      <c r="E308" s="257" t="s">
        <v>46</v>
      </c>
      <c r="F308" s="249" t="s">
        <v>2187</v>
      </c>
      <c r="G308" s="249"/>
      <c r="H308" s="249"/>
      <c r="I308" s="43" t="s">
        <v>2187</v>
      </c>
      <c r="J308" s="43" t="s">
        <v>48</v>
      </c>
      <c r="L308" s="16" t="s">
        <v>2188</v>
      </c>
      <c r="M308" s="38" t="s">
        <v>2825</v>
      </c>
      <c r="N308" s="43" t="s">
        <v>2826</v>
      </c>
      <c r="O308" s="314"/>
      <c r="P308" s="315" t="s">
        <v>2815</v>
      </c>
      <c r="Q308" s="38"/>
      <c r="R308" s="38"/>
      <c r="S308" s="316" t="s">
        <v>2192</v>
      </c>
      <c r="T308" s="316" t="s">
        <v>926</v>
      </c>
      <c r="U308" s="38"/>
      <c r="V308" s="38"/>
      <c r="W308" s="38"/>
      <c r="X308" s="40" t="s">
        <v>116</v>
      </c>
      <c r="Y308" s="43" t="s">
        <v>2827</v>
      </c>
      <c r="Z308" s="80" t="s">
        <v>2828</v>
      </c>
      <c r="AA308" s="38" t="s">
        <v>2829</v>
      </c>
      <c r="AB308" s="289">
        <v>43773</v>
      </c>
      <c r="AC308" s="289">
        <v>43952</v>
      </c>
      <c r="AD308" s="100" t="s">
        <v>2830</v>
      </c>
      <c r="AE308" s="294"/>
      <c r="AF308" s="32" t="s">
        <v>60</v>
      </c>
      <c r="AG308" s="32" t="s">
        <v>2164</v>
      </c>
      <c r="AH308" s="33" t="s">
        <v>2165</v>
      </c>
      <c r="AI308" s="70" t="s">
        <v>2166</v>
      </c>
      <c r="AJ308" s="70">
        <v>5587.4</v>
      </c>
      <c r="AK308" s="62">
        <v>2019</v>
      </c>
      <c r="AL308" s="62" t="s">
        <v>2167</v>
      </c>
      <c r="AM308" s="70">
        <v>5587</v>
      </c>
      <c r="AN308" s="70">
        <v>4</v>
      </c>
      <c r="AO308" s="301"/>
      <c r="AP308" s="302" t="s">
        <v>65</v>
      </c>
      <c r="AQ308" s="40" t="e">
        <f>COUNTIF(#REF!,C308)</f>
        <v>#REF!</v>
      </c>
      <c r="AR308" s="51"/>
      <c r="AS308" s="220" t="e">
        <f>VLOOKUP(C308,#REF!,1,0)</f>
        <v>#REF!</v>
      </c>
    </row>
    <row r="309" s="38" customFormat="1" ht="14.4" spans="1:45">
      <c r="A309" s="84" t="s">
        <v>2831</v>
      </c>
      <c r="B309" s="28">
        <v>313</v>
      </c>
      <c r="C309" s="84" t="s">
        <v>2831</v>
      </c>
      <c r="D309" s="76" t="s">
        <v>2832</v>
      </c>
      <c r="E309" s="257" t="s">
        <v>239</v>
      </c>
      <c r="F309" s="249" t="s">
        <v>2187</v>
      </c>
      <c r="G309" s="249"/>
      <c r="H309" s="249"/>
      <c r="I309" s="43" t="s">
        <v>2187</v>
      </c>
      <c r="J309" s="43" t="s">
        <v>48</v>
      </c>
      <c r="K309" s="43"/>
      <c r="L309" s="16" t="s">
        <v>2188</v>
      </c>
      <c r="M309" s="38" t="s">
        <v>2833</v>
      </c>
      <c r="N309" s="268"/>
      <c r="O309" s="314" t="s">
        <v>2834</v>
      </c>
      <c r="P309" s="315" t="s">
        <v>2835</v>
      </c>
      <c r="S309" s="316" t="s">
        <v>2192</v>
      </c>
      <c r="T309" s="316" t="s">
        <v>926</v>
      </c>
      <c r="X309" s="40" t="s">
        <v>2268</v>
      </c>
      <c r="Y309" s="43" t="s">
        <v>2836</v>
      </c>
      <c r="Z309" s="80" t="s">
        <v>2836</v>
      </c>
      <c r="AA309" s="38" t="s">
        <v>2837</v>
      </c>
      <c r="AB309" s="289">
        <v>38171</v>
      </c>
      <c r="AC309" s="289">
        <v>38292</v>
      </c>
      <c r="AD309" s="100" t="s">
        <v>2838</v>
      </c>
      <c r="AE309" s="294"/>
      <c r="AF309" s="32" t="s">
        <v>60</v>
      </c>
      <c r="AG309" s="32" t="s">
        <v>2164</v>
      </c>
      <c r="AH309" s="33" t="s">
        <v>2165</v>
      </c>
      <c r="AI309" s="70" t="s">
        <v>2166</v>
      </c>
      <c r="AJ309" s="70">
        <v>5587.5</v>
      </c>
      <c r="AK309" s="62">
        <v>2004</v>
      </c>
      <c r="AL309" s="62" t="s">
        <v>2167</v>
      </c>
      <c r="AM309" s="70">
        <v>5587</v>
      </c>
      <c r="AN309" s="70">
        <v>5</v>
      </c>
      <c r="AO309" s="301"/>
      <c r="AP309" s="302" t="s">
        <v>65</v>
      </c>
      <c r="AQ309" s="40" t="e">
        <f>COUNTIF(#REF!,C309)</f>
        <v>#REF!</v>
      </c>
      <c r="AR309" s="51"/>
      <c r="AS309" s="220" t="e">
        <f>VLOOKUP(C309,#REF!,1,0)</f>
        <v>#REF!</v>
      </c>
    </row>
    <row r="310" s="38" customFormat="1" ht="14.4" spans="1:45">
      <c r="A310" s="84" t="s">
        <v>2834</v>
      </c>
      <c r="B310" s="28">
        <v>314</v>
      </c>
      <c r="C310" s="84" t="s">
        <v>2834</v>
      </c>
      <c r="D310" s="76" t="s">
        <v>2839</v>
      </c>
      <c r="E310" s="257" t="s">
        <v>46</v>
      </c>
      <c r="F310" s="249" t="s">
        <v>2187</v>
      </c>
      <c r="G310" s="249"/>
      <c r="H310" s="249"/>
      <c r="I310" s="43" t="s">
        <v>2187</v>
      </c>
      <c r="J310" s="43" t="s">
        <v>48</v>
      </c>
      <c r="K310" s="43"/>
      <c r="L310" s="16" t="s">
        <v>2188</v>
      </c>
      <c r="M310" s="38" t="s">
        <v>2840</v>
      </c>
      <c r="N310" s="43" t="s">
        <v>2841</v>
      </c>
      <c r="O310" s="314"/>
      <c r="P310" s="315" t="s">
        <v>2831</v>
      </c>
      <c r="S310" s="316" t="s">
        <v>2192</v>
      </c>
      <c r="T310" s="316" t="s">
        <v>926</v>
      </c>
      <c r="X310" s="40" t="s">
        <v>2254</v>
      </c>
      <c r="Y310" s="43" t="s">
        <v>2842</v>
      </c>
      <c r="Z310" s="80" t="s">
        <v>2843</v>
      </c>
      <c r="AA310" s="38" t="s">
        <v>2844</v>
      </c>
      <c r="AB310" s="289">
        <v>43402</v>
      </c>
      <c r="AC310" s="289">
        <v>43525</v>
      </c>
      <c r="AD310" s="100" t="s">
        <v>2845</v>
      </c>
      <c r="AE310" s="294"/>
      <c r="AF310" s="32" t="s">
        <v>60</v>
      </c>
      <c r="AG310" s="32" t="s">
        <v>2164</v>
      </c>
      <c r="AH310" s="33" t="s">
        <v>2165</v>
      </c>
      <c r="AI310" s="70" t="s">
        <v>2166</v>
      </c>
      <c r="AJ310" s="70">
        <v>5587.5</v>
      </c>
      <c r="AK310" s="62">
        <v>2018</v>
      </c>
      <c r="AL310" s="62" t="s">
        <v>2167</v>
      </c>
      <c r="AM310" s="70">
        <v>5587</v>
      </c>
      <c r="AN310" s="70">
        <v>5</v>
      </c>
      <c r="AO310" s="301"/>
      <c r="AP310" s="302" t="s">
        <v>65</v>
      </c>
      <c r="AQ310" s="40" t="e">
        <f>COUNTIF(#REF!,C310)</f>
        <v>#REF!</v>
      </c>
      <c r="AR310" s="51"/>
      <c r="AS310" s="220" t="e">
        <f>VLOOKUP(C310,#REF!,1,0)</f>
        <v>#REF!</v>
      </c>
    </row>
    <row r="311" s="38" customFormat="1" ht="14.4" spans="1:45">
      <c r="A311" s="84" t="s">
        <v>2846</v>
      </c>
      <c r="B311" s="28">
        <v>315</v>
      </c>
      <c r="C311" s="84" t="s">
        <v>2846</v>
      </c>
      <c r="D311" s="76" t="s">
        <v>2847</v>
      </c>
      <c r="E311" s="257" t="s">
        <v>239</v>
      </c>
      <c r="F311" s="249" t="s">
        <v>2187</v>
      </c>
      <c r="G311" s="249"/>
      <c r="H311" s="249"/>
      <c r="I311" s="43" t="s">
        <v>2187</v>
      </c>
      <c r="J311" s="43" t="s">
        <v>48</v>
      </c>
      <c r="K311" s="43"/>
      <c r="L311" s="16" t="s">
        <v>2188</v>
      </c>
      <c r="M311" s="38" t="s">
        <v>2848</v>
      </c>
      <c r="N311" s="43" t="s">
        <v>2849</v>
      </c>
      <c r="O311" s="314" t="s">
        <v>2850</v>
      </c>
      <c r="P311" s="315" t="s">
        <v>2851</v>
      </c>
      <c r="S311" s="316" t="s">
        <v>2192</v>
      </c>
      <c r="T311" s="316" t="s">
        <v>926</v>
      </c>
      <c r="X311" s="40" t="s">
        <v>2352</v>
      </c>
      <c r="Y311" s="43" t="s">
        <v>2852</v>
      </c>
      <c r="Z311" s="80" t="s">
        <v>2852</v>
      </c>
      <c r="AA311" s="38" t="s">
        <v>2853</v>
      </c>
      <c r="AB311" s="289">
        <v>39363</v>
      </c>
      <c r="AC311" s="289">
        <v>39508</v>
      </c>
      <c r="AD311" s="100" t="s">
        <v>2854</v>
      </c>
      <c r="AE311" s="294"/>
      <c r="AF311" s="32" t="s">
        <v>60</v>
      </c>
      <c r="AG311" s="32" t="s">
        <v>2164</v>
      </c>
      <c r="AH311" s="33" t="s">
        <v>2165</v>
      </c>
      <c r="AI311" s="70" t="s">
        <v>2166</v>
      </c>
      <c r="AJ311" s="70">
        <v>5587.9</v>
      </c>
      <c r="AK311" s="62">
        <v>2007</v>
      </c>
      <c r="AL311" s="62" t="s">
        <v>2167</v>
      </c>
      <c r="AM311" s="70">
        <v>5587</v>
      </c>
      <c r="AN311" s="70">
        <v>9</v>
      </c>
      <c r="AO311" s="301"/>
      <c r="AP311" s="302" t="s">
        <v>65</v>
      </c>
      <c r="AQ311" s="40" t="e">
        <f>COUNTIF(#REF!,C311)</f>
        <v>#REF!</v>
      </c>
      <c r="AR311" s="51"/>
      <c r="AS311" s="220" t="e">
        <f>VLOOKUP(C311,#REF!,1,0)</f>
        <v>#REF!</v>
      </c>
    </row>
    <row r="312" s="38" customFormat="1" ht="14.4" spans="1:45">
      <c r="A312" s="84" t="s">
        <v>2850</v>
      </c>
      <c r="B312" s="28">
        <v>316</v>
      </c>
      <c r="C312" s="84" t="s">
        <v>2850</v>
      </c>
      <c r="D312" s="76" t="s">
        <v>2847</v>
      </c>
      <c r="E312" s="257" t="s">
        <v>46</v>
      </c>
      <c r="F312" s="249" t="s">
        <v>2187</v>
      </c>
      <c r="G312" s="249"/>
      <c r="H312" s="249"/>
      <c r="I312" s="43" t="s">
        <v>2187</v>
      </c>
      <c r="J312" s="43" t="s">
        <v>48</v>
      </c>
      <c r="K312" s="43"/>
      <c r="L312" s="16" t="s">
        <v>2188</v>
      </c>
      <c r="M312" s="38" t="s">
        <v>2855</v>
      </c>
      <c r="N312" s="43" t="s">
        <v>2856</v>
      </c>
      <c r="O312" s="314"/>
      <c r="P312" s="315" t="s">
        <v>2846</v>
      </c>
      <c r="S312" s="316" t="s">
        <v>2192</v>
      </c>
      <c r="T312" s="316" t="s">
        <v>926</v>
      </c>
      <c r="X312" s="40" t="s">
        <v>116</v>
      </c>
      <c r="Y312" s="43" t="s">
        <v>2857</v>
      </c>
      <c r="Z312" s="80" t="s">
        <v>2828</v>
      </c>
      <c r="AA312" s="38" t="s">
        <v>2858</v>
      </c>
      <c r="AB312" s="289">
        <v>44516</v>
      </c>
      <c r="AC312" s="289">
        <v>44608</v>
      </c>
      <c r="AD312" s="100" t="s">
        <v>2859</v>
      </c>
      <c r="AE312" s="294"/>
      <c r="AF312" s="32" t="s">
        <v>60</v>
      </c>
      <c r="AG312" s="32" t="s">
        <v>2164</v>
      </c>
      <c r="AH312" s="33" t="s">
        <v>2165</v>
      </c>
      <c r="AI312" s="70" t="s">
        <v>2166</v>
      </c>
      <c r="AJ312" s="70">
        <v>5587.9</v>
      </c>
      <c r="AK312" s="62">
        <v>2021</v>
      </c>
      <c r="AL312" s="62" t="s">
        <v>2167</v>
      </c>
      <c r="AM312" s="70">
        <v>5587</v>
      </c>
      <c r="AN312" s="70">
        <v>9</v>
      </c>
      <c r="AO312" s="301"/>
      <c r="AP312" s="302" t="s">
        <v>65</v>
      </c>
      <c r="AQ312" s="40" t="e">
        <f>COUNTIF(#REF!,C312)</f>
        <v>#REF!</v>
      </c>
      <c r="AR312" s="51"/>
      <c r="AS312" s="220" t="e">
        <f>VLOOKUP(C312,#REF!,1,0)</f>
        <v>#REF!</v>
      </c>
    </row>
    <row r="313" s="38" customFormat="1" ht="14.4" spans="1:45">
      <c r="A313" s="87" t="s">
        <v>2860</v>
      </c>
      <c r="B313" s="28">
        <v>317</v>
      </c>
      <c r="C313" s="87" t="s">
        <v>2860</v>
      </c>
      <c r="D313" s="43" t="s">
        <v>2861</v>
      </c>
      <c r="E313" s="257" t="s">
        <v>46</v>
      </c>
      <c r="F313" s="249" t="s">
        <v>2187</v>
      </c>
      <c r="G313" s="249"/>
      <c r="H313" s="249"/>
      <c r="I313" s="43" t="s">
        <v>2187</v>
      </c>
      <c r="J313" s="43" t="s">
        <v>48</v>
      </c>
      <c r="K313" s="43"/>
      <c r="L313" s="16" t="s">
        <v>2188</v>
      </c>
      <c r="M313" s="38" t="s">
        <v>2862</v>
      </c>
      <c r="N313" s="43" t="s">
        <v>2863</v>
      </c>
      <c r="O313" s="314"/>
      <c r="P313" s="315" t="s">
        <v>2864</v>
      </c>
      <c r="S313" s="316" t="s">
        <v>2192</v>
      </c>
      <c r="T313" s="316" t="s">
        <v>926</v>
      </c>
      <c r="X313" s="40" t="s">
        <v>2352</v>
      </c>
      <c r="Y313" s="43" t="s">
        <v>2865</v>
      </c>
      <c r="Z313" s="80" t="s">
        <v>2865</v>
      </c>
      <c r="AA313" s="38" t="s">
        <v>2866</v>
      </c>
      <c r="AB313" s="289">
        <v>41144</v>
      </c>
      <c r="AC313" s="289">
        <v>41244</v>
      </c>
      <c r="AD313" s="100" t="s">
        <v>2867</v>
      </c>
      <c r="AE313" s="294"/>
      <c r="AF313" s="32" t="s">
        <v>60</v>
      </c>
      <c r="AG313" s="32" t="s">
        <v>2164</v>
      </c>
      <c r="AH313" s="33" t="s">
        <v>2165</v>
      </c>
      <c r="AI313" s="70" t="s">
        <v>2166</v>
      </c>
      <c r="AJ313" s="70">
        <v>5587.1</v>
      </c>
      <c r="AK313" s="62">
        <v>2012</v>
      </c>
      <c r="AL313" s="62" t="s">
        <v>2167</v>
      </c>
      <c r="AM313" s="70">
        <v>5587</v>
      </c>
      <c r="AN313" s="70">
        <v>10</v>
      </c>
      <c r="AO313" s="301"/>
      <c r="AP313" s="302" t="s">
        <v>65</v>
      </c>
      <c r="AQ313" s="40" t="e">
        <f>COUNTIF(#REF!,C313)</f>
        <v>#REF!</v>
      </c>
      <c r="AR313" s="51"/>
      <c r="AS313" s="220" t="e">
        <f>VLOOKUP(C313,#REF!,1,0)</f>
        <v>#REF!</v>
      </c>
    </row>
    <row r="314" s="38" customFormat="1" ht="14.4" spans="1:45">
      <c r="A314" s="85" t="s">
        <v>2868</v>
      </c>
      <c r="B314" s="28">
        <v>318</v>
      </c>
      <c r="C314" s="85" t="s">
        <v>2868</v>
      </c>
      <c r="D314" s="76" t="s">
        <v>2869</v>
      </c>
      <c r="E314" s="257" t="s">
        <v>239</v>
      </c>
      <c r="F314" s="249" t="s">
        <v>2187</v>
      </c>
      <c r="G314" s="249"/>
      <c r="H314" s="249"/>
      <c r="I314" s="43" t="s">
        <v>2187</v>
      </c>
      <c r="J314" s="43" t="s">
        <v>48</v>
      </c>
      <c r="K314" s="43"/>
      <c r="L314" s="16" t="s">
        <v>2188</v>
      </c>
      <c r="M314" s="38" t="s">
        <v>2870</v>
      </c>
      <c r="N314" s="268"/>
      <c r="O314" s="314" t="s">
        <v>2871</v>
      </c>
      <c r="P314" s="315" t="s">
        <v>2872</v>
      </c>
      <c r="S314" s="316" t="s">
        <v>2192</v>
      </c>
      <c r="T314" s="316" t="s">
        <v>926</v>
      </c>
      <c r="X314" s="40" t="s">
        <v>250</v>
      </c>
      <c r="Y314" s="43" t="s">
        <v>2873</v>
      </c>
      <c r="Z314" s="80" t="s">
        <v>2873</v>
      </c>
      <c r="AA314" s="38" t="s">
        <v>2874</v>
      </c>
      <c r="AB314" s="289">
        <v>38171</v>
      </c>
      <c r="AC314" s="289">
        <v>38292</v>
      </c>
      <c r="AD314" s="100" t="s">
        <v>2875</v>
      </c>
      <c r="AE314" s="294"/>
      <c r="AF314" s="40" t="s">
        <v>60</v>
      </c>
      <c r="AG314" s="32" t="s">
        <v>2164</v>
      </c>
      <c r="AH314" s="33" t="s">
        <v>2165</v>
      </c>
      <c r="AI314" s="70" t="s">
        <v>2166</v>
      </c>
      <c r="AJ314" s="70">
        <v>5587.11</v>
      </c>
      <c r="AK314" s="70">
        <v>2004</v>
      </c>
      <c r="AL314" s="62" t="s">
        <v>2167</v>
      </c>
      <c r="AM314" s="70">
        <v>5587</v>
      </c>
      <c r="AN314" s="70">
        <v>11</v>
      </c>
      <c r="AO314" s="301"/>
      <c r="AP314" s="302" t="s">
        <v>65</v>
      </c>
      <c r="AQ314" s="40" t="e">
        <f>COUNTIF(#REF!,C314)</f>
        <v>#REF!</v>
      </c>
      <c r="AR314" s="51"/>
      <c r="AS314" s="220" t="e">
        <f>VLOOKUP(C314,#REF!,1,0)</f>
        <v>#REF!</v>
      </c>
    </row>
    <row r="315" s="38" customFormat="1" ht="14.4" spans="1:45">
      <c r="A315" s="109" t="s">
        <v>2871</v>
      </c>
      <c r="B315" s="28">
        <v>319</v>
      </c>
      <c r="C315" s="109" t="s">
        <v>2871</v>
      </c>
      <c r="D315" s="88" t="s">
        <v>2876</v>
      </c>
      <c r="E315" s="257" t="s">
        <v>46</v>
      </c>
      <c r="F315" s="249" t="s">
        <v>2187</v>
      </c>
      <c r="G315" s="249"/>
      <c r="H315" s="249"/>
      <c r="I315" s="43" t="s">
        <v>2187</v>
      </c>
      <c r="J315" s="43" t="s">
        <v>48</v>
      </c>
      <c r="K315" s="43"/>
      <c r="L315" s="16" t="s">
        <v>2188</v>
      </c>
      <c r="M315" s="38" t="s">
        <v>2877</v>
      </c>
      <c r="N315" s="43" t="s">
        <v>2878</v>
      </c>
      <c r="O315" s="314"/>
      <c r="P315" s="315" t="s">
        <v>2868</v>
      </c>
      <c r="S315" s="316" t="s">
        <v>2192</v>
      </c>
      <c r="T315" s="316" t="s">
        <v>926</v>
      </c>
      <c r="X315" s="40" t="s">
        <v>250</v>
      </c>
      <c r="Y315" s="43" t="s">
        <v>2879</v>
      </c>
      <c r="Z315" s="80" t="s">
        <v>2880</v>
      </c>
      <c r="AA315" s="38" t="s">
        <v>2881</v>
      </c>
      <c r="AB315" s="289">
        <v>42709</v>
      </c>
      <c r="AC315" s="289">
        <v>42856</v>
      </c>
      <c r="AD315" s="100" t="s">
        <v>2882</v>
      </c>
      <c r="AE315" s="294"/>
      <c r="AF315" s="32" t="s">
        <v>60</v>
      </c>
      <c r="AG315" s="32" t="s">
        <v>2164</v>
      </c>
      <c r="AH315" s="33" t="s">
        <v>2165</v>
      </c>
      <c r="AI315" s="70" t="s">
        <v>2166</v>
      </c>
      <c r="AJ315" s="70">
        <v>5587.11</v>
      </c>
      <c r="AK315" s="62">
        <v>2016</v>
      </c>
      <c r="AL315" s="62" t="s">
        <v>2167</v>
      </c>
      <c r="AM315" s="70">
        <v>5587</v>
      </c>
      <c r="AN315" s="70">
        <v>11</v>
      </c>
      <c r="AO315" s="301"/>
      <c r="AP315" s="302" t="s">
        <v>65</v>
      </c>
      <c r="AQ315" s="40" t="e">
        <f>COUNTIF(#REF!,C315)</f>
        <v>#REF!</v>
      </c>
      <c r="AR315" s="51"/>
      <c r="AS315" s="220" t="e">
        <f>VLOOKUP(C315,#REF!,1,0)</f>
        <v>#REF!</v>
      </c>
    </row>
    <row r="316" s="43" customFormat="1" ht="14.4" spans="1:45">
      <c r="A316" s="87" t="s">
        <v>2883</v>
      </c>
      <c r="B316" s="28">
        <v>320</v>
      </c>
      <c r="C316" s="87" t="s">
        <v>2883</v>
      </c>
      <c r="D316" s="43" t="s">
        <v>2884</v>
      </c>
      <c r="E316" s="257" t="s">
        <v>46</v>
      </c>
      <c r="F316" s="249" t="s">
        <v>2187</v>
      </c>
      <c r="G316" s="249"/>
      <c r="H316" s="249"/>
      <c r="I316" s="43" t="s">
        <v>2187</v>
      </c>
      <c r="J316" s="43" t="s">
        <v>48</v>
      </c>
      <c r="L316" s="16" t="s">
        <v>2188</v>
      </c>
      <c r="M316" s="38" t="s">
        <v>2885</v>
      </c>
      <c r="N316" s="43" t="s">
        <v>2886</v>
      </c>
      <c r="O316" s="314"/>
      <c r="P316" s="315" t="s">
        <v>2887</v>
      </c>
      <c r="Q316" s="38"/>
      <c r="R316" s="38"/>
      <c r="S316" s="316" t="s">
        <v>2192</v>
      </c>
      <c r="T316" s="316" t="s">
        <v>926</v>
      </c>
      <c r="U316" s="38"/>
      <c r="V316" s="38"/>
      <c r="W316" s="38"/>
      <c r="X316" s="40" t="s">
        <v>2564</v>
      </c>
      <c r="Y316" s="43" t="s">
        <v>2888</v>
      </c>
      <c r="Z316" s="80" t="s">
        <v>2889</v>
      </c>
      <c r="AA316" s="38" t="s">
        <v>2890</v>
      </c>
      <c r="AB316" s="289">
        <v>43402</v>
      </c>
      <c r="AC316" s="289">
        <v>43525</v>
      </c>
      <c r="AD316" s="100" t="s">
        <v>2891</v>
      </c>
      <c r="AE316" s="294"/>
      <c r="AF316" s="32" t="s">
        <v>60</v>
      </c>
      <c r="AG316" s="32" t="s">
        <v>2164</v>
      </c>
      <c r="AH316" s="33" t="s">
        <v>2165</v>
      </c>
      <c r="AI316" s="70" t="s">
        <v>2166</v>
      </c>
      <c r="AJ316" s="70">
        <v>5587.12</v>
      </c>
      <c r="AK316" s="62">
        <v>2018</v>
      </c>
      <c r="AL316" s="62" t="s">
        <v>2167</v>
      </c>
      <c r="AM316" s="70">
        <v>5587</v>
      </c>
      <c r="AN316" s="70">
        <v>12</v>
      </c>
      <c r="AO316" s="301"/>
      <c r="AP316" s="302" t="s">
        <v>65</v>
      </c>
      <c r="AQ316" s="40" t="e">
        <f>COUNTIF(#REF!,C316)</f>
        <v>#REF!</v>
      </c>
      <c r="AR316" s="51"/>
      <c r="AS316" s="220" t="e">
        <f>VLOOKUP(C316,#REF!,1,0)</f>
        <v>#REF!</v>
      </c>
    </row>
    <row r="317" s="43" customFormat="1" ht="14.4" spans="1:45">
      <c r="A317" s="84" t="s">
        <v>2892</v>
      </c>
      <c r="B317" s="28">
        <v>321</v>
      </c>
      <c r="C317" s="84" t="s">
        <v>2892</v>
      </c>
      <c r="D317" s="76" t="s">
        <v>2893</v>
      </c>
      <c r="E317" s="257" t="s">
        <v>46</v>
      </c>
      <c r="F317" s="249" t="s">
        <v>2187</v>
      </c>
      <c r="G317" s="249"/>
      <c r="H317" s="249"/>
      <c r="I317" s="43" t="s">
        <v>2187</v>
      </c>
      <c r="J317" s="43" t="s">
        <v>48</v>
      </c>
      <c r="L317" s="16" t="s">
        <v>2188</v>
      </c>
      <c r="M317" s="38" t="s">
        <v>2894</v>
      </c>
      <c r="N317" s="43" t="s">
        <v>2895</v>
      </c>
      <c r="O317" s="314"/>
      <c r="P317" s="315" t="s">
        <v>2896</v>
      </c>
      <c r="Q317" s="38"/>
      <c r="R317" s="38"/>
      <c r="S317" s="316" t="s">
        <v>2192</v>
      </c>
      <c r="T317" s="316" t="s">
        <v>926</v>
      </c>
      <c r="U317" s="38"/>
      <c r="V317" s="38"/>
      <c r="W317" s="38"/>
      <c r="X317" s="40" t="s">
        <v>2436</v>
      </c>
      <c r="Y317" s="43" t="s">
        <v>2897</v>
      </c>
      <c r="Z317" s="80" t="s">
        <v>2897</v>
      </c>
      <c r="AA317" s="38" t="s">
        <v>2898</v>
      </c>
      <c r="AB317" s="289">
        <v>41606</v>
      </c>
      <c r="AC317" s="289">
        <v>41730</v>
      </c>
      <c r="AD317" s="100" t="s">
        <v>2899</v>
      </c>
      <c r="AE317" s="294"/>
      <c r="AF317" s="32" t="s">
        <v>60</v>
      </c>
      <c r="AG317" s="32" t="s">
        <v>2164</v>
      </c>
      <c r="AH317" s="33" t="s">
        <v>2165</v>
      </c>
      <c r="AI317" s="70" t="s">
        <v>2166</v>
      </c>
      <c r="AJ317" s="70">
        <v>5587.14</v>
      </c>
      <c r="AK317" s="62">
        <v>2013</v>
      </c>
      <c r="AL317" s="62" t="s">
        <v>2167</v>
      </c>
      <c r="AM317" s="70">
        <v>5587</v>
      </c>
      <c r="AN317" s="70">
        <v>14</v>
      </c>
      <c r="AO317" s="301"/>
      <c r="AP317" s="302" t="s">
        <v>65</v>
      </c>
      <c r="AQ317" s="40" t="e">
        <f>COUNTIF(#REF!,C317)</f>
        <v>#REF!</v>
      </c>
      <c r="AR317" s="51"/>
      <c r="AS317" s="220" t="e">
        <f>VLOOKUP(C317,#REF!,1,0)</f>
        <v>#REF!</v>
      </c>
    </row>
    <row r="318" s="38" customFormat="1" ht="14.4" spans="1:45">
      <c r="A318" s="84" t="s">
        <v>2900</v>
      </c>
      <c r="B318" s="28">
        <v>322</v>
      </c>
      <c r="C318" s="84" t="s">
        <v>2900</v>
      </c>
      <c r="D318" s="76" t="s">
        <v>2901</v>
      </c>
      <c r="E318" s="257" t="s">
        <v>46</v>
      </c>
      <c r="F318" s="311" t="s">
        <v>919</v>
      </c>
      <c r="G318" s="249"/>
      <c r="H318" s="311"/>
      <c r="I318" s="76" t="s">
        <v>919</v>
      </c>
      <c r="J318" s="43" t="s">
        <v>48</v>
      </c>
      <c r="K318" s="16" t="s">
        <v>144</v>
      </c>
      <c r="L318" s="16" t="s">
        <v>2449</v>
      </c>
      <c r="M318" s="38" t="s">
        <v>2902</v>
      </c>
      <c r="N318" s="43" t="s">
        <v>2903</v>
      </c>
      <c r="O318" s="314"/>
      <c r="P318" s="315" t="s">
        <v>2904</v>
      </c>
      <c r="S318" s="316" t="s">
        <v>2192</v>
      </c>
      <c r="T318" s="316" t="s">
        <v>926</v>
      </c>
      <c r="X318" s="40" t="s">
        <v>2193</v>
      </c>
      <c r="Y318" s="43" t="s">
        <v>2905</v>
      </c>
      <c r="Z318" s="80" t="s">
        <v>2906</v>
      </c>
      <c r="AA318" s="38" t="s">
        <v>2907</v>
      </c>
      <c r="AB318" s="289">
        <v>38171</v>
      </c>
      <c r="AC318" s="289">
        <v>38292</v>
      </c>
      <c r="AD318" s="100" t="s">
        <v>2908</v>
      </c>
      <c r="AE318" s="294"/>
      <c r="AF318" s="32" t="s">
        <v>60</v>
      </c>
      <c r="AG318" s="32" t="s">
        <v>2164</v>
      </c>
      <c r="AH318" s="33" t="s">
        <v>2165</v>
      </c>
      <c r="AI318" s="70" t="s">
        <v>2166</v>
      </c>
      <c r="AJ318" s="70">
        <v>5590</v>
      </c>
      <c r="AK318" s="62">
        <v>2004</v>
      </c>
      <c r="AL318" s="62" t="s">
        <v>2167</v>
      </c>
      <c r="AM318" s="70">
        <v>5590</v>
      </c>
      <c r="AN318" s="70"/>
      <c r="AO318" s="301"/>
      <c r="AP318" s="302" t="s">
        <v>65</v>
      </c>
      <c r="AQ318" s="40" t="e">
        <f>COUNTIF(#REF!,C318)</f>
        <v>#REF!</v>
      </c>
      <c r="AR318" s="51"/>
      <c r="AS318" s="220" t="e">
        <f>VLOOKUP(C318,#REF!,1,0)</f>
        <v>#REF!</v>
      </c>
    </row>
    <row r="319" s="38" customFormat="1" ht="14.4" spans="1:45">
      <c r="A319" s="109" t="s">
        <v>2909</v>
      </c>
      <c r="B319" s="28">
        <v>323</v>
      </c>
      <c r="C319" s="109" t="s">
        <v>2909</v>
      </c>
      <c r="D319" s="88" t="s">
        <v>2910</v>
      </c>
      <c r="E319" s="257" t="s">
        <v>46</v>
      </c>
      <c r="F319" s="249" t="s">
        <v>2323</v>
      </c>
      <c r="G319" s="249"/>
      <c r="H319" s="249"/>
      <c r="I319" s="43" t="s">
        <v>2323</v>
      </c>
      <c r="J319" s="43" t="s">
        <v>48</v>
      </c>
      <c r="K319" s="43" t="s">
        <v>144</v>
      </c>
      <c r="L319" s="16" t="s">
        <v>2324</v>
      </c>
      <c r="M319" s="38" t="s">
        <v>2911</v>
      </c>
      <c r="N319" s="43" t="s">
        <v>2912</v>
      </c>
      <c r="O319" s="314"/>
      <c r="P319" s="315" t="s">
        <v>2913</v>
      </c>
      <c r="S319" s="316" t="s">
        <v>1890</v>
      </c>
      <c r="T319" s="316" t="s">
        <v>1951</v>
      </c>
      <c r="X319" s="40" t="s">
        <v>2914</v>
      </c>
      <c r="Y319" s="43" t="s">
        <v>2915</v>
      </c>
      <c r="Z319" s="80" t="s">
        <v>2916</v>
      </c>
      <c r="AA319" s="38" t="s">
        <v>2917</v>
      </c>
      <c r="AB319" s="289">
        <v>42709</v>
      </c>
      <c r="AC319" s="289">
        <v>42856</v>
      </c>
      <c r="AD319" s="100" t="s">
        <v>2918</v>
      </c>
      <c r="AE319" s="294"/>
      <c r="AF319" s="32" t="s">
        <v>60</v>
      </c>
      <c r="AG319" s="32" t="s">
        <v>2164</v>
      </c>
      <c r="AH319" s="33" t="s">
        <v>2165</v>
      </c>
      <c r="AI319" s="70" t="s">
        <v>2166</v>
      </c>
      <c r="AJ319" s="70">
        <v>5600</v>
      </c>
      <c r="AK319" s="62">
        <v>2016</v>
      </c>
      <c r="AL319" s="62" t="s">
        <v>2167</v>
      </c>
      <c r="AM319" s="70">
        <v>5600</v>
      </c>
      <c r="AN319" s="70"/>
      <c r="AO319" s="301"/>
      <c r="AP319" s="302" t="s">
        <v>65</v>
      </c>
      <c r="AQ319" s="40" t="e">
        <f>COUNTIF(#REF!,C319)</f>
        <v>#REF!</v>
      </c>
      <c r="AR319" s="51"/>
      <c r="AS319" s="220" t="e">
        <f>VLOOKUP(C319,#REF!,1,0)</f>
        <v>#REF!</v>
      </c>
    </row>
    <row r="320" s="38" customFormat="1" ht="21.6" spans="1:45">
      <c r="A320" s="103" t="s">
        <v>2919</v>
      </c>
      <c r="B320" s="28">
        <v>324</v>
      </c>
      <c r="C320" s="103" t="s">
        <v>2919</v>
      </c>
      <c r="D320" s="15" t="s">
        <v>2920</v>
      </c>
      <c r="E320" s="238" t="s">
        <v>46</v>
      </c>
      <c r="F320" s="239"/>
      <c r="G320" s="239"/>
      <c r="H320" s="239"/>
      <c r="I320" s="16" t="s">
        <v>2674</v>
      </c>
      <c r="J320" s="16" t="s">
        <v>48</v>
      </c>
      <c r="K320" s="43" t="s">
        <v>144</v>
      </c>
      <c r="L320" s="16" t="s">
        <v>2675</v>
      </c>
      <c r="M320" s="16" t="s">
        <v>2921</v>
      </c>
      <c r="N320" s="16" t="s">
        <v>2922</v>
      </c>
      <c r="O320" s="240"/>
      <c r="P320" s="265" t="s">
        <v>2923</v>
      </c>
      <c r="Q320" s="16"/>
      <c r="R320" s="16"/>
      <c r="S320" s="242" t="s">
        <v>925</v>
      </c>
      <c r="T320" s="242" t="s">
        <v>926</v>
      </c>
      <c r="U320" s="16"/>
      <c r="V320" s="16"/>
      <c r="W320" s="16"/>
      <c r="X320" s="18" t="s">
        <v>2231</v>
      </c>
      <c r="Y320" s="16" t="s">
        <v>2924</v>
      </c>
      <c r="Z320" s="80" t="s">
        <v>2925</v>
      </c>
      <c r="AA320" s="16" t="s">
        <v>2926</v>
      </c>
      <c r="AB320" s="243">
        <v>43402</v>
      </c>
      <c r="AC320" s="243">
        <v>43525</v>
      </c>
      <c r="AD320" s="100" t="s">
        <v>2927</v>
      </c>
      <c r="AE320" s="244"/>
      <c r="AF320" s="32" t="s">
        <v>60</v>
      </c>
      <c r="AG320" s="16" t="s">
        <v>2164</v>
      </c>
      <c r="AH320" s="396" t="s">
        <v>2165</v>
      </c>
      <c r="AI320" s="19" t="s">
        <v>2166</v>
      </c>
      <c r="AJ320" s="19">
        <v>5619</v>
      </c>
      <c r="AK320" s="19">
        <v>2018</v>
      </c>
      <c r="AL320" s="19" t="s">
        <v>2167</v>
      </c>
      <c r="AM320" s="19">
        <v>5619</v>
      </c>
      <c r="AN320" s="19"/>
      <c r="AO320" s="301"/>
      <c r="AP320" s="302" t="s">
        <v>65</v>
      </c>
      <c r="AQ320" s="40" t="e">
        <f>COUNTIF(#REF!,C320)</f>
        <v>#REF!</v>
      </c>
      <c r="AR320" s="16"/>
      <c r="AS320" s="220" t="e">
        <f>VLOOKUP(C320,#REF!,1,0)</f>
        <v>#REF!</v>
      </c>
    </row>
    <row r="321" s="38" customFormat="1" ht="14.4" spans="1:45">
      <c r="A321" s="146" t="s">
        <v>2928</v>
      </c>
      <c r="B321" s="28">
        <v>325</v>
      </c>
      <c r="C321" s="146" t="s">
        <v>2928</v>
      </c>
      <c r="D321" s="100" t="s">
        <v>2929</v>
      </c>
      <c r="E321" s="238" t="s">
        <v>46</v>
      </c>
      <c r="F321" s="239"/>
      <c r="G321" s="239"/>
      <c r="H321" s="239"/>
      <c r="I321" s="397" t="s">
        <v>2674</v>
      </c>
      <c r="J321" s="16" t="s">
        <v>48</v>
      </c>
      <c r="K321" s="43" t="s">
        <v>144</v>
      </c>
      <c r="L321" s="397" t="s">
        <v>2675</v>
      </c>
      <c r="M321" s="397" t="s">
        <v>2930</v>
      </c>
      <c r="N321" s="16" t="s">
        <v>2931</v>
      </c>
      <c r="O321" s="240"/>
      <c r="P321" s="398" t="s">
        <v>2932</v>
      </c>
      <c r="Q321" s="16"/>
      <c r="R321" s="16"/>
      <c r="S321" s="242" t="s">
        <v>925</v>
      </c>
      <c r="T321" s="399" t="s">
        <v>926</v>
      </c>
      <c r="U321" s="16"/>
      <c r="V321" s="16"/>
      <c r="W321" s="16"/>
      <c r="X321" s="400" t="s">
        <v>2933</v>
      </c>
      <c r="Y321" s="397" t="s">
        <v>2934</v>
      </c>
      <c r="Z321" s="80" t="s">
        <v>2935</v>
      </c>
      <c r="AA321" s="16" t="s">
        <v>2936</v>
      </c>
      <c r="AB321" s="243">
        <v>40148</v>
      </c>
      <c r="AC321" s="243">
        <v>40299</v>
      </c>
      <c r="AD321" s="401" t="s">
        <v>2937</v>
      </c>
      <c r="AE321" s="244"/>
      <c r="AF321" s="32" t="s">
        <v>60</v>
      </c>
      <c r="AG321" s="16" t="s">
        <v>2164</v>
      </c>
      <c r="AH321" s="396" t="s">
        <v>2165</v>
      </c>
      <c r="AI321" s="19" t="s">
        <v>2166</v>
      </c>
      <c r="AJ321" s="19">
        <v>5623</v>
      </c>
      <c r="AK321" s="19">
        <v>2009</v>
      </c>
      <c r="AL321" s="19" t="s">
        <v>2167</v>
      </c>
      <c r="AM321" s="19">
        <v>5623</v>
      </c>
      <c r="AN321" s="19"/>
      <c r="AO321" s="301"/>
      <c r="AP321" s="302" t="s">
        <v>65</v>
      </c>
      <c r="AQ321" s="40" t="e">
        <f>COUNTIF(#REF!,C321)</f>
        <v>#REF!</v>
      </c>
      <c r="AR321" s="16"/>
      <c r="AS321" s="220" t="e">
        <f>VLOOKUP(C321,#REF!,1,0)</f>
        <v>#REF!</v>
      </c>
    </row>
    <row r="322" s="38" customFormat="1" ht="39.6" spans="1:45">
      <c r="A322" s="89" t="s">
        <v>2938</v>
      </c>
      <c r="B322" s="28">
        <v>326</v>
      </c>
      <c r="C322" s="89" t="s">
        <v>2938</v>
      </c>
      <c r="D322" s="90" t="s">
        <v>2939</v>
      </c>
      <c r="E322" s="257" t="s">
        <v>46</v>
      </c>
      <c r="F322" s="249" t="s">
        <v>2187</v>
      </c>
      <c r="G322" s="249" t="s">
        <v>1691</v>
      </c>
      <c r="H322" s="249"/>
      <c r="I322" s="43" t="s">
        <v>2187</v>
      </c>
      <c r="J322" s="43" t="s">
        <v>48</v>
      </c>
      <c r="K322" s="43"/>
      <c r="L322" s="16" t="s">
        <v>2188</v>
      </c>
      <c r="M322" s="38" t="s">
        <v>2940</v>
      </c>
      <c r="N322" s="43" t="s">
        <v>2941</v>
      </c>
      <c r="O322" s="314"/>
      <c r="P322" s="241" t="s">
        <v>2942</v>
      </c>
      <c r="S322" s="316" t="s">
        <v>2192</v>
      </c>
      <c r="T322" s="316" t="s">
        <v>926</v>
      </c>
      <c r="X322" s="40" t="s">
        <v>2193</v>
      </c>
      <c r="Y322" s="43" t="s">
        <v>2943</v>
      </c>
      <c r="Z322" s="80" t="s">
        <v>2944</v>
      </c>
      <c r="AA322" s="38" t="s">
        <v>2945</v>
      </c>
      <c r="AB322" s="289">
        <v>42709</v>
      </c>
      <c r="AC322" s="289">
        <v>42856</v>
      </c>
      <c r="AD322" s="310" t="s">
        <v>2946</v>
      </c>
      <c r="AE322" s="28"/>
      <c r="AF322" s="32" t="s">
        <v>60</v>
      </c>
      <c r="AG322" s="32" t="s">
        <v>2164</v>
      </c>
      <c r="AH322" s="33" t="s">
        <v>2165</v>
      </c>
      <c r="AI322" s="121" t="s">
        <v>2166</v>
      </c>
      <c r="AJ322" s="121">
        <v>5627</v>
      </c>
      <c r="AK322" s="121">
        <v>2016</v>
      </c>
      <c r="AL322" s="62" t="s">
        <v>2167</v>
      </c>
      <c r="AM322" s="121">
        <v>5627</v>
      </c>
      <c r="AN322" s="70"/>
      <c r="AO322" s="301" t="s">
        <v>65</v>
      </c>
      <c r="AP322" s="220"/>
      <c r="AQ322" s="40" t="e">
        <f>COUNTIF(#REF!,C322)</f>
        <v>#REF!</v>
      </c>
      <c r="AR322" s="51"/>
      <c r="AS322" s="220" t="e">
        <f>VLOOKUP(C322,#REF!,1,0)</f>
        <v>#REF!</v>
      </c>
    </row>
    <row r="323" s="38" customFormat="1" ht="14.4" spans="1:45">
      <c r="A323" s="85" t="s">
        <v>2947</v>
      </c>
      <c r="B323" s="28">
        <v>327</v>
      </c>
      <c r="C323" s="85" t="s">
        <v>2947</v>
      </c>
      <c r="D323" s="102" t="s">
        <v>2948</v>
      </c>
      <c r="E323" s="257" t="s">
        <v>239</v>
      </c>
      <c r="F323" s="311" t="s">
        <v>919</v>
      </c>
      <c r="G323" s="249"/>
      <c r="H323" s="311"/>
      <c r="I323" s="76" t="s">
        <v>919</v>
      </c>
      <c r="J323" s="43" t="s">
        <v>48</v>
      </c>
      <c r="K323" s="16" t="s">
        <v>144</v>
      </c>
      <c r="L323" s="16" t="s">
        <v>2449</v>
      </c>
      <c r="M323" s="38" t="s">
        <v>2949</v>
      </c>
      <c r="N323" s="43" t="s">
        <v>2950</v>
      </c>
      <c r="O323" s="314" t="s">
        <v>2951</v>
      </c>
      <c r="P323" s="263" t="e">
        <v>#N/A</v>
      </c>
      <c r="S323" s="316" t="s">
        <v>925</v>
      </c>
      <c r="T323" s="316" t="s">
        <v>926</v>
      </c>
      <c r="X323" s="40" t="s">
        <v>1391</v>
      </c>
      <c r="Y323" s="43" t="s">
        <v>2952</v>
      </c>
      <c r="Z323" s="80" t="s">
        <v>2952</v>
      </c>
      <c r="AA323" s="38" t="s">
        <v>2953</v>
      </c>
      <c r="AB323" s="289">
        <v>34221</v>
      </c>
      <c r="AC323" s="289">
        <v>34394</v>
      </c>
      <c r="AD323" s="100" t="s">
        <v>2954</v>
      </c>
      <c r="AE323" s="294" t="s">
        <v>2955</v>
      </c>
      <c r="AF323" s="40" t="s">
        <v>60</v>
      </c>
      <c r="AG323" s="32" t="s">
        <v>2164</v>
      </c>
      <c r="AH323" s="33" t="s">
        <v>2165</v>
      </c>
      <c r="AI323" s="70" t="s">
        <v>2166</v>
      </c>
      <c r="AJ323" s="70">
        <v>5673</v>
      </c>
      <c r="AK323" s="70">
        <v>1993</v>
      </c>
      <c r="AL323" s="62" t="s">
        <v>2167</v>
      </c>
      <c r="AM323" s="70">
        <v>5673</v>
      </c>
      <c r="AN323" s="70"/>
      <c r="AO323" s="301"/>
      <c r="AP323" s="302" t="s">
        <v>65</v>
      </c>
      <c r="AQ323" s="40" t="e">
        <f>COUNTIF(#REF!,C323)</f>
        <v>#REF!</v>
      </c>
      <c r="AR323" s="51"/>
      <c r="AS323" s="220" t="e">
        <f>VLOOKUP(C323,#REF!,1,0)</f>
        <v>#REF!</v>
      </c>
    </row>
    <row r="324" s="43" customFormat="1" ht="14.4" spans="1:45">
      <c r="A324" s="84" t="s">
        <v>2956</v>
      </c>
      <c r="B324" s="28">
        <v>328</v>
      </c>
      <c r="C324" s="84" t="s">
        <v>2956</v>
      </c>
      <c r="D324" s="76" t="s">
        <v>2957</v>
      </c>
      <c r="E324" s="257" t="s">
        <v>46</v>
      </c>
      <c r="F324" s="249" t="s">
        <v>1650</v>
      </c>
      <c r="G324" s="249"/>
      <c r="H324" s="249"/>
      <c r="I324" s="80" t="s">
        <v>1650</v>
      </c>
      <c r="J324" s="43" t="s">
        <v>48</v>
      </c>
      <c r="K324" s="80" t="s">
        <v>49</v>
      </c>
      <c r="L324" s="16" t="s">
        <v>1651</v>
      </c>
      <c r="M324" s="38" t="s">
        <v>2958</v>
      </c>
      <c r="N324" s="43" t="s">
        <v>2959</v>
      </c>
      <c r="O324" s="314"/>
      <c r="P324" s="315" t="s">
        <v>2960</v>
      </c>
      <c r="Q324" s="38"/>
      <c r="R324" s="38"/>
      <c r="S324" s="316" t="s">
        <v>1287</v>
      </c>
      <c r="T324" s="316" t="s">
        <v>1288</v>
      </c>
      <c r="U324" s="38"/>
      <c r="V324" s="38"/>
      <c r="W324" s="38"/>
      <c r="X324" s="40" t="s">
        <v>2254</v>
      </c>
      <c r="Y324" s="43" t="s">
        <v>2961</v>
      </c>
      <c r="Z324" s="80" t="s">
        <v>1927</v>
      </c>
      <c r="AA324" s="38" t="s">
        <v>2962</v>
      </c>
      <c r="AB324" s="289">
        <v>43054</v>
      </c>
      <c r="AC324" s="289">
        <v>43160</v>
      </c>
      <c r="AD324" s="100" t="s">
        <v>2963</v>
      </c>
      <c r="AE324" s="294"/>
      <c r="AF324" s="32" t="s">
        <v>60</v>
      </c>
      <c r="AG324" s="32" t="s">
        <v>2164</v>
      </c>
      <c r="AH324" s="33" t="s">
        <v>2165</v>
      </c>
      <c r="AI324" s="70" t="s">
        <v>2166</v>
      </c>
      <c r="AJ324" s="70">
        <v>5676</v>
      </c>
      <c r="AK324" s="62">
        <v>2017</v>
      </c>
      <c r="AL324" s="62" t="s">
        <v>2167</v>
      </c>
      <c r="AM324" s="70">
        <v>5676</v>
      </c>
      <c r="AN324" s="70"/>
      <c r="AO324" s="301"/>
      <c r="AP324" s="302" t="s">
        <v>65</v>
      </c>
      <c r="AQ324" s="40" t="e">
        <f>COUNTIF(#REF!,C324)</f>
        <v>#REF!</v>
      </c>
      <c r="AR324" s="51"/>
      <c r="AS324" s="220" t="e">
        <f>VLOOKUP(C324,#REF!,1,0)</f>
        <v>#REF!</v>
      </c>
    </row>
    <row r="325" s="38" customFormat="1" ht="14.4" spans="1:45">
      <c r="A325" s="85" t="s">
        <v>2964</v>
      </c>
      <c r="B325" s="28">
        <v>329</v>
      </c>
      <c r="C325" s="85" t="s">
        <v>2964</v>
      </c>
      <c r="D325" s="76" t="s">
        <v>2965</v>
      </c>
      <c r="E325" s="257" t="s">
        <v>46</v>
      </c>
      <c r="F325" s="249" t="s">
        <v>1877</v>
      </c>
      <c r="G325" s="249"/>
      <c r="H325" s="249"/>
      <c r="I325" s="43" t="s">
        <v>1877</v>
      </c>
      <c r="J325" s="43" t="s">
        <v>48</v>
      </c>
      <c r="K325" s="16" t="s">
        <v>144</v>
      </c>
      <c r="L325" s="16" t="s">
        <v>2348</v>
      </c>
      <c r="M325" s="38" t="s">
        <v>2966</v>
      </c>
      <c r="N325" s="43" t="s">
        <v>2967</v>
      </c>
      <c r="O325" s="314"/>
      <c r="P325" s="315" t="s">
        <v>2968</v>
      </c>
      <c r="S325" s="316" t="s">
        <v>1916</v>
      </c>
      <c r="T325" s="316" t="s">
        <v>1917</v>
      </c>
      <c r="X325" s="40" t="s">
        <v>2193</v>
      </c>
      <c r="Y325" s="43" t="s">
        <v>2969</v>
      </c>
      <c r="Z325" s="80" t="s">
        <v>2735</v>
      </c>
      <c r="AA325" s="38" t="s">
        <v>2970</v>
      </c>
      <c r="AB325" s="289">
        <v>42376</v>
      </c>
      <c r="AC325" s="289">
        <v>42522</v>
      </c>
      <c r="AD325" s="100" t="s">
        <v>2971</v>
      </c>
      <c r="AE325" s="294"/>
      <c r="AF325" s="40" t="s">
        <v>60</v>
      </c>
      <c r="AG325" s="32" t="s">
        <v>2164</v>
      </c>
      <c r="AH325" s="33" t="s">
        <v>2165</v>
      </c>
      <c r="AI325" s="70" t="s">
        <v>2166</v>
      </c>
      <c r="AJ325" s="70">
        <v>5710</v>
      </c>
      <c r="AK325" s="70">
        <v>2016</v>
      </c>
      <c r="AL325" s="62" t="s">
        <v>2167</v>
      </c>
      <c r="AM325" s="70">
        <v>5710</v>
      </c>
      <c r="AN325" s="70"/>
      <c r="AO325" s="301"/>
      <c r="AP325" s="302" t="s">
        <v>65</v>
      </c>
      <c r="AQ325" s="40" t="e">
        <f>COUNTIF(#REF!,C325)</f>
        <v>#REF!</v>
      </c>
      <c r="AR325" s="51"/>
      <c r="AS325" s="220" t="e">
        <f>VLOOKUP(C325,#REF!,1,0)</f>
        <v>#REF!</v>
      </c>
    </row>
    <row r="326" s="38" customFormat="1" ht="14.4" spans="1:45">
      <c r="A326" s="103" t="s">
        <v>2972</v>
      </c>
      <c r="B326" s="28">
        <v>330</v>
      </c>
      <c r="C326" s="103" t="s">
        <v>2972</v>
      </c>
      <c r="D326" s="405" t="s">
        <v>2973</v>
      </c>
      <c r="E326" s="238" t="s">
        <v>46</v>
      </c>
      <c r="F326" s="239"/>
      <c r="G326" s="239"/>
      <c r="H326" s="239"/>
      <c r="I326" s="397" t="s">
        <v>2674</v>
      </c>
      <c r="J326" s="16" t="s">
        <v>48</v>
      </c>
      <c r="K326" s="43" t="s">
        <v>144</v>
      </c>
      <c r="L326" s="397" t="s">
        <v>2675</v>
      </c>
      <c r="M326" s="397" t="s">
        <v>2974</v>
      </c>
      <c r="N326" s="16" t="s">
        <v>2975</v>
      </c>
      <c r="O326" s="240"/>
      <c r="P326" s="398" t="s">
        <v>2976</v>
      </c>
      <c r="Q326" s="16"/>
      <c r="R326" s="16"/>
      <c r="S326" s="242" t="s">
        <v>925</v>
      </c>
      <c r="T326" s="399" t="s">
        <v>926</v>
      </c>
      <c r="U326" s="16"/>
      <c r="V326" s="16"/>
      <c r="W326" s="16"/>
      <c r="X326" s="400" t="s">
        <v>2977</v>
      </c>
      <c r="Y326" s="397" t="s">
        <v>2978</v>
      </c>
      <c r="Z326" s="80" t="s">
        <v>2979</v>
      </c>
      <c r="AA326" s="16" t="s">
        <v>2980</v>
      </c>
      <c r="AB326" s="243">
        <v>39615</v>
      </c>
      <c r="AC326" s="243">
        <v>39783</v>
      </c>
      <c r="AD326" s="401" t="s">
        <v>2981</v>
      </c>
      <c r="AE326" s="244"/>
      <c r="AF326" s="32" t="s">
        <v>60</v>
      </c>
      <c r="AG326" s="16" t="s">
        <v>2164</v>
      </c>
      <c r="AH326" s="396" t="s">
        <v>2165</v>
      </c>
      <c r="AI326" s="19" t="s">
        <v>2166</v>
      </c>
      <c r="AJ326" s="19">
        <v>5724</v>
      </c>
      <c r="AK326" s="19">
        <v>2008</v>
      </c>
      <c r="AL326" s="19" t="s">
        <v>2167</v>
      </c>
      <c r="AM326" s="19">
        <v>5724</v>
      </c>
      <c r="AN326" s="19"/>
      <c r="AO326" s="301"/>
      <c r="AP326" s="302" t="s">
        <v>65</v>
      </c>
      <c r="AQ326" s="40" t="e">
        <f>COUNTIF(#REF!,C326)</f>
        <v>#REF!</v>
      </c>
      <c r="AR326" s="16"/>
      <c r="AS326" s="220" t="e">
        <f>VLOOKUP(C326,#REF!,1,0)</f>
        <v>#REF!</v>
      </c>
    </row>
    <row r="327" s="38" customFormat="1" ht="14.4" spans="1:45">
      <c r="A327" s="106" t="s">
        <v>2982</v>
      </c>
      <c r="B327" s="28">
        <v>331</v>
      </c>
      <c r="C327" s="106" t="s">
        <v>2982</v>
      </c>
      <c r="D327" s="100" t="s">
        <v>2983</v>
      </c>
      <c r="E327" s="238" t="s">
        <v>46</v>
      </c>
      <c r="F327" s="239"/>
      <c r="G327" s="239"/>
      <c r="H327" s="239"/>
      <c r="I327" s="397" t="s">
        <v>2248</v>
      </c>
      <c r="J327" s="16" t="s">
        <v>48</v>
      </c>
      <c r="K327" s="43" t="s">
        <v>94</v>
      </c>
      <c r="L327" s="16" t="s">
        <v>2249</v>
      </c>
      <c r="M327" s="16" t="s">
        <v>2984</v>
      </c>
      <c r="N327" s="16" t="s">
        <v>2985</v>
      </c>
      <c r="O327" s="240"/>
      <c r="P327" s="265" t="s">
        <v>2986</v>
      </c>
      <c r="Q327" s="16"/>
      <c r="R327" s="16"/>
      <c r="S327" s="242" t="s">
        <v>2253</v>
      </c>
      <c r="T327" s="242" t="s">
        <v>102</v>
      </c>
      <c r="U327" s="16"/>
      <c r="V327" s="16"/>
      <c r="W327" s="16"/>
      <c r="X327" s="18" t="s">
        <v>2193</v>
      </c>
      <c r="Y327" s="16" t="s">
        <v>2987</v>
      </c>
      <c r="Z327" s="80" t="s">
        <v>2700</v>
      </c>
      <c r="AA327" s="16" t="s">
        <v>2988</v>
      </c>
      <c r="AB327" s="243">
        <v>43402</v>
      </c>
      <c r="AC327" s="243">
        <v>43525</v>
      </c>
      <c r="AD327" s="100" t="s">
        <v>2989</v>
      </c>
      <c r="AE327" s="244"/>
      <c r="AF327" s="32" t="s">
        <v>60</v>
      </c>
      <c r="AG327" s="16" t="s">
        <v>2164</v>
      </c>
      <c r="AH327" s="396" t="s">
        <v>2165</v>
      </c>
      <c r="AI327" s="19" t="s">
        <v>2166</v>
      </c>
      <c r="AJ327" s="19">
        <v>5726</v>
      </c>
      <c r="AK327" s="19">
        <v>2018</v>
      </c>
      <c r="AL327" s="19" t="s">
        <v>2167</v>
      </c>
      <c r="AM327" s="19">
        <v>5726</v>
      </c>
      <c r="AN327" s="19"/>
      <c r="AO327" s="301"/>
      <c r="AP327" s="302" t="s">
        <v>65</v>
      </c>
      <c r="AQ327" s="40" t="e">
        <f>COUNTIF(#REF!,C327)</f>
        <v>#REF!</v>
      </c>
      <c r="AR327" s="16"/>
      <c r="AS327" s="220" t="e">
        <f>VLOOKUP(C327,#REF!,1,0)</f>
        <v>#REF!</v>
      </c>
    </row>
    <row r="328" s="38" customFormat="1" ht="14.4" spans="1:45">
      <c r="A328" s="91" t="s">
        <v>2990</v>
      </c>
      <c r="B328" s="28">
        <v>332</v>
      </c>
      <c r="C328" s="91" t="s">
        <v>2990</v>
      </c>
      <c r="D328" s="88" t="s">
        <v>2991</v>
      </c>
      <c r="E328" s="257" t="s">
        <v>239</v>
      </c>
      <c r="F328" s="249" t="s">
        <v>2248</v>
      </c>
      <c r="G328" s="249"/>
      <c r="H328" s="249"/>
      <c r="I328" s="43" t="s">
        <v>2248</v>
      </c>
      <c r="J328" s="43" t="s">
        <v>93</v>
      </c>
      <c r="K328" s="43" t="s">
        <v>94</v>
      </c>
      <c r="L328" s="16" t="s">
        <v>2249</v>
      </c>
      <c r="M328" s="38" t="s">
        <v>2992</v>
      </c>
      <c r="N328" s="268"/>
      <c r="O328" s="314" t="s">
        <v>2993</v>
      </c>
      <c r="P328" s="315" t="s">
        <v>2994</v>
      </c>
      <c r="S328" s="316" t="s">
        <v>2253</v>
      </c>
      <c r="T328" s="316" t="s">
        <v>102</v>
      </c>
      <c r="X328" s="40" t="s">
        <v>2231</v>
      </c>
      <c r="Y328" s="43" t="s">
        <v>2873</v>
      </c>
      <c r="Z328" s="80" t="s">
        <v>2873</v>
      </c>
      <c r="AA328" s="38" t="s">
        <v>2995</v>
      </c>
      <c r="AB328" s="289">
        <v>39363</v>
      </c>
      <c r="AC328" s="289">
        <v>39508</v>
      </c>
      <c r="AD328" s="100" t="s">
        <v>2996</v>
      </c>
      <c r="AE328" s="294"/>
      <c r="AF328" s="32" t="s">
        <v>60</v>
      </c>
      <c r="AG328" s="32" t="s">
        <v>2164</v>
      </c>
      <c r="AH328" s="33" t="s">
        <v>2165</v>
      </c>
      <c r="AI328" s="70" t="s">
        <v>2167</v>
      </c>
      <c r="AJ328" s="70">
        <v>5727</v>
      </c>
      <c r="AK328" s="62">
        <v>2007</v>
      </c>
      <c r="AL328" s="62" t="s">
        <v>2167</v>
      </c>
      <c r="AM328" s="70">
        <v>5727</v>
      </c>
      <c r="AN328" s="70"/>
      <c r="AO328" s="301"/>
      <c r="AP328" s="302" t="s">
        <v>65</v>
      </c>
      <c r="AQ328" s="40" t="e">
        <f>COUNTIF(#REF!,C328)</f>
        <v>#REF!</v>
      </c>
      <c r="AR328" s="51"/>
      <c r="AS328" s="220" t="e">
        <f>VLOOKUP(C328,#REF!,1,0)</f>
        <v>#REF!</v>
      </c>
    </row>
    <row r="329" s="38" customFormat="1" ht="39.6" spans="1:45">
      <c r="A329" s="89" t="s">
        <v>2997</v>
      </c>
      <c r="B329" s="28">
        <v>333</v>
      </c>
      <c r="C329" s="89" t="s">
        <v>2997</v>
      </c>
      <c r="D329" s="90" t="s">
        <v>2991</v>
      </c>
      <c r="E329" s="257" t="s">
        <v>46</v>
      </c>
      <c r="F329" s="249" t="s">
        <v>2248</v>
      </c>
      <c r="G329" s="249" t="s">
        <v>2587</v>
      </c>
      <c r="H329" s="249"/>
      <c r="I329" s="43" t="s">
        <v>2248</v>
      </c>
      <c r="J329" s="43" t="s">
        <v>48</v>
      </c>
      <c r="K329" s="43" t="s">
        <v>94</v>
      </c>
      <c r="L329" s="16" t="s">
        <v>2249</v>
      </c>
      <c r="M329" s="43" t="s">
        <v>2998</v>
      </c>
      <c r="N329" s="43" t="s">
        <v>2999</v>
      </c>
      <c r="O329" s="270"/>
      <c r="P329" s="241" t="s">
        <v>2993</v>
      </c>
      <c r="Q329" s="43"/>
      <c r="R329" s="43"/>
      <c r="S329" s="280" t="s">
        <v>2253</v>
      </c>
      <c r="T329" s="280" t="s">
        <v>102</v>
      </c>
      <c r="U329" s="43"/>
      <c r="V329" s="43"/>
      <c r="W329" s="43"/>
      <c r="X329" s="205" t="s">
        <v>3000</v>
      </c>
      <c r="Y329" s="43" t="s">
        <v>3001</v>
      </c>
      <c r="Z329" s="80" t="s">
        <v>2880</v>
      </c>
      <c r="AA329" s="43" t="s">
        <v>3002</v>
      </c>
      <c r="AB329" s="243">
        <v>44127</v>
      </c>
      <c r="AC329" s="243">
        <v>44228</v>
      </c>
      <c r="AD329" s="310" t="s">
        <v>3003</v>
      </c>
      <c r="AE329" s="28"/>
      <c r="AF329" s="44" t="s">
        <v>60</v>
      </c>
      <c r="AG329" s="44" t="s">
        <v>2164</v>
      </c>
      <c r="AH329" s="33" t="s">
        <v>2165</v>
      </c>
      <c r="AI329" s="121" t="s">
        <v>2166</v>
      </c>
      <c r="AJ329" s="121">
        <v>5727</v>
      </c>
      <c r="AK329" s="121">
        <v>2020</v>
      </c>
      <c r="AL329" s="62" t="s">
        <v>2167</v>
      </c>
      <c r="AM329" s="121">
        <v>5727</v>
      </c>
      <c r="AN329" s="70"/>
      <c r="AO329" s="301" t="s">
        <v>65</v>
      </c>
      <c r="AP329" s="302" t="s">
        <v>65</v>
      </c>
      <c r="AQ329" s="40" t="e">
        <f>COUNTIF(#REF!,C329)</f>
        <v>#REF!</v>
      </c>
      <c r="AR329" s="80"/>
      <c r="AS329" s="220" t="e">
        <f>VLOOKUP(C329,#REF!,1,0)</f>
        <v>#REF!</v>
      </c>
    </row>
    <row r="330" s="38" customFormat="1" ht="14.4" spans="1:45">
      <c r="A330" s="85" t="s">
        <v>3004</v>
      </c>
      <c r="B330" s="28">
        <v>334</v>
      </c>
      <c r="C330" s="85" t="s">
        <v>3004</v>
      </c>
      <c r="D330" s="76" t="s">
        <v>3005</v>
      </c>
      <c r="E330" s="257" t="s">
        <v>46</v>
      </c>
      <c r="F330" s="249" t="s">
        <v>2248</v>
      </c>
      <c r="G330" s="249"/>
      <c r="H330" s="249"/>
      <c r="I330" s="43" t="s">
        <v>2248</v>
      </c>
      <c r="J330" s="43" t="s">
        <v>48</v>
      </c>
      <c r="K330" s="43" t="s">
        <v>94</v>
      </c>
      <c r="L330" s="16" t="s">
        <v>2249</v>
      </c>
      <c r="M330" s="38" t="s">
        <v>3006</v>
      </c>
      <c r="N330" s="268"/>
      <c r="O330" s="314"/>
      <c r="P330" s="315" t="s">
        <v>3007</v>
      </c>
      <c r="S330" s="316" t="s">
        <v>2253</v>
      </c>
      <c r="T330" s="316" t="s">
        <v>102</v>
      </c>
      <c r="X330" s="40" t="s">
        <v>116</v>
      </c>
      <c r="Y330" s="43" t="s">
        <v>3008</v>
      </c>
      <c r="Z330" s="80" t="s">
        <v>3009</v>
      </c>
      <c r="AA330" s="38" t="s">
        <v>3010</v>
      </c>
      <c r="AB330" s="289">
        <v>43773</v>
      </c>
      <c r="AC330" s="289">
        <v>43952</v>
      </c>
      <c r="AD330" s="100" t="s">
        <v>3011</v>
      </c>
      <c r="AE330" s="294"/>
      <c r="AF330" s="40" t="s">
        <v>60</v>
      </c>
      <c r="AG330" s="32" t="s">
        <v>2164</v>
      </c>
      <c r="AH330" s="33" t="s">
        <v>2165</v>
      </c>
      <c r="AI330" s="70" t="s">
        <v>2166</v>
      </c>
      <c r="AJ330" s="70">
        <v>5742</v>
      </c>
      <c r="AK330" s="70">
        <v>2019</v>
      </c>
      <c r="AL330" s="62" t="s">
        <v>2167</v>
      </c>
      <c r="AM330" s="70">
        <v>5742</v>
      </c>
      <c r="AN330" s="70"/>
      <c r="AO330" s="301"/>
      <c r="AP330" s="302" t="s">
        <v>65</v>
      </c>
      <c r="AQ330" s="40" t="e">
        <f>COUNTIF(#REF!,C330)</f>
        <v>#REF!</v>
      </c>
      <c r="AR330" s="51"/>
      <c r="AS330" s="220" t="e">
        <f>VLOOKUP(C330,#REF!,1,0)</f>
        <v>#REF!</v>
      </c>
    </row>
    <row r="331" s="43" customFormat="1" ht="39.6" spans="1:45">
      <c r="A331" s="89" t="s">
        <v>3012</v>
      </c>
      <c r="B331" s="28">
        <v>335</v>
      </c>
      <c r="C331" s="89" t="s">
        <v>3012</v>
      </c>
      <c r="D331" s="90" t="s">
        <v>3013</v>
      </c>
      <c r="E331" s="257" t="s">
        <v>46</v>
      </c>
      <c r="F331" s="249" t="s">
        <v>2187</v>
      </c>
      <c r="G331" s="249" t="s">
        <v>2759</v>
      </c>
      <c r="H331" s="249"/>
      <c r="I331" s="43" t="s">
        <v>2187</v>
      </c>
      <c r="J331" s="43" t="s">
        <v>48</v>
      </c>
      <c r="L331" s="16" t="s">
        <v>2188</v>
      </c>
      <c r="M331" s="38" t="s">
        <v>3014</v>
      </c>
      <c r="N331" s="268"/>
      <c r="O331" s="314"/>
      <c r="P331" s="241" t="s">
        <v>3015</v>
      </c>
      <c r="Q331" s="38"/>
      <c r="R331" s="38"/>
      <c r="S331" s="316" t="s">
        <v>2192</v>
      </c>
      <c r="T331" s="316" t="s">
        <v>926</v>
      </c>
      <c r="U331" s="38"/>
      <c r="V331" s="38"/>
      <c r="W331" s="38"/>
      <c r="X331" s="40" t="s">
        <v>3016</v>
      </c>
      <c r="Y331" s="43" t="s">
        <v>3017</v>
      </c>
      <c r="Z331" s="80" t="s">
        <v>3018</v>
      </c>
      <c r="AA331" s="38" t="s">
        <v>3019</v>
      </c>
      <c r="AB331" s="289">
        <v>39615</v>
      </c>
      <c r="AC331" s="289">
        <v>39783</v>
      </c>
      <c r="AD331" s="310" t="s">
        <v>3020</v>
      </c>
      <c r="AE331" s="28"/>
      <c r="AF331" s="32" t="s">
        <v>60</v>
      </c>
      <c r="AG331" s="32" t="s">
        <v>2164</v>
      </c>
      <c r="AH331" s="33" t="s">
        <v>2165</v>
      </c>
      <c r="AI331" s="121" t="s">
        <v>2166</v>
      </c>
      <c r="AJ331" s="121">
        <v>5745</v>
      </c>
      <c r="AK331" s="121">
        <v>2008</v>
      </c>
      <c r="AL331" s="62" t="s">
        <v>2167</v>
      </c>
      <c r="AM331" s="121">
        <v>5745</v>
      </c>
      <c r="AN331" s="70"/>
      <c r="AO331" s="301" t="s">
        <v>65</v>
      </c>
      <c r="AP331" s="302" t="s">
        <v>65</v>
      </c>
      <c r="AQ331" s="40" t="e">
        <f>COUNTIF(#REF!,C331)</f>
        <v>#REF!</v>
      </c>
      <c r="AR331" s="51"/>
      <c r="AS331" s="220" t="e">
        <f>VLOOKUP(C331,#REF!,1,0)</f>
        <v>#REF!</v>
      </c>
    </row>
    <row r="332" s="38" customFormat="1" ht="14.4" spans="1:45">
      <c r="A332" s="84" t="s">
        <v>3021</v>
      </c>
      <c r="B332" s="28">
        <v>336</v>
      </c>
      <c r="C332" s="84" t="s">
        <v>3021</v>
      </c>
      <c r="D332" s="76" t="s">
        <v>3022</v>
      </c>
      <c r="E332" s="257" t="s">
        <v>46</v>
      </c>
      <c r="F332" s="249" t="s">
        <v>2248</v>
      </c>
      <c r="G332" s="249"/>
      <c r="H332" s="249"/>
      <c r="I332" s="43" t="s">
        <v>2248</v>
      </c>
      <c r="J332" s="43" t="s">
        <v>93</v>
      </c>
      <c r="K332" s="43" t="s">
        <v>94</v>
      </c>
      <c r="L332" s="16" t="s">
        <v>2249</v>
      </c>
      <c r="M332" s="38" t="s">
        <v>3023</v>
      </c>
      <c r="N332" s="43" t="s">
        <v>3024</v>
      </c>
      <c r="O332" s="314"/>
      <c r="P332" s="315" t="s">
        <v>3025</v>
      </c>
      <c r="S332" s="316" t="s">
        <v>2253</v>
      </c>
      <c r="T332" s="316" t="s">
        <v>102</v>
      </c>
      <c r="X332" s="40" t="s">
        <v>3026</v>
      </c>
      <c r="Y332" s="43" t="s">
        <v>3027</v>
      </c>
      <c r="Z332" s="80" t="s">
        <v>3028</v>
      </c>
      <c r="AA332" s="38" t="s">
        <v>3029</v>
      </c>
      <c r="AB332" s="289">
        <v>39615</v>
      </c>
      <c r="AC332" s="289">
        <v>39783</v>
      </c>
      <c r="AD332" s="100" t="s">
        <v>3030</v>
      </c>
      <c r="AE332" s="294"/>
      <c r="AF332" s="32" t="s">
        <v>60</v>
      </c>
      <c r="AG332" s="32" t="s">
        <v>2164</v>
      </c>
      <c r="AH332" s="33" t="s">
        <v>2165</v>
      </c>
      <c r="AI332" s="70" t="s">
        <v>2167</v>
      </c>
      <c r="AJ332" s="70">
        <v>5747</v>
      </c>
      <c r="AK332" s="62">
        <v>2008</v>
      </c>
      <c r="AL332" s="62" t="s">
        <v>2167</v>
      </c>
      <c r="AM332" s="70">
        <v>5747</v>
      </c>
      <c r="AN332" s="70"/>
      <c r="AO332" s="301"/>
      <c r="AP332" s="302" t="s">
        <v>65</v>
      </c>
      <c r="AQ332" s="40" t="e">
        <f>COUNTIF(#REF!,C332)</f>
        <v>#REF!</v>
      </c>
      <c r="AR332" s="51"/>
      <c r="AS332" s="220" t="e">
        <f>VLOOKUP(C332,#REF!,1,0)</f>
        <v>#REF!</v>
      </c>
    </row>
    <row r="333" s="43" customFormat="1" ht="39.6" spans="1:45">
      <c r="A333" s="89" t="s">
        <v>3031</v>
      </c>
      <c r="B333" s="28">
        <v>337</v>
      </c>
      <c r="C333" s="89" t="s">
        <v>3031</v>
      </c>
      <c r="D333" s="90" t="s">
        <v>3032</v>
      </c>
      <c r="E333" s="257" t="s">
        <v>46</v>
      </c>
      <c r="F333" s="311" t="s">
        <v>2291</v>
      </c>
      <c r="G333" s="249" t="s">
        <v>2658</v>
      </c>
      <c r="H333" s="311"/>
      <c r="I333" s="76" t="s">
        <v>919</v>
      </c>
      <c r="J333" s="43" t="s">
        <v>48</v>
      </c>
      <c r="L333" s="16" t="s">
        <v>2293</v>
      </c>
      <c r="M333" s="43" t="s">
        <v>3033</v>
      </c>
      <c r="N333" s="43" t="s">
        <v>3034</v>
      </c>
      <c r="O333" s="270"/>
      <c r="P333" s="241" t="s">
        <v>3035</v>
      </c>
      <c r="S333" s="280" t="s">
        <v>2192</v>
      </c>
      <c r="T333" s="280" t="s">
        <v>926</v>
      </c>
      <c r="X333" s="205" t="s">
        <v>2316</v>
      </c>
      <c r="Y333" s="43" t="s">
        <v>3036</v>
      </c>
      <c r="Z333" s="80" t="s">
        <v>2402</v>
      </c>
      <c r="AA333" s="43" t="s">
        <v>3037</v>
      </c>
      <c r="AB333" s="243">
        <v>42376</v>
      </c>
      <c r="AC333" s="243">
        <v>42522</v>
      </c>
      <c r="AD333" s="310" t="s">
        <v>3038</v>
      </c>
      <c r="AE333" s="28"/>
      <c r="AF333" s="44" t="s">
        <v>60</v>
      </c>
      <c r="AG333" s="44" t="s">
        <v>2164</v>
      </c>
      <c r="AH333" s="33" t="s">
        <v>2165</v>
      </c>
      <c r="AI333" s="121" t="s">
        <v>2166</v>
      </c>
      <c r="AJ333" s="121">
        <v>5753</v>
      </c>
      <c r="AK333" s="121">
        <v>2016</v>
      </c>
      <c r="AL333" s="62" t="s">
        <v>2167</v>
      </c>
      <c r="AM333" s="121">
        <v>5753</v>
      </c>
      <c r="AN333" s="70"/>
      <c r="AO333" s="301" t="s">
        <v>65</v>
      </c>
      <c r="AP333" s="302" t="s">
        <v>65</v>
      </c>
      <c r="AQ333" s="40" t="e">
        <f>COUNTIF(#REF!,C333)</f>
        <v>#REF!</v>
      </c>
      <c r="AR333" s="80"/>
      <c r="AS333" s="220" t="e">
        <f>VLOOKUP(C333,#REF!,1,0)</f>
        <v>#REF!</v>
      </c>
    </row>
    <row r="334" s="43" customFormat="1" ht="39.6" spans="1:45">
      <c r="A334" s="89" t="s">
        <v>3039</v>
      </c>
      <c r="B334" s="28">
        <v>338</v>
      </c>
      <c r="C334" s="89" t="s">
        <v>3039</v>
      </c>
      <c r="D334" s="90" t="s">
        <v>3040</v>
      </c>
      <c r="E334" s="257" t="s">
        <v>46</v>
      </c>
      <c r="F334" s="311" t="s">
        <v>2291</v>
      </c>
      <c r="G334" s="249" t="s">
        <v>2658</v>
      </c>
      <c r="H334" s="311"/>
      <c r="I334" s="76" t="s">
        <v>919</v>
      </c>
      <c r="J334" s="43" t="s">
        <v>48</v>
      </c>
      <c r="L334" s="16" t="s">
        <v>2293</v>
      </c>
      <c r="M334" s="43" t="s">
        <v>3041</v>
      </c>
      <c r="N334" s="43" t="s">
        <v>3042</v>
      </c>
      <c r="O334" s="270"/>
      <c r="P334" s="241" t="s">
        <v>3043</v>
      </c>
      <c r="S334" s="280" t="s">
        <v>2192</v>
      </c>
      <c r="T334" s="280" t="s">
        <v>926</v>
      </c>
      <c r="X334" s="205" t="s">
        <v>2316</v>
      </c>
      <c r="Y334" s="43" t="s">
        <v>3044</v>
      </c>
      <c r="Z334" s="80" t="s">
        <v>2402</v>
      </c>
      <c r="AA334" s="43" t="s">
        <v>3045</v>
      </c>
      <c r="AB334" s="243">
        <v>42376</v>
      </c>
      <c r="AC334" s="243">
        <v>42522</v>
      </c>
      <c r="AD334" s="310" t="s">
        <v>3046</v>
      </c>
      <c r="AE334" s="28"/>
      <c r="AF334" s="44" t="s">
        <v>60</v>
      </c>
      <c r="AG334" s="44" t="s">
        <v>2164</v>
      </c>
      <c r="AH334" s="33" t="s">
        <v>2165</v>
      </c>
      <c r="AI334" s="121" t="s">
        <v>2166</v>
      </c>
      <c r="AJ334" s="121">
        <v>5754</v>
      </c>
      <c r="AK334" s="121">
        <v>2016</v>
      </c>
      <c r="AL334" s="62" t="s">
        <v>2167</v>
      </c>
      <c r="AM334" s="121">
        <v>5754</v>
      </c>
      <c r="AN334" s="70"/>
      <c r="AO334" s="301" t="s">
        <v>65</v>
      </c>
      <c r="AP334" s="302" t="s">
        <v>65</v>
      </c>
      <c r="AQ334" s="40" t="e">
        <f>COUNTIF(#REF!,C334)</f>
        <v>#REF!</v>
      </c>
      <c r="AR334" s="80"/>
      <c r="AS334" s="220" t="e">
        <f>VLOOKUP(C334,#REF!,1,0)</f>
        <v>#REF!</v>
      </c>
    </row>
    <row r="335" s="38" customFormat="1" ht="14.4" spans="1:45">
      <c r="A335" s="91" t="s">
        <v>3047</v>
      </c>
      <c r="B335" s="28">
        <v>339</v>
      </c>
      <c r="C335" s="91" t="s">
        <v>3047</v>
      </c>
      <c r="D335" s="88" t="s">
        <v>3048</v>
      </c>
      <c r="E335" s="257" t="s">
        <v>239</v>
      </c>
      <c r="F335" s="249" t="s">
        <v>2187</v>
      </c>
      <c r="G335" s="249"/>
      <c r="H335" s="249"/>
      <c r="I335" s="43" t="s">
        <v>2187</v>
      </c>
      <c r="J335" s="43" t="s">
        <v>48</v>
      </c>
      <c r="K335" s="43"/>
      <c r="L335" s="16" t="s">
        <v>2188</v>
      </c>
      <c r="M335" s="38" t="s">
        <v>3049</v>
      </c>
      <c r="N335" s="268"/>
      <c r="O335" s="314" t="s">
        <v>3050</v>
      </c>
      <c r="P335" s="263"/>
      <c r="S335" s="316" t="s">
        <v>2192</v>
      </c>
      <c r="T335" s="316" t="s">
        <v>926</v>
      </c>
      <c r="X335" s="40" t="s">
        <v>2352</v>
      </c>
      <c r="Y335" s="43" t="s">
        <v>3051</v>
      </c>
      <c r="Z335" s="80" t="s">
        <v>3051</v>
      </c>
      <c r="AA335" s="38" t="s">
        <v>3052</v>
      </c>
      <c r="AB335" s="289">
        <v>35058</v>
      </c>
      <c r="AC335" s="289">
        <v>35246</v>
      </c>
      <c r="AD335" s="100" t="s">
        <v>3053</v>
      </c>
      <c r="AE335" s="294" t="s">
        <v>3054</v>
      </c>
      <c r="AF335" s="32" t="s">
        <v>60</v>
      </c>
      <c r="AG335" s="32" t="s">
        <v>2164</v>
      </c>
      <c r="AH335" s="33" t="s">
        <v>2165</v>
      </c>
      <c r="AI335" s="70" t="s">
        <v>2166</v>
      </c>
      <c r="AJ335" s="70">
        <v>5755</v>
      </c>
      <c r="AK335" s="62">
        <v>1995</v>
      </c>
      <c r="AL335" s="62" t="s">
        <v>2167</v>
      </c>
      <c r="AM335" s="70">
        <v>5755</v>
      </c>
      <c r="AN335" s="70"/>
      <c r="AO335" s="301"/>
      <c r="AP335" s="302" t="s">
        <v>65</v>
      </c>
      <c r="AQ335" s="40" t="e">
        <f>COUNTIF(#REF!,C335)</f>
        <v>#REF!</v>
      </c>
      <c r="AR335" s="51"/>
      <c r="AS335" s="220" t="e">
        <f>VLOOKUP(C335,#REF!,1,0)</f>
        <v>#REF!</v>
      </c>
    </row>
    <row r="336" s="43" customFormat="1" ht="39.6" spans="1:45">
      <c r="A336" s="89" t="s">
        <v>3050</v>
      </c>
      <c r="B336" s="28">
        <v>340</v>
      </c>
      <c r="C336" s="89" t="s">
        <v>3050</v>
      </c>
      <c r="D336" s="136" t="s">
        <v>3048</v>
      </c>
      <c r="E336" s="257" t="s">
        <v>46</v>
      </c>
      <c r="F336" s="311" t="s">
        <v>2291</v>
      </c>
      <c r="G336" s="249" t="s">
        <v>2658</v>
      </c>
      <c r="H336" s="311"/>
      <c r="I336" s="76" t="s">
        <v>919</v>
      </c>
      <c r="J336" s="43" t="s">
        <v>48</v>
      </c>
      <c r="L336" s="16" t="s">
        <v>2293</v>
      </c>
      <c r="M336" s="43" t="s">
        <v>3055</v>
      </c>
      <c r="N336" s="43" t="s">
        <v>3056</v>
      </c>
      <c r="O336" s="270"/>
      <c r="P336" s="241" t="s">
        <v>3047</v>
      </c>
      <c r="S336" s="280" t="s">
        <v>2192</v>
      </c>
      <c r="T336" s="280" t="s">
        <v>926</v>
      </c>
      <c r="X336" s="205" t="s">
        <v>2316</v>
      </c>
      <c r="Y336" s="43" t="s">
        <v>3057</v>
      </c>
      <c r="Z336" s="80" t="s">
        <v>2402</v>
      </c>
      <c r="AA336" s="43" t="s">
        <v>3058</v>
      </c>
      <c r="AB336" s="243">
        <v>42376</v>
      </c>
      <c r="AC336" s="243">
        <v>42522</v>
      </c>
      <c r="AD336" s="310" t="s">
        <v>3059</v>
      </c>
      <c r="AE336" s="28"/>
      <c r="AF336" s="44" t="s">
        <v>60</v>
      </c>
      <c r="AG336" s="44" t="s">
        <v>2164</v>
      </c>
      <c r="AH336" s="33" t="s">
        <v>2165</v>
      </c>
      <c r="AI336" s="121" t="s">
        <v>2166</v>
      </c>
      <c r="AJ336" s="121">
        <v>5755</v>
      </c>
      <c r="AK336" s="121">
        <v>2016</v>
      </c>
      <c r="AL336" s="62" t="s">
        <v>2167</v>
      </c>
      <c r="AM336" s="121">
        <v>5755</v>
      </c>
      <c r="AN336" s="70"/>
      <c r="AO336" s="301" t="s">
        <v>65</v>
      </c>
      <c r="AP336" s="302" t="s">
        <v>65</v>
      </c>
      <c r="AQ336" s="40" t="e">
        <f>COUNTIF(#REF!,C336)</f>
        <v>#REF!</v>
      </c>
      <c r="AR336" s="80"/>
      <c r="AS336" s="220" t="e">
        <f>VLOOKUP(C336,#REF!,1,0)</f>
        <v>#REF!</v>
      </c>
    </row>
    <row r="337" s="43" customFormat="1" ht="14.4" spans="1:45">
      <c r="A337" s="98" t="s">
        <v>3060</v>
      </c>
      <c r="B337" s="28">
        <v>341</v>
      </c>
      <c r="C337" s="98" t="s">
        <v>3060</v>
      </c>
      <c r="D337" s="154" t="s">
        <v>3061</v>
      </c>
      <c r="E337" s="257" t="s">
        <v>46</v>
      </c>
      <c r="F337" s="311" t="s">
        <v>2187</v>
      </c>
      <c r="G337" s="249" t="s">
        <v>542</v>
      </c>
      <c r="H337" s="311"/>
      <c r="I337" s="76" t="s">
        <v>2187</v>
      </c>
      <c r="J337" s="43" t="s">
        <v>48</v>
      </c>
      <c r="L337" s="16" t="s">
        <v>2188</v>
      </c>
      <c r="M337" s="38" t="s">
        <v>3062</v>
      </c>
      <c r="N337" s="43" t="s">
        <v>3063</v>
      </c>
      <c r="O337" s="314"/>
      <c r="P337" s="241" t="s">
        <v>3064</v>
      </c>
      <c r="Q337" s="38"/>
      <c r="R337" s="38"/>
      <c r="S337" s="316" t="s">
        <v>2192</v>
      </c>
      <c r="T337" s="316" t="s">
        <v>926</v>
      </c>
      <c r="U337" s="38"/>
      <c r="V337" s="38"/>
      <c r="W337" s="38"/>
      <c r="X337" s="40" t="s">
        <v>2352</v>
      </c>
      <c r="Y337" s="43" t="s">
        <v>3065</v>
      </c>
      <c r="Z337" s="80" t="s">
        <v>3066</v>
      </c>
      <c r="AA337" s="38" t="s">
        <v>3067</v>
      </c>
      <c r="AB337" s="289">
        <v>40417</v>
      </c>
      <c r="AC337" s="289">
        <v>40527</v>
      </c>
      <c r="AD337" s="100" t="s">
        <v>3068</v>
      </c>
      <c r="AE337" s="28"/>
      <c r="AF337" s="32" t="s">
        <v>60</v>
      </c>
      <c r="AG337" s="32" t="s">
        <v>2164</v>
      </c>
      <c r="AH337" s="33" t="s">
        <v>2165</v>
      </c>
      <c r="AI337" s="62" t="s">
        <v>2166</v>
      </c>
      <c r="AJ337" s="62">
        <v>5757</v>
      </c>
      <c r="AK337" s="62">
        <v>2010</v>
      </c>
      <c r="AL337" s="62" t="s">
        <v>2167</v>
      </c>
      <c r="AM337" s="62">
        <v>5757</v>
      </c>
      <c r="AN337" s="70"/>
      <c r="AO337" s="301" t="s">
        <v>65</v>
      </c>
      <c r="AP337" s="220"/>
      <c r="AQ337" s="40" t="e">
        <f>COUNTIF(#REF!,C337)</f>
        <v>#REF!</v>
      </c>
      <c r="AR337" s="51"/>
      <c r="AS337" s="220" t="e">
        <f>VLOOKUP(C337,#REF!,1,0)</f>
        <v>#REF!</v>
      </c>
    </row>
    <row r="338" s="43" customFormat="1" ht="14.4" spans="1:45">
      <c r="A338" s="84" t="s">
        <v>3069</v>
      </c>
      <c r="B338" s="28">
        <v>342</v>
      </c>
      <c r="C338" s="84" t="s">
        <v>3069</v>
      </c>
      <c r="D338" s="76" t="s">
        <v>3070</v>
      </c>
      <c r="E338" s="257" t="s">
        <v>239</v>
      </c>
      <c r="F338" s="249" t="s">
        <v>2187</v>
      </c>
      <c r="G338" s="249"/>
      <c r="H338" s="249"/>
      <c r="I338" s="43" t="s">
        <v>2187</v>
      </c>
      <c r="J338" s="43" t="s">
        <v>48</v>
      </c>
      <c r="L338" s="16" t="s">
        <v>2188</v>
      </c>
      <c r="M338" s="38" t="s">
        <v>3071</v>
      </c>
      <c r="N338" s="268"/>
      <c r="O338" s="314" t="s">
        <v>3072</v>
      </c>
      <c r="P338" s="263"/>
      <c r="Q338" s="38"/>
      <c r="R338" s="38"/>
      <c r="S338" s="316" t="s">
        <v>2192</v>
      </c>
      <c r="T338" s="316" t="s">
        <v>926</v>
      </c>
      <c r="U338" s="38"/>
      <c r="V338" s="38"/>
      <c r="W338" s="38"/>
      <c r="X338" s="40" t="s">
        <v>2352</v>
      </c>
      <c r="Y338" s="43" t="s">
        <v>3051</v>
      </c>
      <c r="Z338" s="80" t="s">
        <v>3051</v>
      </c>
      <c r="AA338" s="38" t="s">
        <v>3073</v>
      </c>
      <c r="AB338" s="289">
        <v>35058</v>
      </c>
      <c r="AC338" s="289">
        <v>35246</v>
      </c>
      <c r="AD338" s="100" t="s">
        <v>3074</v>
      </c>
      <c r="AE338" s="294" t="s">
        <v>2955</v>
      </c>
      <c r="AF338" s="32" t="s">
        <v>60</v>
      </c>
      <c r="AG338" s="32" t="s">
        <v>2164</v>
      </c>
      <c r="AH338" s="33" t="s">
        <v>2165</v>
      </c>
      <c r="AI338" s="70" t="s">
        <v>2166</v>
      </c>
      <c r="AJ338" s="70">
        <v>5762</v>
      </c>
      <c r="AK338" s="62">
        <v>1995</v>
      </c>
      <c r="AL338" s="62" t="s">
        <v>2167</v>
      </c>
      <c r="AM338" s="70">
        <v>5762</v>
      </c>
      <c r="AN338" s="70"/>
      <c r="AO338" s="301"/>
      <c r="AP338" s="302" t="s">
        <v>65</v>
      </c>
      <c r="AQ338" s="40" t="e">
        <f>COUNTIF(#REF!,C338)</f>
        <v>#REF!</v>
      </c>
      <c r="AR338" s="51"/>
      <c r="AS338" s="220" t="e">
        <f>VLOOKUP(C338,#REF!,1,0)</f>
        <v>#REF!</v>
      </c>
    </row>
    <row r="339" s="38" customFormat="1" ht="39.6" spans="1:45">
      <c r="A339" s="89" t="s">
        <v>3075</v>
      </c>
      <c r="B339" s="28">
        <v>343</v>
      </c>
      <c r="C339" s="89" t="s">
        <v>3075</v>
      </c>
      <c r="D339" s="90" t="s">
        <v>3076</v>
      </c>
      <c r="E339" s="257" t="s">
        <v>46</v>
      </c>
      <c r="F339" s="311" t="s">
        <v>2187</v>
      </c>
      <c r="G339" s="249" t="s">
        <v>542</v>
      </c>
      <c r="H339" s="311"/>
      <c r="I339" s="76" t="s">
        <v>2187</v>
      </c>
      <c r="J339" s="43" t="s">
        <v>48</v>
      </c>
      <c r="K339" s="43"/>
      <c r="L339" s="16" t="s">
        <v>2188</v>
      </c>
      <c r="M339" s="38" t="s">
        <v>3077</v>
      </c>
      <c r="N339" s="43" t="s">
        <v>3078</v>
      </c>
      <c r="O339" s="314"/>
      <c r="P339" s="241" t="s">
        <v>3079</v>
      </c>
      <c r="S339" s="316" t="s">
        <v>2192</v>
      </c>
      <c r="T339" s="316" t="s">
        <v>926</v>
      </c>
      <c r="X339" s="40" t="s">
        <v>116</v>
      </c>
      <c r="Y339" s="43" t="s">
        <v>3080</v>
      </c>
      <c r="Z339" s="80" t="s">
        <v>3081</v>
      </c>
      <c r="AA339" s="38" t="s">
        <v>3082</v>
      </c>
      <c r="AB339" s="289">
        <v>39363</v>
      </c>
      <c r="AC339" s="289">
        <v>39508</v>
      </c>
      <c r="AD339" s="310" t="s">
        <v>3083</v>
      </c>
      <c r="AE339" s="28"/>
      <c r="AF339" s="32" t="s">
        <v>60</v>
      </c>
      <c r="AG339" s="32" t="s">
        <v>2164</v>
      </c>
      <c r="AH339" s="33" t="s">
        <v>2165</v>
      </c>
      <c r="AI339" s="121" t="s">
        <v>2166</v>
      </c>
      <c r="AJ339" s="121">
        <v>5764</v>
      </c>
      <c r="AK339" s="121">
        <v>2007</v>
      </c>
      <c r="AL339" s="62" t="s">
        <v>2167</v>
      </c>
      <c r="AM339" s="121">
        <v>5764</v>
      </c>
      <c r="AN339" s="70"/>
      <c r="AO339" s="301" t="s">
        <v>65</v>
      </c>
      <c r="AP339" s="302" t="s">
        <v>65</v>
      </c>
      <c r="AQ339" s="40" t="e">
        <f>COUNTIF(#REF!,C339)</f>
        <v>#REF!</v>
      </c>
      <c r="AR339" s="51"/>
      <c r="AS339" s="220" t="e">
        <f>VLOOKUP(C339,#REF!,1,0)</f>
        <v>#REF!</v>
      </c>
    </row>
    <row r="340" s="38" customFormat="1" ht="14.4" spans="1:45">
      <c r="A340" s="84" t="s">
        <v>3084</v>
      </c>
      <c r="B340" s="28">
        <v>344</v>
      </c>
      <c r="C340" s="84" t="s">
        <v>3084</v>
      </c>
      <c r="D340" s="76" t="s">
        <v>3085</v>
      </c>
      <c r="E340" s="257" t="s">
        <v>46</v>
      </c>
      <c r="F340" s="249" t="s">
        <v>2377</v>
      </c>
      <c r="G340" s="249"/>
      <c r="H340" s="249"/>
      <c r="I340" s="43" t="s">
        <v>2377</v>
      </c>
      <c r="J340" s="43" t="s">
        <v>48</v>
      </c>
      <c r="K340" s="43" t="s">
        <v>109</v>
      </c>
      <c r="L340" s="16" t="s">
        <v>2378</v>
      </c>
      <c r="M340" s="38" t="s">
        <v>3086</v>
      </c>
      <c r="N340" s="268"/>
      <c r="O340" s="314"/>
      <c r="P340" s="315" t="s">
        <v>3087</v>
      </c>
      <c r="S340" s="316" t="s">
        <v>1916</v>
      </c>
      <c r="T340" s="316" t="s">
        <v>1288</v>
      </c>
      <c r="X340" s="40" t="s">
        <v>1214</v>
      </c>
      <c r="Y340" s="43" t="s">
        <v>3088</v>
      </c>
      <c r="Z340" s="80" t="s">
        <v>3088</v>
      </c>
      <c r="AA340" s="38" t="s">
        <v>3089</v>
      </c>
      <c r="AB340" s="289">
        <v>43773</v>
      </c>
      <c r="AC340" s="289">
        <v>43952</v>
      </c>
      <c r="AD340" s="100" t="s">
        <v>3090</v>
      </c>
      <c r="AE340" s="294"/>
      <c r="AF340" s="32" t="s">
        <v>60</v>
      </c>
      <c r="AG340" s="32" t="s">
        <v>2164</v>
      </c>
      <c r="AH340" s="33" t="s">
        <v>2165</v>
      </c>
      <c r="AI340" s="70" t="s">
        <v>2166</v>
      </c>
      <c r="AJ340" s="70">
        <v>5769</v>
      </c>
      <c r="AK340" s="62">
        <v>2019</v>
      </c>
      <c r="AL340" s="62" t="s">
        <v>2167</v>
      </c>
      <c r="AM340" s="70">
        <v>5769</v>
      </c>
      <c r="AN340" s="70"/>
      <c r="AO340" s="301"/>
      <c r="AP340" s="302" t="s">
        <v>65</v>
      </c>
      <c r="AQ340" s="40" t="e">
        <f>COUNTIF(#REF!,C340)</f>
        <v>#REF!</v>
      </c>
      <c r="AR340" s="51"/>
      <c r="AS340" s="220" t="e">
        <f>VLOOKUP(C340,#REF!,1,0)</f>
        <v>#REF!</v>
      </c>
    </row>
    <row r="341" s="43" customFormat="1" ht="14.4" spans="1:45">
      <c r="A341" s="91" t="s">
        <v>3091</v>
      </c>
      <c r="B341" s="28">
        <v>345</v>
      </c>
      <c r="C341" s="91" t="s">
        <v>3091</v>
      </c>
      <c r="D341" s="88" t="s">
        <v>3092</v>
      </c>
      <c r="E341" s="257" t="s">
        <v>239</v>
      </c>
      <c r="F341" s="249" t="s">
        <v>2187</v>
      </c>
      <c r="G341" s="249"/>
      <c r="H341" s="249"/>
      <c r="I341" s="43" t="s">
        <v>2187</v>
      </c>
      <c r="J341" s="43" t="s">
        <v>48</v>
      </c>
      <c r="L341" s="16" t="s">
        <v>2188</v>
      </c>
      <c r="M341" s="288"/>
      <c r="N341" s="268"/>
      <c r="O341" s="314" t="s">
        <v>2468</v>
      </c>
      <c r="P341" s="263"/>
      <c r="Q341" s="220" t="s">
        <v>282</v>
      </c>
      <c r="R341" s="38" t="s">
        <v>3093</v>
      </c>
      <c r="S341" s="316" t="s">
        <v>2192</v>
      </c>
      <c r="T341" s="316" t="s">
        <v>926</v>
      </c>
      <c r="U341" s="38"/>
      <c r="V341" s="38"/>
      <c r="W341" s="38"/>
      <c r="X341" s="40" t="s">
        <v>2564</v>
      </c>
      <c r="Y341" s="43" t="s">
        <v>3094</v>
      </c>
      <c r="Z341" s="80" t="s">
        <v>3094</v>
      </c>
      <c r="AA341" s="38" t="s">
        <v>3095</v>
      </c>
      <c r="AB341" s="289">
        <v>34289</v>
      </c>
      <c r="AC341" s="289">
        <v>34455</v>
      </c>
      <c r="AD341" s="100" t="s">
        <v>3096</v>
      </c>
      <c r="AE341" s="294"/>
      <c r="AF341" s="32" t="s">
        <v>60</v>
      </c>
      <c r="AG341" s="32" t="s">
        <v>2164</v>
      </c>
      <c r="AH341" s="33" t="s">
        <v>2165</v>
      </c>
      <c r="AI341" s="70" t="s">
        <v>2166</v>
      </c>
      <c r="AJ341" s="70">
        <v>5836</v>
      </c>
      <c r="AK341" s="62">
        <v>1993</v>
      </c>
      <c r="AL341" s="62" t="s">
        <v>2167</v>
      </c>
      <c r="AM341" s="70">
        <v>5836</v>
      </c>
      <c r="AN341" s="70"/>
      <c r="AO341" s="301"/>
      <c r="AP341" s="302" t="s">
        <v>65</v>
      </c>
      <c r="AQ341" s="40" t="e">
        <f>COUNTIF(#REF!,C341)</f>
        <v>#REF!</v>
      </c>
      <c r="AR341" s="51"/>
      <c r="AS341" s="220" t="e">
        <f>VLOOKUP(C341,#REF!,1,0)</f>
        <v>#REF!</v>
      </c>
    </row>
    <row r="342" s="43" customFormat="1" ht="39.6" spans="1:45">
      <c r="A342" s="322" t="s">
        <v>3097</v>
      </c>
      <c r="B342" s="28">
        <v>346</v>
      </c>
      <c r="C342" s="322" t="s">
        <v>3097</v>
      </c>
      <c r="D342" s="100" t="s">
        <v>3098</v>
      </c>
      <c r="E342" s="238" t="s">
        <v>46</v>
      </c>
      <c r="F342" s="239"/>
      <c r="G342" s="239"/>
      <c r="H342" s="239"/>
      <c r="I342" s="16" t="s">
        <v>2187</v>
      </c>
      <c r="J342" s="16" t="s">
        <v>48</v>
      </c>
      <c r="K342" s="16"/>
      <c r="L342" s="16" t="s">
        <v>2188</v>
      </c>
      <c r="M342" s="16" t="s">
        <v>3099</v>
      </c>
      <c r="N342" s="16"/>
      <c r="O342" s="240"/>
      <c r="P342" s="241" t="s">
        <v>3100</v>
      </c>
      <c r="Q342" s="16"/>
      <c r="R342" s="16"/>
      <c r="S342" s="242" t="s">
        <v>2192</v>
      </c>
      <c r="T342" s="242" t="s">
        <v>926</v>
      </c>
      <c r="U342" s="16"/>
      <c r="V342" s="16"/>
      <c r="W342" s="16"/>
      <c r="X342" s="18" t="s">
        <v>2933</v>
      </c>
      <c r="Y342" s="16" t="s">
        <v>3101</v>
      </c>
      <c r="Z342" s="80" t="s">
        <v>3102</v>
      </c>
      <c r="AA342" s="16" t="s">
        <v>3103</v>
      </c>
      <c r="AB342" s="243">
        <v>43402</v>
      </c>
      <c r="AC342" s="243">
        <v>43525</v>
      </c>
      <c r="AD342" s="100" t="s">
        <v>3104</v>
      </c>
      <c r="AE342" s="244"/>
      <c r="AF342" s="32" t="s">
        <v>60</v>
      </c>
      <c r="AG342" s="16" t="s">
        <v>2164</v>
      </c>
      <c r="AH342" s="396" t="s">
        <v>2165</v>
      </c>
      <c r="AI342" s="19" t="s">
        <v>2166</v>
      </c>
      <c r="AJ342" s="19">
        <v>5849</v>
      </c>
      <c r="AK342" s="19">
        <v>2018</v>
      </c>
      <c r="AL342" s="19" t="s">
        <v>2167</v>
      </c>
      <c r="AM342" s="19">
        <v>5849</v>
      </c>
      <c r="AN342" s="19"/>
      <c r="AO342" s="301" t="s">
        <v>65</v>
      </c>
      <c r="AP342" s="220"/>
      <c r="AQ342" s="40" t="e">
        <f>COUNTIF(#REF!,C342)</f>
        <v>#REF!</v>
      </c>
      <c r="AR342" s="16"/>
      <c r="AS342" s="220" t="e">
        <f>VLOOKUP(C342,#REF!,1,0)</f>
        <v>#REF!</v>
      </c>
    </row>
    <row r="343" s="43" customFormat="1" ht="21.6" spans="1:45">
      <c r="A343" s="94" t="s">
        <v>3105</v>
      </c>
      <c r="B343" s="28">
        <v>347</v>
      </c>
      <c r="C343" s="94" t="s">
        <v>3105</v>
      </c>
      <c r="D343" s="15" t="s">
        <v>3106</v>
      </c>
      <c r="E343" s="238" t="s">
        <v>46</v>
      </c>
      <c r="F343" s="239"/>
      <c r="G343" s="239"/>
      <c r="H343" s="239"/>
      <c r="I343" s="397" t="s">
        <v>2248</v>
      </c>
      <c r="J343" s="16" t="s">
        <v>48</v>
      </c>
      <c r="K343" s="43" t="s">
        <v>94</v>
      </c>
      <c r="L343" s="397" t="s">
        <v>2249</v>
      </c>
      <c r="M343" s="16" t="s">
        <v>3107</v>
      </c>
      <c r="N343" s="16" t="s">
        <v>3108</v>
      </c>
      <c r="O343" s="240"/>
      <c r="P343" s="265" t="s">
        <v>3109</v>
      </c>
      <c r="Q343" s="16"/>
      <c r="R343" s="16"/>
      <c r="S343" s="242" t="s">
        <v>2253</v>
      </c>
      <c r="T343" s="242" t="s">
        <v>102</v>
      </c>
      <c r="U343" s="16"/>
      <c r="V343" s="16"/>
      <c r="W343" s="16"/>
      <c r="X343" s="18" t="s">
        <v>2231</v>
      </c>
      <c r="Y343" s="16" t="s">
        <v>3110</v>
      </c>
      <c r="Z343" s="80" t="s">
        <v>3111</v>
      </c>
      <c r="AA343" s="16" t="s">
        <v>3112</v>
      </c>
      <c r="AB343" s="243">
        <v>42822</v>
      </c>
      <c r="AC343" s="243">
        <v>42948</v>
      </c>
      <c r="AD343" s="100" t="s">
        <v>3113</v>
      </c>
      <c r="AE343" s="244"/>
      <c r="AF343" s="18" t="s">
        <v>60</v>
      </c>
      <c r="AG343" s="16" t="s">
        <v>2164</v>
      </c>
      <c r="AH343" s="33" t="s">
        <v>2165</v>
      </c>
      <c r="AI343" s="19" t="s">
        <v>2166</v>
      </c>
      <c r="AJ343" s="19">
        <v>5856</v>
      </c>
      <c r="AK343" s="19">
        <v>2017</v>
      </c>
      <c r="AL343" s="19" t="s">
        <v>2167</v>
      </c>
      <c r="AM343" s="19">
        <v>5856</v>
      </c>
      <c r="AN343" s="19"/>
      <c r="AO343" s="301"/>
      <c r="AP343" s="302" t="s">
        <v>65</v>
      </c>
      <c r="AQ343" s="40" t="e">
        <f>COUNTIF(#REF!,C343)</f>
        <v>#REF!</v>
      </c>
      <c r="AR343" s="16"/>
      <c r="AS343" s="220" t="e">
        <f>VLOOKUP(C343,#REF!,1,0)</f>
        <v>#REF!</v>
      </c>
    </row>
    <row r="344" s="43" customFormat="1" ht="39.6" spans="1:45">
      <c r="A344" s="89" t="s">
        <v>3114</v>
      </c>
      <c r="B344" s="28">
        <v>348</v>
      </c>
      <c r="C344" s="89" t="s">
        <v>3114</v>
      </c>
      <c r="D344" s="90" t="s">
        <v>3115</v>
      </c>
      <c r="E344" s="257" t="s">
        <v>46</v>
      </c>
      <c r="F344" s="311" t="s">
        <v>2291</v>
      </c>
      <c r="G344" s="249" t="s">
        <v>2658</v>
      </c>
      <c r="H344" s="311"/>
      <c r="I344" s="76" t="s">
        <v>919</v>
      </c>
      <c r="J344" s="43" t="s">
        <v>48</v>
      </c>
      <c r="L344" s="16" t="s">
        <v>2293</v>
      </c>
      <c r="M344" s="43" t="s">
        <v>3116</v>
      </c>
      <c r="N344" s="43" t="s">
        <v>3117</v>
      </c>
      <c r="O344" s="270"/>
      <c r="P344" s="241" t="s">
        <v>3118</v>
      </c>
      <c r="S344" s="280" t="s">
        <v>925</v>
      </c>
      <c r="T344" s="280" t="s">
        <v>926</v>
      </c>
      <c r="X344" s="205" t="s">
        <v>3000</v>
      </c>
      <c r="Y344" s="43" t="s">
        <v>3119</v>
      </c>
      <c r="Z344" s="80" t="s">
        <v>3120</v>
      </c>
      <c r="AA344" s="43" t="s">
        <v>3121</v>
      </c>
      <c r="AB344" s="243">
        <v>43402</v>
      </c>
      <c r="AC344" s="243">
        <v>43525</v>
      </c>
      <c r="AD344" s="310" t="s">
        <v>3122</v>
      </c>
      <c r="AE344" s="28"/>
      <c r="AF344" s="44" t="s">
        <v>60</v>
      </c>
      <c r="AG344" s="44" t="s">
        <v>2164</v>
      </c>
      <c r="AH344" s="33" t="s">
        <v>2165</v>
      </c>
      <c r="AI344" s="121" t="s">
        <v>2166</v>
      </c>
      <c r="AJ344" s="121">
        <v>5886</v>
      </c>
      <c r="AK344" s="121">
        <v>2018</v>
      </c>
      <c r="AL344" s="62" t="s">
        <v>2167</v>
      </c>
      <c r="AM344" s="121">
        <v>5886</v>
      </c>
      <c r="AN344" s="70"/>
      <c r="AO344" s="301" t="s">
        <v>65</v>
      </c>
      <c r="AP344" s="302" t="s">
        <v>65</v>
      </c>
      <c r="AQ344" s="40" t="e">
        <f>COUNTIF(#REF!,C344)</f>
        <v>#REF!</v>
      </c>
      <c r="AR344" s="80"/>
      <c r="AS344" s="220" t="e">
        <f>VLOOKUP(C344,#REF!,1,0)</f>
        <v>#REF!</v>
      </c>
    </row>
    <row r="345" s="43" customFormat="1" ht="14.4" spans="1:45">
      <c r="A345" s="106" t="s">
        <v>3123</v>
      </c>
      <c r="B345" s="28">
        <v>349</v>
      </c>
      <c r="C345" s="106" t="s">
        <v>3123</v>
      </c>
      <c r="D345" s="100" t="s">
        <v>3124</v>
      </c>
      <c r="E345" s="238" t="s">
        <v>46</v>
      </c>
      <c r="F345" s="239"/>
      <c r="G345" s="239"/>
      <c r="H345" s="239"/>
      <c r="I345" s="397" t="s">
        <v>2323</v>
      </c>
      <c r="J345" s="16" t="s">
        <v>48</v>
      </c>
      <c r="K345" s="43" t="s">
        <v>144</v>
      </c>
      <c r="L345" s="397" t="s">
        <v>2324</v>
      </c>
      <c r="M345" s="397" t="s">
        <v>3125</v>
      </c>
      <c r="N345" s="16" t="s">
        <v>3126</v>
      </c>
      <c r="O345" s="240"/>
      <c r="P345" s="398" t="s">
        <v>3127</v>
      </c>
      <c r="Q345" s="16"/>
      <c r="R345" s="16"/>
      <c r="S345" s="242" t="s">
        <v>1890</v>
      </c>
      <c r="T345" s="399" t="s">
        <v>926</v>
      </c>
      <c r="U345" s="16"/>
      <c r="V345" s="16"/>
      <c r="W345" s="16"/>
      <c r="X345" s="400" t="s">
        <v>2241</v>
      </c>
      <c r="Y345" s="397" t="s">
        <v>3128</v>
      </c>
      <c r="Z345" s="80" t="s">
        <v>3129</v>
      </c>
      <c r="AA345" s="16" t="s">
        <v>3130</v>
      </c>
      <c r="AB345" s="243">
        <v>41144</v>
      </c>
      <c r="AC345" s="243">
        <v>41244</v>
      </c>
      <c r="AD345" s="401" t="s">
        <v>3131</v>
      </c>
      <c r="AE345" s="244"/>
      <c r="AF345" s="32" t="s">
        <v>60</v>
      </c>
      <c r="AG345" s="16" t="s">
        <v>2164</v>
      </c>
      <c r="AH345" s="396" t="s">
        <v>2165</v>
      </c>
      <c r="AI345" s="19" t="s">
        <v>2166</v>
      </c>
      <c r="AJ345" s="19">
        <v>5911</v>
      </c>
      <c r="AK345" s="19">
        <v>2012</v>
      </c>
      <c r="AL345" s="19" t="s">
        <v>2167</v>
      </c>
      <c r="AM345" s="19">
        <v>5911</v>
      </c>
      <c r="AN345" s="19"/>
      <c r="AO345" s="301"/>
      <c r="AP345" s="302" t="s">
        <v>65</v>
      </c>
      <c r="AQ345" s="40" t="e">
        <f>COUNTIF(#REF!,C345)</f>
        <v>#REF!</v>
      </c>
      <c r="AR345" s="16"/>
      <c r="AS345" s="220" t="e">
        <f>VLOOKUP(C345,#REF!,1,0)</f>
        <v>#REF!</v>
      </c>
    </row>
    <row r="346" s="43" customFormat="1" ht="14.4" spans="1:45">
      <c r="A346" s="84" t="s">
        <v>3132</v>
      </c>
      <c r="B346" s="28">
        <v>350</v>
      </c>
      <c r="C346" s="84" t="s">
        <v>3132</v>
      </c>
      <c r="D346" s="76" t="s">
        <v>3133</v>
      </c>
      <c r="E346" s="257" t="s">
        <v>239</v>
      </c>
      <c r="F346" s="249" t="s">
        <v>2187</v>
      </c>
      <c r="G346" s="249"/>
      <c r="H346" s="249"/>
      <c r="I346" s="43" t="s">
        <v>2187</v>
      </c>
      <c r="J346" s="43" t="s">
        <v>48</v>
      </c>
      <c r="L346" s="16" t="s">
        <v>2188</v>
      </c>
      <c r="M346" s="38" t="s">
        <v>3134</v>
      </c>
      <c r="N346" s="268"/>
      <c r="O346" s="314" t="s">
        <v>3135</v>
      </c>
      <c r="P346" s="315" t="s">
        <v>3136</v>
      </c>
      <c r="Q346" s="38"/>
      <c r="R346" s="38"/>
      <c r="S346" s="316" t="s">
        <v>2192</v>
      </c>
      <c r="T346" s="316" t="s">
        <v>926</v>
      </c>
      <c r="U346" s="38"/>
      <c r="V346" s="38"/>
      <c r="W346" s="38"/>
      <c r="X346" s="40" t="s">
        <v>86</v>
      </c>
      <c r="Y346" s="43" t="s">
        <v>3137</v>
      </c>
      <c r="Z346" s="80" t="s">
        <v>3137</v>
      </c>
      <c r="AA346" s="38" t="s">
        <v>3138</v>
      </c>
      <c r="AB346" s="289">
        <v>38559</v>
      </c>
      <c r="AC346" s="289">
        <v>38657</v>
      </c>
      <c r="AD346" s="100" t="s">
        <v>3139</v>
      </c>
      <c r="AE346" s="294"/>
      <c r="AF346" s="32" t="s">
        <v>60</v>
      </c>
      <c r="AG346" s="32" t="s">
        <v>2164</v>
      </c>
      <c r="AH346" s="33" t="s">
        <v>2165</v>
      </c>
      <c r="AI346" s="70" t="s">
        <v>2166</v>
      </c>
      <c r="AJ346" s="70">
        <v>5952</v>
      </c>
      <c r="AK346" s="62">
        <v>2005</v>
      </c>
      <c r="AL346" s="62" t="s">
        <v>2167</v>
      </c>
      <c r="AM346" s="70">
        <v>5952</v>
      </c>
      <c r="AN346" s="70"/>
      <c r="AO346" s="301"/>
      <c r="AP346" s="302" t="s">
        <v>65</v>
      </c>
      <c r="AQ346" s="40" t="e">
        <f>COUNTIF(#REF!,C346)</f>
        <v>#REF!</v>
      </c>
      <c r="AR346" s="51"/>
      <c r="AS346" s="220" t="e">
        <f>VLOOKUP(C346,#REF!,1,0)</f>
        <v>#REF!</v>
      </c>
    </row>
    <row r="347" s="38" customFormat="1" ht="22.8" spans="1:45">
      <c r="A347" s="117" t="s">
        <v>3135</v>
      </c>
      <c r="B347" s="28">
        <v>351</v>
      </c>
      <c r="C347" s="117" t="s">
        <v>3135</v>
      </c>
      <c r="D347" s="90" t="s">
        <v>3133</v>
      </c>
      <c r="E347" s="257" t="s">
        <v>46</v>
      </c>
      <c r="F347" s="249" t="s">
        <v>2187</v>
      </c>
      <c r="G347" s="249" t="s">
        <v>1691</v>
      </c>
      <c r="H347" s="249"/>
      <c r="I347" s="43" t="s">
        <v>2187</v>
      </c>
      <c r="J347" s="43" t="s">
        <v>48</v>
      </c>
      <c r="K347" s="43"/>
      <c r="L347" s="16" t="s">
        <v>2188</v>
      </c>
      <c r="M347" s="38" t="s">
        <v>3140</v>
      </c>
      <c r="N347" s="43" t="s">
        <v>3141</v>
      </c>
      <c r="O347" s="314"/>
      <c r="P347" s="241" t="s">
        <v>3132</v>
      </c>
      <c r="S347" s="316" t="s">
        <v>2192</v>
      </c>
      <c r="T347" s="316" t="s">
        <v>926</v>
      </c>
      <c r="X347" s="40" t="s">
        <v>3142</v>
      </c>
      <c r="Y347" s="43" t="s">
        <v>3143</v>
      </c>
      <c r="Z347" s="80" t="s">
        <v>3144</v>
      </c>
      <c r="AA347" s="38" t="s">
        <v>3145</v>
      </c>
      <c r="AB347" s="289">
        <v>41927</v>
      </c>
      <c r="AC347" s="289">
        <v>42064</v>
      </c>
      <c r="AD347" s="310" t="s">
        <v>3146</v>
      </c>
      <c r="AE347" s="28"/>
      <c r="AF347" s="32" t="s">
        <v>60</v>
      </c>
      <c r="AG347" s="32" t="s">
        <v>2164</v>
      </c>
      <c r="AH347" s="33" t="s">
        <v>2165</v>
      </c>
      <c r="AI347" s="121" t="s">
        <v>2166</v>
      </c>
      <c r="AJ347" s="121">
        <v>5952</v>
      </c>
      <c r="AK347" s="121">
        <v>2014</v>
      </c>
      <c r="AL347" s="62" t="s">
        <v>2167</v>
      </c>
      <c r="AM347" s="121">
        <v>5952</v>
      </c>
      <c r="AN347" s="70"/>
      <c r="AO347" s="301" t="s">
        <v>65</v>
      </c>
      <c r="AP347" s="302" t="s">
        <v>65</v>
      </c>
      <c r="AQ347" s="40" t="e">
        <f>COUNTIF(#REF!,C347)</f>
        <v>#REF!</v>
      </c>
      <c r="AR347" s="51"/>
      <c r="AS347" s="220" t="e">
        <f>VLOOKUP(C347,#REF!,1,0)</f>
        <v>#REF!</v>
      </c>
    </row>
    <row r="348" s="43" customFormat="1" ht="14.4" spans="1:45">
      <c r="A348" s="85" t="s">
        <v>3147</v>
      </c>
      <c r="B348" s="28">
        <v>352</v>
      </c>
      <c r="C348" s="85" t="s">
        <v>3147</v>
      </c>
      <c r="D348" s="76" t="s">
        <v>3148</v>
      </c>
      <c r="E348" s="257" t="s">
        <v>46</v>
      </c>
      <c r="F348" s="249" t="s">
        <v>2674</v>
      </c>
      <c r="G348" s="249"/>
      <c r="H348" s="249"/>
      <c r="I348" s="43" t="s">
        <v>2674</v>
      </c>
      <c r="J348" s="43" t="s">
        <v>48</v>
      </c>
      <c r="K348" s="43" t="s">
        <v>144</v>
      </c>
      <c r="L348" s="16" t="s">
        <v>2675</v>
      </c>
      <c r="M348" s="38" t="s">
        <v>3149</v>
      </c>
      <c r="N348" s="43" t="s">
        <v>3150</v>
      </c>
      <c r="O348" s="314"/>
      <c r="P348" s="315" t="s">
        <v>3151</v>
      </c>
      <c r="Q348" s="38"/>
      <c r="R348" s="38"/>
      <c r="S348" s="316" t="s">
        <v>925</v>
      </c>
      <c r="T348" s="316" t="s">
        <v>926</v>
      </c>
      <c r="U348" s="38"/>
      <c r="V348" s="38"/>
      <c r="W348" s="38"/>
      <c r="X348" s="40" t="s">
        <v>55</v>
      </c>
      <c r="Y348" s="43" t="s">
        <v>3152</v>
      </c>
      <c r="Z348" s="80" t="s">
        <v>3153</v>
      </c>
      <c r="AA348" s="38" t="s">
        <v>3154</v>
      </c>
      <c r="AB348" s="289">
        <v>43773</v>
      </c>
      <c r="AC348" s="289">
        <v>43952</v>
      </c>
      <c r="AD348" s="100" t="s">
        <v>3155</v>
      </c>
      <c r="AE348" s="294"/>
      <c r="AF348" s="40" t="s">
        <v>60</v>
      </c>
      <c r="AG348" s="32" t="s">
        <v>2164</v>
      </c>
      <c r="AH348" s="33" t="s">
        <v>2165</v>
      </c>
      <c r="AI348" s="70" t="s">
        <v>2166</v>
      </c>
      <c r="AJ348" s="70">
        <v>5964</v>
      </c>
      <c r="AK348" s="70">
        <v>2019</v>
      </c>
      <c r="AL348" s="62" t="s">
        <v>2167</v>
      </c>
      <c r="AM348" s="70">
        <v>5964</v>
      </c>
      <c r="AN348" s="70"/>
      <c r="AO348" s="301"/>
      <c r="AP348" s="302" t="s">
        <v>65</v>
      </c>
      <c r="AQ348" s="40" t="e">
        <f>COUNTIF(#REF!,C348)</f>
        <v>#REF!</v>
      </c>
      <c r="AR348" s="51"/>
      <c r="AS348" s="220" t="e">
        <f>VLOOKUP(C348,#REF!,1,0)</f>
        <v>#REF!</v>
      </c>
    </row>
    <row r="349" s="38" customFormat="1" ht="14.4" spans="1:45">
      <c r="A349" s="85" t="s">
        <v>3156</v>
      </c>
      <c r="B349" s="28">
        <v>353</v>
      </c>
      <c r="C349" s="85" t="s">
        <v>3156</v>
      </c>
      <c r="D349" s="76" t="s">
        <v>3157</v>
      </c>
      <c r="E349" s="257" t="s">
        <v>239</v>
      </c>
      <c r="F349" s="249" t="s">
        <v>2187</v>
      </c>
      <c r="G349" s="249"/>
      <c r="H349" s="249"/>
      <c r="I349" s="43" t="s">
        <v>2187</v>
      </c>
      <c r="J349" s="43" t="s">
        <v>48</v>
      </c>
      <c r="K349" s="43"/>
      <c r="L349" s="16" t="s">
        <v>2188</v>
      </c>
      <c r="M349" s="38" t="s">
        <v>3158</v>
      </c>
      <c r="N349" s="268"/>
      <c r="O349" s="314" t="s">
        <v>3072</v>
      </c>
      <c r="P349" s="263"/>
      <c r="S349" s="316" t="s">
        <v>2192</v>
      </c>
      <c r="T349" s="316" t="s">
        <v>926</v>
      </c>
      <c r="X349" s="40" t="s">
        <v>2600</v>
      </c>
      <c r="Y349" s="43" t="s">
        <v>3159</v>
      </c>
      <c r="Z349" s="80" t="s">
        <v>3159</v>
      </c>
      <c r="AA349" s="38" t="s">
        <v>3160</v>
      </c>
      <c r="AB349" s="289">
        <v>34700</v>
      </c>
      <c r="AC349" s="289">
        <v>34881</v>
      </c>
      <c r="AD349" s="100" t="s">
        <v>3161</v>
      </c>
      <c r="AE349" s="294" t="s">
        <v>2955</v>
      </c>
      <c r="AF349" s="40" t="s">
        <v>60</v>
      </c>
      <c r="AG349" s="32" t="s">
        <v>2164</v>
      </c>
      <c r="AH349" s="33" t="s">
        <v>2165</v>
      </c>
      <c r="AI349" s="70" t="s">
        <v>2166</v>
      </c>
      <c r="AJ349" s="70">
        <v>5971</v>
      </c>
      <c r="AK349" s="70">
        <v>1994</v>
      </c>
      <c r="AL349" s="62" t="s">
        <v>2167</v>
      </c>
      <c r="AM349" s="70">
        <v>5971</v>
      </c>
      <c r="AN349" s="70"/>
      <c r="AO349" s="301"/>
      <c r="AP349" s="302" t="s">
        <v>65</v>
      </c>
      <c r="AQ349" s="40" t="e">
        <f>COUNTIF(#REF!,C349)</f>
        <v>#REF!</v>
      </c>
      <c r="AR349" s="51"/>
      <c r="AS349" s="220" t="e">
        <f>VLOOKUP(C349,#REF!,1,0)</f>
        <v>#REF!</v>
      </c>
    </row>
    <row r="350" s="43" customFormat="1" ht="39.6" spans="1:45">
      <c r="A350" s="89" t="s">
        <v>3072</v>
      </c>
      <c r="B350" s="28">
        <v>354</v>
      </c>
      <c r="C350" s="89" t="s">
        <v>3072</v>
      </c>
      <c r="D350" s="90" t="s">
        <v>3157</v>
      </c>
      <c r="E350" s="257" t="s">
        <v>46</v>
      </c>
      <c r="F350" s="311" t="s">
        <v>2291</v>
      </c>
      <c r="G350" s="249" t="s">
        <v>2658</v>
      </c>
      <c r="H350" s="311" t="s">
        <v>3162</v>
      </c>
      <c r="I350" s="76" t="s">
        <v>919</v>
      </c>
      <c r="J350" s="43" t="s">
        <v>48</v>
      </c>
      <c r="L350" s="16" t="s">
        <v>2293</v>
      </c>
      <c r="M350" s="43" t="s">
        <v>3163</v>
      </c>
      <c r="N350" s="43" t="s">
        <v>3164</v>
      </c>
      <c r="O350" s="270"/>
      <c r="P350" s="241" t="s">
        <v>3165</v>
      </c>
      <c r="S350" s="280" t="s">
        <v>2192</v>
      </c>
      <c r="T350" s="280" t="s">
        <v>926</v>
      </c>
      <c r="X350" s="205" t="s">
        <v>2193</v>
      </c>
      <c r="Y350" s="43" t="s">
        <v>3166</v>
      </c>
      <c r="Z350" s="80" t="s">
        <v>2402</v>
      </c>
      <c r="AA350" s="43" t="s">
        <v>3167</v>
      </c>
      <c r="AB350" s="243">
        <v>42376</v>
      </c>
      <c r="AC350" s="243">
        <v>42522</v>
      </c>
      <c r="AD350" s="310" t="s">
        <v>3168</v>
      </c>
      <c r="AE350" s="28"/>
      <c r="AF350" s="44" t="s">
        <v>60</v>
      </c>
      <c r="AG350" s="44" t="s">
        <v>2164</v>
      </c>
      <c r="AH350" s="33" t="s">
        <v>2165</v>
      </c>
      <c r="AI350" s="121" t="s">
        <v>2166</v>
      </c>
      <c r="AJ350" s="121">
        <v>5971</v>
      </c>
      <c r="AK350" s="121">
        <v>2016</v>
      </c>
      <c r="AL350" s="62" t="s">
        <v>2167</v>
      </c>
      <c r="AM350" s="121">
        <v>5971</v>
      </c>
      <c r="AN350" s="70"/>
      <c r="AO350" s="301" t="s">
        <v>65</v>
      </c>
      <c r="AP350" s="302" t="s">
        <v>65</v>
      </c>
      <c r="AQ350" s="40" t="e">
        <f>COUNTIF(#REF!,C350)</f>
        <v>#REF!</v>
      </c>
      <c r="AR350" s="80"/>
      <c r="AS350" s="220" t="e">
        <f>VLOOKUP(C350,#REF!,1,0)</f>
        <v>#REF!</v>
      </c>
    </row>
    <row r="351" s="43" customFormat="1" ht="14.4" spans="1:45">
      <c r="A351" s="84" t="s">
        <v>3169</v>
      </c>
      <c r="B351" s="28">
        <v>355</v>
      </c>
      <c r="C351" s="84" t="s">
        <v>3169</v>
      </c>
      <c r="D351" s="76" t="s">
        <v>3170</v>
      </c>
      <c r="E351" s="257" t="s">
        <v>46</v>
      </c>
      <c r="F351" s="249" t="s">
        <v>1877</v>
      </c>
      <c r="G351" s="249"/>
      <c r="H351" s="249"/>
      <c r="I351" s="43" t="s">
        <v>1877</v>
      </c>
      <c r="J351" s="43" t="s">
        <v>48</v>
      </c>
      <c r="K351" s="16" t="s">
        <v>144</v>
      </c>
      <c r="L351" s="16" t="s">
        <v>2348</v>
      </c>
      <c r="M351" s="38" t="s">
        <v>3171</v>
      </c>
      <c r="N351" s="43" t="s">
        <v>3172</v>
      </c>
      <c r="O351" s="314"/>
      <c r="P351" s="315" t="s">
        <v>3173</v>
      </c>
      <c r="Q351" s="38"/>
      <c r="R351" s="38"/>
      <c r="S351" s="316" t="s">
        <v>1916</v>
      </c>
      <c r="T351" s="316" t="s">
        <v>1917</v>
      </c>
      <c r="U351" s="38"/>
      <c r="V351" s="38"/>
      <c r="W351" s="38"/>
      <c r="X351" s="40" t="s">
        <v>3174</v>
      </c>
      <c r="Y351" s="43" t="s">
        <v>3175</v>
      </c>
      <c r="Z351" s="80" t="s">
        <v>3176</v>
      </c>
      <c r="AA351" s="38" t="s">
        <v>3177</v>
      </c>
      <c r="AB351" s="289">
        <v>41144</v>
      </c>
      <c r="AC351" s="289">
        <v>41244</v>
      </c>
      <c r="AD351" s="100" t="s">
        <v>3178</v>
      </c>
      <c r="AE351" s="294"/>
      <c r="AF351" s="32" t="s">
        <v>60</v>
      </c>
      <c r="AG351" s="32" t="s">
        <v>2164</v>
      </c>
      <c r="AH351" s="33" t="s">
        <v>2165</v>
      </c>
      <c r="AI351" s="70" t="s">
        <v>2166</v>
      </c>
      <c r="AJ351" s="70">
        <v>5981</v>
      </c>
      <c r="AK351" s="62">
        <v>2012</v>
      </c>
      <c r="AL351" s="62" t="s">
        <v>2167</v>
      </c>
      <c r="AM351" s="70">
        <v>5981</v>
      </c>
      <c r="AN351" s="70"/>
      <c r="AO351" s="301"/>
      <c r="AP351" s="302" t="s">
        <v>65</v>
      </c>
      <c r="AQ351" s="40" t="e">
        <f>COUNTIF(#REF!,C351)</f>
        <v>#REF!</v>
      </c>
      <c r="AR351" s="51"/>
      <c r="AS351" s="220" t="e">
        <f>VLOOKUP(C351,#REF!,1,0)</f>
        <v>#REF!</v>
      </c>
    </row>
    <row r="352" s="43" customFormat="1" ht="14.4" spans="1:45">
      <c r="A352" s="109" t="s">
        <v>3179</v>
      </c>
      <c r="B352" s="28">
        <v>356</v>
      </c>
      <c r="C352" s="109" t="s">
        <v>3179</v>
      </c>
      <c r="D352" s="88" t="s">
        <v>3180</v>
      </c>
      <c r="E352" s="257" t="s">
        <v>46</v>
      </c>
      <c r="F352" s="249" t="s">
        <v>1877</v>
      </c>
      <c r="G352" s="249"/>
      <c r="H352" s="249"/>
      <c r="I352" s="43" t="s">
        <v>1877</v>
      </c>
      <c r="J352" s="43" t="s">
        <v>48</v>
      </c>
      <c r="K352" s="16" t="s">
        <v>144</v>
      </c>
      <c r="L352" s="16" t="s">
        <v>2348</v>
      </c>
      <c r="M352" s="38" t="s">
        <v>3181</v>
      </c>
      <c r="N352" s="43" t="s">
        <v>3182</v>
      </c>
      <c r="O352" s="314"/>
      <c r="P352" s="315" t="s">
        <v>3183</v>
      </c>
      <c r="Q352" s="38"/>
      <c r="R352" s="38"/>
      <c r="S352" s="316" t="s">
        <v>1916</v>
      </c>
      <c r="T352" s="316" t="s">
        <v>1917</v>
      </c>
      <c r="U352" s="38"/>
      <c r="V352" s="38"/>
      <c r="W352" s="38"/>
      <c r="X352" s="40" t="s">
        <v>161</v>
      </c>
      <c r="Y352" s="43" t="s">
        <v>3184</v>
      </c>
      <c r="Z352" s="80" t="s">
        <v>3129</v>
      </c>
      <c r="AA352" s="38" t="s">
        <v>3185</v>
      </c>
      <c r="AB352" s="289">
        <v>43773</v>
      </c>
      <c r="AC352" s="289">
        <v>43952</v>
      </c>
      <c r="AD352" s="100" t="s">
        <v>3186</v>
      </c>
      <c r="AE352" s="294"/>
      <c r="AF352" s="32" t="s">
        <v>60</v>
      </c>
      <c r="AG352" s="32" t="s">
        <v>2164</v>
      </c>
      <c r="AH352" s="33" t="s">
        <v>2165</v>
      </c>
      <c r="AI352" s="70" t="s">
        <v>2166</v>
      </c>
      <c r="AJ352" s="70">
        <v>6013</v>
      </c>
      <c r="AK352" s="62">
        <v>2019</v>
      </c>
      <c r="AL352" s="62" t="s">
        <v>2167</v>
      </c>
      <c r="AM352" s="70">
        <v>6013</v>
      </c>
      <c r="AN352" s="70"/>
      <c r="AO352" s="301"/>
      <c r="AP352" s="302" t="s">
        <v>65</v>
      </c>
      <c r="AQ352" s="40" t="e">
        <f>COUNTIF(#REF!,C352)</f>
        <v>#REF!</v>
      </c>
      <c r="AR352" s="51"/>
      <c r="AS352" s="220" t="e">
        <f>VLOOKUP(C352,#REF!,1,0)</f>
        <v>#REF!</v>
      </c>
    </row>
    <row r="353" s="43" customFormat="1" ht="14.4" spans="1:45">
      <c r="A353" s="84" t="s">
        <v>3187</v>
      </c>
      <c r="B353" s="28">
        <v>357</v>
      </c>
      <c r="C353" s="84" t="s">
        <v>3187</v>
      </c>
      <c r="D353" s="76" t="s">
        <v>3188</v>
      </c>
      <c r="E353" s="257" t="s">
        <v>46</v>
      </c>
      <c r="F353" s="249" t="s">
        <v>2248</v>
      </c>
      <c r="G353" s="249"/>
      <c r="H353" s="249"/>
      <c r="I353" s="43" t="s">
        <v>2248</v>
      </c>
      <c r="J353" s="43" t="s">
        <v>48</v>
      </c>
      <c r="K353" s="43" t="s">
        <v>94</v>
      </c>
      <c r="L353" s="16" t="s">
        <v>2249</v>
      </c>
      <c r="M353" s="38" t="s">
        <v>3189</v>
      </c>
      <c r="N353" s="43" t="s">
        <v>3190</v>
      </c>
      <c r="O353" s="314"/>
      <c r="P353" s="315" t="s">
        <v>3191</v>
      </c>
      <c r="Q353" s="38"/>
      <c r="R353" s="38"/>
      <c r="S353" s="316" t="s">
        <v>2253</v>
      </c>
      <c r="T353" s="316" t="s">
        <v>102</v>
      </c>
      <c r="U353" s="38"/>
      <c r="V353" s="38"/>
      <c r="W353" s="38"/>
      <c r="X353" s="40" t="s">
        <v>116</v>
      </c>
      <c r="Y353" s="43" t="s">
        <v>3192</v>
      </c>
      <c r="Z353" s="80" t="s">
        <v>3193</v>
      </c>
      <c r="AA353" s="38" t="s">
        <v>3194</v>
      </c>
      <c r="AB353" s="289">
        <v>43773</v>
      </c>
      <c r="AC353" s="289">
        <v>43952</v>
      </c>
      <c r="AD353" s="100" t="s">
        <v>3195</v>
      </c>
      <c r="AE353" s="294"/>
      <c r="AF353" s="32" t="s">
        <v>60</v>
      </c>
      <c r="AG353" s="32" t="s">
        <v>2164</v>
      </c>
      <c r="AH353" s="33" t="s">
        <v>2165</v>
      </c>
      <c r="AI353" s="70" t="s">
        <v>2166</v>
      </c>
      <c r="AJ353" s="70">
        <v>6044</v>
      </c>
      <c r="AK353" s="62">
        <v>2019</v>
      </c>
      <c r="AL353" s="62" t="s">
        <v>2167</v>
      </c>
      <c r="AM353" s="70">
        <v>6044</v>
      </c>
      <c r="AN353" s="70"/>
      <c r="AO353" s="301"/>
      <c r="AP353" s="302" t="s">
        <v>65</v>
      </c>
      <c r="AQ353" s="40" t="e">
        <f>COUNTIF(#REF!,C353)</f>
        <v>#REF!</v>
      </c>
      <c r="AR353" s="51"/>
      <c r="AS353" s="220" t="e">
        <f>VLOOKUP(C353,#REF!,1,0)</f>
        <v>#REF!</v>
      </c>
    </row>
    <row r="354" s="43" customFormat="1" ht="14.4" spans="1:45">
      <c r="A354" s="117" t="s">
        <v>3196</v>
      </c>
      <c r="B354" s="28">
        <v>358</v>
      </c>
      <c r="C354" s="117" t="s">
        <v>3196</v>
      </c>
      <c r="D354" s="158" t="s">
        <v>3197</v>
      </c>
      <c r="E354" s="257" t="s">
        <v>46</v>
      </c>
      <c r="F354" s="249" t="s">
        <v>2187</v>
      </c>
      <c r="G354" s="249" t="s">
        <v>2531</v>
      </c>
      <c r="H354" s="249"/>
      <c r="I354" s="43" t="s">
        <v>2187</v>
      </c>
      <c r="J354" s="43" t="s">
        <v>48</v>
      </c>
      <c r="L354" s="16" t="s">
        <v>2188</v>
      </c>
      <c r="M354" s="43" t="s">
        <v>3198</v>
      </c>
      <c r="N354" s="268"/>
      <c r="O354" s="270" t="s">
        <v>3199</v>
      </c>
      <c r="P354" s="241" t="s">
        <v>3200</v>
      </c>
      <c r="S354" s="280" t="s">
        <v>2192</v>
      </c>
      <c r="T354" s="280" t="s">
        <v>926</v>
      </c>
      <c r="X354" s="205" t="s">
        <v>2352</v>
      </c>
      <c r="Y354" s="43" t="s">
        <v>2880</v>
      </c>
      <c r="Z354" s="80" t="s">
        <v>2880</v>
      </c>
      <c r="AA354" s="43" t="s">
        <v>3201</v>
      </c>
      <c r="AB354" s="243">
        <v>41606</v>
      </c>
      <c r="AC354" s="243">
        <v>41730</v>
      </c>
      <c r="AD354" s="310" t="s">
        <v>3202</v>
      </c>
      <c r="AE354" s="28"/>
      <c r="AF354" s="44" t="s">
        <v>60</v>
      </c>
      <c r="AG354" s="44" t="s">
        <v>2164</v>
      </c>
      <c r="AH354" s="33" t="s">
        <v>2165</v>
      </c>
      <c r="AI354" s="121" t="s">
        <v>2166</v>
      </c>
      <c r="AJ354" s="121">
        <v>6120</v>
      </c>
      <c r="AK354" s="121">
        <v>2013</v>
      </c>
      <c r="AL354" s="62" t="s">
        <v>2167</v>
      </c>
      <c r="AM354" s="121">
        <v>6120</v>
      </c>
      <c r="AN354" s="70"/>
      <c r="AO354" s="301" t="s">
        <v>65</v>
      </c>
      <c r="AP354" s="220"/>
      <c r="AQ354" s="40" t="e">
        <f>COUNTIF(#REF!,C354)</f>
        <v>#REF!</v>
      </c>
      <c r="AR354" s="80"/>
      <c r="AS354" s="220" t="e">
        <f>VLOOKUP(C354,#REF!,1,0)</f>
        <v>#REF!</v>
      </c>
    </row>
    <row r="355" s="43" customFormat="1" ht="14.4" spans="1:45">
      <c r="A355" s="84" t="s">
        <v>3203</v>
      </c>
      <c r="B355" s="28">
        <v>359</v>
      </c>
      <c r="C355" s="84" t="s">
        <v>3203</v>
      </c>
      <c r="D355" s="76" t="s">
        <v>3204</v>
      </c>
      <c r="E355" s="257" t="s">
        <v>46</v>
      </c>
      <c r="F355" s="249" t="s">
        <v>2187</v>
      </c>
      <c r="G355" s="249"/>
      <c r="H355" s="249"/>
      <c r="I355" s="43" t="s">
        <v>2187</v>
      </c>
      <c r="J355" s="43" t="s">
        <v>48</v>
      </c>
      <c r="L355" s="16" t="s">
        <v>2188</v>
      </c>
      <c r="M355" s="38" t="s">
        <v>3205</v>
      </c>
      <c r="N355" s="43" t="s">
        <v>3206</v>
      </c>
      <c r="O355" s="314"/>
      <c r="P355" s="315" t="s">
        <v>3207</v>
      </c>
      <c r="Q355" s="38"/>
      <c r="R355" s="38"/>
      <c r="S355" s="316" t="s">
        <v>2192</v>
      </c>
      <c r="T355" s="316" t="s">
        <v>926</v>
      </c>
      <c r="U355" s="38"/>
      <c r="V355" s="38"/>
      <c r="W355" s="38"/>
      <c r="X355" s="40" t="s">
        <v>103</v>
      </c>
      <c r="Y355" s="43" t="s">
        <v>3208</v>
      </c>
      <c r="Z355" s="80" t="s">
        <v>3209</v>
      </c>
      <c r="AA355" s="38" t="s">
        <v>3210</v>
      </c>
      <c r="AB355" s="289">
        <v>41606</v>
      </c>
      <c r="AC355" s="289">
        <v>41730</v>
      </c>
      <c r="AD355" s="100" t="s">
        <v>3211</v>
      </c>
      <c r="AE355" s="294"/>
      <c r="AF355" s="32" t="s">
        <v>60</v>
      </c>
      <c r="AG355" s="32" t="s">
        <v>2164</v>
      </c>
      <c r="AH355" s="33" t="s">
        <v>2165</v>
      </c>
      <c r="AI355" s="70" t="s">
        <v>2166</v>
      </c>
      <c r="AJ355" s="70">
        <v>6125</v>
      </c>
      <c r="AK355" s="62">
        <v>2013</v>
      </c>
      <c r="AL355" s="62" t="s">
        <v>2167</v>
      </c>
      <c r="AM355" s="70">
        <v>6125</v>
      </c>
      <c r="AN355" s="70"/>
      <c r="AO355" s="301"/>
      <c r="AP355" s="302" t="s">
        <v>65</v>
      </c>
      <c r="AQ355" s="40" t="e">
        <f>COUNTIF(#REF!,C355)</f>
        <v>#REF!</v>
      </c>
      <c r="AR355" s="51"/>
      <c r="AS355" s="220" t="e">
        <f>VLOOKUP(C355,#REF!,1,0)</f>
        <v>#REF!</v>
      </c>
    </row>
    <row r="356" s="38" customFormat="1" ht="14.4" spans="1:45">
      <c r="A356" s="84" t="s">
        <v>3212</v>
      </c>
      <c r="B356" s="28">
        <v>360</v>
      </c>
      <c r="C356" s="84" t="s">
        <v>3212</v>
      </c>
      <c r="D356" s="76" t="s">
        <v>3213</v>
      </c>
      <c r="E356" s="257" t="s">
        <v>239</v>
      </c>
      <c r="F356" s="249" t="s">
        <v>2187</v>
      </c>
      <c r="G356" s="249"/>
      <c r="H356" s="249"/>
      <c r="I356" s="43" t="s">
        <v>2187</v>
      </c>
      <c r="J356" s="43" t="s">
        <v>48</v>
      </c>
      <c r="K356" s="43"/>
      <c r="L356" s="16" t="s">
        <v>2188</v>
      </c>
      <c r="M356" s="38" t="s">
        <v>3214</v>
      </c>
      <c r="N356" s="268"/>
      <c r="O356" s="314" t="s">
        <v>3215</v>
      </c>
      <c r="P356" s="315" t="s">
        <v>3216</v>
      </c>
      <c r="S356" s="316" t="s">
        <v>2192</v>
      </c>
      <c r="T356" s="316" t="s">
        <v>926</v>
      </c>
      <c r="X356" s="40" t="s">
        <v>3174</v>
      </c>
      <c r="Y356" s="43" t="s">
        <v>3217</v>
      </c>
      <c r="Z356" s="80" t="s">
        <v>3217</v>
      </c>
      <c r="AA356" s="38" t="s">
        <v>3218</v>
      </c>
      <c r="AB356" s="289">
        <v>38908</v>
      </c>
      <c r="AC356" s="289">
        <v>39083</v>
      </c>
      <c r="AD356" s="100" t="s">
        <v>3219</v>
      </c>
      <c r="AE356" s="294"/>
      <c r="AF356" s="32" t="s">
        <v>60</v>
      </c>
      <c r="AG356" s="32" t="s">
        <v>2164</v>
      </c>
      <c r="AH356" s="33" t="s">
        <v>2165</v>
      </c>
      <c r="AI356" s="70" t="s">
        <v>2166</v>
      </c>
      <c r="AJ356" s="70">
        <v>6127</v>
      </c>
      <c r="AK356" s="62">
        <v>2006</v>
      </c>
      <c r="AL356" s="62" t="s">
        <v>2167</v>
      </c>
      <c r="AM356" s="70">
        <v>6127</v>
      </c>
      <c r="AN356" s="70"/>
      <c r="AO356" s="301"/>
      <c r="AP356" s="302" t="s">
        <v>65</v>
      </c>
      <c r="AQ356" s="40" t="e">
        <f>COUNTIF(#REF!,C356)</f>
        <v>#REF!</v>
      </c>
      <c r="AR356" s="51"/>
      <c r="AS356" s="220" t="e">
        <f>VLOOKUP(C356,#REF!,1,0)</f>
        <v>#REF!</v>
      </c>
    </row>
    <row r="357" s="38" customFormat="1" ht="14.4" spans="1:45">
      <c r="A357" s="106" t="s">
        <v>3220</v>
      </c>
      <c r="B357" s="28">
        <v>361</v>
      </c>
      <c r="C357" s="106" t="s">
        <v>3220</v>
      </c>
      <c r="D357" s="100" t="s">
        <v>3221</v>
      </c>
      <c r="E357" s="238" t="s">
        <v>46</v>
      </c>
      <c r="F357" s="239"/>
      <c r="G357" s="239"/>
      <c r="H357" s="239"/>
      <c r="I357" s="397" t="s">
        <v>1282</v>
      </c>
      <c r="J357" s="16" t="s">
        <v>48</v>
      </c>
      <c r="K357" s="16" t="s">
        <v>144</v>
      </c>
      <c r="L357" s="397" t="s">
        <v>3222</v>
      </c>
      <c r="M357" s="397" t="s">
        <v>3223</v>
      </c>
      <c r="N357" s="16" t="s">
        <v>3224</v>
      </c>
      <c r="O357" s="240"/>
      <c r="P357" s="398" t="s">
        <v>3225</v>
      </c>
      <c r="Q357" s="16"/>
      <c r="R357" s="16"/>
      <c r="S357" s="242" t="s">
        <v>3226</v>
      </c>
      <c r="T357" s="242" t="s">
        <v>3227</v>
      </c>
      <c r="U357" s="16"/>
      <c r="V357" s="16"/>
      <c r="W357" s="16"/>
      <c r="X357" s="400" t="s">
        <v>776</v>
      </c>
      <c r="Y357" s="397" t="s">
        <v>1289</v>
      </c>
      <c r="Z357" s="404" t="s">
        <v>1289</v>
      </c>
      <c r="AA357" s="16" t="s">
        <v>3228</v>
      </c>
      <c r="AB357" s="243">
        <v>41144</v>
      </c>
      <c r="AC357" s="243">
        <v>41244</v>
      </c>
      <c r="AD357" s="401" t="s">
        <v>3229</v>
      </c>
      <c r="AE357" s="244"/>
      <c r="AF357" s="32" t="s">
        <v>60</v>
      </c>
      <c r="AG357" s="16" t="s">
        <v>2164</v>
      </c>
      <c r="AH357" s="396" t="s">
        <v>2165</v>
      </c>
      <c r="AI357" s="19" t="s">
        <v>2166</v>
      </c>
      <c r="AJ357" s="19">
        <v>6128</v>
      </c>
      <c r="AK357" s="19">
        <v>2012</v>
      </c>
      <c r="AL357" s="19" t="s">
        <v>2167</v>
      </c>
      <c r="AM357" s="19">
        <v>6128</v>
      </c>
      <c r="AN357" s="19"/>
      <c r="AO357" s="301"/>
      <c r="AP357" s="302" t="s">
        <v>65</v>
      </c>
      <c r="AQ357" s="40" t="e">
        <f>COUNTIF(#REF!,C357)</f>
        <v>#REF!</v>
      </c>
      <c r="AR357" s="16"/>
      <c r="AS357" s="220" t="e">
        <f>VLOOKUP(C357,#REF!,1,0)</f>
        <v>#REF!</v>
      </c>
    </row>
    <row r="358" s="43" customFormat="1" ht="14.4" spans="1:45">
      <c r="A358" s="85" t="s">
        <v>3230</v>
      </c>
      <c r="B358" s="28">
        <v>362</v>
      </c>
      <c r="C358" s="85" t="s">
        <v>3230</v>
      </c>
      <c r="D358" s="76" t="s">
        <v>3231</v>
      </c>
      <c r="E358" s="257" t="s">
        <v>239</v>
      </c>
      <c r="F358" s="249" t="s">
        <v>1650</v>
      </c>
      <c r="G358" s="249"/>
      <c r="H358" s="249"/>
      <c r="I358" s="80" t="s">
        <v>1650</v>
      </c>
      <c r="J358" s="43" t="s">
        <v>48</v>
      </c>
      <c r="K358" s="43" t="s">
        <v>144</v>
      </c>
      <c r="L358" s="16" t="s">
        <v>1651</v>
      </c>
      <c r="M358" s="38" t="s">
        <v>3232</v>
      </c>
      <c r="N358" s="268"/>
      <c r="O358" s="314" t="s">
        <v>3233</v>
      </c>
      <c r="P358" s="315" t="s">
        <v>3234</v>
      </c>
      <c r="Q358" s="38"/>
      <c r="R358" s="38"/>
      <c r="S358" s="316" t="s">
        <v>1287</v>
      </c>
      <c r="T358" s="316" t="s">
        <v>1707</v>
      </c>
      <c r="U358" s="38"/>
      <c r="V358" s="38"/>
      <c r="W358" s="38"/>
      <c r="X358" s="40" t="s">
        <v>129</v>
      </c>
      <c r="Y358" s="51" t="s">
        <v>1657</v>
      </c>
      <c r="Z358" s="80" t="s">
        <v>1657</v>
      </c>
      <c r="AA358" s="38" t="s">
        <v>3235</v>
      </c>
      <c r="AB358" s="289">
        <v>39615</v>
      </c>
      <c r="AC358" s="289">
        <v>39783</v>
      </c>
      <c r="AD358" s="100" t="s">
        <v>3236</v>
      </c>
      <c r="AE358" s="294"/>
      <c r="AF358" s="40" t="s">
        <v>60</v>
      </c>
      <c r="AG358" s="32" t="s">
        <v>2164</v>
      </c>
      <c r="AH358" s="33" t="s">
        <v>2165</v>
      </c>
      <c r="AI358" s="70" t="s">
        <v>2166</v>
      </c>
      <c r="AJ358" s="70">
        <v>6160</v>
      </c>
      <c r="AK358" s="70">
        <v>2008</v>
      </c>
      <c r="AL358" s="62" t="s">
        <v>2167</v>
      </c>
      <c r="AM358" s="70">
        <v>6160</v>
      </c>
      <c r="AN358" s="70"/>
      <c r="AO358" s="301"/>
      <c r="AP358" s="302" t="s">
        <v>65</v>
      </c>
      <c r="AQ358" s="40" t="e">
        <f>COUNTIF(#REF!,C358)</f>
        <v>#REF!</v>
      </c>
      <c r="AR358" s="51"/>
      <c r="AS358" s="220" t="e">
        <f>VLOOKUP(C358,#REF!,1,0)</f>
        <v>#REF!</v>
      </c>
    </row>
    <row r="359" s="38" customFormat="1" ht="14.4" spans="1:45">
      <c r="A359" s="85" t="s">
        <v>3237</v>
      </c>
      <c r="B359" s="28">
        <v>363</v>
      </c>
      <c r="C359" s="85" t="s">
        <v>3237</v>
      </c>
      <c r="D359" s="76" t="s">
        <v>3238</v>
      </c>
      <c r="E359" s="257" t="s">
        <v>46</v>
      </c>
      <c r="F359" s="249" t="s">
        <v>2323</v>
      </c>
      <c r="G359" s="249"/>
      <c r="H359" s="249"/>
      <c r="I359" s="43" t="s">
        <v>2323</v>
      </c>
      <c r="J359" s="43" t="s">
        <v>48</v>
      </c>
      <c r="K359" s="43" t="s">
        <v>49</v>
      </c>
      <c r="L359" s="16" t="s">
        <v>2324</v>
      </c>
      <c r="M359" s="38" t="s">
        <v>3239</v>
      </c>
      <c r="N359" s="43" t="s">
        <v>3240</v>
      </c>
      <c r="O359" s="314"/>
      <c r="P359" s="315" t="s">
        <v>3241</v>
      </c>
      <c r="S359" s="316" t="s">
        <v>1890</v>
      </c>
      <c r="T359" s="316" t="s">
        <v>1951</v>
      </c>
      <c r="X359" s="40" t="s">
        <v>1524</v>
      </c>
      <c r="Y359" s="43" t="s">
        <v>3242</v>
      </c>
      <c r="Z359" s="80" t="s">
        <v>1669</v>
      </c>
      <c r="AA359" s="38" t="s">
        <v>3243</v>
      </c>
      <c r="AB359" s="289">
        <v>43402</v>
      </c>
      <c r="AC359" s="289">
        <v>43525</v>
      </c>
      <c r="AD359" s="100" t="s">
        <v>3244</v>
      </c>
      <c r="AE359" s="294"/>
      <c r="AF359" s="40" t="s">
        <v>60</v>
      </c>
      <c r="AG359" s="32" t="s">
        <v>2164</v>
      </c>
      <c r="AH359" s="33" t="s">
        <v>2165</v>
      </c>
      <c r="AI359" s="70" t="s">
        <v>2166</v>
      </c>
      <c r="AJ359" s="70">
        <v>6163</v>
      </c>
      <c r="AK359" s="70">
        <v>2018</v>
      </c>
      <c r="AL359" s="62" t="s">
        <v>2167</v>
      </c>
      <c r="AM359" s="70">
        <v>6163</v>
      </c>
      <c r="AN359" s="70"/>
      <c r="AO359" s="301"/>
      <c r="AP359" s="302" t="s">
        <v>65</v>
      </c>
      <c r="AQ359" s="40" t="e">
        <f>COUNTIF(#REF!,C359)</f>
        <v>#REF!</v>
      </c>
      <c r="AR359" s="51"/>
      <c r="AS359" s="220" t="e">
        <f>VLOOKUP(C359,#REF!,1,0)</f>
        <v>#REF!</v>
      </c>
    </row>
    <row r="360" s="38" customFormat="1" ht="14.4" spans="1:45">
      <c r="A360" s="109" t="s">
        <v>3245</v>
      </c>
      <c r="B360" s="28">
        <v>364</v>
      </c>
      <c r="C360" s="109" t="s">
        <v>3245</v>
      </c>
      <c r="D360" s="88" t="s">
        <v>3246</v>
      </c>
      <c r="E360" s="257" t="s">
        <v>46</v>
      </c>
      <c r="F360" s="249" t="s">
        <v>2334</v>
      </c>
      <c r="G360" s="249"/>
      <c r="H360" s="249"/>
      <c r="I360" s="43" t="s">
        <v>2334</v>
      </c>
      <c r="J360" s="43" t="s">
        <v>48</v>
      </c>
      <c r="K360" s="43" t="s">
        <v>109</v>
      </c>
      <c r="L360" s="16" t="s">
        <v>2335</v>
      </c>
      <c r="M360" s="38" t="s">
        <v>3247</v>
      </c>
      <c r="N360" s="268"/>
      <c r="O360" s="314"/>
      <c r="P360" s="315" t="s">
        <v>3248</v>
      </c>
      <c r="S360" s="316" t="s">
        <v>1706</v>
      </c>
      <c r="T360" s="316" t="s">
        <v>926</v>
      </c>
      <c r="X360" s="40" t="s">
        <v>857</v>
      </c>
      <c r="Y360" s="43" t="s">
        <v>3249</v>
      </c>
      <c r="Z360" s="80" t="s">
        <v>3249</v>
      </c>
      <c r="AA360" s="38" t="s">
        <v>3250</v>
      </c>
      <c r="AB360" s="289">
        <v>41144</v>
      </c>
      <c r="AC360" s="289">
        <v>41244</v>
      </c>
      <c r="AD360" s="100" t="s">
        <v>3251</v>
      </c>
      <c r="AE360" s="294"/>
      <c r="AF360" s="32" t="s">
        <v>60</v>
      </c>
      <c r="AG360" s="32" t="s">
        <v>2164</v>
      </c>
      <c r="AH360" s="33" t="s">
        <v>2165</v>
      </c>
      <c r="AI360" s="70" t="s">
        <v>2166</v>
      </c>
      <c r="AJ360" s="70">
        <v>6174</v>
      </c>
      <c r="AK360" s="62">
        <v>2012</v>
      </c>
      <c r="AL360" s="62" t="s">
        <v>2167</v>
      </c>
      <c r="AM360" s="70">
        <v>6174</v>
      </c>
      <c r="AN360" s="70"/>
      <c r="AO360" s="301"/>
      <c r="AP360" s="302" t="s">
        <v>65</v>
      </c>
      <c r="AQ360" s="40" t="e">
        <f>COUNTIF(#REF!,C360)</f>
        <v>#REF!</v>
      </c>
      <c r="AR360" s="51"/>
      <c r="AS360" s="220" t="e">
        <f>VLOOKUP(C360,#REF!,1,0)</f>
        <v>#REF!</v>
      </c>
    </row>
    <row r="361" s="43" customFormat="1" ht="14.4" spans="1:45">
      <c r="A361" s="94" t="s">
        <v>3252</v>
      </c>
      <c r="B361" s="28">
        <v>365</v>
      </c>
      <c r="C361" s="94" t="s">
        <v>3252</v>
      </c>
      <c r="D361" s="405" t="s">
        <v>3253</v>
      </c>
      <c r="E361" s="238" t="s">
        <v>239</v>
      </c>
      <c r="F361" s="239"/>
      <c r="G361" s="239"/>
      <c r="H361" s="239"/>
      <c r="I361" s="397" t="s">
        <v>2674</v>
      </c>
      <c r="J361" s="16" t="s">
        <v>48</v>
      </c>
      <c r="K361" s="43" t="s">
        <v>144</v>
      </c>
      <c r="L361" s="397" t="s">
        <v>2675</v>
      </c>
      <c r="M361" s="397" t="s">
        <v>3254</v>
      </c>
      <c r="N361" s="16" t="s">
        <v>3255</v>
      </c>
      <c r="O361" s="240" t="s">
        <v>3256</v>
      </c>
      <c r="P361" s="398" t="s">
        <v>3257</v>
      </c>
      <c r="Q361" s="16"/>
      <c r="R361" s="16"/>
      <c r="S361" s="242" t="s">
        <v>925</v>
      </c>
      <c r="T361" s="399" t="s">
        <v>926</v>
      </c>
      <c r="U361" s="16"/>
      <c r="V361" s="16"/>
      <c r="W361" s="16"/>
      <c r="X361" s="400" t="s">
        <v>2268</v>
      </c>
      <c r="Y361" s="397" t="s">
        <v>3258</v>
      </c>
      <c r="Z361" s="404" t="s">
        <v>3258</v>
      </c>
      <c r="AA361" s="16" t="s">
        <v>3259</v>
      </c>
      <c r="AB361" s="243">
        <v>38171</v>
      </c>
      <c r="AC361" s="243">
        <v>38292</v>
      </c>
      <c r="AD361" s="401" t="s">
        <v>3260</v>
      </c>
      <c r="AE361" s="244"/>
      <c r="AF361" s="18" t="s">
        <v>60</v>
      </c>
      <c r="AG361" s="16" t="s">
        <v>2164</v>
      </c>
      <c r="AH361" s="33" t="s">
        <v>2165</v>
      </c>
      <c r="AI361" s="19" t="s">
        <v>2166</v>
      </c>
      <c r="AJ361" s="19">
        <v>6199</v>
      </c>
      <c r="AK361" s="19">
        <v>2004</v>
      </c>
      <c r="AL361" s="19" t="s">
        <v>2167</v>
      </c>
      <c r="AM361" s="19">
        <v>6199</v>
      </c>
      <c r="AN361" s="19"/>
      <c r="AO361" s="301"/>
      <c r="AP361" s="302" t="s">
        <v>65</v>
      </c>
      <c r="AQ361" s="40" t="e">
        <f>COUNTIF(#REF!,C361)</f>
        <v>#REF!</v>
      </c>
      <c r="AR361" s="16"/>
      <c r="AS361" s="220" t="e">
        <f>VLOOKUP(C361,#REF!,1,0)</f>
        <v>#REF!</v>
      </c>
    </row>
    <row r="362" s="43" customFormat="1" ht="39.6" spans="1:45">
      <c r="A362" s="89" t="s">
        <v>3261</v>
      </c>
      <c r="B362" s="28">
        <v>366</v>
      </c>
      <c r="C362" s="89" t="s">
        <v>3261</v>
      </c>
      <c r="D362" s="90" t="s">
        <v>3262</v>
      </c>
      <c r="E362" s="257" t="s">
        <v>46</v>
      </c>
      <c r="F362" s="311" t="s">
        <v>2291</v>
      </c>
      <c r="G362" s="249" t="s">
        <v>2658</v>
      </c>
      <c r="H362" s="311"/>
      <c r="I362" s="76" t="s">
        <v>919</v>
      </c>
      <c r="J362" s="43" t="s">
        <v>48</v>
      </c>
      <c r="L362" s="16" t="s">
        <v>2293</v>
      </c>
      <c r="M362" s="38" t="s">
        <v>3263</v>
      </c>
      <c r="N362" s="43" t="s">
        <v>3264</v>
      </c>
      <c r="O362" s="314"/>
      <c r="P362" s="241" t="s">
        <v>3265</v>
      </c>
      <c r="Q362" s="38"/>
      <c r="R362" s="38"/>
      <c r="S362" s="316" t="s">
        <v>2192</v>
      </c>
      <c r="T362" s="316" t="s">
        <v>926</v>
      </c>
      <c r="U362" s="38"/>
      <c r="V362" s="38"/>
      <c r="W362" s="38"/>
      <c r="X362" s="40" t="s">
        <v>2316</v>
      </c>
      <c r="Y362" s="43" t="s">
        <v>3266</v>
      </c>
      <c r="Z362" s="80" t="s">
        <v>2402</v>
      </c>
      <c r="AA362" s="38" t="s">
        <v>3267</v>
      </c>
      <c r="AB362" s="289">
        <v>42376</v>
      </c>
      <c r="AC362" s="289">
        <v>42522</v>
      </c>
      <c r="AD362" s="310" t="s">
        <v>3268</v>
      </c>
      <c r="AE362" s="28"/>
      <c r="AF362" s="32" t="s">
        <v>60</v>
      </c>
      <c r="AG362" s="32" t="s">
        <v>2164</v>
      </c>
      <c r="AH362" s="33" t="s">
        <v>2165</v>
      </c>
      <c r="AI362" s="121" t="s">
        <v>2166</v>
      </c>
      <c r="AJ362" s="121">
        <v>6213</v>
      </c>
      <c r="AK362" s="121">
        <v>2016</v>
      </c>
      <c r="AL362" s="62" t="s">
        <v>2167</v>
      </c>
      <c r="AM362" s="121">
        <v>6213</v>
      </c>
      <c r="AN362" s="70"/>
      <c r="AO362" s="301" t="s">
        <v>65</v>
      </c>
      <c r="AP362" s="220"/>
      <c r="AQ362" s="40" t="e">
        <f>COUNTIF(#REF!,C362)</f>
        <v>#REF!</v>
      </c>
      <c r="AR362" s="51"/>
      <c r="AS362" s="220" t="e">
        <f>VLOOKUP(C362,#REF!,1,0)</f>
        <v>#REF!</v>
      </c>
    </row>
    <row r="363" s="43" customFormat="1" ht="14.4" spans="1:45">
      <c r="A363" s="402" t="s">
        <v>3269</v>
      </c>
      <c r="B363" s="28">
        <v>367</v>
      </c>
      <c r="C363" s="402" t="s">
        <v>3269</v>
      </c>
      <c r="D363" s="406" t="s">
        <v>3270</v>
      </c>
      <c r="E363" s="257" t="s">
        <v>46</v>
      </c>
      <c r="F363" s="311" t="s">
        <v>2291</v>
      </c>
      <c r="G363" s="249" t="s">
        <v>2658</v>
      </c>
      <c r="H363" s="409" t="s">
        <v>3271</v>
      </c>
      <c r="I363" s="76" t="s">
        <v>919</v>
      </c>
      <c r="J363" s="43" t="s">
        <v>48</v>
      </c>
      <c r="L363" s="16" t="s">
        <v>2293</v>
      </c>
      <c r="M363" s="38" t="s">
        <v>3272</v>
      </c>
      <c r="N363" s="43" t="s">
        <v>3273</v>
      </c>
      <c r="O363" s="314"/>
      <c r="P363" s="241" t="s">
        <v>3274</v>
      </c>
      <c r="Q363" s="38"/>
      <c r="R363" s="38"/>
      <c r="S363" s="316" t="s">
        <v>2192</v>
      </c>
      <c r="T363" s="316" t="s">
        <v>926</v>
      </c>
      <c r="U363" s="38"/>
      <c r="V363" s="38"/>
      <c r="W363" s="38"/>
      <c r="X363" s="40" t="s">
        <v>2193</v>
      </c>
      <c r="Y363" s="43" t="s">
        <v>3275</v>
      </c>
      <c r="Z363" s="80" t="s">
        <v>3276</v>
      </c>
      <c r="AA363" s="38" t="s">
        <v>3277</v>
      </c>
      <c r="AB363" s="289">
        <v>42376</v>
      </c>
      <c r="AC363" s="289">
        <v>42522</v>
      </c>
      <c r="AD363" s="100" t="s">
        <v>3278</v>
      </c>
      <c r="AE363" s="28"/>
      <c r="AF363" s="32" t="s">
        <v>60</v>
      </c>
      <c r="AG363" s="32" t="s">
        <v>2164</v>
      </c>
      <c r="AH363" s="33" t="s">
        <v>2165</v>
      </c>
      <c r="AI363" s="62" t="s">
        <v>2166</v>
      </c>
      <c r="AJ363" s="62">
        <v>6214</v>
      </c>
      <c r="AK363" s="62">
        <v>2016</v>
      </c>
      <c r="AL363" s="62" t="s">
        <v>2167</v>
      </c>
      <c r="AM363" s="62">
        <v>6214</v>
      </c>
      <c r="AN363" s="70"/>
      <c r="AO363" s="301" t="s">
        <v>65</v>
      </c>
      <c r="AP363" s="302" t="s">
        <v>65</v>
      </c>
      <c r="AQ363" s="40" t="e">
        <f>COUNTIF(#REF!,C363)</f>
        <v>#REF!</v>
      </c>
      <c r="AR363" s="51"/>
      <c r="AS363" s="220" t="e">
        <f>VLOOKUP(C363,#REF!,1,0)</f>
        <v>#REF!</v>
      </c>
    </row>
    <row r="364" s="38" customFormat="1" ht="14.4" spans="1:45">
      <c r="A364" s="91" t="s">
        <v>3279</v>
      </c>
      <c r="B364" s="28">
        <v>368</v>
      </c>
      <c r="C364" s="91" t="s">
        <v>3279</v>
      </c>
      <c r="D364" s="88" t="s">
        <v>3280</v>
      </c>
      <c r="E364" s="257" t="s">
        <v>445</v>
      </c>
      <c r="F364" s="311" t="s">
        <v>919</v>
      </c>
      <c r="G364" s="249"/>
      <c r="H364" s="311"/>
      <c r="I364" s="76" t="s">
        <v>919</v>
      </c>
      <c r="J364" s="43" t="s">
        <v>48</v>
      </c>
      <c r="K364" s="16" t="s">
        <v>144</v>
      </c>
      <c r="L364" s="16" t="s">
        <v>2449</v>
      </c>
      <c r="M364" s="38" t="s">
        <v>3281</v>
      </c>
      <c r="N364" s="268"/>
      <c r="O364" s="314"/>
      <c r="P364" s="315"/>
      <c r="S364" s="316" t="s">
        <v>2192</v>
      </c>
      <c r="T364" s="316" t="s">
        <v>926</v>
      </c>
      <c r="X364" s="40" t="s">
        <v>2436</v>
      </c>
      <c r="Y364" s="43" t="s">
        <v>2654</v>
      </c>
      <c r="Z364" s="80" t="s">
        <v>2654</v>
      </c>
      <c r="AA364" s="38" t="s">
        <v>3282</v>
      </c>
      <c r="AB364" s="289">
        <v>35414</v>
      </c>
      <c r="AC364" s="289">
        <v>35611</v>
      </c>
      <c r="AD364" s="100" t="s">
        <v>3283</v>
      </c>
      <c r="AE364" s="244" t="s">
        <v>2500</v>
      </c>
      <c r="AF364" s="32" t="s">
        <v>60</v>
      </c>
      <c r="AG364" s="32" t="s">
        <v>2164</v>
      </c>
      <c r="AH364" s="33" t="s">
        <v>2165</v>
      </c>
      <c r="AI364" s="70" t="s">
        <v>2166</v>
      </c>
      <c r="AJ364" s="70">
        <v>6215</v>
      </c>
      <c r="AK364" s="62">
        <v>1996</v>
      </c>
      <c r="AL364" s="62" t="s">
        <v>2167</v>
      </c>
      <c r="AM364" s="70">
        <v>6215</v>
      </c>
      <c r="AN364" s="70"/>
      <c r="AO364" s="301"/>
      <c r="AP364" s="302" t="s">
        <v>65</v>
      </c>
      <c r="AQ364" s="40" t="e">
        <f>COUNTIF(#REF!,C364)</f>
        <v>#REF!</v>
      </c>
      <c r="AR364" s="51"/>
      <c r="AS364" s="220" t="e">
        <f>VLOOKUP(C364,#REF!,1,0)</f>
        <v>#REF!</v>
      </c>
    </row>
    <row r="365" s="43" customFormat="1" ht="39.6" spans="1:45">
      <c r="A365" s="89" t="s">
        <v>3284</v>
      </c>
      <c r="B365" s="28">
        <v>369</v>
      </c>
      <c r="C365" s="89" t="s">
        <v>3284</v>
      </c>
      <c r="D365" s="90" t="s">
        <v>3285</v>
      </c>
      <c r="E365" s="257" t="s">
        <v>46</v>
      </c>
      <c r="F365" s="311" t="s">
        <v>2291</v>
      </c>
      <c r="G365" s="249" t="s">
        <v>542</v>
      </c>
      <c r="H365" s="311" t="s">
        <v>3286</v>
      </c>
      <c r="I365" s="76" t="s">
        <v>919</v>
      </c>
      <c r="J365" s="43" t="s">
        <v>48</v>
      </c>
      <c r="L365" s="16" t="s">
        <v>2293</v>
      </c>
      <c r="M365" s="43" t="s">
        <v>3287</v>
      </c>
      <c r="N365" s="43" t="s">
        <v>3288</v>
      </c>
      <c r="O365" s="270"/>
      <c r="P365" s="241"/>
      <c r="S365" s="280" t="s">
        <v>2192</v>
      </c>
      <c r="T365" s="280" t="s">
        <v>926</v>
      </c>
      <c r="X365" s="205" t="s">
        <v>2306</v>
      </c>
      <c r="Y365" s="43" t="s">
        <v>2654</v>
      </c>
      <c r="Z365" s="80" t="s">
        <v>2654</v>
      </c>
      <c r="AA365" s="43" t="s">
        <v>3289</v>
      </c>
      <c r="AB365" s="243">
        <v>35414</v>
      </c>
      <c r="AC365" s="243">
        <v>35611</v>
      </c>
      <c r="AD365" s="310" t="s">
        <v>3290</v>
      </c>
      <c r="AE365" s="28"/>
      <c r="AF365" s="44" t="s">
        <v>60</v>
      </c>
      <c r="AG365" s="44" t="s">
        <v>2164</v>
      </c>
      <c r="AH365" s="33" t="s">
        <v>2165</v>
      </c>
      <c r="AI365" s="121" t="s">
        <v>2166</v>
      </c>
      <c r="AJ365" s="121">
        <v>6216</v>
      </c>
      <c r="AK365" s="121">
        <v>1996</v>
      </c>
      <c r="AL365" s="62" t="s">
        <v>2167</v>
      </c>
      <c r="AM365" s="121">
        <v>6216</v>
      </c>
      <c r="AN365" s="70"/>
      <c r="AO365" s="301" t="s">
        <v>65</v>
      </c>
      <c r="AP365" s="302" t="s">
        <v>65</v>
      </c>
      <c r="AQ365" s="40" t="e">
        <f>COUNTIF(#REF!,C365)</f>
        <v>#REF!</v>
      </c>
      <c r="AR365" s="80"/>
      <c r="AS365" s="220" t="e">
        <f>VLOOKUP(C365,#REF!,1,0)</f>
        <v>#REF!</v>
      </c>
    </row>
    <row r="366" s="43" customFormat="1" ht="22.8" spans="1:45">
      <c r="A366" s="117" t="s">
        <v>3291</v>
      </c>
      <c r="B366" s="28">
        <v>370</v>
      </c>
      <c r="C366" s="117" t="s">
        <v>3291</v>
      </c>
      <c r="D366" s="90" t="s">
        <v>3292</v>
      </c>
      <c r="E366" s="257" t="s">
        <v>46</v>
      </c>
      <c r="F366" s="249" t="s">
        <v>1650</v>
      </c>
      <c r="G366" s="249" t="s">
        <v>2414</v>
      </c>
      <c r="H366" s="249"/>
      <c r="I366" s="80" t="s">
        <v>1650</v>
      </c>
      <c r="J366" s="43" t="s">
        <v>48</v>
      </c>
      <c r="K366" s="43" t="s">
        <v>144</v>
      </c>
      <c r="L366" s="16" t="s">
        <v>1651</v>
      </c>
      <c r="M366" s="43" t="s">
        <v>3293</v>
      </c>
      <c r="N366" s="43" t="s">
        <v>3294</v>
      </c>
      <c r="O366" s="270"/>
      <c r="P366" s="241" t="s">
        <v>3295</v>
      </c>
      <c r="S366" s="280" t="s">
        <v>1287</v>
      </c>
      <c r="T366" s="280" t="s">
        <v>1288</v>
      </c>
      <c r="X366" s="205" t="s">
        <v>2286</v>
      </c>
      <c r="Y366" s="43" t="s">
        <v>3296</v>
      </c>
      <c r="Z366" s="80" t="s">
        <v>3297</v>
      </c>
      <c r="AA366" s="43" t="s">
        <v>3298</v>
      </c>
      <c r="AB366" s="243">
        <v>43054</v>
      </c>
      <c r="AC366" s="243">
        <v>43160</v>
      </c>
      <c r="AD366" s="310" t="s">
        <v>3299</v>
      </c>
      <c r="AE366" s="28"/>
      <c r="AF366" s="44" t="s">
        <v>60</v>
      </c>
      <c r="AG366" s="44" t="s">
        <v>2164</v>
      </c>
      <c r="AH366" s="33" t="s">
        <v>2165</v>
      </c>
      <c r="AI366" s="121" t="s">
        <v>2166</v>
      </c>
      <c r="AJ366" s="121">
        <v>6270</v>
      </c>
      <c r="AK366" s="121">
        <v>2017</v>
      </c>
      <c r="AL366" s="62" t="s">
        <v>2167</v>
      </c>
      <c r="AM366" s="121">
        <v>6270</v>
      </c>
      <c r="AN366" s="70"/>
      <c r="AO366" s="301" t="s">
        <v>65</v>
      </c>
      <c r="AP366" s="302" t="s">
        <v>65</v>
      </c>
      <c r="AQ366" s="40" t="e">
        <f>COUNTIF(#REF!,C366)</f>
        <v>#REF!</v>
      </c>
      <c r="AR366" s="80"/>
      <c r="AS366" s="220" t="e">
        <f>VLOOKUP(C366,#REF!,1,0)</f>
        <v>#REF!</v>
      </c>
    </row>
    <row r="367" s="38" customFormat="1" ht="22.8" spans="1:45">
      <c r="A367" s="117" t="s">
        <v>3300</v>
      </c>
      <c r="B367" s="28">
        <v>371</v>
      </c>
      <c r="C367" s="117" t="s">
        <v>3300</v>
      </c>
      <c r="D367" s="90" t="s">
        <v>3301</v>
      </c>
      <c r="E367" s="257" t="s">
        <v>46</v>
      </c>
      <c r="F367" s="249" t="s">
        <v>2248</v>
      </c>
      <c r="G367" s="249" t="s">
        <v>2531</v>
      </c>
      <c r="H367" s="249"/>
      <c r="I367" s="43" t="s">
        <v>2248</v>
      </c>
      <c r="J367" s="43" t="s">
        <v>48</v>
      </c>
      <c r="K367" s="43" t="s">
        <v>94</v>
      </c>
      <c r="L367" s="16" t="s">
        <v>2249</v>
      </c>
      <c r="M367" s="43" t="s">
        <v>3302</v>
      </c>
      <c r="N367" s="43" t="s">
        <v>3303</v>
      </c>
      <c r="O367" s="270"/>
      <c r="P367" s="241" t="s">
        <v>3304</v>
      </c>
      <c r="Q367" s="43"/>
      <c r="R367" s="43"/>
      <c r="S367" s="280" t="s">
        <v>2253</v>
      </c>
      <c r="T367" s="280" t="s">
        <v>102</v>
      </c>
      <c r="U367" s="43"/>
      <c r="V367" s="43"/>
      <c r="W367" s="43"/>
      <c r="X367" s="205" t="s">
        <v>2382</v>
      </c>
      <c r="Y367" s="43" t="s">
        <v>3305</v>
      </c>
      <c r="Z367" s="80" t="s">
        <v>3306</v>
      </c>
      <c r="AA367" s="43" t="s">
        <v>3307</v>
      </c>
      <c r="AB367" s="243">
        <v>41927</v>
      </c>
      <c r="AC367" s="243">
        <v>42064</v>
      </c>
      <c r="AD367" s="310" t="s">
        <v>3308</v>
      </c>
      <c r="AE367" s="28"/>
      <c r="AF367" s="44" t="s">
        <v>60</v>
      </c>
      <c r="AG367" s="44" t="s">
        <v>2164</v>
      </c>
      <c r="AH367" s="33" t="s">
        <v>2165</v>
      </c>
      <c r="AI367" s="121" t="s">
        <v>2166</v>
      </c>
      <c r="AJ367" s="121">
        <v>6276</v>
      </c>
      <c r="AK367" s="121">
        <v>2014</v>
      </c>
      <c r="AL367" s="62" t="s">
        <v>2167</v>
      </c>
      <c r="AM367" s="121">
        <v>6276</v>
      </c>
      <c r="AN367" s="70"/>
      <c r="AO367" s="301" t="s">
        <v>65</v>
      </c>
      <c r="AP367" s="302" t="s">
        <v>65</v>
      </c>
      <c r="AQ367" s="40" t="e">
        <f>COUNTIF(#REF!,C367)</f>
        <v>#REF!</v>
      </c>
      <c r="AR367" s="80"/>
      <c r="AS367" s="220" t="e">
        <f>VLOOKUP(C367,#REF!,1,0)</f>
        <v>#REF!</v>
      </c>
    </row>
    <row r="368" s="51" customFormat="1" ht="14.4" spans="1:45">
      <c r="A368" s="84" t="s">
        <v>3309</v>
      </c>
      <c r="B368" s="28">
        <v>372</v>
      </c>
      <c r="C368" s="84" t="s">
        <v>3309</v>
      </c>
      <c r="D368" s="76" t="s">
        <v>3310</v>
      </c>
      <c r="E368" s="257" t="s">
        <v>239</v>
      </c>
      <c r="F368" s="249" t="s">
        <v>2248</v>
      </c>
      <c r="G368" s="249"/>
      <c r="H368" s="249"/>
      <c r="I368" s="43" t="s">
        <v>2248</v>
      </c>
      <c r="J368" s="43" t="s">
        <v>48</v>
      </c>
      <c r="K368" s="43" t="s">
        <v>94</v>
      </c>
      <c r="L368" s="16" t="s">
        <v>2249</v>
      </c>
      <c r="M368" s="38" t="s">
        <v>3311</v>
      </c>
      <c r="N368" s="268"/>
      <c r="O368" s="314" t="s">
        <v>3312</v>
      </c>
      <c r="P368" s="315" t="s">
        <v>3313</v>
      </c>
      <c r="Q368" s="38"/>
      <c r="R368" s="38"/>
      <c r="S368" s="316" t="s">
        <v>2253</v>
      </c>
      <c r="T368" s="316" t="s">
        <v>102</v>
      </c>
      <c r="U368" s="38"/>
      <c r="V368" s="38"/>
      <c r="W368" s="38"/>
      <c r="X368" s="40" t="s">
        <v>2193</v>
      </c>
      <c r="Y368" s="43" t="s">
        <v>813</v>
      </c>
      <c r="Z368" s="80" t="s">
        <v>813</v>
      </c>
      <c r="AA368" s="38" t="s">
        <v>3314</v>
      </c>
      <c r="AB368" s="289">
        <v>38430</v>
      </c>
      <c r="AC368" s="289">
        <v>38473</v>
      </c>
      <c r="AD368" s="100" t="s">
        <v>3315</v>
      </c>
      <c r="AE368" s="294" t="s">
        <v>3316</v>
      </c>
      <c r="AF368" s="32" t="s">
        <v>60</v>
      </c>
      <c r="AG368" s="32" t="s">
        <v>2164</v>
      </c>
      <c r="AH368" s="33" t="s">
        <v>2165</v>
      </c>
      <c r="AI368" s="70" t="s">
        <v>2166</v>
      </c>
      <c r="AJ368" s="70">
        <v>6277</v>
      </c>
      <c r="AK368" s="62">
        <v>2005</v>
      </c>
      <c r="AL368" s="62" t="s">
        <v>2167</v>
      </c>
      <c r="AM368" s="70">
        <v>6277</v>
      </c>
      <c r="AN368" s="70"/>
      <c r="AO368" s="301"/>
      <c r="AP368" s="302" t="s">
        <v>65</v>
      </c>
      <c r="AQ368" s="40" t="e">
        <f>COUNTIF(#REF!,C368)</f>
        <v>#REF!</v>
      </c>
      <c r="AS368" s="220" t="e">
        <f>VLOOKUP(C368,#REF!,1,0)</f>
        <v>#REF!</v>
      </c>
    </row>
    <row r="369" s="51" customFormat="1" ht="14.4" spans="1:45">
      <c r="A369" s="117" t="s">
        <v>3312</v>
      </c>
      <c r="B369" s="28">
        <v>373</v>
      </c>
      <c r="C369" s="117" t="s">
        <v>3312</v>
      </c>
      <c r="D369" s="90" t="s">
        <v>3317</v>
      </c>
      <c r="E369" s="257" t="s">
        <v>46</v>
      </c>
      <c r="F369" s="249" t="s">
        <v>2248</v>
      </c>
      <c r="G369" s="249" t="s">
        <v>2531</v>
      </c>
      <c r="H369" s="249" t="s">
        <v>3318</v>
      </c>
      <c r="I369" s="43" t="s">
        <v>2248</v>
      </c>
      <c r="J369" s="43" t="s">
        <v>48</v>
      </c>
      <c r="K369" s="43" t="s">
        <v>94</v>
      </c>
      <c r="L369" s="16" t="s">
        <v>2249</v>
      </c>
      <c r="M369" s="43" t="s">
        <v>3319</v>
      </c>
      <c r="N369" s="43" t="s">
        <v>3320</v>
      </c>
      <c r="O369" s="270"/>
      <c r="P369" s="241" t="s">
        <v>3321</v>
      </c>
      <c r="Q369" s="43"/>
      <c r="R369" s="43"/>
      <c r="S369" s="280" t="s">
        <v>2253</v>
      </c>
      <c r="T369" s="280" t="s">
        <v>102</v>
      </c>
      <c r="U369" s="43"/>
      <c r="V369" s="43"/>
      <c r="W369" s="43"/>
      <c r="X369" s="205" t="s">
        <v>3174</v>
      </c>
      <c r="Y369" s="43" t="s">
        <v>3322</v>
      </c>
      <c r="Z369" s="80" t="s">
        <v>3323</v>
      </c>
      <c r="AA369" s="43" t="s">
        <v>3324</v>
      </c>
      <c r="AB369" s="243">
        <v>42822</v>
      </c>
      <c r="AC369" s="243">
        <v>42948</v>
      </c>
      <c r="AD369" s="310" t="s">
        <v>3325</v>
      </c>
      <c r="AE369" s="28"/>
      <c r="AF369" s="44" t="s">
        <v>60</v>
      </c>
      <c r="AG369" s="44" t="s">
        <v>2164</v>
      </c>
      <c r="AH369" s="33" t="s">
        <v>2165</v>
      </c>
      <c r="AI369" s="121" t="s">
        <v>2166</v>
      </c>
      <c r="AJ369" s="121">
        <v>6277</v>
      </c>
      <c r="AK369" s="121">
        <v>2017</v>
      </c>
      <c r="AL369" s="62" t="s">
        <v>2167</v>
      </c>
      <c r="AM369" s="121">
        <v>6277</v>
      </c>
      <c r="AN369" s="70"/>
      <c r="AO369" s="301" t="s">
        <v>65</v>
      </c>
      <c r="AP369" s="302" t="s">
        <v>65</v>
      </c>
      <c r="AQ369" s="40" t="e">
        <f>COUNTIF(#REF!,C369)</f>
        <v>#REF!</v>
      </c>
      <c r="AR369" s="80"/>
      <c r="AS369" s="220" t="e">
        <f>VLOOKUP(C369,#REF!,1,0)</f>
        <v>#REF!</v>
      </c>
    </row>
    <row r="370" s="51" customFormat="1" ht="14.4" spans="1:45">
      <c r="A370" s="84" t="s">
        <v>3326</v>
      </c>
      <c r="B370" s="28">
        <v>374</v>
      </c>
      <c r="C370" s="84" t="s">
        <v>3326</v>
      </c>
      <c r="D370" s="76" t="s">
        <v>3327</v>
      </c>
      <c r="E370" s="257" t="s">
        <v>46</v>
      </c>
      <c r="F370" s="249" t="s">
        <v>2377</v>
      </c>
      <c r="G370" s="249"/>
      <c r="H370" s="249"/>
      <c r="I370" s="43" t="s">
        <v>2377</v>
      </c>
      <c r="J370" s="43" t="s">
        <v>48</v>
      </c>
      <c r="K370" s="43" t="s">
        <v>109</v>
      </c>
      <c r="L370" s="16" t="s">
        <v>2378</v>
      </c>
      <c r="M370" s="38" t="s">
        <v>3328</v>
      </c>
      <c r="N370" s="268"/>
      <c r="O370" s="314"/>
      <c r="P370" s="315" t="s">
        <v>3329</v>
      </c>
      <c r="Q370" s="38"/>
      <c r="R370" s="38"/>
      <c r="S370" s="316" t="s">
        <v>1916</v>
      </c>
      <c r="T370" s="316" t="s">
        <v>1288</v>
      </c>
      <c r="U370" s="38"/>
      <c r="V370" s="38"/>
      <c r="W370" s="38"/>
      <c r="X370" s="40" t="s">
        <v>70</v>
      </c>
      <c r="Y370" s="43" t="s">
        <v>3330</v>
      </c>
      <c r="Z370" s="80" t="s">
        <v>3331</v>
      </c>
      <c r="AA370" s="38" t="s">
        <v>3332</v>
      </c>
      <c r="AB370" s="289">
        <v>43402</v>
      </c>
      <c r="AC370" s="289">
        <v>43525</v>
      </c>
      <c r="AD370" s="100" t="s">
        <v>3333</v>
      </c>
      <c r="AE370" s="294"/>
      <c r="AF370" s="32" t="s">
        <v>60</v>
      </c>
      <c r="AG370" s="32" t="s">
        <v>2164</v>
      </c>
      <c r="AH370" s="33" t="s">
        <v>2165</v>
      </c>
      <c r="AI370" s="70" t="s">
        <v>2166</v>
      </c>
      <c r="AJ370" s="70">
        <v>6290</v>
      </c>
      <c r="AK370" s="62">
        <v>2018</v>
      </c>
      <c r="AL370" s="62" t="s">
        <v>2167</v>
      </c>
      <c r="AM370" s="70">
        <v>6290</v>
      </c>
      <c r="AN370" s="70"/>
      <c r="AO370" s="301"/>
      <c r="AP370" s="302" t="s">
        <v>65</v>
      </c>
      <c r="AQ370" s="40" t="e">
        <f>COUNTIF(#REF!,C370)</f>
        <v>#REF!</v>
      </c>
      <c r="AS370" s="220" t="e">
        <f>VLOOKUP(C370,#REF!,1,0)</f>
        <v>#REF!</v>
      </c>
    </row>
    <row r="371" s="51" customFormat="1" ht="39.6" spans="1:45">
      <c r="A371" s="89" t="s">
        <v>3334</v>
      </c>
      <c r="B371" s="28">
        <v>375</v>
      </c>
      <c r="C371" s="89" t="s">
        <v>3334</v>
      </c>
      <c r="D371" s="90" t="s">
        <v>3335</v>
      </c>
      <c r="E371" s="257" t="s">
        <v>46</v>
      </c>
      <c r="F371" s="311" t="s">
        <v>2187</v>
      </c>
      <c r="G371" s="249" t="s">
        <v>542</v>
      </c>
      <c r="H371" s="311"/>
      <c r="I371" s="76" t="s">
        <v>2187</v>
      </c>
      <c r="J371" s="43" t="s">
        <v>48</v>
      </c>
      <c r="K371" s="43"/>
      <c r="L371" s="16" t="s">
        <v>2188</v>
      </c>
      <c r="M371" s="43" t="s">
        <v>3336</v>
      </c>
      <c r="N371" s="43" t="s">
        <v>3337</v>
      </c>
      <c r="O371" s="270"/>
      <c r="P371" s="241" t="s">
        <v>3338</v>
      </c>
      <c r="Q371" s="43"/>
      <c r="R371" s="43"/>
      <c r="S371" s="280" t="s">
        <v>2192</v>
      </c>
      <c r="T371" s="280" t="s">
        <v>926</v>
      </c>
      <c r="U371" s="43"/>
      <c r="V371" s="43"/>
      <c r="W371" s="43"/>
      <c r="X371" s="205" t="s">
        <v>250</v>
      </c>
      <c r="Y371" s="43" t="s">
        <v>3339</v>
      </c>
      <c r="Z371" s="80" t="s">
        <v>2277</v>
      </c>
      <c r="AA371" s="43" t="s">
        <v>3340</v>
      </c>
      <c r="AB371" s="243">
        <v>41606</v>
      </c>
      <c r="AC371" s="243">
        <v>41730</v>
      </c>
      <c r="AD371" s="310" t="s">
        <v>3341</v>
      </c>
      <c r="AE371" s="28"/>
      <c r="AF371" s="44" t="s">
        <v>60</v>
      </c>
      <c r="AG371" s="44" t="s">
        <v>2164</v>
      </c>
      <c r="AH371" s="33" t="s">
        <v>2165</v>
      </c>
      <c r="AI371" s="121" t="s">
        <v>2166</v>
      </c>
      <c r="AJ371" s="121">
        <v>6296</v>
      </c>
      <c r="AK371" s="121">
        <v>2013</v>
      </c>
      <c r="AL371" s="62" t="s">
        <v>2167</v>
      </c>
      <c r="AM371" s="121">
        <v>6296</v>
      </c>
      <c r="AN371" s="70"/>
      <c r="AO371" s="301" t="s">
        <v>65</v>
      </c>
      <c r="AP371" s="302" t="s">
        <v>65</v>
      </c>
      <c r="AQ371" s="40" t="e">
        <f>COUNTIF(#REF!,C371)</f>
        <v>#REF!</v>
      </c>
      <c r="AR371" s="80"/>
      <c r="AS371" s="220" t="e">
        <f>VLOOKUP(C371,#REF!,1,0)</f>
        <v>#REF!</v>
      </c>
    </row>
    <row r="372" s="51" customFormat="1" ht="14.4" spans="1:45">
      <c r="A372" s="91" t="s">
        <v>3342</v>
      </c>
      <c r="B372" s="28">
        <v>376</v>
      </c>
      <c r="C372" s="91" t="s">
        <v>3342</v>
      </c>
      <c r="D372" s="88" t="s">
        <v>3343</v>
      </c>
      <c r="E372" s="257" t="s">
        <v>239</v>
      </c>
      <c r="F372" s="249" t="s">
        <v>2187</v>
      </c>
      <c r="G372" s="249"/>
      <c r="H372" s="249"/>
      <c r="I372" s="43" t="s">
        <v>2187</v>
      </c>
      <c r="J372" s="43" t="s">
        <v>48</v>
      </c>
      <c r="K372" s="43"/>
      <c r="L372" s="16" t="s">
        <v>2188</v>
      </c>
      <c r="M372" s="38" t="s">
        <v>3344</v>
      </c>
      <c r="N372" s="268"/>
      <c r="O372" s="314" t="s">
        <v>3345</v>
      </c>
      <c r="P372" s="263"/>
      <c r="Q372" s="38" t="s">
        <v>547</v>
      </c>
      <c r="R372" s="38" t="s">
        <v>3346</v>
      </c>
      <c r="S372" s="316" t="s">
        <v>2192</v>
      </c>
      <c r="T372" s="316" t="s">
        <v>926</v>
      </c>
      <c r="U372" s="38"/>
      <c r="V372" s="38"/>
      <c r="W372" s="38"/>
      <c r="X372" s="40" t="s">
        <v>2564</v>
      </c>
      <c r="Y372" s="43" t="s">
        <v>2654</v>
      </c>
      <c r="Z372" s="80" t="s">
        <v>2654</v>
      </c>
      <c r="AA372" s="38" t="s">
        <v>3347</v>
      </c>
      <c r="AB372" s="289">
        <v>35795</v>
      </c>
      <c r="AC372" s="289">
        <v>35977</v>
      </c>
      <c r="AD372" s="100" t="s">
        <v>3348</v>
      </c>
      <c r="AE372" s="294"/>
      <c r="AF372" s="32" t="s">
        <v>60</v>
      </c>
      <c r="AG372" s="32" t="s">
        <v>2164</v>
      </c>
      <c r="AH372" s="33" t="s">
        <v>2165</v>
      </c>
      <c r="AI372" s="70" t="s">
        <v>2166</v>
      </c>
      <c r="AJ372" s="70">
        <v>6302</v>
      </c>
      <c r="AK372" s="62">
        <v>1997</v>
      </c>
      <c r="AL372" s="62" t="s">
        <v>2167</v>
      </c>
      <c r="AM372" s="70">
        <v>6302</v>
      </c>
      <c r="AN372" s="70"/>
      <c r="AO372" s="301"/>
      <c r="AP372" s="302" t="s">
        <v>65</v>
      </c>
      <c r="AQ372" s="40" t="e">
        <f>COUNTIF(#REF!,C372)</f>
        <v>#REF!</v>
      </c>
      <c r="AS372" s="220" t="e">
        <f>VLOOKUP(C372,#REF!,1,0)</f>
        <v>#REF!</v>
      </c>
    </row>
    <row r="373" s="51" customFormat="1" ht="14.4" spans="1:45">
      <c r="A373" s="84" t="s">
        <v>3345</v>
      </c>
      <c r="B373" s="28">
        <v>377</v>
      </c>
      <c r="C373" s="84" t="s">
        <v>3345</v>
      </c>
      <c r="D373" s="88" t="s">
        <v>3343</v>
      </c>
      <c r="E373" s="257" t="s">
        <v>239</v>
      </c>
      <c r="F373" s="249" t="s">
        <v>2187</v>
      </c>
      <c r="G373" s="249"/>
      <c r="H373" s="249"/>
      <c r="I373" s="43" t="s">
        <v>2187</v>
      </c>
      <c r="J373" s="43" t="s">
        <v>48</v>
      </c>
      <c r="K373" s="43"/>
      <c r="L373" s="16" t="s">
        <v>2188</v>
      </c>
      <c r="M373" s="38" t="s">
        <v>3349</v>
      </c>
      <c r="N373" s="268"/>
      <c r="O373" s="314" t="s">
        <v>3350</v>
      </c>
      <c r="P373" s="315" t="s">
        <v>3342</v>
      </c>
      <c r="Q373" s="51" t="s">
        <v>293</v>
      </c>
      <c r="R373" s="38" t="s">
        <v>3351</v>
      </c>
      <c r="S373" s="316" t="s">
        <v>2192</v>
      </c>
      <c r="T373" s="316" t="s">
        <v>926</v>
      </c>
      <c r="U373" s="38"/>
      <c r="V373" s="38"/>
      <c r="W373" s="38"/>
      <c r="X373" s="40" t="s">
        <v>2254</v>
      </c>
      <c r="Y373" s="43" t="s">
        <v>2277</v>
      </c>
      <c r="Z373" s="80" t="s">
        <v>2277</v>
      </c>
      <c r="AA373" s="38" t="s">
        <v>3352</v>
      </c>
      <c r="AB373" s="289">
        <v>40148</v>
      </c>
      <c r="AC373" s="289">
        <v>40299</v>
      </c>
      <c r="AD373" s="100" t="s">
        <v>3353</v>
      </c>
      <c r="AE373" s="294"/>
      <c r="AF373" s="32" t="s">
        <v>60</v>
      </c>
      <c r="AG373" s="32" t="s">
        <v>2164</v>
      </c>
      <c r="AH373" s="33" t="s">
        <v>2165</v>
      </c>
      <c r="AI373" s="70" t="s">
        <v>2166</v>
      </c>
      <c r="AJ373" s="70">
        <v>6302</v>
      </c>
      <c r="AK373" s="62">
        <v>2009</v>
      </c>
      <c r="AL373" s="62" t="s">
        <v>2167</v>
      </c>
      <c r="AM373" s="70">
        <v>6302</v>
      </c>
      <c r="AN373" s="70"/>
      <c r="AO373" s="301"/>
      <c r="AP373" s="302" t="s">
        <v>65</v>
      </c>
      <c r="AQ373" s="40" t="e">
        <f>COUNTIF(#REF!,C373)</f>
        <v>#REF!</v>
      </c>
      <c r="AS373" s="220" t="e">
        <f>VLOOKUP(C373,#REF!,1,0)</f>
        <v>#REF!</v>
      </c>
    </row>
    <row r="374" s="51" customFormat="1" ht="39.6" spans="1:45">
      <c r="A374" s="89" t="s">
        <v>3350</v>
      </c>
      <c r="B374" s="28">
        <v>378</v>
      </c>
      <c r="C374" s="89" t="s">
        <v>3350</v>
      </c>
      <c r="D374" s="90" t="s">
        <v>3354</v>
      </c>
      <c r="E374" s="257" t="s">
        <v>46</v>
      </c>
      <c r="F374" s="311" t="s">
        <v>2187</v>
      </c>
      <c r="G374" s="249" t="s">
        <v>2292</v>
      </c>
      <c r="H374" s="311"/>
      <c r="I374" s="76" t="s">
        <v>2187</v>
      </c>
      <c r="J374" s="43" t="s">
        <v>48</v>
      </c>
      <c r="K374" s="43"/>
      <c r="L374" s="16" t="s">
        <v>2188</v>
      </c>
      <c r="M374" s="43" t="s">
        <v>3355</v>
      </c>
      <c r="N374" s="43" t="s">
        <v>3356</v>
      </c>
      <c r="O374" s="270"/>
      <c r="P374" s="241" t="s">
        <v>3345</v>
      </c>
      <c r="Q374" s="43"/>
      <c r="R374" s="43"/>
      <c r="S374" s="280" t="s">
        <v>2192</v>
      </c>
      <c r="T374" s="280" t="s">
        <v>926</v>
      </c>
      <c r="U374" s="43"/>
      <c r="V374" s="43"/>
      <c r="W374" s="43"/>
      <c r="X374" s="205" t="s">
        <v>55</v>
      </c>
      <c r="Y374" s="43" t="s">
        <v>3357</v>
      </c>
      <c r="Z374" s="80" t="s">
        <v>3120</v>
      </c>
      <c r="AA374" s="43" t="s">
        <v>3358</v>
      </c>
      <c r="AB374" s="243">
        <v>43773</v>
      </c>
      <c r="AC374" s="243">
        <v>43952</v>
      </c>
      <c r="AD374" s="310" t="s">
        <v>3359</v>
      </c>
      <c r="AE374" s="28"/>
      <c r="AF374" s="44" t="s">
        <v>60</v>
      </c>
      <c r="AG374" s="44" t="s">
        <v>2164</v>
      </c>
      <c r="AH374" s="33" t="s">
        <v>2165</v>
      </c>
      <c r="AI374" s="121" t="s">
        <v>2166</v>
      </c>
      <c r="AJ374" s="121">
        <v>6302</v>
      </c>
      <c r="AK374" s="121">
        <v>2019</v>
      </c>
      <c r="AL374" s="62" t="s">
        <v>2167</v>
      </c>
      <c r="AM374" s="121">
        <v>6302</v>
      </c>
      <c r="AN374" s="70"/>
      <c r="AO374" s="301" t="s">
        <v>65</v>
      </c>
      <c r="AP374" s="302" t="s">
        <v>65</v>
      </c>
      <c r="AQ374" s="40" t="e">
        <f>COUNTIF(#REF!,C374)</f>
        <v>#REF!</v>
      </c>
      <c r="AR374" s="80"/>
      <c r="AS374" s="220" t="e">
        <f>VLOOKUP(C374,#REF!,1,0)</f>
        <v>#REF!</v>
      </c>
    </row>
    <row r="375" s="51" customFormat="1" ht="14.4" spans="1:45">
      <c r="A375" s="109" t="s">
        <v>3360</v>
      </c>
      <c r="B375" s="28">
        <v>379</v>
      </c>
      <c r="C375" s="109" t="s">
        <v>3360</v>
      </c>
      <c r="D375" s="88" t="s">
        <v>3361</v>
      </c>
      <c r="E375" s="257" t="s">
        <v>46</v>
      </c>
      <c r="F375" s="249" t="s">
        <v>2248</v>
      </c>
      <c r="G375" s="249"/>
      <c r="H375" s="249"/>
      <c r="I375" s="43" t="s">
        <v>2248</v>
      </c>
      <c r="J375" s="43" t="s">
        <v>48</v>
      </c>
      <c r="K375" s="43" t="s">
        <v>94</v>
      </c>
      <c r="L375" s="16" t="s">
        <v>2249</v>
      </c>
      <c r="M375" s="38" t="s">
        <v>3362</v>
      </c>
      <c r="N375" s="43" t="s">
        <v>3363</v>
      </c>
      <c r="O375" s="314"/>
      <c r="P375" s="241" t="s">
        <v>3364</v>
      </c>
      <c r="Q375" s="38"/>
      <c r="R375" s="38"/>
      <c r="S375" s="316" t="s">
        <v>2253</v>
      </c>
      <c r="T375" s="316" t="s">
        <v>102</v>
      </c>
      <c r="U375" s="38"/>
      <c r="V375" s="38"/>
      <c r="W375" s="38"/>
      <c r="X375" s="40" t="s">
        <v>2286</v>
      </c>
      <c r="Y375" s="43" t="s">
        <v>3365</v>
      </c>
      <c r="Z375" s="80" t="s">
        <v>3366</v>
      </c>
      <c r="AA375" s="38" t="s">
        <v>3367</v>
      </c>
      <c r="AB375" s="289">
        <v>41144</v>
      </c>
      <c r="AC375" s="289">
        <v>41244</v>
      </c>
      <c r="AD375" s="100" t="s">
        <v>3368</v>
      </c>
      <c r="AE375" s="294"/>
      <c r="AF375" s="32" t="s">
        <v>60</v>
      </c>
      <c r="AG375" s="32" t="s">
        <v>2164</v>
      </c>
      <c r="AH375" s="33" t="s">
        <v>2165</v>
      </c>
      <c r="AI375" s="70" t="s">
        <v>2166</v>
      </c>
      <c r="AJ375" s="70">
        <v>6308</v>
      </c>
      <c r="AK375" s="62">
        <v>2012</v>
      </c>
      <c r="AL375" s="62" t="s">
        <v>2167</v>
      </c>
      <c r="AM375" s="70">
        <v>6308</v>
      </c>
      <c r="AN375" s="70"/>
      <c r="AO375" s="301" t="s">
        <v>65</v>
      </c>
      <c r="AP375" s="302" t="s">
        <v>65</v>
      </c>
      <c r="AQ375" s="40" t="e">
        <f>COUNTIF(#REF!,C375)</f>
        <v>#REF!</v>
      </c>
      <c r="AR375" s="38"/>
      <c r="AS375" s="220" t="e">
        <f>VLOOKUP(C375,#REF!,1,0)</f>
        <v>#REF!</v>
      </c>
    </row>
    <row r="376" s="51" customFormat="1" ht="14.4" spans="1:45">
      <c r="A376" s="84" t="s">
        <v>3369</v>
      </c>
      <c r="B376" s="28">
        <v>380</v>
      </c>
      <c r="C376" s="84" t="s">
        <v>3369</v>
      </c>
      <c r="D376" s="76" t="s">
        <v>3370</v>
      </c>
      <c r="E376" s="257" t="s">
        <v>239</v>
      </c>
      <c r="F376" s="249" t="s">
        <v>2248</v>
      </c>
      <c r="G376" s="249"/>
      <c r="H376" s="249"/>
      <c r="I376" s="43" t="s">
        <v>2248</v>
      </c>
      <c r="J376" s="43" t="s">
        <v>48</v>
      </c>
      <c r="K376" s="43" t="s">
        <v>94</v>
      </c>
      <c r="L376" s="16" t="s">
        <v>2249</v>
      </c>
      <c r="M376" s="38" t="s">
        <v>3371</v>
      </c>
      <c r="N376" s="43" t="s">
        <v>3372</v>
      </c>
      <c r="O376" s="314" t="s">
        <v>3373</v>
      </c>
      <c r="P376" s="315" t="s">
        <v>3374</v>
      </c>
      <c r="Q376" s="38"/>
      <c r="R376" s="38"/>
      <c r="S376" s="316" t="s">
        <v>2253</v>
      </c>
      <c r="T376" s="316" t="s">
        <v>102</v>
      </c>
      <c r="U376" s="38"/>
      <c r="V376" s="38"/>
      <c r="W376" s="38"/>
      <c r="X376" s="40" t="s">
        <v>3000</v>
      </c>
      <c r="Y376" s="43" t="s">
        <v>3375</v>
      </c>
      <c r="Z376" s="80" t="s">
        <v>3376</v>
      </c>
      <c r="AA376" s="38" t="s">
        <v>3377</v>
      </c>
      <c r="AB376" s="289">
        <v>42376</v>
      </c>
      <c r="AC376" s="289">
        <v>42522</v>
      </c>
      <c r="AD376" s="286"/>
      <c r="AE376" s="294" t="s">
        <v>3378</v>
      </c>
      <c r="AF376" s="32" t="s">
        <v>60</v>
      </c>
      <c r="AG376" s="32" t="s">
        <v>2164</v>
      </c>
      <c r="AH376" s="33" t="s">
        <v>2165</v>
      </c>
      <c r="AI376" s="70" t="s">
        <v>2166</v>
      </c>
      <c r="AJ376" s="70">
        <v>6321</v>
      </c>
      <c r="AK376" s="62">
        <v>2016</v>
      </c>
      <c r="AL376" s="62" t="s">
        <v>2167</v>
      </c>
      <c r="AM376" s="70">
        <v>6321</v>
      </c>
      <c r="AN376" s="70"/>
      <c r="AO376" s="301"/>
      <c r="AP376" s="302" t="s">
        <v>65</v>
      </c>
      <c r="AQ376" s="40" t="e">
        <f>COUNTIF(#REF!,C376)</f>
        <v>#REF!</v>
      </c>
      <c r="AR376" s="38"/>
      <c r="AS376" s="220" t="e">
        <f>VLOOKUP(C376,#REF!,1,0)</f>
        <v>#REF!</v>
      </c>
    </row>
    <row r="377" s="51" customFormat="1" ht="14.4" spans="1:45">
      <c r="A377" s="84" t="s">
        <v>3379</v>
      </c>
      <c r="B377" s="28">
        <v>381</v>
      </c>
      <c r="C377" s="84" t="s">
        <v>3379</v>
      </c>
      <c r="D377" s="76" t="s">
        <v>3380</v>
      </c>
      <c r="E377" s="257" t="s">
        <v>46</v>
      </c>
      <c r="F377" s="249" t="s">
        <v>2248</v>
      </c>
      <c r="G377" s="249"/>
      <c r="H377" s="249"/>
      <c r="I377" s="43" t="s">
        <v>2248</v>
      </c>
      <c r="J377" s="43" t="s">
        <v>48</v>
      </c>
      <c r="K377" s="43" t="s">
        <v>94</v>
      </c>
      <c r="L377" s="16" t="s">
        <v>2249</v>
      </c>
      <c r="M377" s="38" t="s">
        <v>3381</v>
      </c>
      <c r="N377" s="43" t="s">
        <v>3382</v>
      </c>
      <c r="O377" s="314"/>
      <c r="P377" s="315" t="s">
        <v>3383</v>
      </c>
      <c r="Q377" s="38"/>
      <c r="R377" s="38"/>
      <c r="S377" s="316" t="s">
        <v>2253</v>
      </c>
      <c r="T377" s="316" t="s">
        <v>102</v>
      </c>
      <c r="U377" s="38"/>
      <c r="V377" s="38"/>
      <c r="W377" s="38"/>
      <c r="X377" s="40" t="s">
        <v>129</v>
      </c>
      <c r="Y377" s="43" t="s">
        <v>3384</v>
      </c>
      <c r="Z377" s="80" t="s">
        <v>3385</v>
      </c>
      <c r="AA377" s="38" t="s">
        <v>3386</v>
      </c>
      <c r="AB377" s="289">
        <v>43773</v>
      </c>
      <c r="AC377" s="289">
        <v>43952</v>
      </c>
      <c r="AD377" s="100" t="s">
        <v>3387</v>
      </c>
      <c r="AE377" s="294"/>
      <c r="AF377" s="32" t="s">
        <v>60</v>
      </c>
      <c r="AG377" s="32" t="s">
        <v>2164</v>
      </c>
      <c r="AH377" s="33" t="s">
        <v>2165</v>
      </c>
      <c r="AI377" s="70" t="s">
        <v>2166</v>
      </c>
      <c r="AJ377" s="70">
        <v>6326</v>
      </c>
      <c r="AK377" s="62">
        <v>2019</v>
      </c>
      <c r="AL377" s="62" t="s">
        <v>2167</v>
      </c>
      <c r="AM377" s="70">
        <v>6326</v>
      </c>
      <c r="AN377" s="70"/>
      <c r="AO377" s="301"/>
      <c r="AP377" s="302" t="s">
        <v>65</v>
      </c>
      <c r="AQ377" s="40" t="e">
        <f>COUNTIF(#REF!,C377)</f>
        <v>#REF!</v>
      </c>
      <c r="AR377" s="38"/>
      <c r="AS377" s="220" t="e">
        <f>VLOOKUP(C377,#REF!,1,0)</f>
        <v>#REF!</v>
      </c>
    </row>
    <row r="378" s="38" customFormat="1" ht="14.4" spans="1:45">
      <c r="A378" s="84" t="s">
        <v>3388</v>
      </c>
      <c r="B378" s="28">
        <v>382</v>
      </c>
      <c r="C378" s="84" t="s">
        <v>3388</v>
      </c>
      <c r="D378" s="76" t="s">
        <v>3389</v>
      </c>
      <c r="E378" s="257" t="s">
        <v>46</v>
      </c>
      <c r="F378" s="249" t="s">
        <v>1650</v>
      </c>
      <c r="G378" s="249"/>
      <c r="H378" s="249"/>
      <c r="I378" s="80" t="s">
        <v>1650</v>
      </c>
      <c r="J378" s="43" t="s">
        <v>48</v>
      </c>
      <c r="K378" s="43" t="s">
        <v>144</v>
      </c>
      <c r="L378" s="16" t="s">
        <v>1651</v>
      </c>
      <c r="M378" s="38" t="s">
        <v>3390</v>
      </c>
      <c r="N378" s="43" t="s">
        <v>3391</v>
      </c>
      <c r="O378" s="314"/>
      <c r="P378" s="315" t="s">
        <v>3392</v>
      </c>
      <c r="S378" s="316" t="s">
        <v>3393</v>
      </c>
      <c r="T378" s="316" t="s">
        <v>1707</v>
      </c>
      <c r="X378" s="40" t="s">
        <v>2564</v>
      </c>
      <c r="Y378" s="43" t="s">
        <v>3394</v>
      </c>
      <c r="Z378" s="80" t="s">
        <v>3395</v>
      </c>
      <c r="AA378" s="38" t="s">
        <v>3396</v>
      </c>
      <c r="AB378" s="289">
        <v>38559</v>
      </c>
      <c r="AC378" s="289">
        <v>38657</v>
      </c>
      <c r="AD378" s="100" t="s">
        <v>3397</v>
      </c>
      <c r="AE378" s="294"/>
      <c r="AF378" s="32" t="s">
        <v>60</v>
      </c>
      <c r="AG378" s="32" t="s">
        <v>2164</v>
      </c>
      <c r="AH378" s="33" t="s">
        <v>2165</v>
      </c>
      <c r="AI378" s="70" t="s">
        <v>2166</v>
      </c>
      <c r="AJ378" s="70">
        <v>6327</v>
      </c>
      <c r="AK378" s="62">
        <v>2005</v>
      </c>
      <c r="AL378" s="62" t="s">
        <v>2167</v>
      </c>
      <c r="AM378" s="70">
        <v>6327</v>
      </c>
      <c r="AN378" s="70"/>
      <c r="AO378" s="301"/>
      <c r="AP378" s="302" t="s">
        <v>65</v>
      </c>
      <c r="AQ378" s="40" t="e">
        <f>COUNTIF(#REF!,C378)</f>
        <v>#REF!</v>
      </c>
      <c r="AS378" s="220" t="e">
        <f>VLOOKUP(C378,#REF!,1,0)</f>
        <v>#REF!</v>
      </c>
    </row>
    <row r="379" s="38" customFormat="1" ht="21.6" spans="1:45">
      <c r="A379" s="103" t="s">
        <v>3398</v>
      </c>
      <c r="B379" s="28">
        <v>383</v>
      </c>
      <c r="C379" s="103" t="s">
        <v>3398</v>
      </c>
      <c r="D379" s="405" t="s">
        <v>3399</v>
      </c>
      <c r="E379" s="238" t="s">
        <v>46</v>
      </c>
      <c r="F379" s="239"/>
      <c r="G379" s="239"/>
      <c r="H379" s="239"/>
      <c r="I379" s="397" t="s">
        <v>3400</v>
      </c>
      <c r="J379" s="16" t="s">
        <v>48</v>
      </c>
      <c r="K379" s="16"/>
      <c r="L379" s="397" t="s">
        <v>3401</v>
      </c>
      <c r="M379" s="397" t="s">
        <v>3402</v>
      </c>
      <c r="N379" s="16" t="s">
        <v>3403</v>
      </c>
      <c r="O379" s="240"/>
      <c r="P379" s="398" t="s">
        <v>3404</v>
      </c>
      <c r="Q379" s="16"/>
      <c r="R379" s="16"/>
      <c r="S379" s="242" t="s">
        <v>3405</v>
      </c>
      <c r="T379" s="399" t="s">
        <v>1917</v>
      </c>
      <c r="U379" s="16"/>
      <c r="V379" s="16"/>
      <c r="W379" s="16"/>
      <c r="X379" s="400" t="s">
        <v>3174</v>
      </c>
      <c r="Y379" s="397" t="s">
        <v>3406</v>
      </c>
      <c r="Z379" s="80" t="s">
        <v>813</v>
      </c>
      <c r="AA379" s="16" t="s">
        <v>3407</v>
      </c>
      <c r="AB379" s="243">
        <v>41606</v>
      </c>
      <c r="AC379" s="243">
        <v>41730</v>
      </c>
      <c r="AD379" s="401" t="s">
        <v>3408</v>
      </c>
      <c r="AE379" s="244"/>
      <c r="AF379" s="32" t="s">
        <v>60</v>
      </c>
      <c r="AG379" s="16" t="s">
        <v>2164</v>
      </c>
      <c r="AH379" s="396" t="s">
        <v>2165</v>
      </c>
      <c r="AI379" s="19" t="s">
        <v>2166</v>
      </c>
      <c r="AJ379" s="19">
        <v>6331</v>
      </c>
      <c r="AK379" s="19">
        <v>2013</v>
      </c>
      <c r="AL379" s="19" t="s">
        <v>2167</v>
      </c>
      <c r="AM379" s="19">
        <v>6331</v>
      </c>
      <c r="AN379" s="19"/>
      <c r="AO379" s="301"/>
      <c r="AP379" s="302" t="s">
        <v>65</v>
      </c>
      <c r="AQ379" s="40" t="e">
        <f>COUNTIF(#REF!,C379)</f>
        <v>#REF!</v>
      </c>
      <c r="AR379" s="16"/>
      <c r="AS379" s="220" t="e">
        <f>VLOOKUP(C379,#REF!,1,0)</f>
        <v>#REF!</v>
      </c>
    </row>
    <row r="380" s="38" customFormat="1" ht="14.4" spans="1:45">
      <c r="A380" s="84" t="s">
        <v>3409</v>
      </c>
      <c r="B380" s="28">
        <v>384</v>
      </c>
      <c r="C380" s="84" t="s">
        <v>3409</v>
      </c>
      <c r="D380" s="76" t="s">
        <v>3410</v>
      </c>
      <c r="E380" s="257" t="s">
        <v>239</v>
      </c>
      <c r="F380" s="249" t="s">
        <v>2187</v>
      </c>
      <c r="G380" s="249"/>
      <c r="H380" s="249"/>
      <c r="I380" s="43" t="s">
        <v>2187</v>
      </c>
      <c r="J380" s="43" t="s">
        <v>48</v>
      </c>
      <c r="K380" s="43"/>
      <c r="L380" s="16" t="s">
        <v>2188</v>
      </c>
      <c r="M380" s="38" t="s">
        <v>3411</v>
      </c>
      <c r="N380" s="268"/>
      <c r="O380" s="314" t="s">
        <v>3412</v>
      </c>
      <c r="P380" s="263"/>
      <c r="S380" s="316" t="s">
        <v>2192</v>
      </c>
      <c r="T380" s="316" t="s">
        <v>926</v>
      </c>
      <c r="X380" s="40" t="s">
        <v>2352</v>
      </c>
      <c r="Y380" s="43" t="s">
        <v>3413</v>
      </c>
      <c r="Z380" s="80" t="s">
        <v>3413</v>
      </c>
      <c r="AA380" s="38" t="s">
        <v>3414</v>
      </c>
      <c r="AB380" s="289">
        <v>35795</v>
      </c>
      <c r="AC380" s="289">
        <v>35977</v>
      </c>
      <c r="AD380" s="100" t="s">
        <v>3415</v>
      </c>
      <c r="AE380" s="294"/>
      <c r="AF380" s="32" t="s">
        <v>60</v>
      </c>
      <c r="AG380" s="32" t="s">
        <v>2164</v>
      </c>
      <c r="AH380" s="33" t="s">
        <v>2165</v>
      </c>
      <c r="AI380" s="70" t="s">
        <v>2166</v>
      </c>
      <c r="AJ380" s="70">
        <v>6334</v>
      </c>
      <c r="AK380" s="62">
        <v>1997</v>
      </c>
      <c r="AL380" s="62" t="s">
        <v>2167</v>
      </c>
      <c r="AM380" s="70">
        <v>6334</v>
      </c>
      <c r="AN380" s="70"/>
      <c r="AO380" s="301"/>
      <c r="AP380" s="302" t="s">
        <v>65</v>
      </c>
      <c r="AQ380" s="40" t="e">
        <f>COUNTIF(#REF!,C380)</f>
        <v>#REF!</v>
      </c>
      <c r="AS380" s="220" t="e">
        <f>VLOOKUP(C380,#REF!,1,0)</f>
        <v>#REF!</v>
      </c>
    </row>
    <row r="381" s="38" customFormat="1" ht="39.6" spans="1:45">
      <c r="A381" s="133" t="s">
        <v>3412</v>
      </c>
      <c r="B381" s="28">
        <v>385</v>
      </c>
      <c r="C381" s="133" t="s">
        <v>3412</v>
      </c>
      <c r="D381" s="134" t="s">
        <v>3416</v>
      </c>
      <c r="E381" s="257" t="s">
        <v>46</v>
      </c>
      <c r="F381" s="249" t="s">
        <v>2187</v>
      </c>
      <c r="G381" s="249" t="s">
        <v>3417</v>
      </c>
      <c r="H381" s="249" t="s">
        <v>3418</v>
      </c>
      <c r="I381" s="43" t="s">
        <v>2187</v>
      </c>
      <c r="J381" s="43" t="s">
        <v>48</v>
      </c>
      <c r="K381" s="43"/>
      <c r="L381" s="16" t="s">
        <v>2188</v>
      </c>
      <c r="M381" s="43" t="s">
        <v>3419</v>
      </c>
      <c r="N381" s="43" t="s">
        <v>3420</v>
      </c>
      <c r="O381" s="270"/>
      <c r="P381" s="241" t="s">
        <v>3409</v>
      </c>
      <c r="Q381" s="43"/>
      <c r="R381" s="43"/>
      <c r="S381" s="280" t="s">
        <v>2192</v>
      </c>
      <c r="T381" s="280" t="s">
        <v>926</v>
      </c>
      <c r="U381" s="43"/>
      <c r="V381" s="43"/>
      <c r="W381" s="43"/>
      <c r="X381" s="205" t="s">
        <v>2254</v>
      </c>
      <c r="Y381" s="43" t="s">
        <v>3421</v>
      </c>
      <c r="Z381" s="80" t="s">
        <v>3422</v>
      </c>
      <c r="AA381" s="43" t="s">
        <v>3423</v>
      </c>
      <c r="AB381" s="243">
        <v>41606</v>
      </c>
      <c r="AC381" s="243">
        <v>41730</v>
      </c>
      <c r="AD381" s="310" t="s">
        <v>3424</v>
      </c>
      <c r="AE381" s="28"/>
      <c r="AF381" s="44" t="s">
        <v>60</v>
      </c>
      <c r="AG381" s="44" t="s">
        <v>2164</v>
      </c>
      <c r="AH381" s="33" t="s">
        <v>2165</v>
      </c>
      <c r="AI381" s="121" t="s">
        <v>2166</v>
      </c>
      <c r="AJ381" s="121">
        <v>6334</v>
      </c>
      <c r="AK381" s="121">
        <v>2013</v>
      </c>
      <c r="AL381" s="62" t="s">
        <v>2167</v>
      </c>
      <c r="AM381" s="121">
        <v>6334</v>
      </c>
      <c r="AN381" s="70"/>
      <c r="AO381" s="301" t="s">
        <v>65</v>
      </c>
      <c r="AP381" s="302" t="s">
        <v>65</v>
      </c>
      <c r="AQ381" s="40" t="e">
        <f>COUNTIF(#REF!,C381)</f>
        <v>#REF!</v>
      </c>
      <c r="AR381" s="43"/>
      <c r="AS381" s="220" t="e">
        <f>VLOOKUP(C381,#REF!,1,0)</f>
        <v>#REF!</v>
      </c>
    </row>
    <row r="382" s="38" customFormat="1" ht="14.4" spans="1:45">
      <c r="A382" s="84" t="s">
        <v>3425</v>
      </c>
      <c r="B382" s="28">
        <v>386</v>
      </c>
      <c r="C382" s="84" t="s">
        <v>3425</v>
      </c>
      <c r="D382" s="76" t="s">
        <v>3426</v>
      </c>
      <c r="E382" s="257" t="s">
        <v>239</v>
      </c>
      <c r="F382" s="249" t="s">
        <v>2248</v>
      </c>
      <c r="G382" s="249"/>
      <c r="H382" s="249"/>
      <c r="I382" s="43" t="s">
        <v>2248</v>
      </c>
      <c r="J382" s="43" t="s">
        <v>48</v>
      </c>
      <c r="K382" s="43" t="s">
        <v>94</v>
      </c>
      <c r="L382" s="16" t="s">
        <v>2249</v>
      </c>
      <c r="M382" s="38" t="s">
        <v>3427</v>
      </c>
      <c r="N382" s="43" t="s">
        <v>3428</v>
      </c>
      <c r="O382" s="314" t="s">
        <v>3429</v>
      </c>
      <c r="P382" s="315" t="s">
        <v>3430</v>
      </c>
      <c r="S382" s="316" t="s">
        <v>2253</v>
      </c>
      <c r="T382" s="316" t="s">
        <v>102</v>
      </c>
      <c r="X382" s="40" t="s">
        <v>2352</v>
      </c>
      <c r="Y382" s="43" t="s">
        <v>3431</v>
      </c>
      <c r="Z382" s="80" t="s">
        <v>3431</v>
      </c>
      <c r="AA382" s="38" t="s">
        <v>3432</v>
      </c>
      <c r="AB382" s="289">
        <v>42376</v>
      </c>
      <c r="AC382" s="289">
        <v>42522</v>
      </c>
      <c r="AD382" s="286"/>
      <c r="AE382" s="294" t="s">
        <v>3378</v>
      </c>
      <c r="AF382" s="32" t="s">
        <v>60</v>
      </c>
      <c r="AG382" s="32" t="s">
        <v>2164</v>
      </c>
      <c r="AH382" s="33" t="s">
        <v>2165</v>
      </c>
      <c r="AI382" s="70" t="s">
        <v>2166</v>
      </c>
      <c r="AJ382" s="70">
        <v>6345</v>
      </c>
      <c r="AK382" s="62">
        <v>2016</v>
      </c>
      <c r="AL382" s="62" t="s">
        <v>2167</v>
      </c>
      <c r="AM382" s="70">
        <v>6345</v>
      </c>
      <c r="AN382" s="70"/>
      <c r="AO382" s="301"/>
      <c r="AP382" s="302" t="s">
        <v>65</v>
      </c>
      <c r="AQ382" s="40" t="e">
        <f>COUNTIF(#REF!,C382)</f>
        <v>#REF!</v>
      </c>
      <c r="AS382" s="220" t="e">
        <f>VLOOKUP(C382,#REF!,1,0)</f>
        <v>#REF!</v>
      </c>
    </row>
    <row r="383" s="38" customFormat="1" ht="14.4" spans="1:45">
      <c r="A383" s="85" t="s">
        <v>3433</v>
      </c>
      <c r="B383" s="28">
        <v>387</v>
      </c>
      <c r="C383" s="85" t="s">
        <v>3433</v>
      </c>
      <c r="D383" s="76" t="s">
        <v>3434</v>
      </c>
      <c r="E383" s="257" t="s">
        <v>46</v>
      </c>
      <c r="F383" s="249" t="s">
        <v>2248</v>
      </c>
      <c r="G383" s="249"/>
      <c r="H383" s="249"/>
      <c r="I383" s="43" t="s">
        <v>2248</v>
      </c>
      <c r="J383" s="43" t="s">
        <v>93</v>
      </c>
      <c r="K383" s="43" t="s">
        <v>94</v>
      </c>
      <c r="L383" s="16" t="s">
        <v>2249</v>
      </c>
      <c r="M383" s="38" t="s">
        <v>3435</v>
      </c>
      <c r="N383" s="43" t="s">
        <v>3436</v>
      </c>
      <c r="O383" s="314"/>
      <c r="P383" s="315" t="s">
        <v>3437</v>
      </c>
      <c r="S383" s="316" t="s">
        <v>1890</v>
      </c>
      <c r="T383" s="316" t="s">
        <v>926</v>
      </c>
      <c r="X383" s="40" t="s">
        <v>2306</v>
      </c>
      <c r="Y383" s="43" t="s">
        <v>3438</v>
      </c>
      <c r="Z383" s="80" t="s">
        <v>3438</v>
      </c>
      <c r="AA383" s="38" t="s">
        <v>3439</v>
      </c>
      <c r="AB383" s="289">
        <v>39615</v>
      </c>
      <c r="AC383" s="289">
        <v>39783</v>
      </c>
      <c r="AD383" s="100" t="s">
        <v>3440</v>
      </c>
      <c r="AE383" s="294"/>
      <c r="AF383" s="40" t="s">
        <v>60</v>
      </c>
      <c r="AG383" s="32" t="s">
        <v>2164</v>
      </c>
      <c r="AH383" s="33" t="s">
        <v>2165</v>
      </c>
      <c r="AI383" s="70" t="s">
        <v>2167</v>
      </c>
      <c r="AJ383" s="70">
        <v>6350</v>
      </c>
      <c r="AK383" s="70">
        <v>2008</v>
      </c>
      <c r="AL383" s="62" t="s">
        <v>2167</v>
      </c>
      <c r="AM383" s="70">
        <v>6350</v>
      </c>
      <c r="AN383" s="70"/>
      <c r="AO383" s="301"/>
      <c r="AP383" s="302" t="s">
        <v>65</v>
      </c>
      <c r="AQ383" s="40" t="e">
        <f>COUNTIF(#REF!,C383)</f>
        <v>#REF!</v>
      </c>
      <c r="AS383" s="220" t="e">
        <f>VLOOKUP(C383,#REF!,1,0)</f>
        <v>#REF!</v>
      </c>
    </row>
    <row r="384" s="38" customFormat="1" ht="14.4" spans="1:45">
      <c r="A384" s="106" t="s">
        <v>3441</v>
      </c>
      <c r="B384" s="28">
        <v>388</v>
      </c>
      <c r="C384" s="106" t="s">
        <v>3441</v>
      </c>
      <c r="D384" s="100" t="s">
        <v>3442</v>
      </c>
      <c r="E384" s="238" t="s">
        <v>239</v>
      </c>
      <c r="F384" s="239"/>
      <c r="G384" s="239"/>
      <c r="H384" s="239"/>
      <c r="I384" s="397" t="s">
        <v>2248</v>
      </c>
      <c r="J384" s="16" t="s">
        <v>48</v>
      </c>
      <c r="K384" s="43" t="s">
        <v>94</v>
      </c>
      <c r="L384" s="397" t="s">
        <v>2249</v>
      </c>
      <c r="M384" s="397" t="s">
        <v>3443</v>
      </c>
      <c r="N384" s="16"/>
      <c r="O384" s="410" t="s">
        <v>3444</v>
      </c>
      <c r="P384" s="265"/>
      <c r="Q384" s="16"/>
      <c r="R384" s="16"/>
      <c r="S384" s="242" t="s">
        <v>2253</v>
      </c>
      <c r="T384" s="399" t="s">
        <v>102</v>
      </c>
      <c r="U384" s="16"/>
      <c r="V384" s="16"/>
      <c r="W384" s="16"/>
      <c r="X384" s="400" t="s">
        <v>2254</v>
      </c>
      <c r="Y384" s="397" t="s">
        <v>3445</v>
      </c>
      <c r="Z384" s="404" t="s">
        <v>3445</v>
      </c>
      <c r="AA384" s="16" t="s">
        <v>3446</v>
      </c>
      <c r="AB384" s="243">
        <v>35969</v>
      </c>
      <c r="AC384" s="243">
        <v>36100</v>
      </c>
      <c r="AD384" s="401" t="s">
        <v>3447</v>
      </c>
      <c r="AE384" s="244"/>
      <c r="AF384" s="32" t="s">
        <v>60</v>
      </c>
      <c r="AG384" s="16" t="s">
        <v>2164</v>
      </c>
      <c r="AH384" s="396" t="s">
        <v>2165</v>
      </c>
      <c r="AI384" s="19" t="s">
        <v>2167</v>
      </c>
      <c r="AJ384" s="19">
        <v>6355</v>
      </c>
      <c r="AK384" s="19">
        <v>1998</v>
      </c>
      <c r="AL384" s="19" t="s">
        <v>2167</v>
      </c>
      <c r="AM384" s="19">
        <v>6355</v>
      </c>
      <c r="AN384" s="19"/>
      <c r="AO384" s="301"/>
      <c r="AP384" s="302" t="s">
        <v>65</v>
      </c>
      <c r="AQ384" s="40" t="e">
        <f>COUNTIF(#REF!,C384)</f>
        <v>#REF!</v>
      </c>
      <c r="AR384" s="16"/>
      <c r="AS384" s="220" t="e">
        <f>VLOOKUP(C384,#REF!,1,0)</f>
        <v>#REF!</v>
      </c>
    </row>
    <row r="385" s="38" customFormat="1" ht="14.4" spans="1:45">
      <c r="A385" s="84" t="s">
        <v>3448</v>
      </c>
      <c r="B385" s="28">
        <v>389</v>
      </c>
      <c r="C385" s="84" t="s">
        <v>3448</v>
      </c>
      <c r="D385" s="76" t="s">
        <v>3442</v>
      </c>
      <c r="E385" s="257" t="s">
        <v>239</v>
      </c>
      <c r="F385" s="249" t="s">
        <v>2248</v>
      </c>
      <c r="G385" s="249"/>
      <c r="H385" s="249"/>
      <c r="I385" s="43" t="s">
        <v>2248</v>
      </c>
      <c r="J385" s="43" t="s">
        <v>48</v>
      </c>
      <c r="K385" s="43" t="s">
        <v>94</v>
      </c>
      <c r="L385" s="16" t="s">
        <v>2249</v>
      </c>
      <c r="M385" s="38" t="s">
        <v>3449</v>
      </c>
      <c r="N385" s="43" t="s">
        <v>3450</v>
      </c>
      <c r="O385" s="314" t="s">
        <v>3451</v>
      </c>
      <c r="P385" s="315" t="s">
        <v>3444</v>
      </c>
      <c r="S385" s="316" t="s">
        <v>2253</v>
      </c>
      <c r="T385" s="316" t="s">
        <v>102</v>
      </c>
      <c r="X385" s="40" t="s">
        <v>3452</v>
      </c>
      <c r="Y385" s="43" t="s">
        <v>3453</v>
      </c>
      <c r="Z385" s="80" t="s">
        <v>3454</v>
      </c>
      <c r="AA385" s="38" t="s">
        <v>3455</v>
      </c>
      <c r="AB385" s="289">
        <v>42822</v>
      </c>
      <c r="AC385" s="289">
        <v>42948</v>
      </c>
      <c r="AD385" s="100" t="s">
        <v>3456</v>
      </c>
      <c r="AE385" s="294"/>
      <c r="AF385" s="32" t="s">
        <v>60</v>
      </c>
      <c r="AG385" s="32" t="s">
        <v>2164</v>
      </c>
      <c r="AH385" s="33" t="s">
        <v>2165</v>
      </c>
      <c r="AI385" s="70" t="s">
        <v>2166</v>
      </c>
      <c r="AJ385" s="70">
        <v>6355</v>
      </c>
      <c r="AK385" s="62">
        <v>2017</v>
      </c>
      <c r="AL385" s="62" t="s">
        <v>2167</v>
      </c>
      <c r="AM385" s="70">
        <v>6355</v>
      </c>
      <c r="AN385" s="70"/>
      <c r="AO385" s="301"/>
      <c r="AP385" s="302" t="s">
        <v>65</v>
      </c>
      <c r="AQ385" s="40" t="e">
        <f>COUNTIF(#REF!,C385)</f>
        <v>#REF!</v>
      </c>
      <c r="AS385" s="220" t="e">
        <f>VLOOKUP(C385,#REF!,1,0)</f>
        <v>#REF!</v>
      </c>
    </row>
    <row r="386" s="38" customFormat="1" ht="14.4" spans="1:45">
      <c r="A386" s="84" t="s">
        <v>3457</v>
      </c>
      <c r="B386" s="28">
        <v>390</v>
      </c>
      <c r="C386" s="84" t="s">
        <v>3457</v>
      </c>
      <c r="D386" s="76" t="s">
        <v>3458</v>
      </c>
      <c r="E386" s="257" t="s">
        <v>239</v>
      </c>
      <c r="F386" s="249" t="s">
        <v>2248</v>
      </c>
      <c r="G386" s="249"/>
      <c r="H386" s="249"/>
      <c r="I386" s="43" t="s">
        <v>2248</v>
      </c>
      <c r="J386" s="43" t="s">
        <v>48</v>
      </c>
      <c r="K386" s="43" t="s">
        <v>94</v>
      </c>
      <c r="L386" s="16" t="s">
        <v>2249</v>
      </c>
      <c r="M386" s="38" t="s">
        <v>3459</v>
      </c>
      <c r="N386" s="268"/>
      <c r="O386" s="314" t="s">
        <v>3300</v>
      </c>
      <c r="P386" s="263"/>
      <c r="S386" s="316" t="s">
        <v>2253</v>
      </c>
      <c r="T386" s="316" t="s">
        <v>102</v>
      </c>
      <c r="X386" s="40" t="s">
        <v>2316</v>
      </c>
      <c r="Y386" s="43" t="s">
        <v>3460</v>
      </c>
      <c r="Z386" s="80" t="s">
        <v>3460</v>
      </c>
      <c r="AA386" s="38" t="s">
        <v>3461</v>
      </c>
      <c r="AB386" s="289">
        <v>36222</v>
      </c>
      <c r="AC386" s="289">
        <v>36434</v>
      </c>
      <c r="AD386" s="100" t="s">
        <v>3462</v>
      </c>
      <c r="AE386" s="294" t="s">
        <v>3463</v>
      </c>
      <c r="AF386" s="32" t="s">
        <v>60</v>
      </c>
      <c r="AG386" s="32" t="s">
        <v>2164</v>
      </c>
      <c r="AH386" s="33" t="s">
        <v>2165</v>
      </c>
      <c r="AI386" s="70" t="s">
        <v>2166</v>
      </c>
      <c r="AJ386" s="70">
        <v>6362</v>
      </c>
      <c r="AK386" s="62">
        <v>1998</v>
      </c>
      <c r="AL386" s="62" t="s">
        <v>2167</v>
      </c>
      <c r="AM386" s="70">
        <v>6362</v>
      </c>
      <c r="AN386" s="70"/>
      <c r="AO386" s="301"/>
      <c r="AP386" s="302" t="s">
        <v>65</v>
      </c>
      <c r="AQ386" s="40" t="e">
        <f>COUNTIF(#REF!,C386)</f>
        <v>#REF!</v>
      </c>
      <c r="AS386" s="220" t="e">
        <f>VLOOKUP(C386,#REF!,1,0)</f>
        <v>#REF!</v>
      </c>
    </row>
    <row r="387" s="38" customFormat="1" ht="14.4" spans="1:45">
      <c r="A387" s="91" t="s">
        <v>3464</v>
      </c>
      <c r="B387" s="28">
        <v>391</v>
      </c>
      <c r="C387" s="91" t="s">
        <v>3464</v>
      </c>
      <c r="D387" s="88" t="s">
        <v>3465</v>
      </c>
      <c r="E387" s="257" t="s">
        <v>445</v>
      </c>
      <c r="F387" s="249" t="s">
        <v>2187</v>
      </c>
      <c r="G387" s="249"/>
      <c r="H387" s="249"/>
      <c r="I387" s="43" t="s">
        <v>2187</v>
      </c>
      <c r="J387" s="43" t="s">
        <v>48</v>
      </c>
      <c r="K387" s="43"/>
      <c r="L387" s="16" t="s">
        <v>2188</v>
      </c>
      <c r="M387" s="38" t="s">
        <v>3466</v>
      </c>
      <c r="N387" s="268"/>
      <c r="O387" s="314"/>
      <c r="P387" s="315" t="s">
        <v>3467</v>
      </c>
      <c r="S387" s="316" t="s">
        <v>2192</v>
      </c>
      <c r="T387" s="316" t="s">
        <v>926</v>
      </c>
      <c r="X387" s="40" t="s">
        <v>116</v>
      </c>
      <c r="Y387" s="43" t="s">
        <v>3468</v>
      </c>
      <c r="Z387" s="80" t="s">
        <v>2277</v>
      </c>
      <c r="AA387" s="38" t="s">
        <v>3469</v>
      </c>
      <c r="AB387" s="289">
        <v>39615</v>
      </c>
      <c r="AC387" s="289">
        <v>39783</v>
      </c>
      <c r="AD387" s="100" t="s">
        <v>3470</v>
      </c>
      <c r="AE387" s="326" t="s">
        <v>2500</v>
      </c>
      <c r="AF387" s="32" t="s">
        <v>60</v>
      </c>
      <c r="AG387" s="32" t="s">
        <v>2164</v>
      </c>
      <c r="AH387" s="33" t="s">
        <v>2165</v>
      </c>
      <c r="AI387" s="70" t="s">
        <v>2166</v>
      </c>
      <c r="AJ387" s="70">
        <v>6376</v>
      </c>
      <c r="AK387" s="62">
        <v>2008</v>
      </c>
      <c r="AL387" s="62" t="s">
        <v>2167</v>
      </c>
      <c r="AM387" s="70">
        <v>6376</v>
      </c>
      <c r="AN387" s="70"/>
      <c r="AO387" s="301"/>
      <c r="AP387" s="302" t="s">
        <v>65</v>
      </c>
      <c r="AQ387" s="40" t="e">
        <f>COUNTIF(#REF!,C387)</f>
        <v>#REF!</v>
      </c>
      <c r="AS387" s="220" t="e">
        <f>VLOOKUP(C387,#REF!,1,0)</f>
        <v>#REF!</v>
      </c>
    </row>
    <row r="388" s="38" customFormat="1" ht="39.6" spans="1:45">
      <c r="A388" s="89" t="s">
        <v>3471</v>
      </c>
      <c r="B388" s="28">
        <v>392</v>
      </c>
      <c r="C388" s="89" t="s">
        <v>3471</v>
      </c>
      <c r="D388" s="90" t="s">
        <v>3472</v>
      </c>
      <c r="E388" s="257" t="s">
        <v>46</v>
      </c>
      <c r="F388" s="311" t="s">
        <v>2187</v>
      </c>
      <c r="G388" s="249" t="s">
        <v>542</v>
      </c>
      <c r="H388" s="311"/>
      <c r="I388" s="76" t="s">
        <v>2187</v>
      </c>
      <c r="J388" s="43" t="s">
        <v>48</v>
      </c>
      <c r="K388" s="43"/>
      <c r="L388" s="16" t="s">
        <v>2188</v>
      </c>
      <c r="M388" s="43" t="s">
        <v>3473</v>
      </c>
      <c r="N388" s="43" t="s">
        <v>3474</v>
      </c>
      <c r="O388" s="270"/>
      <c r="P388" s="241" t="s">
        <v>3475</v>
      </c>
      <c r="Q388" s="43"/>
      <c r="R388" s="43"/>
      <c r="S388" s="280" t="s">
        <v>2192</v>
      </c>
      <c r="T388" s="280" t="s">
        <v>926</v>
      </c>
      <c r="U388" s="43"/>
      <c r="V388" s="43"/>
      <c r="W388" s="43"/>
      <c r="X388" s="205" t="s">
        <v>2436</v>
      </c>
      <c r="Y388" s="43" t="s">
        <v>3468</v>
      </c>
      <c r="Z388" s="80" t="s">
        <v>2277</v>
      </c>
      <c r="AA388" s="43" t="s">
        <v>3476</v>
      </c>
      <c r="AB388" s="243">
        <v>39615</v>
      </c>
      <c r="AC388" s="243">
        <v>39783</v>
      </c>
      <c r="AD388" s="310" t="s">
        <v>3477</v>
      </c>
      <c r="AE388" s="28"/>
      <c r="AF388" s="44" t="s">
        <v>60</v>
      </c>
      <c r="AG388" s="44" t="s">
        <v>2164</v>
      </c>
      <c r="AH388" s="33" t="s">
        <v>2165</v>
      </c>
      <c r="AI388" s="121" t="s">
        <v>2166</v>
      </c>
      <c r="AJ388" s="121">
        <v>6380</v>
      </c>
      <c r="AK388" s="121">
        <v>2008</v>
      </c>
      <c r="AL388" s="62" t="s">
        <v>2167</v>
      </c>
      <c r="AM388" s="121">
        <v>6380</v>
      </c>
      <c r="AN388" s="70"/>
      <c r="AO388" s="301" t="s">
        <v>65</v>
      </c>
      <c r="AP388" s="220"/>
      <c r="AQ388" s="40" t="e">
        <f>COUNTIF(#REF!,C388)</f>
        <v>#REF!</v>
      </c>
      <c r="AR388" s="43"/>
      <c r="AS388" s="220" t="e">
        <f>VLOOKUP(C388,#REF!,1,0)</f>
        <v>#REF!</v>
      </c>
    </row>
    <row r="389" s="38" customFormat="1" ht="14.4" spans="1:45">
      <c r="A389" s="106" t="s">
        <v>3478</v>
      </c>
      <c r="B389" s="28">
        <v>393</v>
      </c>
      <c r="C389" s="106" t="s">
        <v>3478</v>
      </c>
      <c r="D389" s="100" t="s">
        <v>3479</v>
      </c>
      <c r="E389" s="238" t="s">
        <v>46</v>
      </c>
      <c r="F389" s="239"/>
      <c r="G389" s="239"/>
      <c r="H389" s="239"/>
      <c r="I389" s="16" t="s">
        <v>1877</v>
      </c>
      <c r="J389" s="16" t="s">
        <v>48</v>
      </c>
      <c r="K389" s="16" t="s">
        <v>144</v>
      </c>
      <c r="L389" s="397" t="s">
        <v>2348</v>
      </c>
      <c r="M389" s="16" t="s">
        <v>3480</v>
      </c>
      <c r="N389" s="16" t="s">
        <v>3481</v>
      </c>
      <c r="O389" s="240"/>
      <c r="P389" s="265" t="s">
        <v>3482</v>
      </c>
      <c r="Q389" s="16"/>
      <c r="R389" s="16"/>
      <c r="S389" s="242" t="s">
        <v>1916</v>
      </c>
      <c r="T389" s="242" t="s">
        <v>1917</v>
      </c>
      <c r="U389" s="16"/>
      <c r="V389" s="16"/>
      <c r="W389" s="16"/>
      <c r="X389" s="18" t="s">
        <v>2316</v>
      </c>
      <c r="Y389" s="16" t="s">
        <v>3483</v>
      </c>
      <c r="Z389" s="80" t="s">
        <v>3484</v>
      </c>
      <c r="AA389" s="16" t="s">
        <v>3485</v>
      </c>
      <c r="AB389" s="243">
        <v>43402</v>
      </c>
      <c r="AC389" s="243">
        <v>43525</v>
      </c>
      <c r="AD389" s="100" t="s">
        <v>3486</v>
      </c>
      <c r="AE389" s="244"/>
      <c r="AF389" s="32" t="s">
        <v>60</v>
      </c>
      <c r="AG389" s="16" t="s">
        <v>2164</v>
      </c>
      <c r="AH389" s="396" t="s">
        <v>2165</v>
      </c>
      <c r="AI389" s="19" t="s">
        <v>2166</v>
      </c>
      <c r="AJ389" s="19">
        <v>6404</v>
      </c>
      <c r="AK389" s="19">
        <v>2018</v>
      </c>
      <c r="AL389" s="19" t="s">
        <v>2167</v>
      </c>
      <c r="AM389" s="19">
        <v>6404</v>
      </c>
      <c r="AN389" s="19"/>
      <c r="AO389" s="301"/>
      <c r="AP389" s="302" t="s">
        <v>65</v>
      </c>
      <c r="AQ389" s="40" t="e">
        <f>COUNTIF(#REF!,C389)</f>
        <v>#REF!</v>
      </c>
      <c r="AR389" s="16"/>
      <c r="AS389" s="220" t="e">
        <f>VLOOKUP(C389,#REF!,1,0)</f>
        <v>#REF!</v>
      </c>
    </row>
    <row r="390" s="38" customFormat="1" ht="14.4" spans="1:45">
      <c r="A390" s="117" t="s">
        <v>3487</v>
      </c>
      <c r="B390" s="28">
        <v>394</v>
      </c>
      <c r="C390" s="117" t="s">
        <v>3487</v>
      </c>
      <c r="D390" s="90" t="s">
        <v>3488</v>
      </c>
      <c r="E390" s="257" t="s">
        <v>46</v>
      </c>
      <c r="F390" s="249" t="s">
        <v>2248</v>
      </c>
      <c r="G390" s="249" t="s">
        <v>2531</v>
      </c>
      <c r="H390" s="249"/>
      <c r="I390" s="43" t="s">
        <v>2248</v>
      </c>
      <c r="J390" s="43" t="s">
        <v>48</v>
      </c>
      <c r="K390" s="43" t="s">
        <v>94</v>
      </c>
      <c r="L390" s="16" t="s">
        <v>2249</v>
      </c>
      <c r="M390" s="43" t="s">
        <v>3489</v>
      </c>
      <c r="N390" s="43" t="s">
        <v>3490</v>
      </c>
      <c r="O390" s="270"/>
      <c r="P390" s="241" t="s">
        <v>3491</v>
      </c>
      <c r="Q390" s="43"/>
      <c r="R390" s="43"/>
      <c r="S390" s="280" t="s">
        <v>2253</v>
      </c>
      <c r="T390" s="280" t="s">
        <v>102</v>
      </c>
      <c r="U390" s="43"/>
      <c r="V390" s="43"/>
      <c r="W390" s="43"/>
      <c r="X390" s="205" t="s">
        <v>129</v>
      </c>
      <c r="Y390" s="43" t="s">
        <v>3492</v>
      </c>
      <c r="Z390" s="80" t="s">
        <v>3493</v>
      </c>
      <c r="AA390" s="43" t="s">
        <v>3494</v>
      </c>
      <c r="AB390" s="243">
        <v>43773</v>
      </c>
      <c r="AC390" s="243">
        <v>43952</v>
      </c>
      <c r="AD390" s="310" t="s">
        <v>3495</v>
      </c>
      <c r="AE390" s="28"/>
      <c r="AF390" s="44" t="s">
        <v>60</v>
      </c>
      <c r="AG390" s="44" t="s">
        <v>2164</v>
      </c>
      <c r="AH390" s="33" t="s">
        <v>2165</v>
      </c>
      <c r="AI390" s="121" t="s">
        <v>2166</v>
      </c>
      <c r="AJ390" s="121">
        <v>6432</v>
      </c>
      <c r="AK390" s="121">
        <v>2019</v>
      </c>
      <c r="AL390" s="62" t="s">
        <v>2167</v>
      </c>
      <c r="AM390" s="121">
        <v>6432</v>
      </c>
      <c r="AN390" s="70"/>
      <c r="AO390" s="301" t="s">
        <v>65</v>
      </c>
      <c r="AP390" s="302" t="s">
        <v>65</v>
      </c>
      <c r="AQ390" s="40" t="e">
        <f>COUNTIF(#REF!,C390)</f>
        <v>#REF!</v>
      </c>
      <c r="AR390" s="43"/>
      <c r="AS390" s="220" t="e">
        <f>VLOOKUP(C390,#REF!,1,0)</f>
        <v>#REF!</v>
      </c>
    </row>
    <row r="391" s="38" customFormat="1" ht="14.4" spans="1:45">
      <c r="A391" s="323" t="s">
        <v>3496</v>
      </c>
      <c r="B391" s="28">
        <v>395</v>
      </c>
      <c r="C391" s="323" t="s">
        <v>3496</v>
      </c>
      <c r="D391" s="407" t="s">
        <v>3497</v>
      </c>
      <c r="E391" s="257" t="s">
        <v>46</v>
      </c>
      <c r="F391" s="311" t="s">
        <v>2187</v>
      </c>
      <c r="G391" s="249" t="s">
        <v>542</v>
      </c>
      <c r="H391" s="311"/>
      <c r="I391" s="76" t="s">
        <v>2187</v>
      </c>
      <c r="J391" s="43" t="s">
        <v>48</v>
      </c>
      <c r="K391" s="43"/>
      <c r="L391" s="16" t="s">
        <v>2188</v>
      </c>
      <c r="M391" s="43" t="s">
        <v>3498</v>
      </c>
      <c r="N391" s="43" t="s">
        <v>3499</v>
      </c>
      <c r="O391" s="270"/>
      <c r="P391" s="241"/>
      <c r="Q391" s="43"/>
      <c r="R391" s="43"/>
      <c r="S391" s="280" t="s">
        <v>3500</v>
      </c>
      <c r="T391" s="280" t="s">
        <v>403</v>
      </c>
      <c r="U391" s="43"/>
      <c r="V391" s="43"/>
      <c r="W391" s="43"/>
      <c r="X391" s="205" t="s">
        <v>2436</v>
      </c>
      <c r="Y391" s="43" t="s">
        <v>3501</v>
      </c>
      <c r="Z391" s="80" t="s">
        <v>3501</v>
      </c>
      <c r="AA391" s="43" t="s">
        <v>3502</v>
      </c>
      <c r="AB391" s="243">
        <v>36595</v>
      </c>
      <c r="AC391" s="243">
        <v>36800</v>
      </c>
      <c r="AD391" s="100" t="s">
        <v>3503</v>
      </c>
      <c r="AE391" s="28"/>
      <c r="AF391" s="44" t="s">
        <v>60</v>
      </c>
      <c r="AG391" s="44" t="s">
        <v>2164</v>
      </c>
      <c r="AH391" s="33" t="s">
        <v>2165</v>
      </c>
      <c r="AI391" s="62" t="s">
        <v>2166</v>
      </c>
      <c r="AJ391" s="62">
        <v>6465</v>
      </c>
      <c r="AK391" s="62">
        <v>2000</v>
      </c>
      <c r="AL391" s="62" t="s">
        <v>2167</v>
      </c>
      <c r="AM391" s="62">
        <v>6465</v>
      </c>
      <c r="AN391" s="70"/>
      <c r="AO391" s="301" t="s">
        <v>65</v>
      </c>
      <c r="AP391" s="220"/>
      <c r="AQ391" s="40" t="e">
        <f>COUNTIF(#REF!,C391)</f>
        <v>#REF!</v>
      </c>
      <c r="AR391" s="43"/>
      <c r="AS391" s="220" t="e">
        <f>VLOOKUP(C391,#REF!,1,0)</f>
        <v>#REF!</v>
      </c>
    </row>
    <row r="392" s="38" customFormat="1" ht="39.6" spans="1:45">
      <c r="A392" s="133" t="s">
        <v>3504</v>
      </c>
      <c r="B392" s="28">
        <v>396</v>
      </c>
      <c r="C392" s="133" t="s">
        <v>3504</v>
      </c>
      <c r="D392" s="134" t="s">
        <v>3505</v>
      </c>
      <c r="E392" s="257" t="s">
        <v>46</v>
      </c>
      <c r="F392" s="249" t="s">
        <v>2187</v>
      </c>
      <c r="G392" s="249" t="s">
        <v>2658</v>
      </c>
      <c r="H392" s="249"/>
      <c r="I392" s="43" t="s">
        <v>2187</v>
      </c>
      <c r="J392" s="43" t="s">
        <v>48</v>
      </c>
      <c r="K392" s="43"/>
      <c r="L392" s="16" t="s">
        <v>2188</v>
      </c>
      <c r="M392" s="43" t="s">
        <v>3506</v>
      </c>
      <c r="N392" s="43" t="s">
        <v>3507</v>
      </c>
      <c r="O392" s="270"/>
      <c r="P392" s="241" t="s">
        <v>3508</v>
      </c>
      <c r="Q392" s="43"/>
      <c r="R392" s="43"/>
      <c r="S392" s="280" t="s">
        <v>2192</v>
      </c>
      <c r="T392" s="280" t="s">
        <v>926</v>
      </c>
      <c r="U392" s="43"/>
      <c r="V392" s="43"/>
      <c r="W392" s="43"/>
      <c r="X392" s="205" t="s">
        <v>2316</v>
      </c>
      <c r="Y392" s="43" t="s">
        <v>3509</v>
      </c>
      <c r="Z392" s="80" t="s">
        <v>3422</v>
      </c>
      <c r="AA392" s="43" t="s">
        <v>3510</v>
      </c>
      <c r="AB392" s="243">
        <v>43054</v>
      </c>
      <c r="AC392" s="243">
        <v>43160</v>
      </c>
      <c r="AD392" s="310" t="s">
        <v>3511</v>
      </c>
      <c r="AE392" s="28"/>
      <c r="AF392" s="44" t="s">
        <v>60</v>
      </c>
      <c r="AG392" s="44" t="s">
        <v>2164</v>
      </c>
      <c r="AH392" s="33" t="s">
        <v>2165</v>
      </c>
      <c r="AI392" s="121" t="s">
        <v>2166</v>
      </c>
      <c r="AJ392" s="121">
        <v>6486</v>
      </c>
      <c r="AK392" s="121">
        <v>2017</v>
      </c>
      <c r="AL392" s="62" t="s">
        <v>2167</v>
      </c>
      <c r="AM392" s="121">
        <v>6486</v>
      </c>
      <c r="AN392" s="70"/>
      <c r="AO392" s="301" t="s">
        <v>65</v>
      </c>
      <c r="AP392" s="220"/>
      <c r="AQ392" s="40" t="e">
        <f>COUNTIF(#REF!,C392)</f>
        <v>#REF!</v>
      </c>
      <c r="AR392" s="43"/>
      <c r="AS392" s="220" t="e">
        <f>VLOOKUP(C392,#REF!,1,0)</f>
        <v>#REF!</v>
      </c>
    </row>
    <row r="393" s="38" customFormat="1" ht="14.4" spans="1:45">
      <c r="A393" s="109" t="s">
        <v>3512</v>
      </c>
      <c r="B393" s="28">
        <v>397</v>
      </c>
      <c r="C393" s="109" t="s">
        <v>3512</v>
      </c>
      <c r="D393" s="88" t="s">
        <v>3513</v>
      </c>
      <c r="E393" s="257" t="s">
        <v>46</v>
      </c>
      <c r="F393" s="249" t="s">
        <v>2248</v>
      </c>
      <c r="G393" s="249"/>
      <c r="H393" s="249"/>
      <c r="I393" s="43" t="s">
        <v>2248</v>
      </c>
      <c r="J393" s="43" t="s">
        <v>48</v>
      </c>
      <c r="K393" s="43" t="s">
        <v>94</v>
      </c>
      <c r="L393" s="16" t="s">
        <v>2249</v>
      </c>
      <c r="M393" s="38" t="s">
        <v>3514</v>
      </c>
      <c r="N393" s="43" t="s">
        <v>3515</v>
      </c>
      <c r="O393" s="314"/>
      <c r="P393" s="315" t="s">
        <v>3516</v>
      </c>
      <c r="S393" s="316" t="s">
        <v>2253</v>
      </c>
      <c r="T393" s="316" t="s">
        <v>102</v>
      </c>
      <c r="X393" s="40" t="s">
        <v>2193</v>
      </c>
      <c r="Y393" s="43" t="s">
        <v>3517</v>
      </c>
      <c r="Z393" s="80" t="s">
        <v>3376</v>
      </c>
      <c r="AA393" s="38" t="s">
        <v>3518</v>
      </c>
      <c r="AB393" s="289">
        <v>43054</v>
      </c>
      <c r="AC393" s="289">
        <v>43160</v>
      </c>
      <c r="AD393" s="100" t="s">
        <v>3519</v>
      </c>
      <c r="AE393" s="294"/>
      <c r="AF393" s="32" t="s">
        <v>60</v>
      </c>
      <c r="AG393" s="32" t="s">
        <v>2164</v>
      </c>
      <c r="AH393" s="33" t="s">
        <v>2165</v>
      </c>
      <c r="AI393" s="70" t="s">
        <v>2166</v>
      </c>
      <c r="AJ393" s="70">
        <v>6524</v>
      </c>
      <c r="AK393" s="62">
        <v>2017</v>
      </c>
      <c r="AL393" s="62" t="s">
        <v>2167</v>
      </c>
      <c r="AM393" s="70">
        <v>6524</v>
      </c>
      <c r="AN393" s="70"/>
      <c r="AO393" s="301"/>
      <c r="AP393" s="302" t="s">
        <v>65</v>
      </c>
      <c r="AQ393" s="40" t="e">
        <f>COUNTIF(#REF!,C393)</f>
        <v>#REF!</v>
      </c>
      <c r="AS393" s="220" t="e">
        <f>VLOOKUP(C393,#REF!,1,0)</f>
        <v>#REF!</v>
      </c>
    </row>
    <row r="394" s="38" customFormat="1" ht="39.6" spans="1:45">
      <c r="A394" s="133" t="s">
        <v>3520</v>
      </c>
      <c r="B394" s="28">
        <v>398</v>
      </c>
      <c r="C394" s="133" t="s">
        <v>3520</v>
      </c>
      <c r="D394" s="134" t="s">
        <v>3521</v>
      </c>
      <c r="E394" s="257" t="s">
        <v>46</v>
      </c>
      <c r="F394" s="249" t="s">
        <v>2187</v>
      </c>
      <c r="G394" s="249" t="s">
        <v>2658</v>
      </c>
      <c r="H394" s="249"/>
      <c r="I394" s="43" t="s">
        <v>2187</v>
      </c>
      <c r="J394" s="43" t="s">
        <v>48</v>
      </c>
      <c r="K394" s="43"/>
      <c r="L394" s="16" t="s">
        <v>2188</v>
      </c>
      <c r="M394" s="43" t="s">
        <v>3522</v>
      </c>
      <c r="N394" s="43" t="s">
        <v>3523</v>
      </c>
      <c r="O394" s="270"/>
      <c r="P394" s="241" t="s">
        <v>3524</v>
      </c>
      <c r="Q394" s="43"/>
      <c r="R394" s="43"/>
      <c r="S394" s="280" t="s">
        <v>2192</v>
      </c>
      <c r="T394" s="280" t="s">
        <v>926</v>
      </c>
      <c r="U394" s="43"/>
      <c r="V394" s="43"/>
      <c r="W394" s="43"/>
      <c r="X394" s="205" t="s">
        <v>129</v>
      </c>
      <c r="Y394" s="43" t="s">
        <v>3525</v>
      </c>
      <c r="Z394" s="80" t="s">
        <v>3526</v>
      </c>
      <c r="AA394" s="43" t="s">
        <v>3527</v>
      </c>
      <c r="AB394" s="243">
        <v>43773</v>
      </c>
      <c r="AC394" s="243">
        <v>43952</v>
      </c>
      <c r="AD394" s="310" t="s">
        <v>3528</v>
      </c>
      <c r="AE394" s="28"/>
      <c r="AF394" s="44" t="s">
        <v>60</v>
      </c>
      <c r="AG394" s="44" t="s">
        <v>2164</v>
      </c>
      <c r="AH394" s="33" t="s">
        <v>2165</v>
      </c>
      <c r="AI394" s="121" t="s">
        <v>2166</v>
      </c>
      <c r="AJ394" s="121">
        <v>6526</v>
      </c>
      <c r="AK394" s="121">
        <v>2019</v>
      </c>
      <c r="AL394" s="62" t="s">
        <v>2167</v>
      </c>
      <c r="AM394" s="121">
        <v>6526</v>
      </c>
      <c r="AN394" s="70"/>
      <c r="AO394" s="301" t="s">
        <v>65</v>
      </c>
      <c r="AP394" s="302" t="s">
        <v>65</v>
      </c>
      <c r="AQ394" s="40" t="e">
        <f>COUNTIF(#REF!,C394)</f>
        <v>#REF!</v>
      </c>
      <c r="AR394" s="43"/>
      <c r="AS394" s="220" t="e">
        <f>VLOOKUP(C394,#REF!,1,0)</f>
        <v>#REF!</v>
      </c>
    </row>
    <row r="395" s="38" customFormat="1" ht="14.4" spans="1:45">
      <c r="A395" s="103" t="s">
        <v>3529</v>
      </c>
      <c r="B395" s="28">
        <v>399</v>
      </c>
      <c r="C395" s="103" t="s">
        <v>3529</v>
      </c>
      <c r="D395" s="15" t="s">
        <v>3530</v>
      </c>
      <c r="E395" s="238" t="s">
        <v>46</v>
      </c>
      <c r="F395" s="239"/>
      <c r="G395" s="239"/>
      <c r="H395" s="239"/>
      <c r="I395" s="16" t="s">
        <v>2674</v>
      </c>
      <c r="J395" s="16" t="s">
        <v>48</v>
      </c>
      <c r="K395" s="43" t="s">
        <v>144</v>
      </c>
      <c r="L395" s="16" t="s">
        <v>2675</v>
      </c>
      <c r="M395" s="16" t="s">
        <v>3531</v>
      </c>
      <c r="N395" s="16" t="s">
        <v>3532</v>
      </c>
      <c r="O395" s="240"/>
      <c r="P395" s="265" t="s">
        <v>3533</v>
      </c>
      <c r="Q395" s="16"/>
      <c r="R395" s="16"/>
      <c r="S395" s="242" t="s">
        <v>925</v>
      </c>
      <c r="T395" s="242" t="s">
        <v>926</v>
      </c>
      <c r="U395" s="16"/>
      <c r="V395" s="16"/>
      <c r="W395" s="16"/>
      <c r="X395" s="18" t="s">
        <v>55</v>
      </c>
      <c r="Y395" s="16" t="s">
        <v>3534</v>
      </c>
      <c r="Z395" s="80" t="s">
        <v>3153</v>
      </c>
      <c r="AA395" s="16" t="s">
        <v>3535</v>
      </c>
      <c r="AB395" s="243">
        <v>43773</v>
      </c>
      <c r="AC395" s="243">
        <v>43952</v>
      </c>
      <c r="AD395" s="100" t="s">
        <v>3536</v>
      </c>
      <c r="AE395" s="244"/>
      <c r="AF395" s="32" t="s">
        <v>60</v>
      </c>
      <c r="AG395" s="16" t="s">
        <v>2164</v>
      </c>
      <c r="AH395" s="396" t="s">
        <v>2165</v>
      </c>
      <c r="AI395" s="19" t="s">
        <v>2166</v>
      </c>
      <c r="AJ395" s="19">
        <v>6543</v>
      </c>
      <c r="AK395" s="19">
        <v>2019</v>
      </c>
      <c r="AL395" s="19" t="s">
        <v>2167</v>
      </c>
      <c r="AM395" s="19">
        <v>6543</v>
      </c>
      <c r="AN395" s="19"/>
      <c r="AO395" s="301"/>
      <c r="AP395" s="302" t="s">
        <v>65</v>
      </c>
      <c r="AQ395" s="40" t="e">
        <f>COUNTIF(#REF!,C395)</f>
        <v>#REF!</v>
      </c>
      <c r="AR395" s="16"/>
      <c r="AS395" s="220" t="e">
        <f>VLOOKUP(C395,#REF!,1,0)</f>
        <v>#REF!</v>
      </c>
    </row>
    <row r="396" s="38" customFormat="1" ht="14.4" spans="1:45">
      <c r="A396" s="84" t="s">
        <v>3537</v>
      </c>
      <c r="B396" s="28">
        <v>400</v>
      </c>
      <c r="C396" s="84" t="s">
        <v>3537</v>
      </c>
      <c r="D396" s="76" t="s">
        <v>3538</v>
      </c>
      <c r="E396" s="257" t="s">
        <v>239</v>
      </c>
      <c r="F396" s="249" t="s">
        <v>2323</v>
      </c>
      <c r="G396" s="249"/>
      <c r="H396" s="249"/>
      <c r="I396" s="43" t="s">
        <v>2323</v>
      </c>
      <c r="J396" s="43" t="s">
        <v>48</v>
      </c>
      <c r="K396" s="43" t="s">
        <v>109</v>
      </c>
      <c r="L396" s="16" t="s">
        <v>2324</v>
      </c>
      <c r="M396" s="38" t="s">
        <v>3539</v>
      </c>
      <c r="N396" s="268"/>
      <c r="O396" s="314" t="s">
        <v>2321</v>
      </c>
      <c r="P396" s="263"/>
      <c r="S396" s="316" t="s">
        <v>3540</v>
      </c>
      <c r="T396" s="316" t="s">
        <v>926</v>
      </c>
      <c r="X396" s="40" t="s">
        <v>2436</v>
      </c>
      <c r="Y396" s="43" t="s">
        <v>2546</v>
      </c>
      <c r="Z396" s="80" t="s">
        <v>2546</v>
      </c>
      <c r="AA396" s="38" t="s">
        <v>3541</v>
      </c>
      <c r="AB396" s="289">
        <v>37698</v>
      </c>
      <c r="AC396" s="289">
        <v>37834</v>
      </c>
      <c r="AD396" s="100" t="s">
        <v>3542</v>
      </c>
      <c r="AE396" s="294"/>
      <c r="AF396" s="32" t="s">
        <v>60</v>
      </c>
      <c r="AG396" s="32" t="s">
        <v>2164</v>
      </c>
      <c r="AH396" s="33" t="s">
        <v>2165</v>
      </c>
      <c r="AI396" s="70" t="s">
        <v>2166</v>
      </c>
      <c r="AJ396" s="70">
        <v>6547</v>
      </c>
      <c r="AK396" s="62">
        <v>2003</v>
      </c>
      <c r="AL396" s="62" t="s">
        <v>2167</v>
      </c>
      <c r="AM396" s="70">
        <v>6547</v>
      </c>
      <c r="AN396" s="70"/>
      <c r="AO396" s="301"/>
      <c r="AP396" s="302" t="s">
        <v>65</v>
      </c>
      <c r="AQ396" s="40" t="e">
        <f>COUNTIF(#REF!,C396)</f>
        <v>#REF!</v>
      </c>
      <c r="AS396" s="220" t="e">
        <f>VLOOKUP(C396,#REF!,1,0)</f>
        <v>#REF!</v>
      </c>
    </row>
    <row r="397" s="38" customFormat="1" ht="14.4" spans="1:45">
      <c r="A397" s="84" t="s">
        <v>3543</v>
      </c>
      <c r="B397" s="28">
        <v>401</v>
      </c>
      <c r="C397" s="84" t="s">
        <v>3543</v>
      </c>
      <c r="D397" s="76" t="s">
        <v>3544</v>
      </c>
      <c r="E397" s="257" t="s">
        <v>46</v>
      </c>
      <c r="F397" s="249" t="s">
        <v>2323</v>
      </c>
      <c r="G397" s="249"/>
      <c r="H397" s="249"/>
      <c r="I397" s="43" t="s">
        <v>2323</v>
      </c>
      <c r="J397" s="43" t="s">
        <v>48</v>
      </c>
      <c r="K397" s="43" t="s">
        <v>144</v>
      </c>
      <c r="L397" s="16" t="s">
        <v>2324</v>
      </c>
      <c r="M397" s="38" t="s">
        <v>3545</v>
      </c>
      <c r="N397" s="43" t="s">
        <v>3546</v>
      </c>
      <c r="O397" s="314"/>
      <c r="P397" s="241" t="s">
        <v>3547</v>
      </c>
      <c r="S397" s="316" t="s">
        <v>1890</v>
      </c>
      <c r="T397" s="316" t="s">
        <v>1951</v>
      </c>
      <c r="X397" s="40" t="s">
        <v>3000</v>
      </c>
      <c r="Y397" s="43" t="s">
        <v>3548</v>
      </c>
      <c r="Z397" s="80" t="s">
        <v>3549</v>
      </c>
      <c r="AA397" s="38" t="s">
        <v>3550</v>
      </c>
      <c r="AB397" s="289">
        <v>43402</v>
      </c>
      <c r="AC397" s="289">
        <v>43525</v>
      </c>
      <c r="AD397" s="100" t="s">
        <v>3551</v>
      </c>
      <c r="AE397" s="294"/>
      <c r="AF397" s="32" t="s">
        <v>60</v>
      </c>
      <c r="AG397" s="32" t="s">
        <v>2164</v>
      </c>
      <c r="AH397" s="33" t="s">
        <v>2165</v>
      </c>
      <c r="AI397" s="70" t="s">
        <v>2166</v>
      </c>
      <c r="AJ397" s="70">
        <v>6548</v>
      </c>
      <c r="AK397" s="62">
        <v>2018</v>
      </c>
      <c r="AL397" s="62" t="s">
        <v>2167</v>
      </c>
      <c r="AM397" s="70">
        <v>6548</v>
      </c>
      <c r="AN397" s="70"/>
      <c r="AO397" s="301" t="s">
        <v>65</v>
      </c>
      <c r="AP397" s="302" t="s">
        <v>65</v>
      </c>
      <c r="AQ397" s="40" t="e">
        <f>COUNTIF(#REF!,C397)</f>
        <v>#REF!</v>
      </c>
      <c r="AS397" s="220" t="e">
        <f>VLOOKUP(C397,#REF!,1,0)</f>
        <v>#REF!</v>
      </c>
    </row>
    <row r="398" s="38" customFormat="1" ht="39.6" spans="1:45">
      <c r="A398" s="89" t="s">
        <v>3552</v>
      </c>
      <c r="B398" s="28">
        <v>402</v>
      </c>
      <c r="C398" s="89" t="s">
        <v>3552</v>
      </c>
      <c r="D398" s="90" t="s">
        <v>3553</v>
      </c>
      <c r="E398" s="257" t="s">
        <v>46</v>
      </c>
      <c r="F398" s="311" t="s">
        <v>2187</v>
      </c>
      <c r="G398" s="249" t="s">
        <v>2658</v>
      </c>
      <c r="H398" s="311" t="s">
        <v>3554</v>
      </c>
      <c r="I398" s="76" t="s">
        <v>2187</v>
      </c>
      <c r="J398" s="43" t="s">
        <v>48</v>
      </c>
      <c r="K398" s="43"/>
      <c r="L398" s="16" t="s">
        <v>2188</v>
      </c>
      <c r="M398" s="43" t="s">
        <v>3555</v>
      </c>
      <c r="N398" s="43" t="s">
        <v>3556</v>
      </c>
      <c r="O398" s="270"/>
      <c r="P398" s="241" t="s">
        <v>3557</v>
      </c>
      <c r="Q398" s="43"/>
      <c r="R398" s="43"/>
      <c r="S398" s="280" t="s">
        <v>2192</v>
      </c>
      <c r="T398" s="280" t="s">
        <v>926</v>
      </c>
      <c r="U398" s="43"/>
      <c r="V398" s="43"/>
      <c r="W398" s="43"/>
      <c r="X398" s="205" t="s">
        <v>2193</v>
      </c>
      <c r="Y398" s="43" t="s">
        <v>3558</v>
      </c>
      <c r="Z398" s="80" t="s">
        <v>3422</v>
      </c>
      <c r="AA398" s="43" t="s">
        <v>3559</v>
      </c>
      <c r="AB398" s="243">
        <v>41144</v>
      </c>
      <c r="AC398" s="243">
        <v>41244</v>
      </c>
      <c r="AD398" s="310" t="s">
        <v>3560</v>
      </c>
      <c r="AE398" s="28"/>
      <c r="AF398" s="44" t="s">
        <v>60</v>
      </c>
      <c r="AG398" s="44" t="s">
        <v>2164</v>
      </c>
      <c r="AH398" s="33" t="s">
        <v>2165</v>
      </c>
      <c r="AI398" s="121" t="s">
        <v>2166</v>
      </c>
      <c r="AJ398" s="121">
        <v>6571</v>
      </c>
      <c r="AK398" s="121">
        <v>2012</v>
      </c>
      <c r="AL398" s="62" t="s">
        <v>2167</v>
      </c>
      <c r="AM398" s="121">
        <v>6571</v>
      </c>
      <c r="AN398" s="70"/>
      <c r="AO398" s="301" t="s">
        <v>65</v>
      </c>
      <c r="AP398" s="302" t="s">
        <v>65</v>
      </c>
      <c r="AQ398" s="40" t="e">
        <f>COUNTIF(#REF!,C398)</f>
        <v>#REF!</v>
      </c>
      <c r="AR398" s="43"/>
      <c r="AS398" s="220" t="e">
        <f>VLOOKUP(C398,#REF!,1,0)</f>
        <v>#REF!</v>
      </c>
    </row>
    <row r="399" s="38" customFormat="1" ht="14.4" spans="1:45">
      <c r="A399" s="84" t="s">
        <v>3561</v>
      </c>
      <c r="B399" s="28">
        <v>403</v>
      </c>
      <c r="C399" s="84" t="s">
        <v>3561</v>
      </c>
      <c r="D399" s="76" t="s">
        <v>3562</v>
      </c>
      <c r="E399" s="257" t="s">
        <v>46</v>
      </c>
      <c r="F399" s="249" t="s">
        <v>1877</v>
      </c>
      <c r="G399" s="249"/>
      <c r="H399" s="249"/>
      <c r="I399" s="43" t="s">
        <v>1877</v>
      </c>
      <c r="J399" s="43" t="s">
        <v>48</v>
      </c>
      <c r="K399" s="16" t="s">
        <v>144</v>
      </c>
      <c r="L399" s="16" t="s">
        <v>2348</v>
      </c>
      <c r="M399" s="38" t="s">
        <v>3563</v>
      </c>
      <c r="N399" s="43" t="s">
        <v>3564</v>
      </c>
      <c r="O399" s="314"/>
      <c r="P399" s="315" t="s">
        <v>3565</v>
      </c>
      <c r="S399" s="316" t="s">
        <v>1916</v>
      </c>
      <c r="T399" s="316" t="s">
        <v>1917</v>
      </c>
      <c r="X399" s="40" t="s">
        <v>2193</v>
      </c>
      <c r="Y399" s="43" t="s">
        <v>3566</v>
      </c>
      <c r="Z399" s="80" t="s">
        <v>3567</v>
      </c>
      <c r="AA399" s="38" t="s">
        <v>3568</v>
      </c>
      <c r="AB399" s="289">
        <v>41144</v>
      </c>
      <c r="AC399" s="289">
        <v>41244</v>
      </c>
      <c r="AD399" s="100" t="s">
        <v>3569</v>
      </c>
      <c r="AE399" s="294"/>
      <c r="AF399" s="32" t="s">
        <v>60</v>
      </c>
      <c r="AG399" s="32" t="s">
        <v>2164</v>
      </c>
      <c r="AH399" s="33" t="s">
        <v>2165</v>
      </c>
      <c r="AI399" s="70" t="s">
        <v>2166</v>
      </c>
      <c r="AJ399" s="70">
        <v>6581</v>
      </c>
      <c r="AK399" s="62">
        <v>2012</v>
      </c>
      <c r="AL399" s="62" t="s">
        <v>2167</v>
      </c>
      <c r="AM399" s="70">
        <v>6581</v>
      </c>
      <c r="AN399" s="70"/>
      <c r="AO399" s="301"/>
      <c r="AP399" s="302" t="s">
        <v>65</v>
      </c>
      <c r="AQ399" s="40" t="e">
        <f>COUNTIF(#REF!,C399)</f>
        <v>#REF!</v>
      </c>
      <c r="AS399" s="220" t="e">
        <f>VLOOKUP(C399,#REF!,1,0)</f>
        <v>#REF!</v>
      </c>
    </row>
    <row r="400" s="38" customFormat="1" ht="14.4" spans="1:45">
      <c r="A400" s="125" t="s">
        <v>3570</v>
      </c>
      <c r="B400" s="28">
        <v>404</v>
      </c>
      <c r="C400" s="125" t="s">
        <v>3570</v>
      </c>
      <c r="D400" s="126" t="s">
        <v>3571</v>
      </c>
      <c r="E400" s="257" t="s">
        <v>46</v>
      </c>
      <c r="F400" s="249" t="s">
        <v>2187</v>
      </c>
      <c r="G400" s="249"/>
      <c r="H400" s="249"/>
      <c r="I400" s="43" t="s">
        <v>2187</v>
      </c>
      <c r="J400" s="43" t="s">
        <v>48</v>
      </c>
      <c r="K400" s="43"/>
      <c r="L400" s="16" t="s">
        <v>2188</v>
      </c>
      <c r="M400" s="38" t="s">
        <v>3572</v>
      </c>
      <c r="N400" s="43" t="s">
        <v>3573</v>
      </c>
      <c r="O400" s="314"/>
      <c r="P400" s="315" t="s">
        <v>3574</v>
      </c>
      <c r="S400" s="316" t="s">
        <v>2192</v>
      </c>
      <c r="T400" s="316" t="s">
        <v>926</v>
      </c>
      <c r="X400" s="40" t="s">
        <v>2306</v>
      </c>
      <c r="Y400" s="43" t="s">
        <v>3575</v>
      </c>
      <c r="Z400" s="80" t="s">
        <v>3526</v>
      </c>
      <c r="AA400" s="38" t="s">
        <v>3576</v>
      </c>
      <c r="AB400" s="289">
        <v>42709</v>
      </c>
      <c r="AC400" s="289">
        <v>42856</v>
      </c>
      <c r="AD400" s="100" t="s">
        <v>3577</v>
      </c>
      <c r="AE400" s="294"/>
      <c r="AF400" s="32" t="s">
        <v>60</v>
      </c>
      <c r="AG400" s="32" t="s">
        <v>2164</v>
      </c>
      <c r="AH400" s="33" t="s">
        <v>2165</v>
      </c>
      <c r="AI400" s="62" t="s">
        <v>2166</v>
      </c>
      <c r="AJ400" s="62">
        <v>6596</v>
      </c>
      <c r="AK400" s="62">
        <v>2016</v>
      </c>
      <c r="AL400" s="62" t="s">
        <v>2167</v>
      </c>
      <c r="AM400" s="62">
        <v>6596</v>
      </c>
      <c r="AN400" s="62"/>
      <c r="AO400" s="301"/>
      <c r="AP400" s="302" t="s">
        <v>65</v>
      </c>
      <c r="AQ400" s="40" t="e">
        <f>COUNTIF(#REF!,C400)</f>
        <v>#REF!</v>
      </c>
      <c r="AS400" s="220" t="e">
        <f>VLOOKUP(C400,#REF!,1,0)</f>
        <v>#REF!</v>
      </c>
    </row>
    <row r="401" s="38" customFormat="1" ht="14.4" spans="1:45">
      <c r="A401" s="84" t="s">
        <v>3578</v>
      </c>
      <c r="B401" s="28">
        <v>405</v>
      </c>
      <c r="C401" s="84" t="s">
        <v>3578</v>
      </c>
      <c r="D401" s="76" t="s">
        <v>3579</v>
      </c>
      <c r="E401" s="257" t="s">
        <v>46</v>
      </c>
      <c r="F401" s="249" t="s">
        <v>2248</v>
      </c>
      <c r="G401" s="249"/>
      <c r="H401" s="249"/>
      <c r="I401" s="43" t="s">
        <v>2248</v>
      </c>
      <c r="J401" s="43" t="s">
        <v>48</v>
      </c>
      <c r="K401" s="43" t="s">
        <v>94</v>
      </c>
      <c r="L401" s="16" t="s">
        <v>2249</v>
      </c>
      <c r="M401" s="38" t="s">
        <v>3580</v>
      </c>
      <c r="N401" s="43" t="s">
        <v>3581</v>
      </c>
      <c r="O401" s="314"/>
      <c r="P401" s="315" t="s">
        <v>3582</v>
      </c>
      <c r="S401" s="316" t="s">
        <v>2253</v>
      </c>
      <c r="T401" s="316" t="s">
        <v>102</v>
      </c>
      <c r="X401" s="40" t="s">
        <v>250</v>
      </c>
      <c r="Y401" s="43" t="s">
        <v>3583</v>
      </c>
      <c r="Z401" s="80" t="s">
        <v>3584</v>
      </c>
      <c r="AA401" s="38" t="s">
        <v>3585</v>
      </c>
      <c r="AB401" s="289">
        <v>43773</v>
      </c>
      <c r="AC401" s="289">
        <v>43952</v>
      </c>
      <c r="AD401" s="100" t="s">
        <v>3586</v>
      </c>
      <c r="AE401" s="294"/>
      <c r="AF401" s="32" t="s">
        <v>60</v>
      </c>
      <c r="AG401" s="32" t="s">
        <v>2164</v>
      </c>
      <c r="AH401" s="33" t="s">
        <v>2165</v>
      </c>
      <c r="AI401" s="62" t="s">
        <v>2166</v>
      </c>
      <c r="AJ401" s="62">
        <v>6604</v>
      </c>
      <c r="AK401" s="62">
        <v>2019</v>
      </c>
      <c r="AL401" s="62" t="s">
        <v>2167</v>
      </c>
      <c r="AM401" s="62">
        <v>6604</v>
      </c>
      <c r="AN401" s="62"/>
      <c r="AO401" s="301"/>
      <c r="AP401" s="302" t="s">
        <v>65</v>
      </c>
      <c r="AQ401" s="40" t="e">
        <f>COUNTIF(#REF!,C401)</f>
        <v>#REF!</v>
      </c>
      <c r="AS401" s="220" t="e">
        <f>VLOOKUP(C401,#REF!,1,0)</f>
        <v>#REF!</v>
      </c>
    </row>
    <row r="402" s="38" customFormat="1" ht="14.4" spans="1:45">
      <c r="A402" s="84" t="s">
        <v>3587</v>
      </c>
      <c r="B402" s="28">
        <v>406</v>
      </c>
      <c r="C402" s="84" t="s">
        <v>3587</v>
      </c>
      <c r="D402" s="76" t="s">
        <v>3588</v>
      </c>
      <c r="E402" s="257" t="s">
        <v>46</v>
      </c>
      <c r="F402" s="249" t="s">
        <v>2248</v>
      </c>
      <c r="G402" s="249"/>
      <c r="H402" s="249"/>
      <c r="I402" s="43" t="s">
        <v>2248</v>
      </c>
      <c r="J402" s="43" t="s">
        <v>48</v>
      </c>
      <c r="K402" s="43" t="s">
        <v>94</v>
      </c>
      <c r="L402" s="16" t="s">
        <v>2249</v>
      </c>
      <c r="M402" s="38" t="s">
        <v>3589</v>
      </c>
      <c r="N402" s="43" t="s">
        <v>3590</v>
      </c>
      <c r="O402" s="314"/>
      <c r="P402" s="315" t="s">
        <v>3591</v>
      </c>
      <c r="S402" s="316" t="s">
        <v>2253</v>
      </c>
      <c r="T402" s="316" t="s">
        <v>102</v>
      </c>
      <c r="X402" s="40" t="s">
        <v>250</v>
      </c>
      <c r="Y402" s="43" t="s">
        <v>3592</v>
      </c>
      <c r="Z402" s="80" t="s">
        <v>3593</v>
      </c>
      <c r="AA402" s="38" t="s">
        <v>3594</v>
      </c>
      <c r="AB402" s="289">
        <v>43402</v>
      </c>
      <c r="AC402" s="289">
        <v>43525</v>
      </c>
      <c r="AD402" s="100" t="s">
        <v>3595</v>
      </c>
      <c r="AE402" s="294"/>
      <c r="AF402" s="32" t="s">
        <v>60</v>
      </c>
      <c r="AG402" s="32" t="s">
        <v>2164</v>
      </c>
      <c r="AH402" s="33" t="s">
        <v>2165</v>
      </c>
      <c r="AI402" s="62" t="s">
        <v>2166</v>
      </c>
      <c r="AJ402" s="62">
        <v>6605</v>
      </c>
      <c r="AK402" s="62">
        <v>2018</v>
      </c>
      <c r="AL402" s="62" t="s">
        <v>2167</v>
      </c>
      <c r="AM402" s="62">
        <v>6605</v>
      </c>
      <c r="AN402" s="62"/>
      <c r="AO402" s="301"/>
      <c r="AP402" s="302" t="s">
        <v>65</v>
      </c>
      <c r="AQ402" s="40" t="e">
        <f>COUNTIF(#REF!,C402)</f>
        <v>#REF!</v>
      </c>
      <c r="AS402" s="220" t="e">
        <f>VLOOKUP(C402,#REF!,1,0)</f>
        <v>#REF!</v>
      </c>
    </row>
    <row r="403" s="38" customFormat="1" ht="14.4" spans="1:45">
      <c r="A403" s="84" t="s">
        <v>3596</v>
      </c>
      <c r="B403" s="28">
        <v>407</v>
      </c>
      <c r="C403" s="84" t="s">
        <v>3596</v>
      </c>
      <c r="D403" s="76" t="s">
        <v>3597</v>
      </c>
      <c r="E403" s="257" t="s">
        <v>239</v>
      </c>
      <c r="F403" s="249" t="s">
        <v>2187</v>
      </c>
      <c r="G403" s="249"/>
      <c r="H403" s="249"/>
      <c r="I403" s="43" t="s">
        <v>2187</v>
      </c>
      <c r="J403" s="43" t="s">
        <v>48</v>
      </c>
      <c r="K403" s="43"/>
      <c r="L403" s="16" t="s">
        <v>2188</v>
      </c>
      <c r="M403" s="38" t="s">
        <v>3598</v>
      </c>
      <c r="N403" s="268"/>
      <c r="O403" s="314" t="s">
        <v>3599</v>
      </c>
      <c r="P403" s="263"/>
      <c r="Q403" s="38" t="s">
        <v>99</v>
      </c>
      <c r="R403" s="38" t="s">
        <v>3600</v>
      </c>
      <c r="S403" s="316" t="s">
        <v>2192</v>
      </c>
      <c r="T403" s="316" t="s">
        <v>102</v>
      </c>
      <c r="X403" s="40" t="s">
        <v>811</v>
      </c>
      <c r="Y403" s="43" t="s">
        <v>3018</v>
      </c>
      <c r="Z403" s="80" t="s">
        <v>3018</v>
      </c>
      <c r="AA403" s="38" t="s">
        <v>3601</v>
      </c>
      <c r="AB403" s="289">
        <v>38430</v>
      </c>
      <c r="AC403" s="289">
        <v>38473</v>
      </c>
      <c r="AD403" s="100" t="s">
        <v>3602</v>
      </c>
      <c r="AE403" s="294" t="s">
        <v>3316</v>
      </c>
      <c r="AF403" s="32" t="s">
        <v>60</v>
      </c>
      <c r="AG403" s="32" t="s">
        <v>2164</v>
      </c>
      <c r="AH403" s="33" t="s">
        <v>2165</v>
      </c>
      <c r="AI403" s="62" t="s">
        <v>2166</v>
      </c>
      <c r="AJ403" s="62">
        <v>6610</v>
      </c>
      <c r="AK403" s="62">
        <v>2005</v>
      </c>
      <c r="AL403" s="62" t="s">
        <v>2167</v>
      </c>
      <c r="AM403" s="62">
        <v>6610</v>
      </c>
      <c r="AN403" s="62"/>
      <c r="AO403" s="301"/>
      <c r="AP403" s="302" t="s">
        <v>65</v>
      </c>
      <c r="AQ403" s="40" t="e">
        <f>COUNTIF(#REF!,C403)</f>
        <v>#REF!</v>
      </c>
      <c r="AS403" s="220" t="e">
        <f>VLOOKUP(C403,#REF!,1,0)</f>
        <v>#REF!</v>
      </c>
    </row>
    <row r="404" s="38" customFormat="1" ht="22.8" spans="1:45">
      <c r="A404" s="117" t="s">
        <v>3603</v>
      </c>
      <c r="B404" s="28">
        <v>408</v>
      </c>
      <c r="C404" s="117" t="s">
        <v>3603</v>
      </c>
      <c r="D404" s="90" t="s">
        <v>3597</v>
      </c>
      <c r="E404" s="257" t="s">
        <v>46</v>
      </c>
      <c r="F404" s="249" t="s">
        <v>2248</v>
      </c>
      <c r="G404" s="249" t="s">
        <v>2531</v>
      </c>
      <c r="H404" s="249" t="s">
        <v>3318</v>
      </c>
      <c r="I404" s="43" t="s">
        <v>2248</v>
      </c>
      <c r="J404" s="43" t="s">
        <v>48</v>
      </c>
      <c r="K404" s="43" t="s">
        <v>94</v>
      </c>
      <c r="L404" s="16" t="s">
        <v>2249</v>
      </c>
      <c r="M404" s="43" t="s">
        <v>3604</v>
      </c>
      <c r="N404" s="43" t="s">
        <v>3605</v>
      </c>
      <c r="O404" s="270"/>
      <c r="P404" s="241" t="s">
        <v>3599</v>
      </c>
      <c r="Q404" s="43"/>
      <c r="R404" s="43"/>
      <c r="S404" s="280" t="s">
        <v>2253</v>
      </c>
      <c r="T404" s="280" t="s">
        <v>102</v>
      </c>
      <c r="U404" s="43"/>
      <c r="V404" s="43"/>
      <c r="W404" s="43"/>
      <c r="X404" s="205" t="s">
        <v>2254</v>
      </c>
      <c r="Y404" s="43" t="s">
        <v>3606</v>
      </c>
      <c r="Z404" s="80" t="s">
        <v>2843</v>
      </c>
      <c r="AA404" s="43" t="s">
        <v>3607</v>
      </c>
      <c r="AB404" s="243">
        <v>42822</v>
      </c>
      <c r="AC404" s="243">
        <v>42948</v>
      </c>
      <c r="AD404" s="310" t="s">
        <v>3608</v>
      </c>
      <c r="AE404" s="28"/>
      <c r="AF404" s="44" t="s">
        <v>60</v>
      </c>
      <c r="AG404" s="44" t="s">
        <v>2164</v>
      </c>
      <c r="AH404" s="33" t="s">
        <v>2165</v>
      </c>
      <c r="AI404" s="121" t="s">
        <v>2166</v>
      </c>
      <c r="AJ404" s="121">
        <v>6610</v>
      </c>
      <c r="AK404" s="121">
        <v>2017</v>
      </c>
      <c r="AL404" s="62" t="s">
        <v>2167</v>
      </c>
      <c r="AM404" s="121">
        <v>6610</v>
      </c>
      <c r="AN404" s="70"/>
      <c r="AO404" s="301" t="s">
        <v>65</v>
      </c>
      <c r="AP404" s="302" t="s">
        <v>65</v>
      </c>
      <c r="AQ404" s="40" t="e">
        <f>COUNTIF(#REF!,C404)</f>
        <v>#REF!</v>
      </c>
      <c r="AR404" s="43"/>
      <c r="AS404" s="220" t="e">
        <f>VLOOKUP(C404,#REF!,1,0)</f>
        <v>#REF!</v>
      </c>
    </row>
    <row r="405" s="38" customFormat="1" ht="14.4" spans="1:45">
      <c r="A405" s="106" t="s">
        <v>3609</v>
      </c>
      <c r="B405" s="28">
        <v>409</v>
      </c>
      <c r="C405" s="106" t="s">
        <v>3609</v>
      </c>
      <c r="D405" s="100" t="s">
        <v>3610</v>
      </c>
      <c r="E405" s="238" t="s">
        <v>445</v>
      </c>
      <c r="F405" s="239"/>
      <c r="G405" s="239"/>
      <c r="H405" s="239"/>
      <c r="I405" s="397" t="s">
        <v>2248</v>
      </c>
      <c r="J405" s="16" t="s">
        <v>48</v>
      </c>
      <c r="K405" s="43" t="s">
        <v>94</v>
      </c>
      <c r="L405" s="397" t="s">
        <v>2249</v>
      </c>
      <c r="M405" s="397" t="s">
        <v>3611</v>
      </c>
      <c r="N405" s="16"/>
      <c r="O405" s="240"/>
      <c r="P405" s="265"/>
      <c r="Q405" s="16"/>
      <c r="R405" s="16"/>
      <c r="S405" s="242" t="s">
        <v>2253</v>
      </c>
      <c r="T405" s="399" t="s">
        <v>102</v>
      </c>
      <c r="U405" s="16"/>
      <c r="V405" s="16"/>
      <c r="W405" s="16"/>
      <c r="X405" s="400" t="s">
        <v>2316</v>
      </c>
      <c r="Y405" s="397" t="s">
        <v>3612</v>
      </c>
      <c r="Z405" s="404" t="s">
        <v>3612</v>
      </c>
      <c r="AA405" s="16" t="s">
        <v>3613</v>
      </c>
      <c r="AB405" s="243">
        <v>38559</v>
      </c>
      <c r="AC405" s="243">
        <v>38657</v>
      </c>
      <c r="AD405" s="401" t="s">
        <v>3614</v>
      </c>
      <c r="AE405" s="244" t="s">
        <v>3615</v>
      </c>
      <c r="AF405" s="32" t="s">
        <v>60</v>
      </c>
      <c r="AG405" s="16" t="s">
        <v>2164</v>
      </c>
      <c r="AH405" s="396" t="s">
        <v>2165</v>
      </c>
      <c r="AI405" s="19" t="s">
        <v>2166</v>
      </c>
      <c r="AJ405" s="19">
        <v>6631</v>
      </c>
      <c r="AK405" s="19">
        <v>2005</v>
      </c>
      <c r="AL405" s="19" t="s">
        <v>2167</v>
      </c>
      <c r="AM405" s="19">
        <v>6631</v>
      </c>
      <c r="AN405" s="19"/>
      <c r="AO405" s="301"/>
      <c r="AP405" s="302" t="s">
        <v>65</v>
      </c>
      <c r="AQ405" s="40" t="e">
        <f>COUNTIF(#REF!,C405)</f>
        <v>#REF!</v>
      </c>
      <c r="AR405" s="16"/>
      <c r="AS405" s="220" t="e">
        <f>VLOOKUP(C405,#REF!,1,0)</f>
        <v>#REF!</v>
      </c>
    </row>
    <row r="406" s="38" customFormat="1" ht="14.4" spans="1:45">
      <c r="A406" s="85" t="s">
        <v>3616</v>
      </c>
      <c r="B406" s="28">
        <v>410</v>
      </c>
      <c r="C406" s="85" t="s">
        <v>3616</v>
      </c>
      <c r="D406" s="76" t="s">
        <v>3617</v>
      </c>
      <c r="E406" s="257" t="s">
        <v>46</v>
      </c>
      <c r="F406" s="249" t="s">
        <v>2248</v>
      </c>
      <c r="G406" s="249"/>
      <c r="H406" s="249"/>
      <c r="I406" s="43" t="s">
        <v>2248</v>
      </c>
      <c r="J406" s="43" t="s">
        <v>48</v>
      </c>
      <c r="K406" s="43" t="s">
        <v>94</v>
      </c>
      <c r="L406" s="16" t="s">
        <v>2249</v>
      </c>
      <c r="M406" s="38" t="s">
        <v>3618</v>
      </c>
      <c r="N406" s="43" t="s">
        <v>3619</v>
      </c>
      <c r="O406" s="314"/>
      <c r="P406" s="315" t="s">
        <v>3620</v>
      </c>
      <c r="S406" s="316" t="s">
        <v>2253</v>
      </c>
      <c r="T406" s="316" t="s">
        <v>102</v>
      </c>
      <c r="X406" s="40" t="s">
        <v>129</v>
      </c>
      <c r="Y406" s="43" t="s">
        <v>3621</v>
      </c>
      <c r="Z406" s="80" t="s">
        <v>3622</v>
      </c>
      <c r="AA406" s="38" t="s">
        <v>3623</v>
      </c>
      <c r="AB406" s="289">
        <v>43773</v>
      </c>
      <c r="AC406" s="289">
        <v>43952</v>
      </c>
      <c r="AD406" s="100" t="s">
        <v>3624</v>
      </c>
      <c r="AE406" s="294"/>
      <c r="AF406" s="40" t="s">
        <v>60</v>
      </c>
      <c r="AG406" s="32" t="s">
        <v>2164</v>
      </c>
      <c r="AH406" s="33" t="s">
        <v>2165</v>
      </c>
      <c r="AI406" s="62" t="s">
        <v>2166</v>
      </c>
      <c r="AJ406" s="62">
        <v>6633</v>
      </c>
      <c r="AK406" s="70">
        <v>2019</v>
      </c>
      <c r="AL406" s="62" t="s">
        <v>2167</v>
      </c>
      <c r="AM406" s="62">
        <v>6633</v>
      </c>
      <c r="AN406" s="62"/>
      <c r="AO406" s="301"/>
      <c r="AP406" s="302" t="s">
        <v>65</v>
      </c>
      <c r="AQ406" s="40" t="e">
        <f>COUNTIF(#REF!,C406)</f>
        <v>#REF!</v>
      </c>
      <c r="AS406" s="220" t="e">
        <f>VLOOKUP(C406,#REF!,1,0)</f>
        <v>#REF!</v>
      </c>
    </row>
    <row r="407" s="38" customFormat="1" ht="14.4" spans="1:45">
      <c r="A407" s="85" t="s">
        <v>3625</v>
      </c>
      <c r="B407" s="28">
        <v>411</v>
      </c>
      <c r="C407" s="85" t="s">
        <v>3625</v>
      </c>
      <c r="D407" s="76" t="s">
        <v>3626</v>
      </c>
      <c r="E407" s="257" t="s">
        <v>239</v>
      </c>
      <c r="F407" s="249" t="s">
        <v>2187</v>
      </c>
      <c r="G407" s="249"/>
      <c r="H407" s="249"/>
      <c r="I407" s="43" t="s">
        <v>2187</v>
      </c>
      <c r="J407" s="43" t="s">
        <v>48</v>
      </c>
      <c r="K407" s="43"/>
      <c r="L407" s="16" t="s">
        <v>2188</v>
      </c>
      <c r="M407" s="38" t="s">
        <v>3627</v>
      </c>
      <c r="N407" s="268"/>
      <c r="O407" s="314" t="s">
        <v>3199</v>
      </c>
      <c r="P407" s="263"/>
      <c r="S407" s="316" t="s">
        <v>2192</v>
      </c>
      <c r="T407" s="316" t="s">
        <v>926</v>
      </c>
      <c r="X407" s="40" t="s">
        <v>3628</v>
      </c>
      <c r="Y407" s="43" t="s">
        <v>3629</v>
      </c>
      <c r="Z407" s="80" t="s">
        <v>3630</v>
      </c>
      <c r="AA407" s="38" t="s">
        <v>3631</v>
      </c>
      <c r="AB407" s="289">
        <v>39615</v>
      </c>
      <c r="AC407" s="289">
        <v>39783</v>
      </c>
      <c r="AD407" s="100" t="s">
        <v>3632</v>
      </c>
      <c r="AE407" s="294"/>
      <c r="AF407" s="40" t="s">
        <v>60</v>
      </c>
      <c r="AG407" s="32" t="s">
        <v>2164</v>
      </c>
      <c r="AH407" s="33" t="s">
        <v>2165</v>
      </c>
      <c r="AI407" s="62" t="s">
        <v>2166</v>
      </c>
      <c r="AJ407" s="62">
        <v>6690</v>
      </c>
      <c r="AK407" s="70">
        <v>2008</v>
      </c>
      <c r="AL407" s="62" t="s">
        <v>2167</v>
      </c>
      <c r="AM407" s="62">
        <v>6690</v>
      </c>
      <c r="AN407" s="62"/>
      <c r="AO407" s="301"/>
      <c r="AP407" s="302" t="s">
        <v>65</v>
      </c>
      <c r="AQ407" s="40" t="e">
        <f>COUNTIF(#REF!,C407)</f>
        <v>#REF!</v>
      </c>
      <c r="AS407" s="220" t="e">
        <f>VLOOKUP(C407,#REF!,1,0)</f>
        <v>#REF!</v>
      </c>
    </row>
    <row r="408" s="38" customFormat="1" ht="14.4" spans="1:45">
      <c r="A408" s="84" t="s">
        <v>3199</v>
      </c>
      <c r="B408" s="28">
        <v>412</v>
      </c>
      <c r="C408" s="84" t="s">
        <v>3199</v>
      </c>
      <c r="D408" s="76" t="s">
        <v>3626</v>
      </c>
      <c r="E408" s="257" t="s">
        <v>46</v>
      </c>
      <c r="F408" s="249" t="s">
        <v>2187</v>
      </c>
      <c r="G408" s="249"/>
      <c r="H408" s="249"/>
      <c r="I408" s="43" t="s">
        <v>2187</v>
      </c>
      <c r="J408" s="43" t="s">
        <v>48</v>
      </c>
      <c r="K408" s="43"/>
      <c r="L408" s="16" t="s">
        <v>2188</v>
      </c>
      <c r="M408" s="38" t="s">
        <v>3627</v>
      </c>
      <c r="N408" s="43" t="s">
        <v>3633</v>
      </c>
      <c r="O408" s="314"/>
      <c r="P408" s="315" t="s">
        <v>3634</v>
      </c>
      <c r="S408" s="316" t="s">
        <v>2192</v>
      </c>
      <c r="T408" s="316" t="s">
        <v>926</v>
      </c>
      <c r="X408" s="40" t="s">
        <v>2724</v>
      </c>
      <c r="Y408" s="43" t="s">
        <v>3635</v>
      </c>
      <c r="Z408" s="80" t="s">
        <v>3636</v>
      </c>
      <c r="AA408" s="38" t="s">
        <v>3637</v>
      </c>
      <c r="AB408" s="289">
        <v>42376</v>
      </c>
      <c r="AC408" s="289">
        <v>42522</v>
      </c>
      <c r="AD408" s="100" t="s">
        <v>3638</v>
      </c>
      <c r="AE408" s="294"/>
      <c r="AF408" s="32" t="s">
        <v>60</v>
      </c>
      <c r="AG408" s="32" t="s">
        <v>2164</v>
      </c>
      <c r="AH408" s="33" t="s">
        <v>2165</v>
      </c>
      <c r="AI408" s="62" t="s">
        <v>2166</v>
      </c>
      <c r="AJ408" s="62">
        <v>6690</v>
      </c>
      <c r="AK408" s="62">
        <v>2016</v>
      </c>
      <c r="AL408" s="62" t="s">
        <v>2167</v>
      </c>
      <c r="AM408" s="62">
        <v>6690</v>
      </c>
      <c r="AN408" s="62"/>
      <c r="AO408" s="301"/>
      <c r="AP408" s="302" t="s">
        <v>65</v>
      </c>
      <c r="AQ408" s="40" t="e">
        <f>COUNTIF(#REF!,C408)</f>
        <v>#REF!</v>
      </c>
      <c r="AS408" s="220" t="e">
        <f>VLOOKUP(C408,#REF!,1,0)</f>
        <v>#REF!</v>
      </c>
    </row>
    <row r="409" s="38" customFormat="1" ht="14.4" spans="1:45">
      <c r="A409" s="103" t="s">
        <v>3639</v>
      </c>
      <c r="B409" s="28">
        <v>413</v>
      </c>
      <c r="C409" s="103" t="s">
        <v>3639</v>
      </c>
      <c r="D409" s="405" t="s">
        <v>3640</v>
      </c>
      <c r="E409" s="238" t="s">
        <v>46</v>
      </c>
      <c r="F409" s="239"/>
      <c r="G409" s="239"/>
      <c r="H409" s="239"/>
      <c r="I409" s="397" t="s">
        <v>2323</v>
      </c>
      <c r="J409" s="16" t="s">
        <v>48</v>
      </c>
      <c r="K409" s="43" t="s">
        <v>144</v>
      </c>
      <c r="L409" s="397" t="s">
        <v>2324</v>
      </c>
      <c r="M409" s="397" t="s">
        <v>3641</v>
      </c>
      <c r="N409" s="16" t="s">
        <v>3642</v>
      </c>
      <c r="O409" s="240"/>
      <c r="P409" s="398" t="s">
        <v>3643</v>
      </c>
      <c r="Q409" s="16"/>
      <c r="R409" s="16"/>
      <c r="S409" s="242" t="s">
        <v>1890</v>
      </c>
      <c r="T409" s="399" t="s">
        <v>1951</v>
      </c>
      <c r="U409" s="16"/>
      <c r="V409" s="16"/>
      <c r="W409" s="16"/>
      <c r="X409" s="400" t="s">
        <v>116</v>
      </c>
      <c r="Y409" s="397" t="s">
        <v>3644</v>
      </c>
      <c r="Z409" s="80" t="s">
        <v>3645</v>
      </c>
      <c r="AA409" s="16" t="s">
        <v>3646</v>
      </c>
      <c r="AB409" s="243">
        <v>41927</v>
      </c>
      <c r="AC409" s="243">
        <v>42064</v>
      </c>
      <c r="AD409" s="401" t="s">
        <v>3647</v>
      </c>
      <c r="AE409" s="244"/>
      <c r="AF409" s="32" t="s">
        <v>60</v>
      </c>
      <c r="AG409" s="16" t="s">
        <v>2164</v>
      </c>
      <c r="AH409" s="396" t="s">
        <v>2165</v>
      </c>
      <c r="AI409" s="19" t="s">
        <v>2166</v>
      </c>
      <c r="AJ409" s="19">
        <v>6691</v>
      </c>
      <c r="AK409" s="19">
        <v>2014</v>
      </c>
      <c r="AL409" s="19" t="s">
        <v>2167</v>
      </c>
      <c r="AM409" s="19">
        <v>6691</v>
      </c>
      <c r="AN409" s="19"/>
      <c r="AO409" s="301"/>
      <c r="AP409" s="302" t="s">
        <v>65</v>
      </c>
      <c r="AQ409" s="40" t="e">
        <f>COUNTIF(#REF!,C409)</f>
        <v>#REF!</v>
      </c>
      <c r="AR409" s="16"/>
      <c r="AS409" s="220" t="e">
        <f>VLOOKUP(C409,#REF!,1,0)</f>
        <v>#REF!</v>
      </c>
    </row>
    <row r="410" s="38" customFormat="1" ht="14.4" spans="1:45">
      <c r="A410" s="103" t="s">
        <v>3648</v>
      </c>
      <c r="B410" s="28">
        <v>414</v>
      </c>
      <c r="C410" s="103" t="s">
        <v>3648</v>
      </c>
      <c r="D410" s="15" t="s">
        <v>3649</v>
      </c>
      <c r="E410" s="238" t="s">
        <v>46</v>
      </c>
      <c r="F410" s="239"/>
      <c r="G410" s="239"/>
      <c r="H410" s="239"/>
      <c r="I410" s="16" t="s">
        <v>2323</v>
      </c>
      <c r="J410" s="16" t="s">
        <v>48</v>
      </c>
      <c r="K410" s="43" t="s">
        <v>144</v>
      </c>
      <c r="L410" s="397" t="s">
        <v>2324</v>
      </c>
      <c r="M410" s="16" t="s">
        <v>3650</v>
      </c>
      <c r="N410" s="16" t="s">
        <v>3651</v>
      </c>
      <c r="O410" s="240"/>
      <c r="P410" s="265" t="s">
        <v>3652</v>
      </c>
      <c r="Q410" s="16"/>
      <c r="R410" s="16"/>
      <c r="S410" s="242" t="s">
        <v>1890</v>
      </c>
      <c r="T410" s="242" t="s">
        <v>926</v>
      </c>
      <c r="U410" s="16"/>
      <c r="V410" s="16"/>
      <c r="W410" s="16"/>
      <c r="X410" s="18" t="s">
        <v>129</v>
      </c>
      <c r="Y410" s="16" t="s">
        <v>3653</v>
      </c>
      <c r="Z410" s="80" t="s">
        <v>3654</v>
      </c>
      <c r="AA410" s="16" t="s">
        <v>3655</v>
      </c>
      <c r="AB410" s="243">
        <v>43773</v>
      </c>
      <c r="AC410" s="243">
        <v>43952</v>
      </c>
      <c r="AD410" s="100" t="s">
        <v>3656</v>
      </c>
      <c r="AE410" s="244"/>
      <c r="AF410" s="32" t="s">
        <v>60</v>
      </c>
      <c r="AG410" s="16" t="s">
        <v>2164</v>
      </c>
      <c r="AH410" s="396" t="s">
        <v>2165</v>
      </c>
      <c r="AI410" s="19" t="s">
        <v>2166</v>
      </c>
      <c r="AJ410" s="19">
        <v>6692</v>
      </c>
      <c r="AK410" s="19">
        <v>2019</v>
      </c>
      <c r="AL410" s="19" t="s">
        <v>2167</v>
      </c>
      <c r="AM410" s="19">
        <v>6692</v>
      </c>
      <c r="AN410" s="19"/>
      <c r="AO410" s="301"/>
      <c r="AP410" s="302" t="s">
        <v>65</v>
      </c>
      <c r="AQ410" s="40" t="e">
        <f>COUNTIF(#REF!,C410)</f>
        <v>#REF!</v>
      </c>
      <c r="AR410" s="16"/>
      <c r="AS410" s="220" t="e">
        <f>VLOOKUP(C410,#REF!,1,0)</f>
        <v>#REF!</v>
      </c>
    </row>
    <row r="411" s="43" customFormat="1" ht="14.4" spans="1:45">
      <c r="A411" s="84" t="s">
        <v>3657</v>
      </c>
      <c r="B411" s="28">
        <v>415</v>
      </c>
      <c r="C411" s="84" t="s">
        <v>3657</v>
      </c>
      <c r="D411" s="76" t="s">
        <v>3658</v>
      </c>
      <c r="E411" s="257" t="s">
        <v>46</v>
      </c>
      <c r="F411" s="249" t="s">
        <v>1282</v>
      </c>
      <c r="G411" s="249"/>
      <c r="H411" s="249"/>
      <c r="I411" s="43" t="s">
        <v>1282</v>
      </c>
      <c r="J411" s="43" t="s">
        <v>48</v>
      </c>
      <c r="L411" s="16" t="s">
        <v>3222</v>
      </c>
      <c r="M411" s="38" t="s">
        <v>3659</v>
      </c>
      <c r="N411" s="43" t="s">
        <v>3660</v>
      </c>
      <c r="O411" s="314"/>
      <c r="P411" s="315"/>
      <c r="Q411" s="51" t="s">
        <v>293</v>
      </c>
      <c r="R411" s="38" t="s">
        <v>3661</v>
      </c>
      <c r="S411" s="316" t="s">
        <v>1268</v>
      </c>
      <c r="T411" s="316" t="s">
        <v>3662</v>
      </c>
      <c r="U411" s="38"/>
      <c r="V411" s="38"/>
      <c r="W411" s="38"/>
      <c r="X411" s="40" t="s">
        <v>3663</v>
      </c>
      <c r="Y411" s="43" t="s">
        <v>3664</v>
      </c>
      <c r="Z411" s="80" t="s">
        <v>1753</v>
      </c>
      <c r="AA411" s="38" t="s">
        <v>3665</v>
      </c>
      <c r="AB411" s="289">
        <v>39363</v>
      </c>
      <c r="AC411" s="289">
        <v>39508</v>
      </c>
      <c r="AD411" s="100" t="s">
        <v>3666</v>
      </c>
      <c r="AE411" s="294"/>
      <c r="AF411" s="32" t="s">
        <v>60</v>
      </c>
      <c r="AG411" s="32" t="s">
        <v>2164</v>
      </c>
      <c r="AH411" s="33" t="s">
        <v>2165</v>
      </c>
      <c r="AI411" s="62" t="s">
        <v>2166</v>
      </c>
      <c r="AJ411" s="62">
        <v>6698</v>
      </c>
      <c r="AK411" s="62">
        <v>2007</v>
      </c>
      <c r="AL411" s="62" t="s">
        <v>2167</v>
      </c>
      <c r="AM411" s="62">
        <v>6698</v>
      </c>
      <c r="AN411" s="62"/>
      <c r="AO411" s="301"/>
      <c r="AP411" s="302" t="s">
        <v>65</v>
      </c>
      <c r="AQ411" s="40" t="e">
        <f>COUNTIF(#REF!,C411)</f>
        <v>#REF!</v>
      </c>
      <c r="AR411" s="38"/>
      <c r="AS411" s="220" t="e">
        <f>VLOOKUP(C411,#REF!,1,0)</f>
        <v>#REF!</v>
      </c>
    </row>
    <row r="412" s="38" customFormat="1" ht="14.4" spans="1:45">
      <c r="A412" s="84" t="s">
        <v>3667</v>
      </c>
      <c r="B412" s="28">
        <v>416</v>
      </c>
      <c r="C412" s="84" t="s">
        <v>3667</v>
      </c>
      <c r="D412" s="76" t="s">
        <v>3668</v>
      </c>
      <c r="E412" s="257" t="s">
        <v>46</v>
      </c>
      <c r="F412" s="249" t="s">
        <v>3669</v>
      </c>
      <c r="G412" s="249"/>
      <c r="H412" s="249"/>
      <c r="I412" s="43" t="s">
        <v>3669</v>
      </c>
      <c r="J412" s="43" t="s">
        <v>48</v>
      </c>
      <c r="K412" s="43" t="s">
        <v>49</v>
      </c>
      <c r="L412" s="16" t="s">
        <v>3670</v>
      </c>
      <c r="M412" s="38" t="s">
        <v>3671</v>
      </c>
      <c r="N412" s="43" t="s">
        <v>3672</v>
      </c>
      <c r="O412" s="314"/>
      <c r="P412" s="315"/>
      <c r="S412" s="316" t="s">
        <v>3673</v>
      </c>
      <c r="T412" s="316" t="s">
        <v>1288</v>
      </c>
      <c r="X412" s="40" t="s">
        <v>2193</v>
      </c>
      <c r="Y412" s="43" t="s">
        <v>3674</v>
      </c>
      <c r="Z412" s="80" t="s">
        <v>3675</v>
      </c>
      <c r="AA412" s="38" t="s">
        <v>3676</v>
      </c>
      <c r="AB412" s="289">
        <v>39363</v>
      </c>
      <c r="AC412" s="289">
        <v>39508</v>
      </c>
      <c r="AD412" s="100" t="s">
        <v>3677</v>
      </c>
      <c r="AE412" s="294"/>
      <c r="AF412" s="32" t="s">
        <v>60</v>
      </c>
      <c r="AG412" s="32" t="s">
        <v>2164</v>
      </c>
      <c r="AH412" s="33" t="s">
        <v>2165</v>
      </c>
      <c r="AI412" s="62" t="s">
        <v>2166</v>
      </c>
      <c r="AJ412" s="62">
        <v>6703</v>
      </c>
      <c r="AK412" s="62">
        <v>2007</v>
      </c>
      <c r="AL412" s="62" t="s">
        <v>2167</v>
      </c>
      <c r="AM412" s="62">
        <v>6703</v>
      </c>
      <c r="AN412" s="62"/>
      <c r="AO412" s="301"/>
      <c r="AP412" s="302" t="s">
        <v>65</v>
      </c>
      <c r="AQ412" s="40" t="e">
        <f>COUNTIF(#REF!,C412)</f>
        <v>#REF!</v>
      </c>
      <c r="AS412" s="220" t="e">
        <f>VLOOKUP(C412,#REF!,1,0)</f>
        <v>#REF!</v>
      </c>
    </row>
    <row r="413" s="43" customFormat="1" ht="14.4" spans="1:45">
      <c r="A413" s="85" t="s">
        <v>3678</v>
      </c>
      <c r="B413" s="28">
        <v>417</v>
      </c>
      <c r="C413" s="85" t="s">
        <v>3678</v>
      </c>
      <c r="D413" s="76" t="s">
        <v>3679</v>
      </c>
      <c r="E413" s="257" t="s">
        <v>46</v>
      </c>
      <c r="F413" s="249" t="s">
        <v>2323</v>
      </c>
      <c r="G413" s="249"/>
      <c r="H413" s="249"/>
      <c r="I413" s="43" t="s">
        <v>2323</v>
      </c>
      <c r="J413" s="43" t="s">
        <v>48</v>
      </c>
      <c r="L413" s="16" t="s">
        <v>2324</v>
      </c>
      <c r="M413" s="38" t="s">
        <v>3680</v>
      </c>
      <c r="N413" s="43" t="s">
        <v>3681</v>
      </c>
      <c r="O413" s="314"/>
      <c r="P413" s="315" t="s">
        <v>3682</v>
      </c>
      <c r="Q413" s="38"/>
      <c r="R413" s="38"/>
      <c r="S413" s="316" t="s">
        <v>1890</v>
      </c>
      <c r="T413" s="316" t="s">
        <v>1951</v>
      </c>
      <c r="U413" s="38"/>
      <c r="V413" s="38"/>
      <c r="W413" s="38"/>
      <c r="X413" s="40" t="s">
        <v>2193</v>
      </c>
      <c r="Y413" s="43" t="s">
        <v>3683</v>
      </c>
      <c r="Z413" s="80" t="s">
        <v>3684</v>
      </c>
      <c r="AA413" s="38" t="s">
        <v>3685</v>
      </c>
      <c r="AB413" s="289">
        <v>42709</v>
      </c>
      <c r="AC413" s="289">
        <v>42856</v>
      </c>
      <c r="AD413" s="100" t="s">
        <v>3686</v>
      </c>
      <c r="AE413" s="294"/>
      <c r="AF413" s="40" t="s">
        <v>60</v>
      </c>
      <c r="AG413" s="32" t="s">
        <v>2164</v>
      </c>
      <c r="AH413" s="33" t="s">
        <v>2165</v>
      </c>
      <c r="AI413" s="62" t="s">
        <v>2166</v>
      </c>
      <c r="AJ413" s="62">
        <v>6751</v>
      </c>
      <c r="AK413" s="70">
        <v>2016</v>
      </c>
      <c r="AL413" s="62" t="s">
        <v>2167</v>
      </c>
      <c r="AM413" s="62">
        <v>6751</v>
      </c>
      <c r="AN413" s="62"/>
      <c r="AO413" s="301"/>
      <c r="AP413" s="302" t="s">
        <v>65</v>
      </c>
      <c r="AQ413" s="40" t="e">
        <f>COUNTIF(#REF!,C413)</f>
        <v>#REF!</v>
      </c>
      <c r="AR413" s="38"/>
      <c r="AS413" s="220" t="e">
        <f>VLOOKUP(C413,#REF!,1,0)</f>
        <v>#REF!</v>
      </c>
    </row>
    <row r="414" s="43" customFormat="1" ht="14.4" spans="1:45">
      <c r="A414" s="109" t="s">
        <v>3687</v>
      </c>
      <c r="B414" s="28">
        <v>418</v>
      </c>
      <c r="C414" s="109" t="s">
        <v>3687</v>
      </c>
      <c r="D414" s="88" t="s">
        <v>3688</v>
      </c>
      <c r="E414" s="257" t="s">
        <v>46</v>
      </c>
      <c r="F414" s="249" t="s">
        <v>919</v>
      </c>
      <c r="G414" s="249"/>
      <c r="H414" s="249"/>
      <c r="I414" s="43" t="s">
        <v>668</v>
      </c>
      <c r="J414" s="43" t="s">
        <v>48</v>
      </c>
      <c r="L414" s="16" t="s">
        <v>3689</v>
      </c>
      <c r="M414" s="38" t="s">
        <v>3690</v>
      </c>
      <c r="N414" s="43" t="s">
        <v>3691</v>
      </c>
      <c r="O414" s="314"/>
      <c r="P414" s="315"/>
      <c r="Q414" s="38"/>
      <c r="R414" s="38"/>
      <c r="S414" s="316" t="s">
        <v>3692</v>
      </c>
      <c r="T414" s="316" t="s">
        <v>1917</v>
      </c>
      <c r="U414" s="38"/>
      <c r="V414" s="38"/>
      <c r="W414" s="38"/>
      <c r="X414" s="40" t="s">
        <v>2352</v>
      </c>
      <c r="Y414" s="43" t="s">
        <v>3693</v>
      </c>
      <c r="Z414" s="80" t="s">
        <v>3694</v>
      </c>
      <c r="AA414" s="38" t="s">
        <v>3695</v>
      </c>
      <c r="AB414" s="289">
        <v>40417</v>
      </c>
      <c r="AC414" s="289">
        <v>40527</v>
      </c>
      <c r="AD414" s="100" t="s">
        <v>3696</v>
      </c>
      <c r="AE414" s="294"/>
      <c r="AF414" s="32" t="s">
        <v>60</v>
      </c>
      <c r="AG414" s="32" t="s">
        <v>2164</v>
      </c>
      <c r="AH414" s="33" t="s">
        <v>2165</v>
      </c>
      <c r="AI414" s="70" t="s">
        <v>2166</v>
      </c>
      <c r="AJ414" s="70">
        <v>6787</v>
      </c>
      <c r="AK414" s="62">
        <v>2010</v>
      </c>
      <c r="AL414" s="62" t="s">
        <v>2167</v>
      </c>
      <c r="AM414" s="70">
        <v>6787</v>
      </c>
      <c r="AN414" s="70"/>
      <c r="AO414" s="301"/>
      <c r="AP414" s="302" t="s">
        <v>65</v>
      </c>
      <c r="AQ414" s="40" t="e">
        <f>COUNTIF(#REF!,C414)</f>
        <v>#REF!</v>
      </c>
      <c r="AR414" s="38"/>
      <c r="AS414" s="220" t="e">
        <f>VLOOKUP(C414,#REF!,1,0)</f>
        <v>#REF!</v>
      </c>
    </row>
    <row r="415" s="43" customFormat="1" ht="39.6" spans="1:45">
      <c r="A415" s="89" t="s">
        <v>3697</v>
      </c>
      <c r="B415" s="28">
        <v>419</v>
      </c>
      <c r="C415" s="89" t="s">
        <v>3697</v>
      </c>
      <c r="D415" s="90" t="s">
        <v>3698</v>
      </c>
      <c r="E415" s="257" t="s">
        <v>46</v>
      </c>
      <c r="F415" s="249" t="s">
        <v>2187</v>
      </c>
      <c r="G415" s="249" t="s">
        <v>2477</v>
      </c>
      <c r="H415" s="249"/>
      <c r="I415" s="43" t="s">
        <v>2187</v>
      </c>
      <c r="J415" s="43" t="s">
        <v>48</v>
      </c>
      <c r="L415" s="16" t="s">
        <v>2188</v>
      </c>
      <c r="M415" s="43" t="s">
        <v>3699</v>
      </c>
      <c r="N415" s="43" t="s">
        <v>3700</v>
      </c>
      <c r="O415" s="270"/>
      <c r="P415" s="241"/>
      <c r="S415" s="280" t="s">
        <v>2192</v>
      </c>
      <c r="T415" s="280" t="s">
        <v>926</v>
      </c>
      <c r="X415" s="205" t="s">
        <v>218</v>
      </c>
      <c r="Y415" s="43" t="s">
        <v>3701</v>
      </c>
      <c r="Z415" s="80" t="s">
        <v>1698</v>
      </c>
      <c r="AA415" s="43" t="s">
        <v>3702</v>
      </c>
      <c r="AB415" s="243">
        <v>40912</v>
      </c>
      <c r="AC415" s="243">
        <v>40969</v>
      </c>
      <c r="AD415" s="310" t="s">
        <v>3703</v>
      </c>
      <c r="AE415" s="28"/>
      <c r="AF415" s="44" t="s">
        <v>60</v>
      </c>
      <c r="AG415" s="44" t="s">
        <v>2164</v>
      </c>
      <c r="AH415" s="33" t="s">
        <v>2165</v>
      </c>
      <c r="AI415" s="121" t="s">
        <v>2166</v>
      </c>
      <c r="AJ415" s="121">
        <v>6847</v>
      </c>
      <c r="AK415" s="121">
        <v>2012</v>
      </c>
      <c r="AL415" s="62" t="s">
        <v>2167</v>
      </c>
      <c r="AM415" s="121">
        <v>6847</v>
      </c>
      <c r="AN415" s="70"/>
      <c r="AO415" s="301" t="s">
        <v>65</v>
      </c>
      <c r="AP415" s="220"/>
      <c r="AQ415" s="40" t="e">
        <f>COUNTIF(#REF!,C415)</f>
        <v>#REF!</v>
      </c>
      <c r="AS415" s="220" t="e">
        <f>VLOOKUP(C415,#REF!,1,0)</f>
        <v>#REF!</v>
      </c>
    </row>
    <row r="416" s="43" customFormat="1" ht="14.4" spans="1:45">
      <c r="A416" s="106" t="s">
        <v>3704</v>
      </c>
      <c r="B416" s="28">
        <v>420</v>
      </c>
      <c r="C416" s="106" t="s">
        <v>3704</v>
      </c>
      <c r="D416" s="100" t="s">
        <v>3705</v>
      </c>
      <c r="E416" s="238" t="s">
        <v>46</v>
      </c>
      <c r="F416" s="239"/>
      <c r="G416" s="239"/>
      <c r="H416" s="239"/>
      <c r="I416" s="80" t="s">
        <v>1650</v>
      </c>
      <c r="J416" s="16" t="s">
        <v>48</v>
      </c>
      <c r="K416" s="80" t="s">
        <v>49</v>
      </c>
      <c r="L416" s="16" t="s">
        <v>1651</v>
      </c>
      <c r="M416" s="16" t="e">
        <v>#N/A</v>
      </c>
      <c r="N416" s="16" t="e">
        <v>#N/A</v>
      </c>
      <c r="O416" s="240" t="e">
        <v>#N/A</v>
      </c>
      <c r="P416" s="265"/>
      <c r="Q416" s="16" t="e">
        <v>#N/A</v>
      </c>
      <c r="R416" s="16" t="e">
        <v>#N/A</v>
      </c>
      <c r="S416" s="242" t="e">
        <v>#N/A</v>
      </c>
      <c r="T416" s="242" t="e">
        <v>#N/A</v>
      </c>
      <c r="U416" s="16"/>
      <c r="V416" s="16"/>
      <c r="W416" s="16"/>
      <c r="X416" s="18" t="e">
        <v>#N/A</v>
      </c>
      <c r="Y416" s="327" t="s">
        <v>3706</v>
      </c>
      <c r="Z416" s="80" t="s">
        <v>1657</v>
      </c>
      <c r="AA416" s="16" t="e">
        <v>#N/A</v>
      </c>
      <c r="AB416" s="243" t="e">
        <v>#N/A</v>
      </c>
      <c r="AC416" s="243" t="e">
        <v>#N/A</v>
      </c>
      <c r="AD416" s="100" t="e">
        <v>#N/A</v>
      </c>
      <c r="AE416" s="244"/>
      <c r="AF416" s="32" t="s">
        <v>60</v>
      </c>
      <c r="AG416" s="16" t="s">
        <v>2164</v>
      </c>
      <c r="AH416" s="396" t="s">
        <v>2165</v>
      </c>
      <c r="AI416" s="19" t="s">
        <v>2166</v>
      </c>
      <c r="AJ416" s="19">
        <v>6868</v>
      </c>
      <c r="AK416" s="19">
        <v>2023</v>
      </c>
      <c r="AL416" s="19" t="s">
        <v>2167</v>
      </c>
      <c r="AM416" s="19">
        <v>6868</v>
      </c>
      <c r="AN416" s="19"/>
      <c r="AO416" s="301"/>
      <c r="AP416" s="302" t="s">
        <v>65</v>
      </c>
      <c r="AQ416" s="40" t="e">
        <f>COUNTIF(#REF!,C416)</f>
        <v>#REF!</v>
      </c>
      <c r="AR416" s="16"/>
      <c r="AS416" s="220" t="e">
        <f>VLOOKUP(C416,#REF!,1,0)</f>
        <v>#REF!</v>
      </c>
    </row>
    <row r="417" s="43" customFormat="1" ht="39.6" spans="1:45">
      <c r="A417" s="133" t="s">
        <v>3707</v>
      </c>
      <c r="B417" s="28">
        <v>421</v>
      </c>
      <c r="C417" s="133" t="s">
        <v>3707</v>
      </c>
      <c r="D417" s="134" t="s">
        <v>3708</v>
      </c>
      <c r="E417" s="257" t="s">
        <v>46</v>
      </c>
      <c r="F417" s="249" t="s">
        <v>2187</v>
      </c>
      <c r="G417" s="249" t="s">
        <v>3417</v>
      </c>
      <c r="H417" s="249"/>
      <c r="I417" s="43" t="s">
        <v>2187</v>
      </c>
      <c r="J417" s="43" t="s">
        <v>48</v>
      </c>
      <c r="L417" s="16" t="s">
        <v>2188</v>
      </c>
      <c r="M417" s="43" t="s">
        <v>3709</v>
      </c>
      <c r="N417" s="43" t="s">
        <v>3710</v>
      </c>
      <c r="O417" s="270"/>
      <c r="P417" s="241"/>
      <c r="S417" s="280" t="s">
        <v>2192</v>
      </c>
      <c r="T417" s="280" t="s">
        <v>926</v>
      </c>
      <c r="X417" s="205" t="s">
        <v>129</v>
      </c>
      <c r="Y417" s="43" t="s">
        <v>3711</v>
      </c>
      <c r="Z417" s="80" t="s">
        <v>3675</v>
      </c>
      <c r="AA417" s="43" t="s">
        <v>3712</v>
      </c>
      <c r="AB417" s="243">
        <v>41144</v>
      </c>
      <c r="AC417" s="243">
        <v>41244</v>
      </c>
      <c r="AD417" s="310" t="s">
        <v>3713</v>
      </c>
      <c r="AE417" s="28"/>
      <c r="AF417" s="44" t="s">
        <v>60</v>
      </c>
      <c r="AG417" s="44" t="s">
        <v>2164</v>
      </c>
      <c r="AH417" s="33" t="s">
        <v>2165</v>
      </c>
      <c r="AI417" s="121" t="s">
        <v>2166</v>
      </c>
      <c r="AJ417" s="121">
        <v>6887</v>
      </c>
      <c r="AK417" s="121">
        <v>2012</v>
      </c>
      <c r="AL417" s="62" t="s">
        <v>2167</v>
      </c>
      <c r="AM417" s="121">
        <v>6887</v>
      </c>
      <c r="AN417" s="70"/>
      <c r="AO417" s="301" t="s">
        <v>65</v>
      </c>
      <c r="AP417" s="220"/>
      <c r="AQ417" s="40" t="e">
        <f>COUNTIF(#REF!,C417)</f>
        <v>#REF!</v>
      </c>
      <c r="AS417" s="220" t="e">
        <f>VLOOKUP(C417,#REF!,1,0)</f>
        <v>#REF!</v>
      </c>
    </row>
    <row r="418" s="43" customFormat="1" ht="14.4" spans="1:45">
      <c r="A418" s="106" t="s">
        <v>3714</v>
      </c>
      <c r="B418" s="28">
        <v>422</v>
      </c>
      <c r="C418" s="106" t="s">
        <v>3714</v>
      </c>
      <c r="D418" s="100" t="s">
        <v>3715</v>
      </c>
      <c r="E418" s="238" t="s">
        <v>46</v>
      </c>
      <c r="F418" s="239"/>
      <c r="G418" s="239"/>
      <c r="H418" s="239"/>
      <c r="I418" s="80" t="s">
        <v>1650</v>
      </c>
      <c r="J418" s="16" t="s">
        <v>48</v>
      </c>
      <c r="K418" s="80" t="s">
        <v>49</v>
      </c>
      <c r="L418" s="16" t="s">
        <v>1651</v>
      </c>
      <c r="M418" s="16" t="s">
        <v>3716</v>
      </c>
      <c r="N418" s="16" t="s">
        <v>3717</v>
      </c>
      <c r="O418" s="240"/>
      <c r="P418" s="265" t="s">
        <v>3718</v>
      </c>
      <c r="Q418" s="16"/>
      <c r="R418" s="16"/>
      <c r="S418" s="242" t="s">
        <v>1287</v>
      </c>
      <c r="T418" s="242" t="s">
        <v>1288</v>
      </c>
      <c r="U418" s="16"/>
      <c r="V418" s="16"/>
      <c r="W418" s="16"/>
      <c r="X418" s="18" t="s">
        <v>3719</v>
      </c>
      <c r="Y418" s="16" t="s">
        <v>3720</v>
      </c>
      <c r="Z418" s="80" t="s">
        <v>1927</v>
      </c>
      <c r="AA418" s="16" t="s">
        <v>3721</v>
      </c>
      <c r="AB418" s="243">
        <v>43402</v>
      </c>
      <c r="AC418" s="243">
        <v>43525</v>
      </c>
      <c r="AD418" s="100" t="s">
        <v>3722</v>
      </c>
      <c r="AE418" s="244"/>
      <c r="AF418" s="32" t="s">
        <v>60</v>
      </c>
      <c r="AG418" s="16" t="s">
        <v>2164</v>
      </c>
      <c r="AH418" s="396" t="s">
        <v>2165</v>
      </c>
      <c r="AI418" s="19" t="s">
        <v>2166</v>
      </c>
      <c r="AJ418" s="19">
        <v>6913</v>
      </c>
      <c r="AK418" s="19">
        <v>2018</v>
      </c>
      <c r="AL418" s="19" t="s">
        <v>2167</v>
      </c>
      <c r="AM418" s="19">
        <v>6913</v>
      </c>
      <c r="AN418" s="19"/>
      <c r="AO418" s="301"/>
      <c r="AP418" s="302" t="s">
        <v>65</v>
      </c>
      <c r="AQ418" s="40" t="e">
        <f>COUNTIF(#REF!,C418)</f>
        <v>#REF!</v>
      </c>
      <c r="AR418" s="16"/>
      <c r="AS418" s="220" t="e">
        <f>VLOOKUP(C418,#REF!,1,0)</f>
        <v>#REF!</v>
      </c>
    </row>
    <row r="419" s="38" customFormat="1" ht="14.4" spans="1:45">
      <c r="A419" s="84" t="s">
        <v>3723</v>
      </c>
      <c r="B419" s="28">
        <v>423</v>
      </c>
      <c r="C419" s="84" t="s">
        <v>3723</v>
      </c>
      <c r="D419" s="76" t="s">
        <v>3724</v>
      </c>
      <c r="E419" s="257" t="s">
        <v>46</v>
      </c>
      <c r="F419" s="249" t="s">
        <v>1650</v>
      </c>
      <c r="G419" s="249"/>
      <c r="H419" s="249"/>
      <c r="I419" s="80" t="s">
        <v>1650</v>
      </c>
      <c r="J419" s="43" t="s">
        <v>48</v>
      </c>
      <c r="K419" s="80" t="s">
        <v>49</v>
      </c>
      <c r="L419" s="16" t="s">
        <v>1651</v>
      </c>
      <c r="M419" s="38" t="s">
        <v>3725</v>
      </c>
      <c r="N419" s="43" t="s">
        <v>3726</v>
      </c>
      <c r="O419" s="314"/>
      <c r="P419" s="315"/>
      <c r="S419" s="316" t="s">
        <v>1287</v>
      </c>
      <c r="T419" s="316" t="s">
        <v>1288</v>
      </c>
      <c r="X419" s="40" t="s">
        <v>2777</v>
      </c>
      <c r="Y419" s="43" t="s">
        <v>3727</v>
      </c>
      <c r="Z419" s="80" t="s">
        <v>3728</v>
      </c>
      <c r="AA419" s="38" t="s">
        <v>3729</v>
      </c>
      <c r="AB419" s="289">
        <v>41144</v>
      </c>
      <c r="AC419" s="289">
        <v>41244</v>
      </c>
      <c r="AD419" s="100" t="s">
        <v>3730</v>
      </c>
      <c r="AE419" s="293"/>
      <c r="AF419" s="32" t="s">
        <v>60</v>
      </c>
      <c r="AG419" s="32" t="s">
        <v>2164</v>
      </c>
      <c r="AH419" s="33" t="s">
        <v>2165</v>
      </c>
      <c r="AI419" s="70" t="s">
        <v>2166</v>
      </c>
      <c r="AJ419" s="70">
        <v>6916</v>
      </c>
      <c r="AK419" s="62">
        <v>2012</v>
      </c>
      <c r="AL419" s="62" t="s">
        <v>2167</v>
      </c>
      <c r="AM419" s="70">
        <v>6916</v>
      </c>
      <c r="AN419" s="70"/>
      <c r="AO419" s="301"/>
      <c r="AP419" s="302" t="s">
        <v>65</v>
      </c>
      <c r="AQ419" s="40" t="e">
        <f>COUNTIF(#REF!,C419)</f>
        <v>#REF!</v>
      </c>
      <c r="AS419" s="220" t="e">
        <f>VLOOKUP(C419,#REF!,1,0)</f>
        <v>#REF!</v>
      </c>
    </row>
    <row r="420" s="38" customFormat="1" ht="21.6" spans="1:45">
      <c r="A420" s="103" t="s">
        <v>3731</v>
      </c>
      <c r="B420" s="28">
        <v>424</v>
      </c>
      <c r="C420" s="103" t="s">
        <v>3731</v>
      </c>
      <c r="D420" s="15" t="s">
        <v>3732</v>
      </c>
      <c r="E420" s="238" t="s">
        <v>46</v>
      </c>
      <c r="F420" s="239"/>
      <c r="G420" s="239"/>
      <c r="H420" s="239"/>
      <c r="I420" s="16" t="s">
        <v>2248</v>
      </c>
      <c r="J420" s="16" t="s">
        <v>48</v>
      </c>
      <c r="K420" s="43"/>
      <c r="L420" s="16" t="s">
        <v>2249</v>
      </c>
      <c r="M420" s="16" t="s">
        <v>3733</v>
      </c>
      <c r="N420" s="16" t="s">
        <v>3734</v>
      </c>
      <c r="O420" s="240"/>
      <c r="P420" s="265" t="s">
        <v>3735</v>
      </c>
      <c r="Q420" s="16"/>
      <c r="R420" s="16"/>
      <c r="S420" s="242" t="s">
        <v>2253</v>
      </c>
      <c r="T420" s="242" t="s">
        <v>102</v>
      </c>
      <c r="U420" s="16"/>
      <c r="V420" s="16"/>
      <c r="W420" s="16"/>
      <c r="X420" s="18" t="s">
        <v>250</v>
      </c>
      <c r="Y420" s="16" t="s">
        <v>3736</v>
      </c>
      <c r="Z420" s="80" t="s">
        <v>3737</v>
      </c>
      <c r="AA420" s="16" t="s">
        <v>3738</v>
      </c>
      <c r="AB420" s="243">
        <v>43773</v>
      </c>
      <c r="AC420" s="243">
        <v>43952</v>
      </c>
      <c r="AD420" s="100" t="s">
        <v>3739</v>
      </c>
      <c r="AE420" s="244"/>
      <c r="AF420" s="32" t="s">
        <v>60</v>
      </c>
      <c r="AG420" s="16" t="s">
        <v>2164</v>
      </c>
      <c r="AH420" s="396" t="s">
        <v>2165</v>
      </c>
      <c r="AI420" s="19" t="s">
        <v>2166</v>
      </c>
      <c r="AJ420" s="19">
        <v>6922</v>
      </c>
      <c r="AK420" s="19">
        <v>2019</v>
      </c>
      <c r="AL420" s="19" t="s">
        <v>2167</v>
      </c>
      <c r="AM420" s="19">
        <v>6922</v>
      </c>
      <c r="AN420" s="19"/>
      <c r="AO420" s="301"/>
      <c r="AP420" s="302" t="s">
        <v>65</v>
      </c>
      <c r="AQ420" s="40" t="e">
        <f>COUNTIF(#REF!,C420)</f>
        <v>#REF!</v>
      </c>
      <c r="AR420" s="16"/>
      <c r="AS420" s="220" t="e">
        <f>VLOOKUP(C420,#REF!,1,0)</f>
        <v>#REF!</v>
      </c>
    </row>
    <row r="421" s="43" customFormat="1" ht="14.4" spans="1:45">
      <c r="A421" s="85" t="s">
        <v>3740</v>
      </c>
      <c r="B421" s="28">
        <v>425</v>
      </c>
      <c r="C421" s="85" t="s">
        <v>3740</v>
      </c>
      <c r="D421" s="76" t="s">
        <v>3741</v>
      </c>
      <c r="E421" s="257" t="s">
        <v>46</v>
      </c>
      <c r="F421" s="249" t="s">
        <v>2674</v>
      </c>
      <c r="G421" s="249"/>
      <c r="H421" s="249"/>
      <c r="I421" s="43" t="s">
        <v>2674</v>
      </c>
      <c r="J421" s="43" t="s">
        <v>48</v>
      </c>
      <c r="K421" s="43" t="s">
        <v>144</v>
      </c>
      <c r="L421" s="16" t="s">
        <v>2675</v>
      </c>
      <c r="M421" s="38" t="s">
        <v>3742</v>
      </c>
      <c r="N421" s="43" t="s">
        <v>3743</v>
      </c>
      <c r="O421" s="314"/>
      <c r="P421" s="315" t="s">
        <v>3744</v>
      </c>
      <c r="Q421" s="38"/>
      <c r="R421" s="38"/>
      <c r="S421" s="316" t="s">
        <v>925</v>
      </c>
      <c r="T421" s="316" t="s">
        <v>926</v>
      </c>
      <c r="U421" s="38"/>
      <c r="V421" s="38"/>
      <c r="W421" s="38"/>
      <c r="X421" s="40" t="s">
        <v>103</v>
      </c>
      <c r="Y421" s="43" t="s">
        <v>3745</v>
      </c>
      <c r="Z421" s="80" t="s">
        <v>3746</v>
      </c>
      <c r="AA421" s="38" t="s">
        <v>3747</v>
      </c>
      <c r="AB421" s="289">
        <v>43402</v>
      </c>
      <c r="AC421" s="289">
        <v>43525</v>
      </c>
      <c r="AD421" s="100" t="s">
        <v>3748</v>
      </c>
      <c r="AE421" s="293"/>
      <c r="AF421" s="77" t="s">
        <v>60</v>
      </c>
      <c r="AG421" s="32" t="s">
        <v>2164</v>
      </c>
      <c r="AH421" s="33" t="s">
        <v>2165</v>
      </c>
      <c r="AI421" s="70" t="s">
        <v>2166</v>
      </c>
      <c r="AJ421" s="70">
        <v>6962</v>
      </c>
      <c r="AK421" s="62">
        <v>2018</v>
      </c>
      <c r="AL421" s="62" t="s">
        <v>2167</v>
      </c>
      <c r="AM421" s="70">
        <v>6962</v>
      </c>
      <c r="AN421" s="70"/>
      <c r="AO421" s="301"/>
      <c r="AP421" s="302" t="s">
        <v>65</v>
      </c>
      <c r="AQ421" s="40" t="e">
        <f>COUNTIF(#REF!,C421)</f>
        <v>#REF!</v>
      </c>
      <c r="AR421" s="38"/>
      <c r="AS421" s="220" t="e">
        <f>VLOOKUP(C421,#REF!,1,0)</f>
        <v>#REF!</v>
      </c>
    </row>
    <row r="422" s="43" customFormat="1" ht="14.4" spans="1:45">
      <c r="A422" s="85" t="s">
        <v>3749</v>
      </c>
      <c r="B422" s="28">
        <v>426</v>
      </c>
      <c r="C422" s="85" t="s">
        <v>3749</v>
      </c>
      <c r="D422" s="76" t="s">
        <v>3750</v>
      </c>
      <c r="E422" s="257" t="s">
        <v>46</v>
      </c>
      <c r="F422" s="249" t="s">
        <v>1650</v>
      </c>
      <c r="G422" s="249"/>
      <c r="H422" s="249"/>
      <c r="I422" s="80" t="s">
        <v>1650</v>
      </c>
      <c r="J422" s="43" t="s">
        <v>48</v>
      </c>
      <c r="K422" s="80" t="s">
        <v>49</v>
      </c>
      <c r="L422" s="16" t="s">
        <v>1651</v>
      </c>
      <c r="M422" s="38" t="s">
        <v>3751</v>
      </c>
      <c r="N422" s="43" t="s">
        <v>3752</v>
      </c>
      <c r="O422" s="314"/>
      <c r="P422" s="315"/>
      <c r="Q422" s="38"/>
      <c r="R422" s="38"/>
      <c r="S422" s="316" t="s">
        <v>1287</v>
      </c>
      <c r="T422" s="316" t="s">
        <v>1288</v>
      </c>
      <c r="U422" s="38"/>
      <c r="V422" s="38"/>
      <c r="W422" s="38"/>
      <c r="X422" s="40" t="s">
        <v>3628</v>
      </c>
      <c r="Y422" s="43" t="s">
        <v>3753</v>
      </c>
      <c r="Z422" s="80" t="s">
        <v>1657</v>
      </c>
      <c r="AA422" s="38" t="s">
        <v>3754</v>
      </c>
      <c r="AB422" s="289">
        <v>41927</v>
      </c>
      <c r="AC422" s="289">
        <v>42064</v>
      </c>
      <c r="AD422" s="100" t="s">
        <v>3755</v>
      </c>
      <c r="AE422" s="293"/>
      <c r="AF422" s="77" t="s">
        <v>60</v>
      </c>
      <c r="AG422" s="32" t="s">
        <v>2164</v>
      </c>
      <c r="AH422" s="33" t="s">
        <v>2165</v>
      </c>
      <c r="AI422" s="70" t="s">
        <v>2166</v>
      </c>
      <c r="AJ422" s="70">
        <v>7010</v>
      </c>
      <c r="AK422" s="62">
        <v>2014</v>
      </c>
      <c r="AL422" s="62" t="s">
        <v>2167</v>
      </c>
      <c r="AM422" s="70">
        <v>7010</v>
      </c>
      <c r="AN422" s="70"/>
      <c r="AO422" s="301"/>
      <c r="AP422" s="302" t="s">
        <v>65</v>
      </c>
      <c r="AQ422" s="40" t="e">
        <f>COUNTIF(#REF!,C422)</f>
        <v>#REF!</v>
      </c>
      <c r="AR422" s="38"/>
      <c r="AS422" s="220" t="e">
        <f>VLOOKUP(C422,#REF!,1,0)</f>
        <v>#REF!</v>
      </c>
    </row>
    <row r="423" s="43" customFormat="1" ht="39.6" spans="1:45">
      <c r="A423" s="89" t="s">
        <v>3756</v>
      </c>
      <c r="B423" s="28">
        <v>427</v>
      </c>
      <c r="C423" s="89" t="s">
        <v>3756</v>
      </c>
      <c r="D423" s="90" t="s">
        <v>3757</v>
      </c>
      <c r="E423" s="257" t="s">
        <v>46</v>
      </c>
      <c r="F423" s="249" t="s">
        <v>1650</v>
      </c>
      <c r="G423" s="249" t="s">
        <v>1691</v>
      </c>
      <c r="H423" s="249"/>
      <c r="I423" s="80" t="s">
        <v>1650</v>
      </c>
      <c r="J423" s="43" t="s">
        <v>48</v>
      </c>
      <c r="K423" s="80" t="s">
        <v>49</v>
      </c>
      <c r="L423" s="16" t="s">
        <v>1651</v>
      </c>
      <c r="M423" s="38" t="s">
        <v>3758</v>
      </c>
      <c r="N423" s="43" t="s">
        <v>3759</v>
      </c>
      <c r="O423" s="314"/>
      <c r="P423" s="241"/>
      <c r="Q423" s="38"/>
      <c r="R423" s="38"/>
      <c r="S423" s="316" t="s">
        <v>1287</v>
      </c>
      <c r="T423" s="316" t="s">
        <v>1288</v>
      </c>
      <c r="U423" s="38"/>
      <c r="V423" s="38"/>
      <c r="W423" s="38"/>
      <c r="X423" s="40" t="s">
        <v>3174</v>
      </c>
      <c r="Y423" s="43" t="s">
        <v>3760</v>
      </c>
      <c r="Z423" s="80" t="s">
        <v>3761</v>
      </c>
      <c r="AA423" s="38" t="s">
        <v>3762</v>
      </c>
      <c r="AB423" s="289">
        <v>41927</v>
      </c>
      <c r="AC423" s="289">
        <v>42064</v>
      </c>
      <c r="AD423" s="310" t="s">
        <v>3763</v>
      </c>
      <c r="AE423" s="28"/>
      <c r="AF423" s="32" t="s">
        <v>60</v>
      </c>
      <c r="AG423" s="32" t="s">
        <v>2164</v>
      </c>
      <c r="AH423" s="33" t="s">
        <v>2165</v>
      </c>
      <c r="AI423" s="121" t="s">
        <v>2166</v>
      </c>
      <c r="AJ423" s="121">
        <v>7014</v>
      </c>
      <c r="AK423" s="121">
        <v>2014</v>
      </c>
      <c r="AL423" s="62" t="s">
        <v>2167</v>
      </c>
      <c r="AM423" s="121">
        <v>7014</v>
      </c>
      <c r="AN423" s="70"/>
      <c r="AO423" s="301" t="s">
        <v>65</v>
      </c>
      <c r="AP423" s="302" t="s">
        <v>65</v>
      </c>
      <c r="AQ423" s="40" t="e">
        <f>COUNTIF(#REF!,C423)</f>
        <v>#REF!</v>
      </c>
      <c r="AR423" s="38"/>
      <c r="AS423" s="220" t="e">
        <f>VLOOKUP(C423,#REF!,1,0)</f>
        <v>#REF!</v>
      </c>
    </row>
    <row r="424" s="43" customFormat="1" ht="14.4" spans="1:45">
      <c r="A424" s="84" t="s">
        <v>3764</v>
      </c>
      <c r="B424" s="28">
        <v>428</v>
      </c>
      <c r="C424" s="84" t="s">
        <v>3764</v>
      </c>
      <c r="D424" s="76" t="s">
        <v>3765</v>
      </c>
      <c r="E424" s="257" t="s">
        <v>239</v>
      </c>
      <c r="F424" s="249" t="s">
        <v>1650</v>
      </c>
      <c r="G424" s="249"/>
      <c r="H424" s="249"/>
      <c r="I424" s="80" t="s">
        <v>1650</v>
      </c>
      <c r="J424" s="43" t="s">
        <v>48</v>
      </c>
      <c r="K424" s="80" t="s">
        <v>49</v>
      </c>
      <c r="L424" s="16" t="s">
        <v>1651</v>
      </c>
      <c r="M424" s="38" t="s">
        <v>3766</v>
      </c>
      <c r="N424" s="43" t="s">
        <v>3767</v>
      </c>
      <c r="O424" s="314" t="s">
        <v>3768</v>
      </c>
      <c r="P424" s="263"/>
      <c r="Q424" s="38"/>
      <c r="R424" s="38"/>
      <c r="S424" s="316" t="s">
        <v>1287</v>
      </c>
      <c r="T424" s="316" t="s">
        <v>1288</v>
      </c>
      <c r="U424" s="38"/>
      <c r="V424" s="38"/>
      <c r="W424" s="38"/>
      <c r="X424" s="40" t="s">
        <v>2268</v>
      </c>
      <c r="Y424" s="43" t="s">
        <v>3769</v>
      </c>
      <c r="Z424" s="80" t="s">
        <v>2419</v>
      </c>
      <c r="AA424" s="38" t="s">
        <v>3770</v>
      </c>
      <c r="AB424" s="289">
        <v>41927</v>
      </c>
      <c r="AC424" s="289">
        <v>42064</v>
      </c>
      <c r="AD424" s="100" t="s">
        <v>3771</v>
      </c>
      <c r="AE424" s="293"/>
      <c r="AF424" s="32" t="s">
        <v>60</v>
      </c>
      <c r="AG424" s="32" t="s">
        <v>2164</v>
      </c>
      <c r="AH424" s="33" t="s">
        <v>2165</v>
      </c>
      <c r="AI424" s="70" t="s">
        <v>2166</v>
      </c>
      <c r="AJ424" s="70">
        <v>7015</v>
      </c>
      <c r="AK424" s="62">
        <v>2014</v>
      </c>
      <c r="AL424" s="62" t="s">
        <v>2167</v>
      </c>
      <c r="AM424" s="70">
        <v>7015</v>
      </c>
      <c r="AN424" s="70"/>
      <c r="AO424" s="301"/>
      <c r="AP424" s="302" t="s">
        <v>65</v>
      </c>
      <c r="AQ424" s="40" t="e">
        <f>COUNTIF(#REF!,C424)</f>
        <v>#REF!</v>
      </c>
      <c r="AR424" s="38"/>
      <c r="AS424" s="220" t="e">
        <f>VLOOKUP(C424,#REF!,1,0)</f>
        <v>#REF!</v>
      </c>
    </row>
    <row r="425" s="43" customFormat="1" ht="39.6" spans="1:45">
      <c r="A425" s="89" t="s">
        <v>3768</v>
      </c>
      <c r="B425" s="28">
        <v>429</v>
      </c>
      <c r="C425" s="89" t="s">
        <v>3768</v>
      </c>
      <c r="D425" s="90" t="s">
        <v>3765</v>
      </c>
      <c r="E425" s="257" t="s">
        <v>46</v>
      </c>
      <c r="F425" s="249" t="s">
        <v>1650</v>
      </c>
      <c r="G425" s="249" t="s">
        <v>2414</v>
      </c>
      <c r="H425" s="249" t="s">
        <v>3772</v>
      </c>
      <c r="I425" s="80" t="s">
        <v>1650</v>
      </c>
      <c r="J425" s="43" t="s">
        <v>48</v>
      </c>
      <c r="K425" s="80" t="s">
        <v>49</v>
      </c>
      <c r="L425" s="16" t="s">
        <v>1651</v>
      </c>
      <c r="M425" s="38" t="s">
        <v>3773</v>
      </c>
      <c r="N425" s="43" t="s">
        <v>3774</v>
      </c>
      <c r="O425" s="314"/>
      <c r="P425" s="241" t="s">
        <v>3764</v>
      </c>
      <c r="Q425" s="38"/>
      <c r="R425" s="38"/>
      <c r="S425" s="316" t="s">
        <v>1287</v>
      </c>
      <c r="T425" s="316" t="s">
        <v>1288</v>
      </c>
      <c r="U425" s="38"/>
      <c r="V425" s="38"/>
      <c r="W425" s="38"/>
      <c r="X425" s="40" t="s">
        <v>129</v>
      </c>
      <c r="Y425" s="43" t="s">
        <v>3775</v>
      </c>
      <c r="Z425" s="80" t="s">
        <v>3776</v>
      </c>
      <c r="AA425" s="38" t="s">
        <v>3777</v>
      </c>
      <c r="AB425" s="289">
        <v>44127</v>
      </c>
      <c r="AC425" s="289">
        <v>44228</v>
      </c>
      <c r="AD425" s="310" t="s">
        <v>3778</v>
      </c>
      <c r="AE425" s="28"/>
      <c r="AF425" s="32" t="s">
        <v>60</v>
      </c>
      <c r="AG425" s="32" t="s">
        <v>2164</v>
      </c>
      <c r="AH425" s="33" t="s">
        <v>2165</v>
      </c>
      <c r="AI425" s="121" t="s">
        <v>2166</v>
      </c>
      <c r="AJ425" s="121">
        <v>7015</v>
      </c>
      <c r="AK425" s="121">
        <v>2020</v>
      </c>
      <c r="AL425" s="62" t="s">
        <v>2167</v>
      </c>
      <c r="AM425" s="121">
        <v>7015</v>
      </c>
      <c r="AN425" s="70"/>
      <c r="AO425" s="301" t="s">
        <v>65</v>
      </c>
      <c r="AP425" s="220"/>
      <c r="AQ425" s="40" t="e">
        <f>COUNTIF(#REF!,C425)</f>
        <v>#REF!</v>
      </c>
      <c r="AR425" s="38"/>
      <c r="AS425" s="220" t="e">
        <f>VLOOKUP(C425,#REF!,1,0)</f>
        <v>#REF!</v>
      </c>
    </row>
    <row r="426" s="43" customFormat="1" ht="39.6" spans="1:45">
      <c r="A426" s="89" t="s">
        <v>3779</v>
      </c>
      <c r="B426" s="28">
        <v>430</v>
      </c>
      <c r="C426" s="89" t="s">
        <v>3779</v>
      </c>
      <c r="D426" s="90" t="s">
        <v>3780</v>
      </c>
      <c r="E426" s="257" t="s">
        <v>46</v>
      </c>
      <c r="F426" s="249" t="s">
        <v>1282</v>
      </c>
      <c r="G426" s="249" t="s">
        <v>2587</v>
      </c>
      <c r="H426" s="249" t="s">
        <v>3781</v>
      </c>
      <c r="I426" s="43" t="s">
        <v>1282</v>
      </c>
      <c r="J426" s="43" t="s">
        <v>48</v>
      </c>
      <c r="L426" s="16" t="s">
        <v>3222</v>
      </c>
      <c r="M426" s="43" t="s">
        <v>3782</v>
      </c>
      <c r="N426" s="43" t="s">
        <v>3783</v>
      </c>
      <c r="O426" s="270"/>
      <c r="P426" s="241"/>
      <c r="S426" s="280" t="s">
        <v>1287</v>
      </c>
      <c r="T426" s="280" t="s">
        <v>1288</v>
      </c>
      <c r="X426" s="205" t="s">
        <v>3784</v>
      </c>
      <c r="Y426" s="43" t="s">
        <v>3785</v>
      </c>
      <c r="Z426" s="80" t="s">
        <v>1289</v>
      </c>
      <c r="AA426" s="43" t="s">
        <v>3786</v>
      </c>
      <c r="AB426" s="243">
        <v>41927</v>
      </c>
      <c r="AC426" s="243">
        <v>42064</v>
      </c>
      <c r="AD426" s="310" t="s">
        <v>3787</v>
      </c>
      <c r="AE426" s="28"/>
      <c r="AF426" s="44" t="s">
        <v>60</v>
      </c>
      <c r="AG426" s="44" t="s">
        <v>2164</v>
      </c>
      <c r="AH426" s="33" t="s">
        <v>2165</v>
      </c>
      <c r="AI426" s="121" t="s">
        <v>2166</v>
      </c>
      <c r="AJ426" s="121">
        <v>7026</v>
      </c>
      <c r="AK426" s="121">
        <v>2014</v>
      </c>
      <c r="AL426" s="62" t="s">
        <v>2167</v>
      </c>
      <c r="AM426" s="121">
        <v>7026</v>
      </c>
      <c r="AN426" s="70"/>
      <c r="AO426" s="301" t="s">
        <v>65</v>
      </c>
      <c r="AP426" s="220"/>
      <c r="AQ426" s="40" t="e">
        <f>COUNTIF(#REF!,C426)</f>
        <v>#REF!</v>
      </c>
      <c r="AS426" s="220" t="e">
        <f>VLOOKUP(C426,#REF!,1,0)</f>
        <v>#REF!</v>
      </c>
    </row>
    <row r="427" s="43" customFormat="1" ht="14.4" spans="1:45">
      <c r="A427" s="85" t="s">
        <v>3788</v>
      </c>
      <c r="B427" s="28">
        <v>431</v>
      </c>
      <c r="C427" s="85" t="s">
        <v>3788</v>
      </c>
      <c r="D427" s="76" t="s">
        <v>3789</v>
      </c>
      <c r="E427" s="257" t="s">
        <v>46</v>
      </c>
      <c r="F427" s="249" t="s">
        <v>2248</v>
      </c>
      <c r="G427" s="249"/>
      <c r="H427" s="249"/>
      <c r="I427" s="43" t="s">
        <v>2248</v>
      </c>
      <c r="J427" s="43" t="s">
        <v>48</v>
      </c>
      <c r="K427" s="43" t="s">
        <v>94</v>
      </c>
      <c r="L427" s="16" t="s">
        <v>2249</v>
      </c>
      <c r="M427" s="38" t="s">
        <v>3790</v>
      </c>
      <c r="N427" s="43" t="s">
        <v>3791</v>
      </c>
      <c r="O427" s="314"/>
      <c r="P427" s="315" t="s">
        <v>3792</v>
      </c>
      <c r="Q427" s="38"/>
      <c r="R427" s="38"/>
      <c r="S427" s="316" t="s">
        <v>2253</v>
      </c>
      <c r="T427" s="316" t="s">
        <v>102</v>
      </c>
      <c r="U427" s="38"/>
      <c r="V427" s="38"/>
      <c r="W427" s="38"/>
      <c r="X427" s="40" t="s">
        <v>2316</v>
      </c>
      <c r="Y427" s="43" t="s">
        <v>3793</v>
      </c>
      <c r="Z427" s="80" t="s">
        <v>3794</v>
      </c>
      <c r="AA427" s="38" t="s">
        <v>3795</v>
      </c>
      <c r="AB427" s="289">
        <v>44869</v>
      </c>
      <c r="AC427" s="289">
        <v>45050</v>
      </c>
      <c r="AD427" s="100" t="s">
        <v>3796</v>
      </c>
      <c r="AE427" s="293"/>
      <c r="AF427" s="77" t="s">
        <v>60</v>
      </c>
      <c r="AG427" s="32" t="s">
        <v>2164</v>
      </c>
      <c r="AH427" s="33" t="s">
        <v>2165</v>
      </c>
      <c r="AI427" s="70" t="s">
        <v>2166</v>
      </c>
      <c r="AJ427" s="70">
        <v>7028</v>
      </c>
      <c r="AK427" s="62">
        <v>2022</v>
      </c>
      <c r="AL427" s="62" t="s">
        <v>2167</v>
      </c>
      <c r="AM427" s="70">
        <v>7028</v>
      </c>
      <c r="AN427" s="70"/>
      <c r="AO427" s="301"/>
      <c r="AP427" s="302" t="s">
        <v>65</v>
      </c>
      <c r="AQ427" s="40" t="e">
        <f>COUNTIF(#REF!,C427)</f>
        <v>#REF!</v>
      </c>
      <c r="AR427" s="38"/>
      <c r="AS427" s="220" t="e">
        <f>VLOOKUP(C427,#REF!,1,0)</f>
        <v>#REF!</v>
      </c>
    </row>
    <row r="428" s="43" customFormat="1" ht="14.4" spans="1:45">
      <c r="A428" s="84" t="s">
        <v>3797</v>
      </c>
      <c r="B428" s="28">
        <v>432</v>
      </c>
      <c r="C428" s="84" t="s">
        <v>3797</v>
      </c>
      <c r="D428" s="76" t="s">
        <v>3798</v>
      </c>
      <c r="E428" s="257" t="s">
        <v>46</v>
      </c>
      <c r="F428" s="249" t="s">
        <v>2377</v>
      </c>
      <c r="G428" s="249"/>
      <c r="H428" s="249"/>
      <c r="I428" s="43" t="s">
        <v>2377</v>
      </c>
      <c r="J428" s="43" t="s">
        <v>48</v>
      </c>
      <c r="K428" s="43" t="s">
        <v>144</v>
      </c>
      <c r="L428" s="16" t="s">
        <v>2378</v>
      </c>
      <c r="M428" s="38" t="s">
        <v>3799</v>
      </c>
      <c r="N428" s="43" t="s">
        <v>3800</v>
      </c>
      <c r="O428" s="314"/>
      <c r="P428" s="315"/>
      <c r="Q428" s="38"/>
      <c r="R428" s="38"/>
      <c r="S428" s="316" t="s">
        <v>1916</v>
      </c>
      <c r="T428" s="316" t="s">
        <v>1288</v>
      </c>
      <c r="U428" s="38"/>
      <c r="V428" s="38"/>
      <c r="W428" s="38"/>
      <c r="X428" s="40" t="s">
        <v>2316</v>
      </c>
      <c r="Y428" s="43" t="s">
        <v>3801</v>
      </c>
      <c r="Z428" s="80" t="s">
        <v>3802</v>
      </c>
      <c r="AA428" s="38" t="s">
        <v>3803</v>
      </c>
      <c r="AB428" s="289">
        <v>42376</v>
      </c>
      <c r="AC428" s="289">
        <v>42522</v>
      </c>
      <c r="AD428" s="100" t="s">
        <v>3804</v>
      </c>
      <c r="AE428" s="293"/>
      <c r="AF428" s="32" t="s">
        <v>60</v>
      </c>
      <c r="AG428" s="32" t="s">
        <v>2164</v>
      </c>
      <c r="AH428" s="33" t="s">
        <v>2165</v>
      </c>
      <c r="AI428" s="70" t="s">
        <v>2166</v>
      </c>
      <c r="AJ428" s="70">
        <v>7070</v>
      </c>
      <c r="AK428" s="62">
        <v>2016</v>
      </c>
      <c r="AL428" s="62" t="s">
        <v>2167</v>
      </c>
      <c r="AM428" s="70">
        <v>7070</v>
      </c>
      <c r="AN428" s="70"/>
      <c r="AO428" s="301"/>
      <c r="AP428" s="302" t="s">
        <v>65</v>
      </c>
      <c r="AQ428" s="40" t="e">
        <f>COUNTIF(#REF!,C428)</f>
        <v>#REF!</v>
      </c>
      <c r="AR428" s="38"/>
      <c r="AS428" s="220" t="e">
        <f>VLOOKUP(C428,#REF!,1,0)</f>
        <v>#REF!</v>
      </c>
    </row>
    <row r="429" s="43" customFormat="1" ht="39.6" spans="1:45">
      <c r="A429" s="89" t="s">
        <v>3805</v>
      </c>
      <c r="B429" s="28">
        <v>433</v>
      </c>
      <c r="C429" s="89" t="s">
        <v>3805</v>
      </c>
      <c r="D429" s="90" t="s">
        <v>3806</v>
      </c>
      <c r="E429" s="257" t="s">
        <v>46</v>
      </c>
      <c r="F429" s="249" t="s">
        <v>1650</v>
      </c>
      <c r="G429" s="249" t="s">
        <v>2414</v>
      </c>
      <c r="H429" s="249" t="s">
        <v>3807</v>
      </c>
      <c r="I429" s="80" t="s">
        <v>1650</v>
      </c>
      <c r="J429" s="43" t="s">
        <v>48</v>
      </c>
      <c r="K429" s="80" t="s">
        <v>49</v>
      </c>
      <c r="L429" s="16" t="s">
        <v>1651</v>
      </c>
      <c r="M429" s="38" t="s">
        <v>3808</v>
      </c>
      <c r="N429" s="43" t="s">
        <v>3809</v>
      </c>
      <c r="O429" s="314"/>
      <c r="P429" s="241"/>
      <c r="Q429" s="38"/>
      <c r="R429" s="38"/>
      <c r="S429" s="316" t="s">
        <v>1287</v>
      </c>
      <c r="T429" s="316" t="s">
        <v>1288</v>
      </c>
      <c r="U429" s="38"/>
      <c r="V429" s="38"/>
      <c r="W429" s="38"/>
      <c r="X429" s="40" t="s">
        <v>129</v>
      </c>
      <c r="Y429" s="43" t="s">
        <v>3810</v>
      </c>
      <c r="Z429" s="80" t="s">
        <v>3297</v>
      </c>
      <c r="AA429" s="38" t="s">
        <v>3811</v>
      </c>
      <c r="AB429" s="289">
        <v>42376</v>
      </c>
      <c r="AC429" s="289">
        <v>42522</v>
      </c>
      <c r="AD429" s="310" t="s">
        <v>3812</v>
      </c>
      <c r="AE429" s="28"/>
      <c r="AF429" s="32" t="s">
        <v>60</v>
      </c>
      <c r="AG429" s="32" t="s">
        <v>2164</v>
      </c>
      <c r="AH429" s="33" t="s">
        <v>2165</v>
      </c>
      <c r="AI429" s="121" t="s">
        <v>2166</v>
      </c>
      <c r="AJ429" s="121">
        <v>7086</v>
      </c>
      <c r="AK429" s="121">
        <v>2016</v>
      </c>
      <c r="AL429" s="62" t="s">
        <v>2167</v>
      </c>
      <c r="AM429" s="121">
        <v>7086</v>
      </c>
      <c r="AN429" s="70"/>
      <c r="AO429" s="301" t="s">
        <v>65</v>
      </c>
      <c r="AP429" s="302" t="s">
        <v>65</v>
      </c>
      <c r="AQ429" s="40" t="e">
        <f>COUNTIF(#REF!,C429)</f>
        <v>#REF!</v>
      </c>
      <c r="AR429" s="38"/>
      <c r="AS429" s="220" t="e">
        <f>VLOOKUP(C429,#REF!,1,0)</f>
        <v>#REF!</v>
      </c>
    </row>
    <row r="430" s="43" customFormat="1" ht="14.4" spans="1:45">
      <c r="A430" s="109" t="s">
        <v>3813</v>
      </c>
      <c r="B430" s="28">
        <v>434</v>
      </c>
      <c r="C430" s="109" t="s">
        <v>3813</v>
      </c>
      <c r="D430" s="88" t="s">
        <v>3814</v>
      </c>
      <c r="E430" s="257" t="s">
        <v>46</v>
      </c>
      <c r="F430" s="249" t="s">
        <v>2187</v>
      </c>
      <c r="G430" s="249"/>
      <c r="H430" s="249"/>
      <c r="I430" s="43" t="s">
        <v>2187</v>
      </c>
      <c r="J430" s="43" t="s">
        <v>48</v>
      </c>
      <c r="K430" s="80"/>
      <c r="L430" s="16" t="s">
        <v>2188</v>
      </c>
      <c r="M430" s="38" t="s">
        <v>3815</v>
      </c>
      <c r="N430" s="43" t="s">
        <v>3816</v>
      </c>
      <c r="O430" s="314"/>
      <c r="P430" s="315" t="s">
        <v>3817</v>
      </c>
      <c r="Q430" s="38"/>
      <c r="R430" s="38"/>
      <c r="S430" s="316" t="s">
        <v>2192</v>
      </c>
      <c r="T430" s="316" t="s">
        <v>926</v>
      </c>
      <c r="U430" s="38"/>
      <c r="V430" s="38"/>
      <c r="W430" s="38"/>
      <c r="X430" s="40" t="s">
        <v>3818</v>
      </c>
      <c r="Y430" s="43" t="s">
        <v>3819</v>
      </c>
      <c r="Z430" s="80" t="s">
        <v>3820</v>
      </c>
      <c r="AA430" s="38" t="s">
        <v>3821</v>
      </c>
      <c r="AB430" s="289">
        <v>44516</v>
      </c>
      <c r="AC430" s="289">
        <v>44608</v>
      </c>
      <c r="AD430" s="100" t="s">
        <v>3822</v>
      </c>
      <c r="AE430" s="293"/>
      <c r="AF430" s="32" t="s">
        <v>60</v>
      </c>
      <c r="AG430" s="32" t="s">
        <v>2164</v>
      </c>
      <c r="AH430" s="33" t="s">
        <v>2165</v>
      </c>
      <c r="AI430" s="70" t="s">
        <v>2166</v>
      </c>
      <c r="AJ430" s="70">
        <v>7305</v>
      </c>
      <c r="AK430" s="62">
        <v>2021</v>
      </c>
      <c r="AL430" s="62" t="s">
        <v>2167</v>
      </c>
      <c r="AM430" s="70">
        <v>7305</v>
      </c>
      <c r="AN430" s="70"/>
      <c r="AO430" s="301"/>
      <c r="AP430" s="302" t="s">
        <v>65</v>
      </c>
      <c r="AQ430" s="40" t="e">
        <f>COUNTIF(#REF!,C430)</f>
        <v>#REF!</v>
      </c>
      <c r="AR430" s="38"/>
      <c r="AS430" s="220" t="e">
        <f>VLOOKUP(C430,#REF!,1,0)</f>
        <v>#REF!</v>
      </c>
    </row>
    <row r="431" s="43" customFormat="1" ht="39.6" spans="1:45">
      <c r="A431" s="89" t="s">
        <v>3823</v>
      </c>
      <c r="B431" s="28">
        <v>435</v>
      </c>
      <c r="C431" s="89" t="s">
        <v>3823</v>
      </c>
      <c r="D431" s="90" t="s">
        <v>3824</v>
      </c>
      <c r="E431" s="257" t="s">
        <v>46</v>
      </c>
      <c r="F431" s="249" t="s">
        <v>1650</v>
      </c>
      <c r="G431" s="249" t="s">
        <v>2414</v>
      </c>
      <c r="H431" s="249"/>
      <c r="I431" s="80" t="s">
        <v>1650</v>
      </c>
      <c r="J431" s="43" t="s">
        <v>48</v>
      </c>
      <c r="K431" s="80" t="s">
        <v>49</v>
      </c>
      <c r="L431" s="16" t="s">
        <v>1651</v>
      </c>
      <c r="M431" s="38" t="s">
        <v>3825</v>
      </c>
      <c r="N431" s="43" t="s">
        <v>3826</v>
      </c>
      <c r="O431" s="314"/>
      <c r="P431" s="241"/>
      <c r="Q431" s="38"/>
      <c r="R431" s="38"/>
      <c r="S431" s="316" t="s">
        <v>1287</v>
      </c>
      <c r="T431" s="316" t="s">
        <v>1288</v>
      </c>
      <c r="U431" s="38"/>
      <c r="V431" s="38"/>
      <c r="W431" s="38"/>
      <c r="X431" s="40" t="s">
        <v>3174</v>
      </c>
      <c r="Y431" s="43" t="s">
        <v>3827</v>
      </c>
      <c r="Z431" s="80" t="s">
        <v>2419</v>
      </c>
      <c r="AA431" s="38" t="s">
        <v>3828</v>
      </c>
      <c r="AB431" s="289">
        <v>42709</v>
      </c>
      <c r="AC431" s="289">
        <v>42856</v>
      </c>
      <c r="AD431" s="310" t="s">
        <v>3829</v>
      </c>
      <c r="AE431" s="28"/>
      <c r="AF431" s="32" t="s">
        <v>60</v>
      </c>
      <c r="AG431" s="32" t="s">
        <v>2164</v>
      </c>
      <c r="AH431" s="33" t="s">
        <v>2165</v>
      </c>
      <c r="AI431" s="121" t="s">
        <v>2166</v>
      </c>
      <c r="AJ431" s="121">
        <v>7334</v>
      </c>
      <c r="AK431" s="121">
        <v>2016</v>
      </c>
      <c r="AL431" s="62" t="s">
        <v>2167</v>
      </c>
      <c r="AM431" s="121">
        <v>7334</v>
      </c>
      <c r="AN431" s="70"/>
      <c r="AO431" s="301" t="s">
        <v>65</v>
      </c>
      <c r="AP431" s="302" t="s">
        <v>65</v>
      </c>
      <c r="AQ431" s="40" t="e">
        <f>COUNTIF(#REF!,C431)</f>
        <v>#REF!</v>
      </c>
      <c r="AR431" s="38"/>
      <c r="AS431" s="220" t="e">
        <f>VLOOKUP(C431,#REF!,1,0)</f>
        <v>#REF!</v>
      </c>
    </row>
    <row r="432" s="43" customFormat="1" ht="14.4" spans="1:45">
      <c r="A432" s="85" t="s">
        <v>3830</v>
      </c>
      <c r="B432" s="28">
        <v>436</v>
      </c>
      <c r="C432" s="85" t="s">
        <v>3830</v>
      </c>
      <c r="D432" s="76" t="s">
        <v>3831</v>
      </c>
      <c r="E432" s="257" t="s">
        <v>46</v>
      </c>
      <c r="F432" s="249" t="s">
        <v>2248</v>
      </c>
      <c r="G432" s="249"/>
      <c r="H432" s="249"/>
      <c r="I432" s="43" t="s">
        <v>2248</v>
      </c>
      <c r="J432" s="43" t="s">
        <v>48</v>
      </c>
      <c r="K432" s="43" t="s">
        <v>94</v>
      </c>
      <c r="L432" s="16" t="s">
        <v>2249</v>
      </c>
      <c r="M432" s="38" t="s">
        <v>3832</v>
      </c>
      <c r="N432" s="43" t="s">
        <v>3833</v>
      </c>
      <c r="O432" s="314"/>
      <c r="P432" s="315"/>
      <c r="Q432" s="38"/>
      <c r="R432" s="38"/>
      <c r="S432" s="316" t="s">
        <v>2253</v>
      </c>
      <c r="T432" s="316" t="s">
        <v>102</v>
      </c>
      <c r="U432" s="38"/>
      <c r="V432" s="38"/>
      <c r="W432" s="38"/>
      <c r="X432" s="40" t="s">
        <v>2436</v>
      </c>
      <c r="Y432" s="43" t="s">
        <v>3834</v>
      </c>
      <c r="Z432" s="80" t="s">
        <v>3835</v>
      </c>
      <c r="AA432" s="38" t="s">
        <v>3836</v>
      </c>
      <c r="AB432" s="289">
        <v>42822</v>
      </c>
      <c r="AC432" s="289">
        <v>42948</v>
      </c>
      <c r="AD432" s="100" t="s">
        <v>3837</v>
      </c>
      <c r="AE432" s="294"/>
      <c r="AF432" s="40" t="s">
        <v>60</v>
      </c>
      <c r="AG432" s="32" t="s">
        <v>2164</v>
      </c>
      <c r="AH432" s="33" t="s">
        <v>2165</v>
      </c>
      <c r="AI432" s="70" t="s">
        <v>2166</v>
      </c>
      <c r="AJ432" s="70">
        <v>7356</v>
      </c>
      <c r="AK432" s="70">
        <v>2017</v>
      </c>
      <c r="AL432" s="62" t="s">
        <v>2167</v>
      </c>
      <c r="AM432" s="70">
        <v>7356</v>
      </c>
      <c r="AN432" s="70"/>
      <c r="AO432" s="301"/>
      <c r="AP432" s="302" t="s">
        <v>65</v>
      </c>
      <c r="AQ432" s="40" t="e">
        <f>COUNTIF(#REF!,C432)</f>
        <v>#REF!</v>
      </c>
      <c r="AR432" s="38"/>
      <c r="AS432" s="220" t="e">
        <f>VLOOKUP(C432,#REF!,1,0)</f>
        <v>#REF!</v>
      </c>
    </row>
    <row r="433" s="38" customFormat="1" ht="39.6" spans="1:45">
      <c r="A433" s="89" t="s">
        <v>3838</v>
      </c>
      <c r="B433" s="28">
        <v>437</v>
      </c>
      <c r="C433" s="89" t="s">
        <v>3838</v>
      </c>
      <c r="D433" s="90" t="s">
        <v>3839</v>
      </c>
      <c r="E433" s="257" t="s">
        <v>46</v>
      </c>
      <c r="F433" s="249" t="s">
        <v>2377</v>
      </c>
      <c r="G433" s="249" t="s">
        <v>2541</v>
      </c>
      <c r="H433" s="249"/>
      <c r="I433" s="43" t="s">
        <v>2377</v>
      </c>
      <c r="J433" s="43" t="s">
        <v>48</v>
      </c>
      <c r="K433" s="43" t="s">
        <v>144</v>
      </c>
      <c r="L433" s="16" t="s">
        <v>2378</v>
      </c>
      <c r="M433" s="43" t="s">
        <v>3840</v>
      </c>
      <c r="N433" s="43" t="s">
        <v>3841</v>
      </c>
      <c r="O433" s="270"/>
      <c r="P433" s="241"/>
      <c r="Q433" s="43"/>
      <c r="R433" s="43"/>
      <c r="S433" s="280" t="s">
        <v>1916</v>
      </c>
      <c r="T433" s="280" t="s">
        <v>1288</v>
      </c>
      <c r="U433" s="43"/>
      <c r="V433" s="43"/>
      <c r="W433" s="43"/>
      <c r="X433" s="205" t="s">
        <v>116</v>
      </c>
      <c r="Y433" s="43" t="s">
        <v>3842</v>
      </c>
      <c r="Z433" s="80" t="s">
        <v>3843</v>
      </c>
      <c r="AA433" s="43" t="s">
        <v>3844</v>
      </c>
      <c r="AB433" s="243">
        <v>42822</v>
      </c>
      <c r="AC433" s="243">
        <v>42948</v>
      </c>
      <c r="AD433" s="310" t="s">
        <v>3845</v>
      </c>
      <c r="AE433" s="28"/>
      <c r="AF433" s="44" t="s">
        <v>60</v>
      </c>
      <c r="AG433" s="44" t="s">
        <v>2164</v>
      </c>
      <c r="AH433" s="33" t="s">
        <v>2165</v>
      </c>
      <c r="AI433" s="121" t="s">
        <v>2166</v>
      </c>
      <c r="AJ433" s="121">
        <v>7372</v>
      </c>
      <c r="AK433" s="121">
        <v>2017</v>
      </c>
      <c r="AL433" s="62" t="s">
        <v>2167</v>
      </c>
      <c r="AM433" s="121">
        <v>7372</v>
      </c>
      <c r="AN433" s="70"/>
      <c r="AO433" s="301" t="s">
        <v>65</v>
      </c>
      <c r="AP433" s="302" t="s">
        <v>65</v>
      </c>
      <c r="AQ433" s="40" t="e">
        <f>COUNTIF(#REF!,C433)</f>
        <v>#REF!</v>
      </c>
      <c r="AR433" s="43"/>
      <c r="AS433" s="220" t="e">
        <f>VLOOKUP(C433,#REF!,1,0)</f>
        <v>#REF!</v>
      </c>
    </row>
    <row r="434" s="38" customFormat="1" ht="39.6" spans="1:45">
      <c r="A434" s="89" t="s">
        <v>3846</v>
      </c>
      <c r="B434" s="28">
        <v>439</v>
      </c>
      <c r="C434" s="89" t="s">
        <v>3846</v>
      </c>
      <c r="D434" s="90" t="s">
        <v>3847</v>
      </c>
      <c r="E434" s="257" t="s">
        <v>46</v>
      </c>
      <c r="F434" s="249" t="s">
        <v>1650</v>
      </c>
      <c r="G434" s="249" t="s">
        <v>2414</v>
      </c>
      <c r="H434" s="249"/>
      <c r="I434" s="80" t="s">
        <v>1650</v>
      </c>
      <c r="J434" s="43" t="s">
        <v>48</v>
      </c>
      <c r="K434" s="43" t="s">
        <v>144</v>
      </c>
      <c r="L434" s="16" t="s">
        <v>1651</v>
      </c>
      <c r="M434" s="43" t="s">
        <v>3848</v>
      </c>
      <c r="N434" s="43" t="s">
        <v>3849</v>
      </c>
      <c r="O434" s="270"/>
      <c r="P434" s="241"/>
      <c r="Q434" s="43"/>
      <c r="R434" s="43"/>
      <c r="S434" s="280" t="s">
        <v>1287</v>
      </c>
      <c r="T434" s="280" t="s">
        <v>1288</v>
      </c>
      <c r="U434" s="43"/>
      <c r="V434" s="43"/>
      <c r="W434" s="43"/>
      <c r="X434" s="205" t="s">
        <v>2254</v>
      </c>
      <c r="Y434" s="43" t="s">
        <v>3850</v>
      </c>
      <c r="Z434" s="80" t="s">
        <v>3776</v>
      </c>
      <c r="AA434" s="43" t="s">
        <v>3851</v>
      </c>
      <c r="AB434" s="243">
        <v>43402</v>
      </c>
      <c r="AC434" s="243">
        <v>43525</v>
      </c>
      <c r="AD434" s="310" t="s">
        <v>3852</v>
      </c>
      <c r="AE434" s="28"/>
      <c r="AF434" s="44" t="s">
        <v>60</v>
      </c>
      <c r="AG434" s="44" t="s">
        <v>2164</v>
      </c>
      <c r="AH434" s="33" t="s">
        <v>2165</v>
      </c>
      <c r="AI434" s="121" t="s">
        <v>2166</v>
      </c>
      <c r="AJ434" s="121">
        <v>7427</v>
      </c>
      <c r="AK434" s="121">
        <v>2018</v>
      </c>
      <c r="AL434" s="62" t="s">
        <v>2167</v>
      </c>
      <c r="AM434" s="121">
        <v>7427</v>
      </c>
      <c r="AN434" s="70"/>
      <c r="AO434" s="301" t="s">
        <v>65</v>
      </c>
      <c r="AP434" s="220"/>
      <c r="AQ434" s="40" t="e">
        <f>COUNTIF(#REF!,C434)</f>
        <v>#REF!</v>
      </c>
      <c r="AR434" s="43"/>
      <c r="AS434" s="220" t="e">
        <f>VLOOKUP(C434,#REF!,1,0)</f>
        <v>#REF!</v>
      </c>
    </row>
    <row r="435" s="43" customFormat="1" ht="39.6" spans="1:45">
      <c r="A435" s="89" t="s">
        <v>3853</v>
      </c>
      <c r="B435" s="28">
        <v>440</v>
      </c>
      <c r="C435" s="89" t="s">
        <v>3853</v>
      </c>
      <c r="D435" s="90" t="s">
        <v>3854</v>
      </c>
      <c r="E435" s="257" t="s">
        <v>46</v>
      </c>
      <c r="F435" s="249" t="s">
        <v>1650</v>
      </c>
      <c r="G435" s="249" t="s">
        <v>2414</v>
      </c>
      <c r="H435" s="249"/>
      <c r="I435" s="80" t="s">
        <v>1650</v>
      </c>
      <c r="J435" s="43" t="s">
        <v>48</v>
      </c>
      <c r="K435" s="43" t="s">
        <v>144</v>
      </c>
      <c r="L435" s="16" t="s">
        <v>1651</v>
      </c>
      <c r="M435" s="43" t="s">
        <v>3855</v>
      </c>
      <c r="N435" s="43" t="s">
        <v>3856</v>
      </c>
      <c r="O435" s="270"/>
      <c r="P435" s="241"/>
      <c r="S435" s="280" t="s">
        <v>1287</v>
      </c>
      <c r="T435" s="280" t="s">
        <v>1288</v>
      </c>
      <c r="X435" s="205" t="s">
        <v>218</v>
      </c>
      <c r="Y435" s="43" t="s">
        <v>3857</v>
      </c>
      <c r="Z435" s="80" t="s">
        <v>3776</v>
      </c>
      <c r="AA435" s="43" t="s">
        <v>3858</v>
      </c>
      <c r="AB435" s="243">
        <v>43773</v>
      </c>
      <c r="AC435" s="243">
        <v>43952</v>
      </c>
      <c r="AD435" s="310" t="s">
        <v>3859</v>
      </c>
      <c r="AE435" s="28"/>
      <c r="AF435" s="44" t="s">
        <v>60</v>
      </c>
      <c r="AG435" s="44" t="s">
        <v>2164</v>
      </c>
      <c r="AH435" s="33" t="s">
        <v>2165</v>
      </c>
      <c r="AI435" s="121" t="s">
        <v>2166</v>
      </c>
      <c r="AJ435" s="121">
        <v>7461</v>
      </c>
      <c r="AK435" s="121">
        <v>2019</v>
      </c>
      <c r="AL435" s="62" t="s">
        <v>2167</v>
      </c>
      <c r="AM435" s="121">
        <v>7461</v>
      </c>
      <c r="AN435" s="70"/>
      <c r="AO435" s="301" t="s">
        <v>65</v>
      </c>
      <c r="AP435" s="220"/>
      <c r="AQ435" s="40" t="e">
        <f>COUNTIF(#REF!,C435)</f>
        <v>#REF!</v>
      </c>
      <c r="AS435" s="220" t="e">
        <f>VLOOKUP(C435,#REF!,1,0)</f>
        <v>#REF!</v>
      </c>
    </row>
    <row r="436" s="43" customFormat="1" ht="39.6" spans="1:45">
      <c r="A436" s="89" t="s">
        <v>3860</v>
      </c>
      <c r="B436" s="28">
        <v>441</v>
      </c>
      <c r="C436" s="89" t="s">
        <v>3860</v>
      </c>
      <c r="D436" s="90" t="s">
        <v>3861</v>
      </c>
      <c r="E436" s="257" t="s">
        <v>46</v>
      </c>
      <c r="F436" s="249" t="s">
        <v>1650</v>
      </c>
      <c r="G436" s="249" t="s">
        <v>1691</v>
      </c>
      <c r="H436" s="249"/>
      <c r="I436" s="80" t="s">
        <v>1650</v>
      </c>
      <c r="J436" s="43" t="s">
        <v>48</v>
      </c>
      <c r="K436" s="80" t="s">
        <v>49</v>
      </c>
      <c r="L436" s="16" t="s">
        <v>1651</v>
      </c>
      <c r="M436" s="38" t="s">
        <v>3862</v>
      </c>
      <c r="N436" s="43" t="s">
        <v>3863</v>
      </c>
      <c r="O436" s="314"/>
      <c r="P436" s="241"/>
      <c r="Q436" s="38"/>
      <c r="R436" s="38"/>
      <c r="S436" s="316" t="s">
        <v>1287</v>
      </c>
      <c r="T436" s="316" t="s">
        <v>1288</v>
      </c>
      <c r="U436" s="38"/>
      <c r="V436" s="38"/>
      <c r="W436" s="38"/>
      <c r="X436" s="40" t="s">
        <v>129</v>
      </c>
      <c r="Y436" s="43" t="s">
        <v>3864</v>
      </c>
      <c r="Z436" s="80" t="s">
        <v>1883</v>
      </c>
      <c r="AA436" s="38" t="s">
        <v>3865</v>
      </c>
      <c r="AB436" s="289">
        <v>43773</v>
      </c>
      <c r="AC436" s="289">
        <v>43952</v>
      </c>
      <c r="AD436" s="310" t="s">
        <v>3866</v>
      </c>
      <c r="AE436" s="28"/>
      <c r="AF436" s="32" t="s">
        <v>60</v>
      </c>
      <c r="AG436" s="32" t="s">
        <v>2164</v>
      </c>
      <c r="AH436" s="33" t="s">
        <v>2165</v>
      </c>
      <c r="AI436" s="121" t="s">
        <v>2166</v>
      </c>
      <c r="AJ436" s="121">
        <v>7462</v>
      </c>
      <c r="AK436" s="121">
        <v>2019</v>
      </c>
      <c r="AL436" s="62" t="s">
        <v>2167</v>
      </c>
      <c r="AM436" s="121">
        <v>7462</v>
      </c>
      <c r="AN436" s="70"/>
      <c r="AO436" s="301" t="s">
        <v>65</v>
      </c>
      <c r="AP436" s="220"/>
      <c r="AQ436" s="40" t="e">
        <f>COUNTIF(#REF!,C436)</f>
        <v>#REF!</v>
      </c>
      <c r="AR436" s="38"/>
      <c r="AS436" s="220" t="e">
        <f>VLOOKUP(C436,#REF!,1,0)</f>
        <v>#REF!</v>
      </c>
    </row>
    <row r="437" s="38" customFormat="1" ht="39.6" spans="1:45">
      <c r="A437" s="89" t="s">
        <v>3867</v>
      </c>
      <c r="B437" s="28">
        <v>442</v>
      </c>
      <c r="C437" s="89" t="s">
        <v>3867</v>
      </c>
      <c r="D437" s="90" t="s">
        <v>3868</v>
      </c>
      <c r="E437" s="257" t="s">
        <v>46</v>
      </c>
      <c r="F437" s="249" t="s">
        <v>2187</v>
      </c>
      <c r="G437" s="249" t="s">
        <v>2477</v>
      </c>
      <c r="H437" s="249" t="s">
        <v>3869</v>
      </c>
      <c r="I437" s="43" t="s">
        <v>2187</v>
      </c>
      <c r="J437" s="43" t="s">
        <v>48</v>
      </c>
      <c r="K437" s="43"/>
      <c r="L437" s="16" t="s">
        <v>2188</v>
      </c>
      <c r="M437" s="43" t="s">
        <v>3870</v>
      </c>
      <c r="N437" s="43" t="s">
        <v>3871</v>
      </c>
      <c r="O437" s="270"/>
      <c r="P437" s="241"/>
      <c r="Q437" s="43"/>
      <c r="R437" s="43"/>
      <c r="S437" s="280" t="s">
        <v>2192</v>
      </c>
      <c r="T437" s="280" t="s">
        <v>926</v>
      </c>
      <c r="U437" s="43"/>
      <c r="V437" s="43"/>
      <c r="W437" s="43"/>
      <c r="X437" s="205" t="s">
        <v>2933</v>
      </c>
      <c r="Y437" s="43" t="s">
        <v>3872</v>
      </c>
      <c r="Z437" s="80" t="s">
        <v>3422</v>
      </c>
      <c r="AA437" s="43" t="s">
        <v>3873</v>
      </c>
      <c r="AB437" s="243">
        <v>44127</v>
      </c>
      <c r="AC437" s="243">
        <v>44228</v>
      </c>
      <c r="AD437" s="310" t="s">
        <v>3874</v>
      </c>
      <c r="AE437" s="28"/>
      <c r="AF437" s="44" t="s">
        <v>60</v>
      </c>
      <c r="AG437" s="44" t="s">
        <v>2164</v>
      </c>
      <c r="AH437" s="33" t="s">
        <v>2165</v>
      </c>
      <c r="AI437" s="121" t="s">
        <v>2166</v>
      </c>
      <c r="AJ437" s="121">
        <v>7493</v>
      </c>
      <c r="AK437" s="121">
        <v>2020</v>
      </c>
      <c r="AL437" s="62" t="s">
        <v>2167</v>
      </c>
      <c r="AM437" s="121">
        <v>7493</v>
      </c>
      <c r="AN437" s="70"/>
      <c r="AO437" s="301" t="s">
        <v>65</v>
      </c>
      <c r="AP437" s="220"/>
      <c r="AQ437" s="40" t="e">
        <f>COUNTIF(#REF!,C437)</f>
        <v>#REF!</v>
      </c>
      <c r="AR437" s="43"/>
      <c r="AS437" s="220" t="e">
        <f>VLOOKUP(C437,#REF!,1,0)</f>
        <v>#REF!</v>
      </c>
    </row>
    <row r="438" s="38" customFormat="1" ht="39.6" spans="1:45">
      <c r="A438" s="89" t="s">
        <v>3875</v>
      </c>
      <c r="B438" s="28">
        <v>443</v>
      </c>
      <c r="C438" s="89" t="s">
        <v>3875</v>
      </c>
      <c r="D438" s="90" t="s">
        <v>3876</v>
      </c>
      <c r="E438" s="257" t="s">
        <v>46</v>
      </c>
      <c r="F438" s="249" t="s">
        <v>1650</v>
      </c>
      <c r="G438" s="249" t="s">
        <v>2414</v>
      </c>
      <c r="H438" s="249"/>
      <c r="I438" s="80" t="s">
        <v>1650</v>
      </c>
      <c r="J438" s="43" t="s">
        <v>48</v>
      </c>
      <c r="K438" s="43" t="s">
        <v>144</v>
      </c>
      <c r="L438" s="16" t="s">
        <v>1651</v>
      </c>
      <c r="M438" s="43" t="s">
        <v>3877</v>
      </c>
      <c r="N438" s="43" t="s">
        <v>3878</v>
      </c>
      <c r="O438" s="270"/>
      <c r="P438" s="241"/>
      <c r="Q438" s="43"/>
      <c r="R438" s="43"/>
      <c r="S438" s="280" t="s">
        <v>1287</v>
      </c>
      <c r="T438" s="280" t="s">
        <v>1288</v>
      </c>
      <c r="U438" s="43"/>
      <c r="V438" s="43"/>
      <c r="W438" s="43"/>
      <c r="X438" s="205" t="s">
        <v>2436</v>
      </c>
      <c r="Y438" s="43" t="s">
        <v>3879</v>
      </c>
      <c r="Z438" s="80" t="s">
        <v>3880</v>
      </c>
      <c r="AA438" s="43" t="s">
        <v>3881</v>
      </c>
      <c r="AB438" s="243">
        <v>44127</v>
      </c>
      <c r="AC438" s="243">
        <v>44228</v>
      </c>
      <c r="AD438" s="310" t="s">
        <v>3882</v>
      </c>
      <c r="AE438" s="28"/>
      <c r="AF438" s="44" t="s">
        <v>60</v>
      </c>
      <c r="AG438" s="44" t="s">
        <v>2164</v>
      </c>
      <c r="AH438" s="33" t="s">
        <v>2165</v>
      </c>
      <c r="AI438" s="121" t="s">
        <v>2166</v>
      </c>
      <c r="AJ438" s="121">
        <v>7610</v>
      </c>
      <c r="AK438" s="121">
        <v>2020</v>
      </c>
      <c r="AL438" s="62" t="s">
        <v>2167</v>
      </c>
      <c r="AM438" s="121">
        <v>7610</v>
      </c>
      <c r="AN438" s="70"/>
      <c r="AO438" s="301" t="s">
        <v>65</v>
      </c>
      <c r="AP438" s="220"/>
      <c r="AQ438" s="40" t="e">
        <f>COUNTIF(#REF!,C438)</f>
        <v>#REF!</v>
      </c>
      <c r="AR438" s="43"/>
      <c r="AS438" s="220" t="e">
        <f>VLOOKUP(C438,#REF!,1,0)</f>
        <v>#REF!</v>
      </c>
    </row>
    <row r="439" s="38" customFormat="1" ht="39.6" spans="1:45">
      <c r="A439" s="89" t="s">
        <v>3883</v>
      </c>
      <c r="B439" s="28">
        <v>444</v>
      </c>
      <c r="C439" s="89" t="s">
        <v>3883</v>
      </c>
      <c r="D439" s="90" t="s">
        <v>3884</v>
      </c>
      <c r="E439" s="257" t="s">
        <v>46</v>
      </c>
      <c r="F439" s="249" t="s">
        <v>1877</v>
      </c>
      <c r="G439" s="249" t="s">
        <v>3885</v>
      </c>
      <c r="H439" s="249"/>
      <c r="I439" s="43" t="s">
        <v>1877</v>
      </c>
      <c r="J439" s="43" t="s">
        <v>48</v>
      </c>
      <c r="K439" s="16" t="s">
        <v>144</v>
      </c>
      <c r="L439" s="16" t="s">
        <v>2348</v>
      </c>
      <c r="M439" s="43" t="s">
        <v>3886</v>
      </c>
      <c r="N439" s="43" t="s">
        <v>3887</v>
      </c>
      <c r="O439" s="270"/>
      <c r="P439" s="241"/>
      <c r="Q439" s="43"/>
      <c r="R439" s="43"/>
      <c r="S439" s="280" t="s">
        <v>1916</v>
      </c>
      <c r="T439" s="280" t="s">
        <v>3888</v>
      </c>
      <c r="U439" s="43"/>
      <c r="V439" s="43"/>
      <c r="W439" s="43"/>
      <c r="X439" s="205" t="s">
        <v>116</v>
      </c>
      <c r="Y439" s="43" t="s">
        <v>3889</v>
      </c>
      <c r="Z439" s="80" t="s">
        <v>3890</v>
      </c>
      <c r="AA439" s="43" t="s">
        <v>3891</v>
      </c>
      <c r="AB439" s="243">
        <v>44516</v>
      </c>
      <c r="AC439" s="243">
        <v>44608</v>
      </c>
      <c r="AD439" s="310" t="s">
        <v>3892</v>
      </c>
      <c r="AE439" s="28"/>
      <c r="AF439" s="44" t="s">
        <v>60</v>
      </c>
      <c r="AG439" s="44" t="s">
        <v>2164</v>
      </c>
      <c r="AH439" s="33" t="s">
        <v>2165</v>
      </c>
      <c r="AI439" s="121" t="s">
        <v>2166</v>
      </c>
      <c r="AJ439" s="121">
        <v>7617</v>
      </c>
      <c r="AK439" s="121">
        <v>2021</v>
      </c>
      <c r="AL439" s="62" t="s">
        <v>2167</v>
      </c>
      <c r="AM439" s="121">
        <v>7617</v>
      </c>
      <c r="AN439" s="70"/>
      <c r="AO439" s="301" t="s">
        <v>65</v>
      </c>
      <c r="AP439" s="220"/>
      <c r="AQ439" s="40" t="e">
        <f>COUNTIF(#REF!,C439)</f>
        <v>#REF!</v>
      </c>
      <c r="AR439" s="43"/>
      <c r="AS439" s="220" t="e">
        <f>VLOOKUP(C439,#REF!,1,0)</f>
        <v>#REF!</v>
      </c>
    </row>
    <row r="440" s="38" customFormat="1" ht="39.6" spans="1:45">
      <c r="A440" s="89" t="s">
        <v>3893</v>
      </c>
      <c r="B440" s="28">
        <v>445</v>
      </c>
      <c r="C440" s="89" t="s">
        <v>3893</v>
      </c>
      <c r="D440" s="90" t="s">
        <v>3894</v>
      </c>
      <c r="E440" s="257" t="s">
        <v>46</v>
      </c>
      <c r="F440" s="311" t="s">
        <v>2291</v>
      </c>
      <c r="G440" s="249" t="s">
        <v>542</v>
      </c>
      <c r="H440" s="311"/>
      <c r="I440" s="76" t="s">
        <v>919</v>
      </c>
      <c r="J440" s="43" t="s">
        <v>48</v>
      </c>
      <c r="K440" s="43"/>
      <c r="L440" s="16" t="s">
        <v>2293</v>
      </c>
      <c r="M440" s="38" t="s">
        <v>3895</v>
      </c>
      <c r="N440" s="43" t="s">
        <v>3896</v>
      </c>
      <c r="O440" s="314"/>
      <c r="P440" s="241"/>
      <c r="S440" s="316" t="s">
        <v>2192</v>
      </c>
      <c r="T440" s="316" t="s">
        <v>926</v>
      </c>
      <c r="X440" s="40" t="s">
        <v>103</v>
      </c>
      <c r="Y440" s="43" t="s">
        <v>3897</v>
      </c>
      <c r="Z440" s="80" t="s">
        <v>1883</v>
      </c>
      <c r="AA440" s="38" t="s">
        <v>3898</v>
      </c>
      <c r="AB440" s="289">
        <v>44516</v>
      </c>
      <c r="AC440" s="289">
        <v>44608</v>
      </c>
      <c r="AD440" s="310" t="s">
        <v>3899</v>
      </c>
      <c r="AE440" s="28"/>
      <c r="AF440" s="32" t="s">
        <v>60</v>
      </c>
      <c r="AG440" s="32" t="s">
        <v>2164</v>
      </c>
      <c r="AH440" s="33" t="s">
        <v>2165</v>
      </c>
      <c r="AI440" s="121" t="s">
        <v>2166</v>
      </c>
      <c r="AJ440" s="121">
        <v>7627</v>
      </c>
      <c r="AK440" s="121">
        <v>2021</v>
      </c>
      <c r="AL440" s="62" t="s">
        <v>2167</v>
      </c>
      <c r="AM440" s="121">
        <v>7627</v>
      </c>
      <c r="AN440" s="70"/>
      <c r="AO440" s="301" t="s">
        <v>65</v>
      </c>
      <c r="AP440" s="220"/>
      <c r="AQ440" s="40" t="e">
        <f>COUNTIF(#REF!,C440)</f>
        <v>#REF!</v>
      </c>
      <c r="AS440" s="220" t="e">
        <f>VLOOKUP(C440,#REF!,1,0)</f>
        <v>#REF!</v>
      </c>
    </row>
    <row r="441" s="38" customFormat="1" ht="14.4" spans="1:45">
      <c r="A441" s="84" t="s">
        <v>3900</v>
      </c>
      <c r="B441" s="28">
        <v>446</v>
      </c>
      <c r="C441" s="84" t="s">
        <v>3900</v>
      </c>
      <c r="D441" s="76" t="s">
        <v>3901</v>
      </c>
      <c r="E441" s="257" t="s">
        <v>46</v>
      </c>
      <c r="F441" s="249" t="s">
        <v>3902</v>
      </c>
      <c r="G441" s="249"/>
      <c r="H441" s="249"/>
      <c r="I441" s="43" t="s">
        <v>3902</v>
      </c>
      <c r="J441" s="43" t="s">
        <v>48</v>
      </c>
      <c r="K441" s="43"/>
      <c r="L441" s="325" t="s">
        <v>3903</v>
      </c>
      <c r="M441" s="38" t="s">
        <v>3904</v>
      </c>
      <c r="N441" s="268"/>
      <c r="O441" s="314"/>
      <c r="P441" s="315" t="s">
        <v>3905</v>
      </c>
      <c r="S441" s="316" t="s">
        <v>3906</v>
      </c>
      <c r="T441" s="316" t="s">
        <v>1288</v>
      </c>
      <c r="X441" s="40" t="s">
        <v>3907</v>
      </c>
      <c r="Y441" s="43" t="s">
        <v>3746</v>
      </c>
      <c r="Z441" s="51" t="s">
        <v>3746</v>
      </c>
      <c r="AA441" s="38" t="s">
        <v>3908</v>
      </c>
      <c r="AB441" s="289">
        <v>43402</v>
      </c>
      <c r="AC441" s="289">
        <v>43525</v>
      </c>
      <c r="AD441" s="100" t="s">
        <v>3909</v>
      </c>
      <c r="AE441" s="294"/>
      <c r="AF441" s="32" t="s">
        <v>60</v>
      </c>
      <c r="AG441" s="32" t="s">
        <v>2164</v>
      </c>
      <c r="AH441" s="33" t="s">
        <v>2165</v>
      </c>
      <c r="AI441" s="70" t="s">
        <v>2166</v>
      </c>
      <c r="AJ441" s="70">
        <v>10046</v>
      </c>
      <c r="AK441" s="62">
        <v>2018</v>
      </c>
      <c r="AL441" s="62" t="s">
        <v>2167</v>
      </c>
      <c r="AM441" s="70">
        <v>10046</v>
      </c>
      <c r="AN441" s="70"/>
      <c r="AO441" s="301"/>
      <c r="AP441" s="302" t="s">
        <v>65</v>
      </c>
      <c r="AQ441" s="40" t="e">
        <f>COUNTIF(#REF!,C441)</f>
        <v>#REF!</v>
      </c>
      <c r="AS441" s="220" t="e">
        <f>VLOOKUP(C441,#REF!,1,0)</f>
        <v>#REF!</v>
      </c>
    </row>
    <row r="442" s="43" customFormat="1" ht="14.4" spans="1:45">
      <c r="A442" s="101" t="s">
        <v>3910</v>
      </c>
      <c r="B442" s="28">
        <v>447</v>
      </c>
      <c r="C442" s="101" t="s">
        <v>3910</v>
      </c>
      <c r="D442" s="118" t="s">
        <v>3911</v>
      </c>
      <c r="E442" s="257" t="s">
        <v>46</v>
      </c>
      <c r="F442" s="249" t="s">
        <v>1931</v>
      </c>
      <c r="G442" s="249" t="s">
        <v>2587</v>
      </c>
      <c r="H442" s="249" t="s">
        <v>1931</v>
      </c>
      <c r="I442" s="43" t="s">
        <v>1931</v>
      </c>
      <c r="J442" s="43" t="s">
        <v>48</v>
      </c>
      <c r="L442" s="16" t="s">
        <v>3912</v>
      </c>
      <c r="M442" s="43" t="s">
        <v>3913</v>
      </c>
      <c r="N442" s="43" t="s">
        <v>3914</v>
      </c>
      <c r="O442" s="270"/>
      <c r="P442" s="241" t="s">
        <v>112</v>
      </c>
      <c r="S442" s="280" t="s">
        <v>2192</v>
      </c>
      <c r="T442" s="280" t="s">
        <v>926</v>
      </c>
      <c r="X442" s="205">
        <v>16</v>
      </c>
      <c r="Y442" s="43" t="s">
        <v>3915</v>
      </c>
      <c r="Z442" s="80" t="s">
        <v>3916</v>
      </c>
      <c r="AA442" s="43" t="s">
        <v>3917</v>
      </c>
      <c r="AB442" s="243">
        <v>41716</v>
      </c>
      <c r="AC442" s="243">
        <v>41852</v>
      </c>
      <c r="AD442" s="310" t="s">
        <v>3918</v>
      </c>
      <c r="AE442" s="28"/>
      <c r="AF442" s="44" t="s">
        <v>60</v>
      </c>
      <c r="AG442" s="44" t="s">
        <v>2164</v>
      </c>
      <c r="AH442" s="33" t="s">
        <v>3919</v>
      </c>
      <c r="AI442" s="62" t="s">
        <v>3920</v>
      </c>
      <c r="AJ442" s="121">
        <v>10001</v>
      </c>
      <c r="AK442" s="121">
        <v>2014</v>
      </c>
      <c r="AL442" s="62" t="s">
        <v>3921</v>
      </c>
      <c r="AM442" s="121">
        <v>10001</v>
      </c>
      <c r="AN442" s="70"/>
      <c r="AO442" s="301" t="s">
        <v>65</v>
      </c>
      <c r="AP442" s="302" t="s">
        <v>65</v>
      </c>
      <c r="AQ442" s="40" t="e">
        <f>COUNTIF(#REF!,C442)</f>
        <v>#REF!</v>
      </c>
      <c r="AS442" s="220" t="e">
        <f>VLOOKUP(C442,#REF!,1,0)</f>
        <v>#REF!</v>
      </c>
    </row>
    <row r="443" s="43" customFormat="1" ht="39.6" spans="1:45">
      <c r="A443" s="324" t="s">
        <v>3922</v>
      </c>
      <c r="B443" s="28">
        <v>448</v>
      </c>
      <c r="C443" s="324" t="s">
        <v>3922</v>
      </c>
      <c r="D443" s="134" t="s">
        <v>3923</v>
      </c>
      <c r="E443" s="257" t="s">
        <v>46</v>
      </c>
      <c r="F443" s="249" t="s">
        <v>1931</v>
      </c>
      <c r="G443" s="249" t="s">
        <v>3924</v>
      </c>
      <c r="H443" s="249" t="s">
        <v>3925</v>
      </c>
      <c r="I443" s="43" t="s">
        <v>1931</v>
      </c>
      <c r="J443" s="43" t="s">
        <v>48</v>
      </c>
      <c r="L443" s="16" t="s">
        <v>3912</v>
      </c>
      <c r="M443" s="43" t="s">
        <v>3926</v>
      </c>
      <c r="N443" s="43" t="s">
        <v>3927</v>
      </c>
      <c r="O443" s="270"/>
      <c r="P443" s="241" t="s">
        <v>112</v>
      </c>
      <c r="S443" s="280" t="s">
        <v>2192</v>
      </c>
      <c r="T443" s="280" t="s">
        <v>926</v>
      </c>
      <c r="X443" s="205">
        <v>23</v>
      </c>
      <c r="Y443" s="43" t="s">
        <v>3928</v>
      </c>
      <c r="Z443" s="80" t="s">
        <v>3929</v>
      </c>
      <c r="AA443" s="43" t="s">
        <v>3930</v>
      </c>
      <c r="AB443" s="243">
        <v>41716</v>
      </c>
      <c r="AC443" s="243">
        <v>41852</v>
      </c>
      <c r="AD443" s="310" t="s">
        <v>3931</v>
      </c>
      <c r="AE443" s="28"/>
      <c r="AF443" s="44" t="s">
        <v>60</v>
      </c>
      <c r="AG443" s="44" t="s">
        <v>2164</v>
      </c>
      <c r="AH443" s="33" t="s">
        <v>3919</v>
      </c>
      <c r="AI443" s="121" t="s">
        <v>3920</v>
      </c>
      <c r="AJ443" s="121">
        <v>10004</v>
      </c>
      <c r="AK443" s="121">
        <v>2014</v>
      </c>
      <c r="AL443" s="62" t="s">
        <v>3921</v>
      </c>
      <c r="AM443" s="121">
        <v>10004</v>
      </c>
      <c r="AN443" s="70"/>
      <c r="AO443" s="301" t="s">
        <v>65</v>
      </c>
      <c r="AP443" s="220"/>
      <c r="AQ443" s="40" t="e">
        <f>COUNTIF(#REF!,C443)</f>
        <v>#REF!</v>
      </c>
      <c r="AS443" s="220" t="e">
        <f>VLOOKUP(C443,#REF!,1,0)</f>
        <v>#REF!</v>
      </c>
    </row>
    <row r="444" s="43" customFormat="1" ht="14.4" spans="1:45">
      <c r="A444" s="162" t="s">
        <v>3932</v>
      </c>
      <c r="B444" s="28">
        <v>449</v>
      </c>
      <c r="C444" s="162" t="s">
        <v>3932</v>
      </c>
      <c r="D444" s="118" t="s">
        <v>3933</v>
      </c>
      <c r="E444" s="257" t="s">
        <v>46</v>
      </c>
      <c r="F444" s="249" t="s">
        <v>1931</v>
      </c>
      <c r="G444" s="249" t="s">
        <v>2477</v>
      </c>
      <c r="H444" s="249" t="s">
        <v>3925</v>
      </c>
      <c r="I444" s="43" t="s">
        <v>1931</v>
      </c>
      <c r="J444" s="43" t="s">
        <v>48</v>
      </c>
      <c r="L444" s="16" t="s">
        <v>3912</v>
      </c>
      <c r="M444" s="43" t="s">
        <v>3934</v>
      </c>
      <c r="N444" s="43" t="s">
        <v>3935</v>
      </c>
      <c r="O444" s="270"/>
      <c r="P444" s="241" t="s">
        <v>112</v>
      </c>
      <c r="S444" s="280" t="s">
        <v>2192</v>
      </c>
      <c r="T444" s="280" t="s">
        <v>926</v>
      </c>
      <c r="X444" s="205">
        <v>17</v>
      </c>
      <c r="Y444" s="43" t="s">
        <v>3936</v>
      </c>
      <c r="Z444" s="80" t="s">
        <v>3937</v>
      </c>
      <c r="AA444" s="43" t="s">
        <v>3938</v>
      </c>
      <c r="AB444" s="243">
        <v>41819</v>
      </c>
      <c r="AC444" s="243">
        <v>41944</v>
      </c>
      <c r="AD444" s="310" t="s">
        <v>3939</v>
      </c>
      <c r="AE444" s="287"/>
      <c r="AF444" s="44" t="s">
        <v>60</v>
      </c>
      <c r="AG444" s="44" t="s">
        <v>2164</v>
      </c>
      <c r="AH444" s="33" t="s">
        <v>3919</v>
      </c>
      <c r="AI444" s="62" t="s">
        <v>3920</v>
      </c>
      <c r="AJ444" s="121">
        <v>10017</v>
      </c>
      <c r="AK444" s="121">
        <v>2014</v>
      </c>
      <c r="AL444" s="62" t="s">
        <v>3921</v>
      </c>
      <c r="AM444" s="121">
        <v>10017</v>
      </c>
      <c r="AN444" s="70"/>
      <c r="AO444" s="301" t="s">
        <v>65</v>
      </c>
      <c r="AP444" s="302" t="s">
        <v>65</v>
      </c>
      <c r="AQ444" s="40" t="e">
        <f>COUNTIF(#REF!,C444)</f>
        <v>#REF!</v>
      </c>
      <c r="AS444" s="220" t="e">
        <f>VLOOKUP(C444,#REF!,1,0)</f>
        <v>#REF!</v>
      </c>
    </row>
    <row r="445" s="43" customFormat="1" ht="14.4" spans="1:45">
      <c r="A445" s="103" t="s">
        <v>3940</v>
      </c>
      <c r="B445" s="28">
        <v>450</v>
      </c>
      <c r="C445" s="103" t="s">
        <v>3940</v>
      </c>
      <c r="D445" s="15" t="s">
        <v>3941</v>
      </c>
      <c r="E445" s="238" t="s">
        <v>46</v>
      </c>
      <c r="F445" s="239"/>
      <c r="G445" s="239"/>
      <c r="H445" s="239"/>
      <c r="I445" s="16" t="s">
        <v>1931</v>
      </c>
      <c r="J445" s="16" t="s">
        <v>48</v>
      </c>
      <c r="K445" s="16"/>
      <c r="L445" s="16" t="s">
        <v>3912</v>
      </c>
      <c r="M445" s="16" t="s">
        <v>3942</v>
      </c>
      <c r="N445" s="16" t="s">
        <v>3943</v>
      </c>
      <c r="O445" s="240"/>
      <c r="P445" s="265"/>
      <c r="Q445" s="16"/>
      <c r="R445" s="16"/>
      <c r="S445" s="16" t="s">
        <v>1916</v>
      </c>
      <c r="T445" s="16" t="s">
        <v>926</v>
      </c>
      <c r="U445" s="16"/>
      <c r="V445" s="16"/>
      <c r="W445" s="16"/>
      <c r="X445" s="18">
        <v>10</v>
      </c>
      <c r="Y445" s="16" t="s">
        <v>3944</v>
      </c>
      <c r="Z445" s="80" t="s">
        <v>3929</v>
      </c>
      <c r="AA445" s="16" t="s">
        <v>3945</v>
      </c>
      <c r="AB445" s="290">
        <v>42096</v>
      </c>
      <c r="AC445" s="243">
        <v>42248</v>
      </c>
      <c r="AD445" s="100" t="s">
        <v>3946</v>
      </c>
      <c r="AE445" s="244"/>
      <c r="AF445" s="32" t="s">
        <v>60</v>
      </c>
      <c r="AG445" s="16" t="s">
        <v>2164</v>
      </c>
      <c r="AH445" s="396" t="s">
        <v>3919</v>
      </c>
      <c r="AI445" s="19" t="s">
        <v>3920</v>
      </c>
      <c r="AJ445" s="19">
        <v>10021</v>
      </c>
      <c r="AK445" s="19">
        <v>2015</v>
      </c>
      <c r="AL445" s="19" t="s">
        <v>3921</v>
      </c>
      <c r="AM445" s="19">
        <v>10021</v>
      </c>
      <c r="AN445" s="19"/>
      <c r="AO445" s="301"/>
      <c r="AP445" s="302" t="s">
        <v>65</v>
      </c>
      <c r="AQ445" s="40" t="e">
        <f>COUNTIF(#REF!,C445)</f>
        <v>#REF!</v>
      </c>
      <c r="AR445" s="16"/>
      <c r="AS445" s="220" t="e">
        <f>VLOOKUP(C445,#REF!,1,0)</f>
        <v>#REF!</v>
      </c>
    </row>
    <row r="446" s="43" customFormat="1" ht="39.6" spans="1:45">
      <c r="A446" s="133" t="s">
        <v>3947</v>
      </c>
      <c r="B446" s="28">
        <v>451</v>
      </c>
      <c r="C446" s="133" t="s">
        <v>3947</v>
      </c>
      <c r="D446" s="134" t="s">
        <v>3948</v>
      </c>
      <c r="E446" s="257" t="s">
        <v>46</v>
      </c>
      <c r="F446" s="249" t="s">
        <v>1931</v>
      </c>
      <c r="G446" s="249" t="s">
        <v>542</v>
      </c>
      <c r="H446" s="249" t="s">
        <v>3949</v>
      </c>
      <c r="I446" s="43" t="s">
        <v>1931</v>
      </c>
      <c r="J446" s="43" t="s">
        <v>48</v>
      </c>
      <c r="L446" s="16" t="s">
        <v>3912</v>
      </c>
      <c r="M446" s="43" t="s">
        <v>3950</v>
      </c>
      <c r="N446" s="43" t="s">
        <v>3951</v>
      </c>
      <c r="O446" s="270"/>
      <c r="P446" s="241" t="s">
        <v>112</v>
      </c>
      <c r="S446" s="280" t="s">
        <v>1890</v>
      </c>
      <c r="T446" s="280" t="s">
        <v>926</v>
      </c>
      <c r="X446" s="205">
        <v>9</v>
      </c>
      <c r="Y446" s="43" t="s">
        <v>3952</v>
      </c>
      <c r="Z446" s="80" t="s">
        <v>3953</v>
      </c>
      <c r="AA446" s="43" t="s">
        <v>3954</v>
      </c>
      <c r="AB446" s="243">
        <v>42598</v>
      </c>
      <c r="AC446" s="243">
        <v>42705</v>
      </c>
      <c r="AD446" s="310" t="s">
        <v>3955</v>
      </c>
      <c r="AE446" s="28"/>
      <c r="AF446" s="44" t="s">
        <v>60</v>
      </c>
      <c r="AG446" s="44" t="s">
        <v>2164</v>
      </c>
      <c r="AH446" s="33" t="s">
        <v>3919</v>
      </c>
      <c r="AI446" s="121" t="s">
        <v>3920</v>
      </c>
      <c r="AJ446" s="121">
        <v>10025</v>
      </c>
      <c r="AK446" s="121">
        <v>2016</v>
      </c>
      <c r="AL446" s="62" t="s">
        <v>3921</v>
      </c>
      <c r="AM446" s="121">
        <v>10025</v>
      </c>
      <c r="AN446" s="70"/>
      <c r="AO446" s="301" t="s">
        <v>65</v>
      </c>
      <c r="AP446" s="220"/>
      <c r="AQ446" s="40" t="e">
        <f>COUNTIF(#REF!,C446)</f>
        <v>#REF!</v>
      </c>
      <c r="AS446" s="220" t="e">
        <f>VLOOKUP(C446,#REF!,1,0)</f>
        <v>#REF!</v>
      </c>
    </row>
    <row r="447" s="43" customFormat="1" ht="21.6" spans="1:45">
      <c r="A447" s="101" t="s">
        <v>3956</v>
      </c>
      <c r="B447" s="28">
        <v>452</v>
      </c>
      <c r="C447" s="101" t="s">
        <v>3956</v>
      </c>
      <c r="D447" s="118" t="s">
        <v>3957</v>
      </c>
      <c r="E447" s="257" t="s">
        <v>46</v>
      </c>
      <c r="F447" s="249" t="s">
        <v>1931</v>
      </c>
      <c r="G447" s="249" t="s">
        <v>542</v>
      </c>
      <c r="H447" s="249" t="s">
        <v>3958</v>
      </c>
      <c r="I447" s="43" t="s">
        <v>1931</v>
      </c>
      <c r="J447" s="43" t="s">
        <v>48</v>
      </c>
      <c r="L447" s="16" t="s">
        <v>3912</v>
      </c>
      <c r="M447" s="43" t="s">
        <v>3959</v>
      </c>
      <c r="N447" s="43" t="s">
        <v>3960</v>
      </c>
      <c r="O447" s="270"/>
      <c r="P447" s="241" t="s">
        <v>112</v>
      </c>
      <c r="S447" s="280" t="s">
        <v>1960</v>
      </c>
      <c r="T447" s="280" t="s">
        <v>926</v>
      </c>
      <c r="X447" s="205">
        <v>10</v>
      </c>
      <c r="Y447" s="43" t="s">
        <v>3961</v>
      </c>
      <c r="Z447" s="80" t="s">
        <v>3937</v>
      </c>
      <c r="AA447" s="43" t="s">
        <v>3962</v>
      </c>
      <c r="AB447" s="243">
        <v>42709</v>
      </c>
      <c r="AC447" s="243">
        <v>42856</v>
      </c>
      <c r="AD447" s="310" t="s">
        <v>3963</v>
      </c>
      <c r="AE447" s="28"/>
      <c r="AF447" s="44" t="s">
        <v>60</v>
      </c>
      <c r="AG447" s="44" t="s">
        <v>2164</v>
      </c>
      <c r="AH447" s="33" t="s">
        <v>3919</v>
      </c>
      <c r="AI447" s="124" t="s">
        <v>3920</v>
      </c>
      <c r="AJ447" s="121">
        <v>10034</v>
      </c>
      <c r="AK447" s="121">
        <v>2016</v>
      </c>
      <c r="AL447" s="62" t="s">
        <v>3921</v>
      </c>
      <c r="AM447" s="121">
        <v>10034</v>
      </c>
      <c r="AN447" s="70"/>
      <c r="AO447" s="301" t="s">
        <v>65</v>
      </c>
      <c r="AP447" s="220"/>
      <c r="AQ447" s="40" t="e">
        <f>COUNTIF(#REF!,C447)</f>
        <v>#REF!</v>
      </c>
      <c r="AS447" s="220" t="e">
        <f>VLOOKUP(C447,#REF!,1,0)</f>
        <v>#REF!</v>
      </c>
    </row>
    <row r="448" s="38" customFormat="1" ht="21.6" spans="1:45">
      <c r="A448" s="162" t="s">
        <v>3964</v>
      </c>
      <c r="B448" s="28">
        <v>453</v>
      </c>
      <c r="C448" s="162" t="s">
        <v>3964</v>
      </c>
      <c r="D448" s="118" t="s">
        <v>3965</v>
      </c>
      <c r="E448" s="257" t="s">
        <v>46</v>
      </c>
      <c r="F448" s="80" t="s">
        <v>1931</v>
      </c>
      <c r="G448" s="249" t="s">
        <v>2477</v>
      </c>
      <c r="H448" s="80" t="s">
        <v>3925</v>
      </c>
      <c r="I448" s="43" t="s">
        <v>1931</v>
      </c>
      <c r="J448" s="43" t="s">
        <v>48</v>
      </c>
      <c r="K448" s="43"/>
      <c r="L448" s="16" t="s">
        <v>3912</v>
      </c>
      <c r="M448" s="43" t="s">
        <v>3966</v>
      </c>
      <c r="N448" s="43" t="s">
        <v>3967</v>
      </c>
      <c r="O448" s="270"/>
      <c r="P448" s="241" t="s">
        <v>112</v>
      </c>
      <c r="Q448" s="43"/>
      <c r="R448" s="43"/>
      <c r="S448" s="280" t="s">
        <v>2192</v>
      </c>
      <c r="T448" s="280" t="s">
        <v>926</v>
      </c>
      <c r="U448" s="43"/>
      <c r="V448" s="43"/>
      <c r="W448" s="43"/>
      <c r="X448" s="205">
        <v>11</v>
      </c>
      <c r="Y448" s="43" t="s">
        <v>3968</v>
      </c>
      <c r="Z448" s="80" t="s">
        <v>3916</v>
      </c>
      <c r="AA448" s="43" t="s">
        <v>3969</v>
      </c>
      <c r="AB448" s="243">
        <v>43054</v>
      </c>
      <c r="AC448" s="243">
        <v>43160</v>
      </c>
      <c r="AD448" s="310" t="s">
        <v>3970</v>
      </c>
      <c r="AE448" s="28"/>
      <c r="AF448" s="44" t="s">
        <v>60</v>
      </c>
      <c r="AG448" s="44" t="s">
        <v>2164</v>
      </c>
      <c r="AH448" s="33" t="s">
        <v>3919</v>
      </c>
      <c r="AI448" s="124" t="s">
        <v>3920</v>
      </c>
      <c r="AJ448" s="121">
        <v>10038</v>
      </c>
      <c r="AK448" s="121">
        <v>2017</v>
      </c>
      <c r="AL448" s="62" t="s">
        <v>3921</v>
      </c>
      <c r="AM448" s="121">
        <v>10038</v>
      </c>
      <c r="AN448" s="70"/>
      <c r="AO448" s="301" t="s">
        <v>65</v>
      </c>
      <c r="AP448" s="220"/>
      <c r="AQ448" s="40" t="e">
        <f>COUNTIF(#REF!,C448)</f>
        <v>#REF!</v>
      </c>
      <c r="AR448" s="43"/>
      <c r="AS448" s="220" t="e">
        <f>VLOOKUP(C448,#REF!,1,0)</f>
        <v>#REF!</v>
      </c>
    </row>
    <row r="449" s="38" customFormat="1" ht="14.4" spans="1:45">
      <c r="A449" s="84" t="s">
        <v>3971</v>
      </c>
      <c r="B449" s="28">
        <v>454</v>
      </c>
      <c r="C449" s="84" t="s">
        <v>3971</v>
      </c>
      <c r="D449" s="80" t="s">
        <v>3972</v>
      </c>
      <c r="E449" s="257" t="s">
        <v>46</v>
      </c>
      <c r="F449" s="249" t="s">
        <v>1913</v>
      </c>
      <c r="G449" s="249"/>
      <c r="H449" s="249"/>
      <c r="I449" s="43" t="s">
        <v>1913</v>
      </c>
      <c r="J449" s="43" t="s">
        <v>48</v>
      </c>
      <c r="K449" s="43"/>
      <c r="L449" s="16" t="s">
        <v>3973</v>
      </c>
      <c r="M449" s="38" t="s">
        <v>3974</v>
      </c>
      <c r="N449" s="43" t="s">
        <v>3975</v>
      </c>
      <c r="O449" s="314"/>
      <c r="P449" s="315" t="s">
        <v>112</v>
      </c>
      <c r="S449" s="316" t="s">
        <v>2192</v>
      </c>
      <c r="T449" s="316" t="s">
        <v>926</v>
      </c>
      <c r="X449" s="40">
        <v>12</v>
      </c>
      <c r="Y449" s="43" t="s">
        <v>3976</v>
      </c>
      <c r="Z449" s="80" t="s">
        <v>3977</v>
      </c>
      <c r="AA449" s="38" t="s">
        <v>3978</v>
      </c>
      <c r="AB449" s="289">
        <v>43459</v>
      </c>
      <c r="AC449" s="289">
        <v>43586</v>
      </c>
      <c r="AD449" s="317" t="s">
        <v>3979</v>
      </c>
      <c r="AE449" s="293"/>
      <c r="AF449" s="32" t="s">
        <v>60</v>
      </c>
      <c r="AG449" s="32" t="s">
        <v>2164</v>
      </c>
      <c r="AH449" s="33" t="s">
        <v>3919</v>
      </c>
      <c r="AI449" s="70" t="s">
        <v>3920</v>
      </c>
      <c r="AJ449" s="70">
        <v>10116</v>
      </c>
      <c r="AK449" s="62">
        <v>2018</v>
      </c>
      <c r="AL449" s="62" t="s">
        <v>3921</v>
      </c>
      <c r="AM449" s="70">
        <v>10116</v>
      </c>
      <c r="AN449" s="70"/>
      <c r="AO449" s="301"/>
      <c r="AP449" s="302" t="s">
        <v>65</v>
      </c>
      <c r="AQ449" s="40" t="e">
        <f>COUNTIF(#REF!,C449)</f>
        <v>#REF!</v>
      </c>
      <c r="AS449" s="220" t="e">
        <f>VLOOKUP(C449,#REF!,1,0)</f>
        <v>#REF!</v>
      </c>
    </row>
    <row r="450" s="38" customFormat="1" ht="21.6" spans="1:45">
      <c r="A450" s="101" t="s">
        <v>3980</v>
      </c>
      <c r="B450" s="28">
        <v>455</v>
      </c>
      <c r="C450" s="101" t="s">
        <v>3980</v>
      </c>
      <c r="D450" s="118" t="s">
        <v>3981</v>
      </c>
      <c r="E450" s="257" t="s">
        <v>46</v>
      </c>
      <c r="F450" s="249" t="s">
        <v>1913</v>
      </c>
      <c r="G450" s="249" t="s">
        <v>2292</v>
      </c>
      <c r="H450" s="249" t="s">
        <v>3982</v>
      </c>
      <c r="I450" s="43" t="s">
        <v>1913</v>
      </c>
      <c r="J450" s="43" t="s">
        <v>48</v>
      </c>
      <c r="K450" s="43"/>
      <c r="L450" s="16" t="s">
        <v>3973</v>
      </c>
      <c r="M450" s="43" t="s">
        <v>3983</v>
      </c>
      <c r="N450" s="43" t="s">
        <v>3984</v>
      </c>
      <c r="O450" s="270"/>
      <c r="P450" s="241" t="s">
        <v>112</v>
      </c>
      <c r="Q450" s="43"/>
      <c r="R450" s="43"/>
      <c r="S450" s="280" t="s">
        <v>2192</v>
      </c>
      <c r="T450" s="280" t="s">
        <v>926</v>
      </c>
      <c r="U450" s="43"/>
      <c r="V450" s="43"/>
      <c r="W450" s="43"/>
      <c r="X450" s="205">
        <v>21</v>
      </c>
      <c r="Y450" s="43" t="s">
        <v>3985</v>
      </c>
      <c r="Z450" s="80" t="s">
        <v>3986</v>
      </c>
      <c r="AA450" s="43" t="s">
        <v>3987</v>
      </c>
      <c r="AB450" s="243">
        <v>43459</v>
      </c>
      <c r="AC450" s="243">
        <v>43586</v>
      </c>
      <c r="AD450" s="310" t="s">
        <v>3988</v>
      </c>
      <c r="AE450" s="28"/>
      <c r="AF450" s="44" t="s">
        <v>60</v>
      </c>
      <c r="AG450" s="44" t="s">
        <v>2164</v>
      </c>
      <c r="AH450" s="33" t="s">
        <v>3919</v>
      </c>
      <c r="AI450" s="124" t="s">
        <v>3920</v>
      </c>
      <c r="AJ450" s="121">
        <v>10120</v>
      </c>
      <c r="AK450" s="121">
        <v>2018</v>
      </c>
      <c r="AL450" s="62" t="s">
        <v>3921</v>
      </c>
      <c r="AM450" s="121">
        <v>10120</v>
      </c>
      <c r="AN450" s="70"/>
      <c r="AO450" s="301" t="s">
        <v>65</v>
      </c>
      <c r="AP450" s="220"/>
      <c r="AQ450" s="40" t="e">
        <f>COUNTIF(#REF!,C450)</f>
        <v>#REF!</v>
      </c>
      <c r="AR450" s="43"/>
      <c r="AS450" s="220" t="e">
        <f>VLOOKUP(C450,#REF!,1,0)</f>
        <v>#REF!</v>
      </c>
    </row>
    <row r="451" s="38" customFormat="1" ht="14.4" spans="1:45">
      <c r="A451" s="84" t="s">
        <v>3989</v>
      </c>
      <c r="B451" s="28">
        <v>456</v>
      </c>
      <c r="C451" s="84" t="s">
        <v>3989</v>
      </c>
      <c r="D451" s="80" t="s">
        <v>3990</v>
      </c>
      <c r="E451" s="257" t="s">
        <v>46</v>
      </c>
      <c r="F451" s="249" t="s">
        <v>1913</v>
      </c>
      <c r="G451" s="249"/>
      <c r="H451" s="249"/>
      <c r="I451" s="43" t="s">
        <v>1913</v>
      </c>
      <c r="J451" s="43" t="s">
        <v>48</v>
      </c>
      <c r="K451" s="43"/>
      <c r="L451" s="16" t="s">
        <v>3973</v>
      </c>
      <c r="M451" s="38" t="s">
        <v>3991</v>
      </c>
      <c r="N451" s="43" t="s">
        <v>3992</v>
      </c>
      <c r="O451" s="314"/>
      <c r="P451" s="315" t="s">
        <v>112</v>
      </c>
      <c r="S451" s="316" t="s">
        <v>1890</v>
      </c>
      <c r="T451" s="316" t="s">
        <v>926</v>
      </c>
      <c r="X451" s="40">
        <v>14</v>
      </c>
      <c r="Y451" s="43" t="s">
        <v>3993</v>
      </c>
      <c r="Z451" s="80" t="s">
        <v>3994</v>
      </c>
      <c r="AA451" s="38" t="s">
        <v>3995</v>
      </c>
      <c r="AB451" s="289">
        <v>43773</v>
      </c>
      <c r="AC451" s="289">
        <v>43952</v>
      </c>
      <c r="AD451" s="317" t="s">
        <v>3996</v>
      </c>
      <c r="AE451" s="293"/>
      <c r="AF451" s="32" t="s">
        <v>60</v>
      </c>
      <c r="AG451" s="32" t="s">
        <v>2164</v>
      </c>
      <c r="AH451" s="33" t="s">
        <v>3919</v>
      </c>
      <c r="AI451" s="70" t="s">
        <v>3920</v>
      </c>
      <c r="AJ451" s="70">
        <v>10251</v>
      </c>
      <c r="AK451" s="62">
        <v>2019</v>
      </c>
      <c r="AL451" s="62" t="s">
        <v>3921</v>
      </c>
      <c r="AM451" s="70">
        <v>10251</v>
      </c>
      <c r="AN451" s="70"/>
      <c r="AO451" s="301"/>
      <c r="AP451" s="302" t="s">
        <v>65</v>
      </c>
      <c r="AQ451" s="40" t="e">
        <f>COUNTIF(#REF!,C451)</f>
        <v>#REF!</v>
      </c>
      <c r="AS451" s="220" t="e">
        <f>VLOOKUP(C451,#REF!,1,0)</f>
        <v>#REF!</v>
      </c>
    </row>
    <row r="452" s="38" customFormat="1" ht="22.8" spans="1:45">
      <c r="A452" s="117" t="s">
        <v>3997</v>
      </c>
      <c r="B452" s="28">
        <v>457</v>
      </c>
      <c r="C452" s="117" t="s">
        <v>3997</v>
      </c>
      <c r="D452" s="90" t="s">
        <v>3998</v>
      </c>
      <c r="E452" s="257" t="s">
        <v>46</v>
      </c>
      <c r="F452" s="249" t="s">
        <v>1913</v>
      </c>
      <c r="G452" s="249" t="s">
        <v>3924</v>
      </c>
      <c r="H452" s="249" t="s">
        <v>3999</v>
      </c>
      <c r="I452" s="43" t="s">
        <v>1913</v>
      </c>
      <c r="J452" s="43" t="s">
        <v>48</v>
      </c>
      <c r="K452" s="43"/>
      <c r="L452" s="16" t="s">
        <v>3973</v>
      </c>
      <c r="M452" s="43" t="s">
        <v>4000</v>
      </c>
      <c r="N452" s="43" t="s">
        <v>4001</v>
      </c>
      <c r="O452" s="270"/>
      <c r="P452" s="241" t="s">
        <v>112</v>
      </c>
      <c r="Q452" s="43"/>
      <c r="R452" s="43"/>
      <c r="S452" s="280" t="s">
        <v>1890</v>
      </c>
      <c r="T452" s="280" t="s">
        <v>926</v>
      </c>
      <c r="U452" s="43"/>
      <c r="V452" s="43"/>
      <c r="W452" s="43"/>
      <c r="X452" s="205">
        <v>17</v>
      </c>
      <c r="Y452" s="43" t="s">
        <v>4002</v>
      </c>
      <c r="Z452" s="80" t="s">
        <v>4003</v>
      </c>
      <c r="AA452" s="43" t="s">
        <v>4004</v>
      </c>
      <c r="AB452" s="243">
        <v>44127</v>
      </c>
      <c r="AC452" s="243">
        <v>44228</v>
      </c>
      <c r="AD452" s="310" t="s">
        <v>4005</v>
      </c>
      <c r="AE452" s="28"/>
      <c r="AF452" s="44" t="s">
        <v>60</v>
      </c>
      <c r="AG452" s="44" t="s">
        <v>2164</v>
      </c>
      <c r="AH452" s="33" t="s">
        <v>3919</v>
      </c>
      <c r="AI452" s="121" t="s">
        <v>3920</v>
      </c>
      <c r="AJ452" s="121">
        <v>10396</v>
      </c>
      <c r="AK452" s="121">
        <v>2020</v>
      </c>
      <c r="AL452" s="62" t="s">
        <v>3921</v>
      </c>
      <c r="AM452" s="121">
        <v>10396</v>
      </c>
      <c r="AN452" s="70"/>
      <c r="AO452" s="301" t="s">
        <v>65</v>
      </c>
      <c r="AP452" s="220"/>
      <c r="AQ452" s="40" t="e">
        <f>COUNTIF(#REF!,C452)</f>
        <v>#REF!</v>
      </c>
      <c r="AR452" s="43"/>
      <c r="AS452" s="220" t="e">
        <f>VLOOKUP(C452,#REF!,1,0)</f>
        <v>#REF!</v>
      </c>
    </row>
    <row r="453" s="38" customFormat="1" ht="22.8" spans="1:45">
      <c r="A453" s="117" t="s">
        <v>4006</v>
      </c>
      <c r="B453" s="28">
        <v>458</v>
      </c>
      <c r="C453" s="117" t="s">
        <v>4006</v>
      </c>
      <c r="D453" s="90" t="s">
        <v>4007</v>
      </c>
      <c r="E453" s="257" t="s">
        <v>46</v>
      </c>
      <c r="F453" s="249" t="s">
        <v>1913</v>
      </c>
      <c r="G453" s="249" t="s">
        <v>4008</v>
      </c>
      <c r="H453" s="249"/>
      <c r="I453" s="43" t="s">
        <v>1913</v>
      </c>
      <c r="J453" s="43" t="s">
        <v>48</v>
      </c>
      <c r="K453" s="43"/>
      <c r="L453" s="16" t="s">
        <v>3973</v>
      </c>
      <c r="M453" s="43" t="s">
        <v>4009</v>
      </c>
      <c r="N453" s="43" t="s">
        <v>4010</v>
      </c>
      <c r="O453" s="270"/>
      <c r="P453" s="241" t="s">
        <v>112</v>
      </c>
      <c r="Q453" s="43"/>
      <c r="R453" s="43"/>
      <c r="S453" s="280" t="s">
        <v>2192</v>
      </c>
      <c r="T453" s="280" t="s">
        <v>926</v>
      </c>
      <c r="U453" s="43"/>
      <c r="V453" s="43"/>
      <c r="W453" s="43"/>
      <c r="X453" s="205">
        <v>10</v>
      </c>
      <c r="Y453" s="43" t="s">
        <v>4011</v>
      </c>
      <c r="Z453" s="80" t="s">
        <v>1962</v>
      </c>
      <c r="AA453" s="43" t="s">
        <v>4012</v>
      </c>
      <c r="AB453" s="243">
        <v>44127</v>
      </c>
      <c r="AC453" s="243">
        <v>44228</v>
      </c>
      <c r="AD453" s="310" t="s">
        <v>4013</v>
      </c>
      <c r="AE453" s="28"/>
      <c r="AF453" s="44" t="s">
        <v>60</v>
      </c>
      <c r="AG453" s="44" t="s">
        <v>2164</v>
      </c>
      <c r="AH453" s="33" t="s">
        <v>3919</v>
      </c>
      <c r="AI453" s="121" t="s">
        <v>3920</v>
      </c>
      <c r="AJ453" s="121">
        <v>10401</v>
      </c>
      <c r="AK453" s="121">
        <v>2020</v>
      </c>
      <c r="AL453" s="62" t="s">
        <v>3921</v>
      </c>
      <c r="AM453" s="121">
        <v>10401</v>
      </c>
      <c r="AN453" s="70"/>
      <c r="AO453" s="301" t="s">
        <v>65</v>
      </c>
      <c r="AP453" s="220"/>
      <c r="AQ453" s="40" t="e">
        <f>COUNTIF(#REF!,C453)</f>
        <v>#REF!</v>
      </c>
      <c r="AR453" s="43"/>
      <c r="AS453" s="220" t="e">
        <f>VLOOKUP(C453,#REF!,1,0)</f>
        <v>#REF!</v>
      </c>
    </row>
    <row r="454" s="38" customFormat="1" ht="22.8" spans="1:45">
      <c r="A454" s="117" t="s">
        <v>4014</v>
      </c>
      <c r="B454" s="28">
        <v>459</v>
      </c>
      <c r="C454" s="117" t="s">
        <v>4014</v>
      </c>
      <c r="D454" s="90" t="s">
        <v>4015</v>
      </c>
      <c r="E454" s="257" t="s">
        <v>46</v>
      </c>
      <c r="F454" s="249" t="s">
        <v>1913</v>
      </c>
      <c r="G454" s="249" t="s">
        <v>2587</v>
      </c>
      <c r="H454" s="249"/>
      <c r="I454" s="43" t="s">
        <v>1913</v>
      </c>
      <c r="J454" s="43" t="s">
        <v>48</v>
      </c>
      <c r="K454" s="43"/>
      <c r="L454" s="16" t="s">
        <v>3973</v>
      </c>
      <c r="M454" s="43" t="s">
        <v>4016</v>
      </c>
      <c r="N454" s="43" t="s">
        <v>4017</v>
      </c>
      <c r="O454" s="270"/>
      <c r="P454" s="241" t="s">
        <v>112</v>
      </c>
      <c r="Q454" s="43"/>
      <c r="R454" s="43"/>
      <c r="S454" s="280" t="s">
        <v>2192</v>
      </c>
      <c r="T454" s="280" t="s">
        <v>926</v>
      </c>
      <c r="U454" s="43"/>
      <c r="V454" s="43"/>
      <c r="W454" s="43"/>
      <c r="X454" s="205">
        <v>14</v>
      </c>
      <c r="Y454" s="43" t="s">
        <v>4018</v>
      </c>
      <c r="Z454" s="80" t="s">
        <v>4019</v>
      </c>
      <c r="AA454" s="43" t="s">
        <v>4020</v>
      </c>
      <c r="AB454" s="243">
        <v>44516</v>
      </c>
      <c r="AC454" s="243">
        <v>44608</v>
      </c>
      <c r="AD454" s="310" t="s">
        <v>4021</v>
      </c>
      <c r="AE454" s="28"/>
      <c r="AF454" s="44" t="s">
        <v>60</v>
      </c>
      <c r="AG454" s="44" t="s">
        <v>2164</v>
      </c>
      <c r="AH454" s="33" t="s">
        <v>3919</v>
      </c>
      <c r="AI454" s="121" t="s">
        <v>3920</v>
      </c>
      <c r="AJ454" s="121">
        <v>10837.1</v>
      </c>
      <c r="AK454" s="121">
        <v>2021</v>
      </c>
      <c r="AL454" s="62" t="s">
        <v>3921</v>
      </c>
      <c r="AM454" s="121">
        <v>10837</v>
      </c>
      <c r="AN454" s="70">
        <v>1</v>
      </c>
      <c r="AO454" s="301" t="s">
        <v>65</v>
      </c>
      <c r="AP454" s="220"/>
      <c r="AQ454" s="40" t="e">
        <f>COUNTIF(#REF!,C454)</f>
        <v>#REF!</v>
      </c>
      <c r="AR454" s="43"/>
      <c r="AS454" s="220" t="e">
        <f>VLOOKUP(C454,#REF!,1,0)</f>
        <v>#REF!</v>
      </c>
    </row>
    <row r="455" s="38" customFormat="1" ht="22.8" spans="1:45">
      <c r="A455" s="117" t="s">
        <v>4022</v>
      </c>
      <c r="B455" s="28">
        <v>460</v>
      </c>
      <c r="C455" s="117" t="s">
        <v>4022</v>
      </c>
      <c r="D455" s="90" t="s">
        <v>4023</v>
      </c>
      <c r="E455" s="257" t="s">
        <v>46</v>
      </c>
      <c r="F455" s="249" t="s">
        <v>1913</v>
      </c>
      <c r="G455" s="249" t="s">
        <v>4024</v>
      </c>
      <c r="H455" s="249" t="s">
        <v>4025</v>
      </c>
      <c r="I455" s="43" t="s">
        <v>1913</v>
      </c>
      <c r="J455" s="43" t="s">
        <v>48</v>
      </c>
      <c r="K455" s="43"/>
      <c r="L455" s="16" t="s">
        <v>3973</v>
      </c>
      <c r="M455" s="43" t="s">
        <v>4026</v>
      </c>
      <c r="N455" s="43" t="s">
        <v>4027</v>
      </c>
      <c r="O455" s="270"/>
      <c r="P455" s="241" t="s">
        <v>112</v>
      </c>
      <c r="Q455" s="43"/>
      <c r="R455" s="43"/>
      <c r="S455" s="280" t="s">
        <v>4028</v>
      </c>
      <c r="T455" s="280" t="s">
        <v>926</v>
      </c>
      <c r="U455" s="43"/>
      <c r="V455" s="43"/>
      <c r="W455" s="43"/>
      <c r="X455" s="205">
        <v>15</v>
      </c>
      <c r="Y455" s="43" t="s">
        <v>4029</v>
      </c>
      <c r="Z455" s="80" t="s">
        <v>4030</v>
      </c>
      <c r="AA455" s="43" t="s">
        <v>4031</v>
      </c>
      <c r="AB455" s="243">
        <v>44516</v>
      </c>
      <c r="AC455" s="243">
        <v>44608</v>
      </c>
      <c r="AD455" s="310" t="s">
        <v>4032</v>
      </c>
      <c r="AE455" s="28"/>
      <c r="AF455" s="44" t="s">
        <v>60</v>
      </c>
      <c r="AG455" s="44" t="s">
        <v>2164</v>
      </c>
      <c r="AH455" s="33" t="s">
        <v>3919</v>
      </c>
      <c r="AI455" s="121" t="s">
        <v>3920</v>
      </c>
      <c r="AJ455" s="121">
        <v>10838</v>
      </c>
      <c r="AK455" s="121">
        <v>2021</v>
      </c>
      <c r="AL455" s="62" t="s">
        <v>3921</v>
      </c>
      <c r="AM455" s="121">
        <v>10838</v>
      </c>
      <c r="AN455" s="70"/>
      <c r="AO455" s="301" t="s">
        <v>65</v>
      </c>
      <c r="AP455" s="220"/>
      <c r="AQ455" s="40" t="e">
        <f>COUNTIF(#REF!,C455)</f>
        <v>#REF!</v>
      </c>
      <c r="AR455" s="43"/>
      <c r="AS455" s="220" t="e">
        <f>VLOOKUP(C455,#REF!,1,0)</f>
        <v>#REF!</v>
      </c>
    </row>
    <row r="456" s="38" customFormat="1" ht="22.8" spans="1:45">
      <c r="A456" s="117" t="s">
        <v>4033</v>
      </c>
      <c r="B456" s="28">
        <v>461</v>
      </c>
      <c r="C456" s="117" t="s">
        <v>4033</v>
      </c>
      <c r="D456" s="90" t="s">
        <v>4034</v>
      </c>
      <c r="E456" s="257" t="s">
        <v>46</v>
      </c>
      <c r="F456" s="249" t="s">
        <v>1913</v>
      </c>
      <c r="G456" s="249" t="s">
        <v>2477</v>
      </c>
      <c r="H456" s="249" t="s">
        <v>1913</v>
      </c>
      <c r="I456" s="43" t="s">
        <v>1913</v>
      </c>
      <c r="J456" s="43" t="s">
        <v>48</v>
      </c>
      <c r="K456" s="43"/>
      <c r="L456" s="16" t="s">
        <v>3973</v>
      </c>
      <c r="M456" s="43" t="s">
        <v>4035</v>
      </c>
      <c r="N456" s="43" t="s">
        <v>4036</v>
      </c>
      <c r="O456" s="270"/>
      <c r="P456" s="241" t="s">
        <v>112</v>
      </c>
      <c r="Q456" s="43"/>
      <c r="R456" s="43"/>
      <c r="S456" s="280" t="s">
        <v>1960</v>
      </c>
      <c r="T456" s="280" t="s">
        <v>926</v>
      </c>
      <c r="U456" s="43"/>
      <c r="V456" s="43"/>
      <c r="W456" s="43"/>
      <c r="X456" s="205">
        <v>13</v>
      </c>
      <c r="Y456" s="43" t="s">
        <v>4037</v>
      </c>
      <c r="Z456" s="80" t="s">
        <v>4038</v>
      </c>
      <c r="AA456" s="43" t="s">
        <v>4039</v>
      </c>
      <c r="AB456" s="243">
        <v>44516</v>
      </c>
      <c r="AC456" s="243">
        <v>44608</v>
      </c>
      <c r="AD456" s="310" t="s">
        <v>4040</v>
      </c>
      <c r="AE456" s="28"/>
      <c r="AF456" s="44" t="s">
        <v>60</v>
      </c>
      <c r="AG456" s="44" t="s">
        <v>2164</v>
      </c>
      <c r="AH456" s="33" t="s">
        <v>3919</v>
      </c>
      <c r="AI456" s="121" t="s">
        <v>3920</v>
      </c>
      <c r="AJ456" s="121">
        <v>10847</v>
      </c>
      <c r="AK456" s="121">
        <v>2021</v>
      </c>
      <c r="AL456" s="62" t="s">
        <v>3921</v>
      </c>
      <c r="AM456" s="121">
        <v>10847</v>
      </c>
      <c r="AN456" s="70"/>
      <c r="AO456" s="301" t="s">
        <v>65</v>
      </c>
      <c r="AP456" s="220"/>
      <c r="AQ456" s="40" t="e">
        <f>COUNTIF(#REF!,C456)</f>
        <v>#REF!</v>
      </c>
      <c r="AR456" s="43"/>
      <c r="AS456" s="220" t="e">
        <f>VLOOKUP(C456,#REF!,1,0)</f>
        <v>#REF!</v>
      </c>
    </row>
    <row r="457" s="43" customFormat="1" ht="39.6" spans="1:45">
      <c r="A457" s="163" t="s">
        <v>4041</v>
      </c>
      <c r="B457" s="28">
        <v>462</v>
      </c>
      <c r="C457" s="163" t="s">
        <v>4041</v>
      </c>
      <c r="D457" s="164" t="s">
        <v>4042</v>
      </c>
      <c r="E457" s="312" t="s">
        <v>46</v>
      </c>
      <c r="F457" s="239"/>
      <c r="G457" s="239"/>
      <c r="H457" s="239"/>
      <c r="I457" s="80" t="s">
        <v>1931</v>
      </c>
      <c r="J457" s="16" t="s">
        <v>48</v>
      </c>
      <c r="K457" s="16" t="s">
        <v>1940</v>
      </c>
      <c r="L457" s="16" t="s">
        <v>314</v>
      </c>
      <c r="M457" s="16" t="s">
        <v>4043</v>
      </c>
      <c r="N457" s="16" t="s">
        <v>4044</v>
      </c>
      <c r="O457" s="240"/>
      <c r="P457" s="241"/>
      <c r="Q457" s="16"/>
      <c r="R457" s="16"/>
      <c r="S457" s="16" t="s">
        <v>1943</v>
      </c>
      <c r="T457" s="16" t="s">
        <v>320</v>
      </c>
      <c r="U457" s="16"/>
      <c r="V457" s="16"/>
      <c r="W457" s="16"/>
      <c r="X457" s="18">
        <v>12</v>
      </c>
      <c r="Y457" s="16" t="s">
        <v>4045</v>
      </c>
      <c r="Z457" s="80" t="s">
        <v>1935</v>
      </c>
      <c r="AA457" s="16" t="s">
        <v>4046</v>
      </c>
      <c r="AB457" s="290">
        <v>44963</v>
      </c>
      <c r="AC457" s="243">
        <v>45144</v>
      </c>
      <c r="AD457" s="100" t="s">
        <v>4047</v>
      </c>
      <c r="AE457" s="244"/>
      <c r="AF457" s="32" t="s">
        <v>60</v>
      </c>
      <c r="AG457" s="16" t="s">
        <v>2164</v>
      </c>
      <c r="AH457" s="396" t="s">
        <v>3919</v>
      </c>
      <c r="AI457" s="19" t="s">
        <v>3920</v>
      </c>
      <c r="AJ457" s="19">
        <v>11124</v>
      </c>
      <c r="AK457" s="19">
        <v>2023</v>
      </c>
      <c r="AL457" s="19" t="s">
        <v>3921</v>
      </c>
      <c r="AM457" s="19">
        <v>11124</v>
      </c>
      <c r="AN457" s="19"/>
      <c r="AO457" s="301" t="s">
        <v>65</v>
      </c>
      <c r="AP457" s="220"/>
      <c r="AQ457" s="40" t="e">
        <f>COUNTIF(#REF!,C457)</f>
        <v>#REF!</v>
      </c>
      <c r="AR457" s="16"/>
      <c r="AS457" s="220" t="e">
        <f>VLOOKUP(C457,#REF!,1,0)</f>
        <v>#REF!</v>
      </c>
    </row>
    <row r="458" s="38" customFormat="1" ht="39.6" spans="1:45">
      <c r="A458" s="163" t="s">
        <v>4048</v>
      </c>
      <c r="B458" s="28">
        <v>463</v>
      </c>
      <c r="C458" s="163" t="s">
        <v>4048</v>
      </c>
      <c r="D458" s="164" t="s">
        <v>4049</v>
      </c>
      <c r="E458" s="312" t="s">
        <v>46</v>
      </c>
      <c r="F458" s="239"/>
      <c r="G458" s="239"/>
      <c r="H458" s="239"/>
      <c r="I458" s="16" t="s">
        <v>4050</v>
      </c>
      <c r="J458" s="16" t="s">
        <v>48</v>
      </c>
      <c r="K458" s="16"/>
      <c r="L458" s="16" t="s">
        <v>4051</v>
      </c>
      <c r="M458" s="16" t="s">
        <v>4052</v>
      </c>
      <c r="N458" s="16" t="s">
        <v>4053</v>
      </c>
      <c r="O458" s="240"/>
      <c r="P458" s="241"/>
      <c r="Q458" s="16"/>
      <c r="R458" s="16"/>
      <c r="S458" s="16" t="s">
        <v>2192</v>
      </c>
      <c r="T458" s="16" t="s">
        <v>926</v>
      </c>
      <c r="U458" s="16"/>
      <c r="V458" s="16"/>
      <c r="W458" s="16"/>
      <c r="X458" s="18">
        <v>15</v>
      </c>
      <c r="Y458" s="16" t="s">
        <v>4054</v>
      </c>
      <c r="Z458" s="80" t="s">
        <v>4055</v>
      </c>
      <c r="AA458" s="16" t="s">
        <v>4056</v>
      </c>
      <c r="AB458" s="290">
        <v>45072</v>
      </c>
      <c r="AC458" s="243">
        <v>45256</v>
      </c>
      <c r="AD458" s="100" t="s">
        <v>4057</v>
      </c>
      <c r="AE458" s="244"/>
      <c r="AF458" s="32" t="s">
        <v>60</v>
      </c>
      <c r="AG458" s="16" t="s">
        <v>2164</v>
      </c>
      <c r="AH458" s="396" t="s">
        <v>3919</v>
      </c>
      <c r="AI458" s="19" t="s">
        <v>3920</v>
      </c>
      <c r="AJ458" s="19">
        <v>11280</v>
      </c>
      <c r="AK458" s="19">
        <v>2023</v>
      </c>
      <c r="AL458" s="19" t="s">
        <v>3921</v>
      </c>
      <c r="AM458" s="19">
        <v>11280</v>
      </c>
      <c r="AN458" s="19"/>
      <c r="AO458" s="301" t="s">
        <v>65</v>
      </c>
      <c r="AP458" s="220"/>
      <c r="AQ458" s="40" t="e">
        <f>COUNTIF(#REF!,C458)</f>
        <v>#REF!</v>
      </c>
      <c r="AR458" s="16"/>
      <c r="AS458" s="220" t="e">
        <f>VLOOKUP(C458,#REF!,1,0)</f>
        <v>#REF!</v>
      </c>
    </row>
    <row r="459" s="38" customFormat="1" ht="39.6" spans="1:45">
      <c r="A459" s="163" t="s">
        <v>4058</v>
      </c>
      <c r="B459" s="28">
        <v>464</v>
      </c>
      <c r="C459" s="163" t="s">
        <v>4058</v>
      </c>
      <c r="D459" s="164" t="s">
        <v>4059</v>
      </c>
      <c r="E459" s="312" t="s">
        <v>46</v>
      </c>
      <c r="F459" s="239"/>
      <c r="G459" s="239"/>
      <c r="H459" s="239"/>
      <c r="I459" s="16" t="s">
        <v>1931</v>
      </c>
      <c r="J459" s="16" t="s">
        <v>48</v>
      </c>
      <c r="K459" s="16"/>
      <c r="L459" s="16" t="s">
        <v>3912</v>
      </c>
      <c r="M459" s="16" t="s">
        <v>4060</v>
      </c>
      <c r="N459" s="16" t="s">
        <v>4061</v>
      </c>
      <c r="O459" s="240"/>
      <c r="P459" s="241"/>
      <c r="Q459" s="16"/>
      <c r="R459" s="16"/>
      <c r="S459" s="16" t="s">
        <v>925</v>
      </c>
      <c r="T459" s="16" t="s">
        <v>926</v>
      </c>
      <c r="U459" s="16"/>
      <c r="V459" s="16"/>
      <c r="W459" s="16"/>
      <c r="X459" s="18">
        <v>12</v>
      </c>
      <c r="Y459" s="16" t="s">
        <v>4062</v>
      </c>
      <c r="Z459" s="80" t="s">
        <v>3937</v>
      </c>
      <c r="AA459" s="16" t="s">
        <v>4063</v>
      </c>
      <c r="AB459" s="290">
        <v>45072</v>
      </c>
      <c r="AC459" s="243">
        <v>45256</v>
      </c>
      <c r="AD459" s="100" t="s">
        <v>4064</v>
      </c>
      <c r="AE459" s="244"/>
      <c r="AF459" s="32" t="s">
        <v>60</v>
      </c>
      <c r="AG459" s="16" t="s">
        <v>2164</v>
      </c>
      <c r="AH459" s="396" t="s">
        <v>3919</v>
      </c>
      <c r="AI459" s="19" t="s">
        <v>3920</v>
      </c>
      <c r="AJ459" s="19">
        <v>11293</v>
      </c>
      <c r="AK459" s="19">
        <v>2023</v>
      </c>
      <c r="AL459" s="19" t="s">
        <v>3921</v>
      </c>
      <c r="AM459" s="19">
        <v>11293</v>
      </c>
      <c r="AN459" s="19"/>
      <c r="AO459" s="301" t="s">
        <v>65</v>
      </c>
      <c r="AP459" s="220"/>
      <c r="AQ459" s="40" t="e">
        <f>COUNTIF(#REF!,C459)</f>
        <v>#REF!</v>
      </c>
      <c r="AR459" s="16"/>
      <c r="AS459" s="220" t="e">
        <f>VLOOKUP(C459,#REF!,1,0)</f>
        <v>#REF!</v>
      </c>
    </row>
    <row r="460" s="38" customFormat="1" ht="21.6" spans="1:45">
      <c r="A460" s="101" t="s">
        <v>4065</v>
      </c>
      <c r="B460" s="28">
        <v>465</v>
      </c>
      <c r="C460" s="101" t="s">
        <v>4065</v>
      </c>
      <c r="D460" s="118" t="s">
        <v>4066</v>
      </c>
      <c r="E460" s="257" t="s">
        <v>46</v>
      </c>
      <c r="F460" s="249" t="s">
        <v>1913</v>
      </c>
      <c r="G460" s="249" t="s">
        <v>2477</v>
      </c>
      <c r="H460" s="249" t="s">
        <v>1913</v>
      </c>
      <c r="I460" s="43" t="s">
        <v>1913</v>
      </c>
      <c r="J460" s="43" t="s">
        <v>48</v>
      </c>
      <c r="K460" s="43"/>
      <c r="L460" s="16" t="s">
        <v>3973</v>
      </c>
      <c r="M460" s="43" t="s">
        <v>4067</v>
      </c>
      <c r="N460" s="43" t="s">
        <v>4068</v>
      </c>
      <c r="O460" s="270"/>
      <c r="P460" s="241" t="s">
        <v>112</v>
      </c>
      <c r="Q460" s="43"/>
      <c r="R460" s="43"/>
      <c r="S460" s="280" t="s">
        <v>2192</v>
      </c>
      <c r="T460" s="280" t="s">
        <v>926</v>
      </c>
      <c r="U460" s="43"/>
      <c r="V460" s="43"/>
      <c r="W460" s="43"/>
      <c r="X460" s="205">
        <v>24</v>
      </c>
      <c r="Y460" s="43" t="s">
        <v>4069</v>
      </c>
      <c r="Z460" s="80" t="s">
        <v>4070</v>
      </c>
      <c r="AA460" s="43" t="s">
        <v>4071</v>
      </c>
      <c r="AB460" s="243">
        <v>44869</v>
      </c>
      <c r="AC460" s="243">
        <v>45050</v>
      </c>
      <c r="AD460" s="299" t="s">
        <v>4072</v>
      </c>
      <c r="AE460" s="28"/>
      <c r="AF460" s="44" t="s">
        <v>60</v>
      </c>
      <c r="AG460" s="44" t="s">
        <v>2164</v>
      </c>
      <c r="AH460" s="33" t="s">
        <v>3919</v>
      </c>
      <c r="AI460" s="62" t="s">
        <v>3920</v>
      </c>
      <c r="AJ460" s="121">
        <v>14002.1</v>
      </c>
      <c r="AK460" s="121">
        <v>2022</v>
      </c>
      <c r="AL460" s="62" t="s">
        <v>3921</v>
      </c>
      <c r="AM460" s="121">
        <v>14002</v>
      </c>
      <c r="AN460" s="70">
        <v>1</v>
      </c>
      <c r="AO460" s="301" t="s">
        <v>65</v>
      </c>
      <c r="AP460" s="220"/>
      <c r="AQ460" s="40" t="e">
        <f>COUNTIF(#REF!,C460)</f>
        <v>#REF!</v>
      </c>
      <c r="AR460" s="43"/>
      <c r="AS460" s="220" t="e">
        <f>VLOOKUP(C460,#REF!,1,0)</f>
        <v>#REF!</v>
      </c>
    </row>
    <row r="461" s="38" customFormat="1" ht="14.4" spans="1:45">
      <c r="A461" s="84" t="s">
        <v>4073</v>
      </c>
      <c r="B461" s="28">
        <v>466</v>
      </c>
      <c r="C461" s="84" t="s">
        <v>4073</v>
      </c>
      <c r="D461" s="76" t="s">
        <v>4074</v>
      </c>
      <c r="E461" s="257" t="s">
        <v>46</v>
      </c>
      <c r="F461" s="249" t="s">
        <v>1913</v>
      </c>
      <c r="G461" s="249"/>
      <c r="H461" s="249"/>
      <c r="I461" s="43" t="s">
        <v>1913</v>
      </c>
      <c r="J461" s="43" t="s">
        <v>48</v>
      </c>
      <c r="K461" s="43"/>
      <c r="L461" s="16" t="s">
        <v>3973</v>
      </c>
      <c r="M461" s="38" t="s">
        <v>4075</v>
      </c>
      <c r="N461" s="43" t="s">
        <v>4076</v>
      </c>
      <c r="O461" s="314"/>
      <c r="P461" s="315" t="s">
        <v>112</v>
      </c>
      <c r="S461" s="316" t="s">
        <v>2192</v>
      </c>
      <c r="T461" s="316" t="s">
        <v>926</v>
      </c>
      <c r="X461" s="40">
        <v>8</v>
      </c>
      <c r="Y461" s="43" t="s">
        <v>4077</v>
      </c>
      <c r="Z461" s="80" t="s">
        <v>4078</v>
      </c>
      <c r="AA461" s="38" t="s">
        <v>4079</v>
      </c>
      <c r="AB461" s="289">
        <v>42822</v>
      </c>
      <c r="AC461" s="289">
        <v>42948</v>
      </c>
      <c r="AD461" s="317" t="s">
        <v>4080</v>
      </c>
      <c r="AE461" s="287"/>
      <c r="AF461" s="32" t="s">
        <v>60</v>
      </c>
      <c r="AG461" s="32" t="s">
        <v>2164</v>
      </c>
      <c r="AH461" s="33" t="s">
        <v>3919</v>
      </c>
      <c r="AI461" s="70" t="s">
        <v>3920</v>
      </c>
      <c r="AJ461" s="70">
        <v>14002.2</v>
      </c>
      <c r="AK461" s="62">
        <v>2017</v>
      </c>
      <c r="AL461" s="62" t="s">
        <v>3921</v>
      </c>
      <c r="AM461" s="70">
        <v>14002</v>
      </c>
      <c r="AN461" s="70">
        <v>2</v>
      </c>
      <c r="AO461" s="301"/>
      <c r="AP461" s="302" t="s">
        <v>65</v>
      </c>
      <c r="AQ461" s="40" t="e">
        <f>COUNTIF(#REF!,C461)</f>
        <v>#REF!</v>
      </c>
      <c r="AS461" s="220" t="e">
        <f>VLOOKUP(C461,#REF!,1,0)</f>
        <v>#REF!</v>
      </c>
    </row>
    <row r="462" s="38" customFormat="1" ht="39.6" spans="1:45">
      <c r="A462" s="163" t="s">
        <v>4081</v>
      </c>
      <c r="B462" s="28">
        <v>467</v>
      </c>
      <c r="C462" s="163" t="s">
        <v>4081</v>
      </c>
      <c r="D462" s="164" t="s">
        <v>4082</v>
      </c>
      <c r="E462" s="312" t="s">
        <v>46</v>
      </c>
      <c r="F462" s="239"/>
      <c r="G462" s="239"/>
      <c r="H462" s="239"/>
      <c r="I462" s="16" t="s">
        <v>1913</v>
      </c>
      <c r="J462" s="16" t="s">
        <v>48</v>
      </c>
      <c r="K462" s="16"/>
      <c r="L462" s="16" t="s">
        <v>3973</v>
      </c>
      <c r="M462" s="16" t="s">
        <v>4083</v>
      </c>
      <c r="N462" s="16" t="s">
        <v>4084</v>
      </c>
      <c r="O462" s="240"/>
      <c r="P462" s="241" t="s">
        <v>4073</v>
      </c>
      <c r="Q462" s="16"/>
      <c r="R462" s="16"/>
      <c r="S462" s="16" t="s">
        <v>2192</v>
      </c>
      <c r="T462" s="16" t="s">
        <v>926</v>
      </c>
      <c r="U462" s="16"/>
      <c r="V462" s="16"/>
      <c r="W462" s="16"/>
      <c r="X462" s="18">
        <v>11</v>
      </c>
      <c r="Y462" s="16" t="s">
        <v>4085</v>
      </c>
      <c r="Z462" s="80" t="s">
        <v>2925</v>
      </c>
      <c r="AA462" s="16" t="s">
        <v>4086</v>
      </c>
      <c r="AB462" s="290">
        <v>45210</v>
      </c>
      <c r="AC462" s="243">
        <v>45393</v>
      </c>
      <c r="AD462" s="100" t="s">
        <v>4087</v>
      </c>
      <c r="AE462" s="244"/>
      <c r="AF462" s="32" t="s">
        <v>60</v>
      </c>
      <c r="AG462" s="16" t="s">
        <v>2164</v>
      </c>
      <c r="AH462" s="396" t="s">
        <v>3919</v>
      </c>
      <c r="AI462" s="19" t="s">
        <v>3920</v>
      </c>
      <c r="AJ462" s="19">
        <v>14002.2</v>
      </c>
      <c r="AK462" s="19">
        <v>2023</v>
      </c>
      <c r="AL462" s="19" t="s">
        <v>3921</v>
      </c>
      <c r="AM462" s="19">
        <v>14002</v>
      </c>
      <c r="AN462" s="19">
        <v>2</v>
      </c>
      <c r="AO462" s="301" t="s">
        <v>65</v>
      </c>
      <c r="AP462" s="220"/>
      <c r="AQ462" s="40" t="e">
        <f>COUNTIF(#REF!,C462)</f>
        <v>#REF!</v>
      </c>
      <c r="AR462" s="16"/>
      <c r="AS462" s="220" t="e">
        <f>VLOOKUP(C462,#REF!,1,0)</f>
        <v>#REF!</v>
      </c>
    </row>
    <row r="463" s="38" customFormat="1" ht="14.4" spans="1:45">
      <c r="A463" s="84" t="s">
        <v>4088</v>
      </c>
      <c r="B463" s="28">
        <v>468</v>
      </c>
      <c r="C463" s="84" t="s">
        <v>4088</v>
      </c>
      <c r="D463" s="76" t="s">
        <v>4089</v>
      </c>
      <c r="E463" s="257" t="s">
        <v>239</v>
      </c>
      <c r="F463" s="249" t="s">
        <v>1913</v>
      </c>
      <c r="G463" s="249"/>
      <c r="H463" s="249"/>
      <c r="I463" s="43" t="s">
        <v>1913</v>
      </c>
      <c r="J463" s="43" t="s">
        <v>48</v>
      </c>
      <c r="K463" s="43"/>
      <c r="L463" s="16" t="s">
        <v>3973</v>
      </c>
      <c r="M463" s="38" t="s">
        <v>4090</v>
      </c>
      <c r="N463" s="43" t="s">
        <v>4091</v>
      </c>
      <c r="O463" s="314" t="s">
        <v>4092</v>
      </c>
      <c r="P463" s="315" t="s">
        <v>112</v>
      </c>
      <c r="S463" s="316" t="s">
        <v>2192</v>
      </c>
      <c r="T463" s="316" t="s">
        <v>926</v>
      </c>
      <c r="X463" s="40">
        <v>9</v>
      </c>
      <c r="Y463" s="43" t="s">
        <v>4093</v>
      </c>
      <c r="Z463" s="80" t="s">
        <v>1962</v>
      </c>
      <c r="AA463" s="38" t="s">
        <v>4094</v>
      </c>
      <c r="AB463" s="289">
        <v>42304</v>
      </c>
      <c r="AC463" s="289">
        <v>42430</v>
      </c>
      <c r="AD463" s="317" t="s">
        <v>4095</v>
      </c>
      <c r="AE463" s="244"/>
      <c r="AF463" s="32" t="s">
        <v>60</v>
      </c>
      <c r="AG463" s="32" t="s">
        <v>2164</v>
      </c>
      <c r="AH463" s="33" t="s">
        <v>3919</v>
      </c>
      <c r="AI463" s="70" t="s">
        <v>3920</v>
      </c>
      <c r="AJ463" s="70">
        <v>14002.3</v>
      </c>
      <c r="AK463" s="62">
        <v>2015</v>
      </c>
      <c r="AL463" s="62" t="s">
        <v>3921</v>
      </c>
      <c r="AM463" s="70">
        <v>14002</v>
      </c>
      <c r="AN463" s="70">
        <v>3</v>
      </c>
      <c r="AO463" s="301"/>
      <c r="AP463" s="302" t="s">
        <v>65</v>
      </c>
      <c r="AQ463" s="40" t="e">
        <f>COUNTIF(#REF!,C463)</f>
        <v>#REF!</v>
      </c>
      <c r="AS463" s="220" t="e">
        <f>VLOOKUP(C463,#REF!,1,0)</f>
        <v>#REF!</v>
      </c>
    </row>
    <row r="464" s="38" customFormat="1" ht="22.8" spans="1:45">
      <c r="A464" s="135" t="s">
        <v>4096</v>
      </c>
      <c r="B464" s="28">
        <v>469</v>
      </c>
      <c r="C464" s="135" t="s">
        <v>4096</v>
      </c>
      <c r="D464" s="136" t="s">
        <v>4089</v>
      </c>
      <c r="E464" s="257" t="s">
        <v>46</v>
      </c>
      <c r="F464" s="249" t="s">
        <v>1913</v>
      </c>
      <c r="G464" s="249" t="s">
        <v>2531</v>
      </c>
      <c r="H464" s="249" t="s">
        <v>4097</v>
      </c>
      <c r="I464" s="43" t="s">
        <v>1913</v>
      </c>
      <c r="J464" s="43" t="s">
        <v>48</v>
      </c>
      <c r="K464" s="43"/>
      <c r="L464" s="16" t="s">
        <v>3973</v>
      </c>
      <c r="M464" s="43" t="s">
        <v>4090</v>
      </c>
      <c r="N464" s="43" t="s">
        <v>4098</v>
      </c>
      <c r="O464" s="270"/>
      <c r="P464" s="241" t="s">
        <v>112</v>
      </c>
      <c r="Q464" s="43"/>
      <c r="R464" s="43"/>
      <c r="S464" s="280" t="s">
        <v>2192</v>
      </c>
      <c r="T464" s="280" t="s">
        <v>926</v>
      </c>
      <c r="U464" s="43"/>
      <c r="V464" s="43"/>
      <c r="W464" s="43"/>
      <c r="X464" s="205">
        <v>10</v>
      </c>
      <c r="Y464" s="43" t="s">
        <v>4093</v>
      </c>
      <c r="Z464" s="80" t="s">
        <v>1962</v>
      </c>
      <c r="AA464" s="43" t="s">
        <v>4099</v>
      </c>
      <c r="AB464" s="243">
        <v>44869</v>
      </c>
      <c r="AC464" s="243">
        <v>45050</v>
      </c>
      <c r="AD464" s="310" t="s">
        <v>4095</v>
      </c>
      <c r="AE464" s="28"/>
      <c r="AF464" s="44" t="s">
        <v>60</v>
      </c>
      <c r="AG464" s="44" t="s">
        <v>2164</v>
      </c>
      <c r="AH464" s="33" t="s">
        <v>3919</v>
      </c>
      <c r="AI464" s="67" t="s">
        <v>3920</v>
      </c>
      <c r="AJ464" s="67">
        <v>14002.3</v>
      </c>
      <c r="AK464" s="67">
        <v>2022</v>
      </c>
      <c r="AL464" s="62" t="s">
        <v>3921</v>
      </c>
      <c r="AM464" s="67">
        <v>14002</v>
      </c>
      <c r="AN464" s="70">
        <v>3</v>
      </c>
      <c r="AO464" s="301" t="s">
        <v>65</v>
      </c>
      <c r="AP464" s="302" t="s">
        <v>65</v>
      </c>
      <c r="AQ464" s="40" t="e">
        <f>COUNTIF(#REF!,C464)</f>
        <v>#REF!</v>
      </c>
      <c r="AR464" s="43"/>
      <c r="AS464" s="220" t="e">
        <f>VLOOKUP(C464,#REF!,1,0)</f>
        <v>#REF!</v>
      </c>
    </row>
    <row r="465" customFormat="1" ht="15" customHeight="1" spans="1:45">
      <c r="A465" s="254" t="s">
        <v>4100</v>
      </c>
      <c r="B465" s="28">
        <v>470</v>
      </c>
      <c r="C465" s="254" t="s">
        <v>4100</v>
      </c>
      <c r="D465" s="30" t="s">
        <v>4101</v>
      </c>
      <c r="E465" s="257" t="s">
        <v>239</v>
      </c>
      <c r="F465" s="249" t="s">
        <v>1913</v>
      </c>
      <c r="G465" s="249"/>
      <c r="H465" s="249"/>
      <c r="I465" s="43" t="s">
        <v>1913</v>
      </c>
      <c r="J465" s="43" t="s">
        <v>48</v>
      </c>
      <c r="K465" s="43"/>
      <c r="L465" s="16" t="s">
        <v>3973</v>
      </c>
      <c r="M465" s="38" t="s">
        <v>4102</v>
      </c>
      <c r="N465" s="43" t="s">
        <v>4103</v>
      </c>
      <c r="O465" s="314" t="s">
        <v>4104</v>
      </c>
      <c r="P465" s="315" t="s">
        <v>112</v>
      </c>
      <c r="Q465" s="38"/>
      <c r="R465" s="38"/>
      <c r="S465" s="316" t="s">
        <v>2192</v>
      </c>
      <c r="T465" s="316" t="s">
        <v>926</v>
      </c>
      <c r="U465" s="38"/>
      <c r="V465" s="38"/>
      <c r="W465" s="38"/>
      <c r="X465" s="40">
        <v>20</v>
      </c>
      <c r="Y465" s="43" t="s">
        <v>4105</v>
      </c>
      <c r="Z465" s="80" t="s">
        <v>3526</v>
      </c>
      <c r="AA465" s="38" t="s">
        <v>4106</v>
      </c>
      <c r="AB465" s="289">
        <v>42304</v>
      </c>
      <c r="AC465" s="289">
        <v>42430</v>
      </c>
      <c r="AD465" s="317" t="s">
        <v>4107</v>
      </c>
      <c r="AE465" s="244"/>
      <c r="AF465" s="32" t="s">
        <v>60</v>
      </c>
      <c r="AG465" s="32" t="s">
        <v>2164</v>
      </c>
      <c r="AH465" s="33" t="s">
        <v>3919</v>
      </c>
      <c r="AI465" s="33" t="s">
        <v>3920</v>
      </c>
      <c r="AJ465" s="33">
        <v>14002.4</v>
      </c>
      <c r="AK465" s="33">
        <v>2015</v>
      </c>
      <c r="AL465" s="62" t="s">
        <v>3921</v>
      </c>
      <c r="AM465" s="33">
        <v>14002</v>
      </c>
      <c r="AN465" s="70">
        <v>4</v>
      </c>
      <c r="AO465" s="301"/>
      <c r="AP465" s="302" t="s">
        <v>65</v>
      </c>
      <c r="AQ465" s="40" t="e">
        <f>COUNTIF(#REF!,C465)</f>
        <v>#REF!</v>
      </c>
      <c r="AR465" s="38"/>
      <c r="AS465" s="220" t="e">
        <f>VLOOKUP(C465,#REF!,1,0)</f>
        <v>#REF!</v>
      </c>
    </row>
    <row r="466" customFormat="1" ht="15" customHeight="1" spans="1:45">
      <c r="A466" s="55" t="s">
        <v>4108</v>
      </c>
      <c r="B466" s="28">
        <v>471</v>
      </c>
      <c r="C466" s="55" t="s">
        <v>4108</v>
      </c>
      <c r="D466" s="56" t="s">
        <v>4109</v>
      </c>
      <c r="E466" s="257" t="s">
        <v>46</v>
      </c>
      <c r="F466" s="239"/>
      <c r="G466" s="239"/>
      <c r="H466" s="239"/>
      <c r="I466" s="16" t="s">
        <v>1913</v>
      </c>
      <c r="J466" s="16" t="s">
        <v>48</v>
      </c>
      <c r="K466" s="16" t="s">
        <v>144</v>
      </c>
      <c r="L466" s="16" t="s">
        <v>3973</v>
      </c>
      <c r="M466" s="16" t="s">
        <v>4110</v>
      </c>
      <c r="N466" s="16" t="s">
        <v>4111</v>
      </c>
      <c r="O466" s="240"/>
      <c r="P466" s="265" t="s">
        <v>4100</v>
      </c>
      <c r="Q466" s="16"/>
      <c r="R466" s="16"/>
      <c r="S466" s="242" t="s">
        <v>4112</v>
      </c>
      <c r="T466" s="242" t="s">
        <v>926</v>
      </c>
      <c r="U466" s="16"/>
      <c r="V466" s="16"/>
      <c r="W466" s="16"/>
      <c r="X466" s="18">
        <v>20</v>
      </c>
      <c r="Y466" s="16" t="s">
        <v>4113</v>
      </c>
      <c r="Z466" s="80" t="s">
        <v>4070</v>
      </c>
      <c r="AA466" s="16" t="s">
        <v>4114</v>
      </c>
      <c r="AB466" s="243">
        <v>44869</v>
      </c>
      <c r="AC466" s="243">
        <v>45050</v>
      </c>
      <c r="AD466" s="100"/>
      <c r="AE466" s="244"/>
      <c r="AF466" s="18" t="s">
        <v>60</v>
      </c>
      <c r="AG466" s="16" t="s">
        <v>2164</v>
      </c>
      <c r="AH466" s="396" t="s">
        <v>3919</v>
      </c>
      <c r="AI466" s="36" t="s">
        <v>3920</v>
      </c>
      <c r="AJ466" s="36">
        <v>14002.4</v>
      </c>
      <c r="AK466" s="36">
        <v>2022</v>
      </c>
      <c r="AL466" s="19" t="s">
        <v>3921</v>
      </c>
      <c r="AM466" s="36">
        <v>14002</v>
      </c>
      <c r="AN466" s="19">
        <v>4</v>
      </c>
      <c r="AO466" s="301"/>
      <c r="AP466" s="245"/>
      <c r="AQ466" s="40" t="e">
        <f>COUNTIF(#REF!,C466)</f>
        <v>#REF!</v>
      </c>
      <c r="AR466" s="16"/>
      <c r="AS466" s="220" t="e">
        <f>VLOOKUP(C466,#REF!,1,0)</f>
        <v>#REF!</v>
      </c>
    </row>
    <row r="467" customFormat="1" ht="14.4" spans="1:45">
      <c r="A467" s="109" t="s">
        <v>4115</v>
      </c>
      <c r="B467" s="28">
        <v>472</v>
      </c>
      <c r="C467" s="109" t="s">
        <v>4115</v>
      </c>
      <c r="D467" s="88" t="s">
        <v>4116</v>
      </c>
      <c r="E467" s="257" t="s">
        <v>46</v>
      </c>
      <c r="F467" s="249" t="s">
        <v>1913</v>
      </c>
      <c r="G467" s="249"/>
      <c r="H467" s="249"/>
      <c r="I467" s="43" t="s">
        <v>1913</v>
      </c>
      <c r="J467" s="43" t="s">
        <v>48</v>
      </c>
      <c r="K467" s="43"/>
      <c r="L467" s="16" t="s">
        <v>3973</v>
      </c>
      <c r="M467" s="38" t="s">
        <v>4117</v>
      </c>
      <c r="N467" s="43" t="s">
        <v>4118</v>
      </c>
      <c r="O467" s="314"/>
      <c r="P467" s="315" t="s">
        <v>112</v>
      </c>
      <c r="Q467" s="38"/>
      <c r="R467" s="38"/>
      <c r="S467" s="316" t="s">
        <v>2192</v>
      </c>
      <c r="T467" s="316" t="s">
        <v>926</v>
      </c>
      <c r="U467" s="38"/>
      <c r="V467" s="38"/>
      <c r="W467" s="38"/>
      <c r="X467" s="40">
        <v>11</v>
      </c>
      <c r="Y467" s="43" t="s">
        <v>4119</v>
      </c>
      <c r="Z467" s="80" t="s">
        <v>3820</v>
      </c>
      <c r="AA467" s="38" t="s">
        <v>4120</v>
      </c>
      <c r="AB467" s="289">
        <v>42709</v>
      </c>
      <c r="AC467" s="289">
        <v>42856</v>
      </c>
      <c r="AD467" s="317" t="s">
        <v>4121</v>
      </c>
      <c r="AE467" s="287"/>
      <c r="AF467" s="32" t="s">
        <v>60</v>
      </c>
      <c r="AG467" s="32" t="s">
        <v>2164</v>
      </c>
      <c r="AH467" s="33" t="s">
        <v>3919</v>
      </c>
      <c r="AI467" s="62" t="s">
        <v>3920</v>
      </c>
      <c r="AJ467" s="62">
        <v>14002.5</v>
      </c>
      <c r="AK467" s="62">
        <v>2016</v>
      </c>
      <c r="AL467" s="62" t="s">
        <v>3921</v>
      </c>
      <c r="AM467" s="62">
        <v>14002</v>
      </c>
      <c r="AN467" s="70">
        <v>5</v>
      </c>
      <c r="AO467" s="301"/>
      <c r="AP467" s="302" t="s">
        <v>65</v>
      </c>
      <c r="AQ467" s="40" t="e">
        <f>COUNTIF(#REF!,C467)</f>
        <v>#REF!</v>
      </c>
      <c r="AR467" s="38"/>
      <c r="AS467" s="220" t="e">
        <f>VLOOKUP(C467,#REF!,1,0)</f>
        <v>#REF!</v>
      </c>
    </row>
    <row r="468" customFormat="1" ht="14.4" spans="1:45">
      <c r="A468" s="106" t="s">
        <v>4122</v>
      </c>
      <c r="B468" s="28">
        <v>473</v>
      </c>
      <c r="C468" s="106" t="s">
        <v>4122</v>
      </c>
      <c r="D468" s="100" t="s">
        <v>4123</v>
      </c>
      <c r="E468" s="238" t="s">
        <v>46</v>
      </c>
      <c r="F468" s="239"/>
      <c r="G468" s="239"/>
      <c r="H468" s="239"/>
      <c r="I468" s="16" t="s">
        <v>1913</v>
      </c>
      <c r="J468" s="16" t="s">
        <v>48</v>
      </c>
      <c r="K468" s="16"/>
      <c r="L468" s="16" t="s">
        <v>3973</v>
      </c>
      <c r="M468" s="16" t="s">
        <v>4124</v>
      </c>
      <c r="N468" s="16" t="s">
        <v>4125</v>
      </c>
      <c r="O468" s="240"/>
      <c r="P468" s="265"/>
      <c r="Q468" s="16"/>
      <c r="R468" s="16"/>
      <c r="S468" s="16" t="s">
        <v>2192</v>
      </c>
      <c r="T468" s="16" t="s">
        <v>926</v>
      </c>
      <c r="U468" s="16"/>
      <c r="V468" s="16"/>
      <c r="W468" s="16"/>
      <c r="X468" s="18">
        <v>11</v>
      </c>
      <c r="Y468" s="16" t="s">
        <v>4126</v>
      </c>
      <c r="Z468" s="80" t="s">
        <v>3684</v>
      </c>
      <c r="AA468" s="16" t="s">
        <v>4127</v>
      </c>
      <c r="AB468" s="290">
        <v>42709</v>
      </c>
      <c r="AC468" s="243">
        <v>42856</v>
      </c>
      <c r="AD468" s="100" t="s">
        <v>4128</v>
      </c>
      <c r="AE468" s="244"/>
      <c r="AF468" s="32" t="s">
        <v>60</v>
      </c>
      <c r="AG468" s="16" t="s">
        <v>2164</v>
      </c>
      <c r="AH468" s="396" t="s">
        <v>3919</v>
      </c>
      <c r="AI468" s="19" t="s">
        <v>3920</v>
      </c>
      <c r="AJ468" s="19">
        <v>14002.6</v>
      </c>
      <c r="AK468" s="19">
        <v>2016</v>
      </c>
      <c r="AL468" s="19" t="s">
        <v>3921</v>
      </c>
      <c r="AM468" s="19">
        <v>14002</v>
      </c>
      <c r="AN468" s="19">
        <v>6</v>
      </c>
      <c r="AO468" s="301"/>
      <c r="AP468" s="302" t="s">
        <v>65</v>
      </c>
      <c r="AQ468" s="40" t="e">
        <f>COUNTIF(#REF!,C468)</f>
        <v>#REF!</v>
      </c>
      <c r="AR468" s="16"/>
      <c r="AS468" s="220" t="e">
        <f>VLOOKUP(C468,#REF!,1,0)</f>
        <v>#REF!</v>
      </c>
    </row>
    <row r="469" s="38" customFormat="1" ht="15" customHeight="1" spans="1:45">
      <c r="A469" s="148" t="s">
        <v>4129</v>
      </c>
      <c r="B469" s="28">
        <v>474</v>
      </c>
      <c r="C469" s="148" t="s">
        <v>4129</v>
      </c>
      <c r="D469" s="90" t="s">
        <v>4130</v>
      </c>
      <c r="E469" s="257" t="s">
        <v>46</v>
      </c>
      <c r="F469" s="249" t="s">
        <v>1913</v>
      </c>
      <c r="G469" s="249" t="s">
        <v>542</v>
      </c>
      <c r="H469" s="249" t="s">
        <v>4131</v>
      </c>
      <c r="I469" s="43" t="s">
        <v>1913</v>
      </c>
      <c r="J469" s="43" t="s">
        <v>48</v>
      </c>
      <c r="K469" s="43"/>
      <c r="L469" s="16" t="s">
        <v>3973</v>
      </c>
      <c r="M469" s="43" t="s">
        <v>4132</v>
      </c>
      <c r="N469" s="43" t="s">
        <v>4133</v>
      </c>
      <c r="O469" s="270"/>
      <c r="P469" s="241" t="s">
        <v>112</v>
      </c>
      <c r="Q469" s="43"/>
      <c r="R469" s="43"/>
      <c r="S469" s="280" t="s">
        <v>4134</v>
      </c>
      <c r="T469" s="280" t="s">
        <v>4135</v>
      </c>
      <c r="U469" s="43"/>
      <c r="V469" s="43"/>
      <c r="W469" s="43"/>
      <c r="X469" s="205">
        <v>13</v>
      </c>
      <c r="Y469" s="43" t="s">
        <v>4136</v>
      </c>
      <c r="Z469" s="80" t="s">
        <v>4137</v>
      </c>
      <c r="AA469" s="43" t="s">
        <v>4138</v>
      </c>
      <c r="AB469" s="243">
        <v>42304</v>
      </c>
      <c r="AC469" s="243">
        <v>42430</v>
      </c>
      <c r="AD469" s="310" t="s">
        <v>4139</v>
      </c>
      <c r="AE469" s="28"/>
      <c r="AF469" s="44" t="s">
        <v>60</v>
      </c>
      <c r="AG469" s="44" t="s">
        <v>2164</v>
      </c>
      <c r="AH469" s="33" t="s">
        <v>3919</v>
      </c>
      <c r="AI469" s="121" t="s">
        <v>3920</v>
      </c>
      <c r="AJ469" s="121">
        <v>14003.1</v>
      </c>
      <c r="AK469" s="121">
        <v>2015</v>
      </c>
      <c r="AL469" s="62" t="s">
        <v>3921</v>
      </c>
      <c r="AM469" s="121">
        <v>14003.1</v>
      </c>
      <c r="AN469" s="70"/>
      <c r="AO469" s="301" t="s">
        <v>65</v>
      </c>
      <c r="AP469" s="302" t="s">
        <v>65</v>
      </c>
      <c r="AQ469" s="40" t="e">
        <f>COUNTIF(#REF!,C469)</f>
        <v>#REF!</v>
      </c>
      <c r="AR469" s="43"/>
      <c r="AS469" s="220" t="e">
        <f>VLOOKUP(C469,#REF!,1,0)</f>
        <v>#REF!</v>
      </c>
    </row>
    <row r="470" s="38" customFormat="1" ht="15" customHeight="1" spans="1:45">
      <c r="A470" s="117" t="s">
        <v>4140</v>
      </c>
      <c r="B470" s="28">
        <v>475</v>
      </c>
      <c r="C470" s="117" t="s">
        <v>4140</v>
      </c>
      <c r="D470" s="90" t="s">
        <v>4141</v>
      </c>
      <c r="E470" s="257" t="s">
        <v>46</v>
      </c>
      <c r="F470" s="249" t="s">
        <v>1913</v>
      </c>
      <c r="G470" s="249" t="s">
        <v>542</v>
      </c>
      <c r="H470" s="249" t="s">
        <v>4131</v>
      </c>
      <c r="I470" s="43" t="s">
        <v>1913</v>
      </c>
      <c r="J470" s="43" t="s">
        <v>48</v>
      </c>
      <c r="K470" s="43"/>
      <c r="L470" s="16" t="s">
        <v>3973</v>
      </c>
      <c r="M470" s="43" t="s">
        <v>4142</v>
      </c>
      <c r="N470" s="43" t="s">
        <v>4143</v>
      </c>
      <c r="O470" s="270"/>
      <c r="P470" s="241" t="s">
        <v>112</v>
      </c>
      <c r="Q470" s="43"/>
      <c r="R470" s="43"/>
      <c r="S470" s="280" t="s">
        <v>2192</v>
      </c>
      <c r="T470" s="280" t="s">
        <v>926</v>
      </c>
      <c r="U470" s="43"/>
      <c r="V470" s="43"/>
      <c r="W470" s="43"/>
      <c r="X470" s="205">
        <v>6</v>
      </c>
      <c r="Y470" s="43" t="s">
        <v>4144</v>
      </c>
      <c r="Z470" s="80" t="s">
        <v>4137</v>
      </c>
      <c r="AA470" s="43" t="s">
        <v>4145</v>
      </c>
      <c r="AB470" s="243">
        <v>42709</v>
      </c>
      <c r="AC470" s="243">
        <v>42856</v>
      </c>
      <c r="AD470" s="310" t="s">
        <v>4146</v>
      </c>
      <c r="AE470" s="28"/>
      <c r="AF470" s="44" t="s">
        <v>60</v>
      </c>
      <c r="AG470" s="44" t="s">
        <v>2164</v>
      </c>
      <c r="AH470" s="33" t="s">
        <v>3919</v>
      </c>
      <c r="AI470" s="121" t="s">
        <v>3920</v>
      </c>
      <c r="AJ470" s="121">
        <v>14003.2</v>
      </c>
      <c r="AK470" s="121">
        <v>2016</v>
      </c>
      <c r="AL470" s="62" t="s">
        <v>3921</v>
      </c>
      <c r="AM470" s="121">
        <v>14003.2</v>
      </c>
      <c r="AN470" s="70"/>
      <c r="AO470" s="301" t="s">
        <v>65</v>
      </c>
      <c r="AP470" s="302" t="s">
        <v>65</v>
      </c>
      <c r="AQ470" s="40" t="e">
        <f>COUNTIF(#REF!,C470)</f>
        <v>#REF!</v>
      </c>
      <c r="AR470" s="43"/>
      <c r="AS470" s="220" t="e">
        <f>VLOOKUP(C470,#REF!,1,0)</f>
        <v>#REF!</v>
      </c>
    </row>
    <row r="471" s="38" customFormat="1" ht="15" customHeight="1" spans="1:45">
      <c r="A471" s="117" t="s">
        <v>4147</v>
      </c>
      <c r="B471" s="28">
        <v>476</v>
      </c>
      <c r="C471" s="117" t="s">
        <v>4147</v>
      </c>
      <c r="D471" s="90" t="s">
        <v>4148</v>
      </c>
      <c r="E471" s="257" t="s">
        <v>46</v>
      </c>
      <c r="F471" s="249" t="s">
        <v>1913</v>
      </c>
      <c r="G471" s="249" t="s">
        <v>542</v>
      </c>
      <c r="H471" s="249" t="s">
        <v>4131</v>
      </c>
      <c r="I471" s="43" t="s">
        <v>1913</v>
      </c>
      <c r="J471" s="43" t="s">
        <v>48</v>
      </c>
      <c r="K471" s="43"/>
      <c r="L471" s="16" t="s">
        <v>3973</v>
      </c>
      <c r="M471" s="43" t="s">
        <v>4149</v>
      </c>
      <c r="N471" s="43" t="s">
        <v>4150</v>
      </c>
      <c r="O471" s="270"/>
      <c r="P471" s="241" t="s">
        <v>112</v>
      </c>
      <c r="Q471" s="43"/>
      <c r="R471" s="43"/>
      <c r="S471" s="280" t="s">
        <v>2192</v>
      </c>
      <c r="T471" s="280" t="s">
        <v>926</v>
      </c>
      <c r="U471" s="43"/>
      <c r="V471" s="43"/>
      <c r="W471" s="43"/>
      <c r="X471" s="205">
        <v>10</v>
      </c>
      <c r="Y471" s="43" t="s">
        <v>4151</v>
      </c>
      <c r="Z471" s="80" t="s">
        <v>4078</v>
      </c>
      <c r="AA471" s="43" t="s">
        <v>4152</v>
      </c>
      <c r="AB471" s="243">
        <v>42822</v>
      </c>
      <c r="AC471" s="243">
        <v>42948</v>
      </c>
      <c r="AD471" s="310" t="s">
        <v>4153</v>
      </c>
      <c r="AE471" s="28"/>
      <c r="AF471" s="44" t="s">
        <v>60</v>
      </c>
      <c r="AG471" s="44" t="s">
        <v>2164</v>
      </c>
      <c r="AH471" s="33" t="s">
        <v>3919</v>
      </c>
      <c r="AI471" s="121" t="s">
        <v>3920</v>
      </c>
      <c r="AJ471" s="121">
        <v>14003.3</v>
      </c>
      <c r="AK471" s="121">
        <v>2017</v>
      </c>
      <c r="AL471" s="62" t="s">
        <v>3921</v>
      </c>
      <c r="AM471" s="121">
        <v>14003.3</v>
      </c>
      <c r="AN471" s="70"/>
      <c r="AO471" s="301" t="s">
        <v>65</v>
      </c>
      <c r="AP471" s="302" t="s">
        <v>65</v>
      </c>
      <c r="AQ471" s="40" t="e">
        <f>COUNTIF(#REF!,C471)</f>
        <v>#REF!</v>
      </c>
      <c r="AR471" s="43"/>
      <c r="AS471" s="220" t="e">
        <f>VLOOKUP(C471,#REF!,1,0)</f>
        <v>#REF!</v>
      </c>
    </row>
    <row r="472" ht="21.6" spans="1:45">
      <c r="A472" s="101" t="s">
        <v>4154</v>
      </c>
      <c r="B472" s="28">
        <v>477</v>
      </c>
      <c r="C472" s="101" t="s">
        <v>4154</v>
      </c>
      <c r="D472" s="118" t="s">
        <v>4155</v>
      </c>
      <c r="E472" s="257" t="s">
        <v>46</v>
      </c>
      <c r="F472" s="249" t="s">
        <v>1913</v>
      </c>
      <c r="G472" s="249" t="s">
        <v>1691</v>
      </c>
      <c r="H472" s="328" t="s">
        <v>4156</v>
      </c>
      <c r="I472" s="43" t="s">
        <v>1913</v>
      </c>
      <c r="J472" s="43" t="s">
        <v>48</v>
      </c>
      <c r="K472" s="43"/>
      <c r="L472" s="16" t="s">
        <v>3973</v>
      </c>
      <c r="M472" s="38" t="s">
        <v>4157</v>
      </c>
      <c r="N472" s="43" t="s">
        <v>4158</v>
      </c>
      <c r="O472" s="314"/>
      <c r="P472" s="241" t="s">
        <v>112</v>
      </c>
      <c r="Q472" s="38"/>
      <c r="R472" s="38"/>
      <c r="S472" s="316" t="s">
        <v>2192</v>
      </c>
      <c r="T472" s="316" t="s">
        <v>926</v>
      </c>
      <c r="U472" s="38"/>
      <c r="V472" s="38"/>
      <c r="W472" s="38"/>
      <c r="X472" s="40">
        <v>9</v>
      </c>
      <c r="Y472" s="43" t="s">
        <v>4159</v>
      </c>
      <c r="Z472" s="80" t="s">
        <v>3994</v>
      </c>
      <c r="AA472" s="38" t="s">
        <v>4160</v>
      </c>
      <c r="AB472" s="289">
        <v>42822</v>
      </c>
      <c r="AC472" s="289">
        <v>42948</v>
      </c>
      <c r="AD472" s="310" t="s">
        <v>4161</v>
      </c>
      <c r="AE472" s="28"/>
      <c r="AF472" s="32" t="s">
        <v>60</v>
      </c>
      <c r="AG472" s="32" t="s">
        <v>2164</v>
      </c>
      <c r="AH472" s="62" t="s">
        <v>3919</v>
      </c>
      <c r="AI472" s="124" t="s">
        <v>3920</v>
      </c>
      <c r="AJ472" s="121">
        <v>14020.1</v>
      </c>
      <c r="AK472" s="121">
        <v>2017</v>
      </c>
      <c r="AL472" s="62" t="s">
        <v>3921</v>
      </c>
      <c r="AM472" s="121">
        <v>14020</v>
      </c>
      <c r="AN472" s="70">
        <v>1</v>
      </c>
      <c r="AO472" s="301" t="s">
        <v>65</v>
      </c>
      <c r="AP472" s="220"/>
      <c r="AQ472" s="40" t="e">
        <f>COUNTIF(#REF!,C472)</f>
        <v>#REF!</v>
      </c>
      <c r="AR472" s="38"/>
      <c r="AS472" s="220" t="e">
        <f>VLOOKUP(C472,#REF!,1,0)</f>
        <v>#REF!</v>
      </c>
    </row>
    <row r="473" ht="22.8" spans="1:45">
      <c r="A473" s="117" t="s">
        <v>4162</v>
      </c>
      <c r="B473" s="28">
        <v>478</v>
      </c>
      <c r="C473" s="117" t="s">
        <v>4162</v>
      </c>
      <c r="D473" s="136" t="s">
        <v>4163</v>
      </c>
      <c r="E473" s="257" t="s">
        <v>46</v>
      </c>
      <c r="F473" s="249" t="s">
        <v>1913</v>
      </c>
      <c r="G473" s="249" t="s">
        <v>1691</v>
      </c>
      <c r="H473" s="328" t="s">
        <v>4156</v>
      </c>
      <c r="I473" s="43" t="s">
        <v>1913</v>
      </c>
      <c r="J473" s="43" t="s">
        <v>48</v>
      </c>
      <c r="K473" s="43"/>
      <c r="L473" s="16" t="s">
        <v>3973</v>
      </c>
      <c r="M473" s="43" t="s">
        <v>4164</v>
      </c>
      <c r="N473" s="43" t="s">
        <v>4165</v>
      </c>
      <c r="O473" s="270"/>
      <c r="P473" s="241" t="s">
        <v>112</v>
      </c>
      <c r="Q473" s="43"/>
      <c r="R473" s="43"/>
      <c r="S473" s="280" t="s">
        <v>2192</v>
      </c>
      <c r="T473" s="280" t="s">
        <v>926</v>
      </c>
      <c r="U473" s="43"/>
      <c r="V473" s="43"/>
      <c r="W473" s="43"/>
      <c r="X473" s="205">
        <v>12</v>
      </c>
      <c r="Y473" s="43" t="s">
        <v>4166</v>
      </c>
      <c r="Z473" s="80" t="s">
        <v>4167</v>
      </c>
      <c r="AA473" s="43" t="s">
        <v>4168</v>
      </c>
      <c r="AB473" s="243">
        <v>44127</v>
      </c>
      <c r="AC473" s="243">
        <v>44228</v>
      </c>
      <c r="AD473" s="310" t="s">
        <v>4169</v>
      </c>
      <c r="AE473" s="28"/>
      <c r="AF473" s="44" t="s">
        <v>60</v>
      </c>
      <c r="AG473" s="44" t="s">
        <v>2164</v>
      </c>
      <c r="AH473" s="62" t="s">
        <v>3919</v>
      </c>
      <c r="AI473" s="121" t="s">
        <v>3920</v>
      </c>
      <c r="AJ473" s="121">
        <v>14020.2</v>
      </c>
      <c r="AK473" s="121">
        <v>2020</v>
      </c>
      <c r="AL473" s="62" t="s">
        <v>3921</v>
      </c>
      <c r="AM473" s="121">
        <v>14020</v>
      </c>
      <c r="AN473" s="70">
        <v>2</v>
      </c>
      <c r="AO473" s="301" t="s">
        <v>65</v>
      </c>
      <c r="AP473" s="220"/>
      <c r="AQ473" s="40" t="e">
        <f>COUNTIF(#REF!,C473)</f>
        <v>#REF!</v>
      </c>
      <c r="AR473" s="43"/>
      <c r="AS473" s="220" t="e">
        <f>VLOOKUP(C473,#REF!,1,0)</f>
        <v>#REF!</v>
      </c>
    </row>
    <row r="474" ht="39.6" spans="1:45">
      <c r="A474" s="166" t="s">
        <v>4170</v>
      </c>
      <c r="B474" s="28">
        <v>479</v>
      </c>
      <c r="C474" s="166" t="s">
        <v>4170</v>
      </c>
      <c r="D474" s="167" t="s">
        <v>4171</v>
      </c>
      <c r="E474" s="312" t="s">
        <v>46</v>
      </c>
      <c r="I474" s="16" t="s">
        <v>1913</v>
      </c>
      <c r="J474" s="16" t="s">
        <v>48</v>
      </c>
      <c r="L474" s="16" t="s">
        <v>3973</v>
      </c>
      <c r="M474" s="16" t="s">
        <v>4172</v>
      </c>
      <c r="N474" s="16" t="s">
        <v>4173</v>
      </c>
      <c r="S474" s="16" t="s">
        <v>2192</v>
      </c>
      <c r="T474" s="16" t="s">
        <v>926</v>
      </c>
      <c r="X474" s="18">
        <v>8</v>
      </c>
      <c r="Y474" s="16" t="s">
        <v>4174</v>
      </c>
      <c r="Z474" s="80" t="s">
        <v>4175</v>
      </c>
      <c r="AA474" s="16" t="s">
        <v>4176</v>
      </c>
      <c r="AB474" s="290">
        <v>44869</v>
      </c>
      <c r="AC474" s="243">
        <v>45050</v>
      </c>
      <c r="AD474" s="100" t="s">
        <v>4177</v>
      </c>
      <c r="AF474" s="32" t="s">
        <v>60</v>
      </c>
      <c r="AG474" s="16" t="s">
        <v>2164</v>
      </c>
      <c r="AH474" s="411" t="s">
        <v>3919</v>
      </c>
      <c r="AI474" s="122" t="s">
        <v>3920</v>
      </c>
      <c r="AJ474" s="122">
        <v>14020.3</v>
      </c>
      <c r="AK474" s="122">
        <v>2022</v>
      </c>
      <c r="AL474" s="19" t="s">
        <v>3921</v>
      </c>
      <c r="AM474" s="122">
        <v>14020</v>
      </c>
      <c r="AN474" s="19">
        <v>3</v>
      </c>
      <c r="AO474" s="301" t="s">
        <v>65</v>
      </c>
      <c r="AP474" s="220"/>
      <c r="AQ474" s="40" t="e">
        <f>COUNTIF(#REF!,C474)</f>
        <v>#REF!</v>
      </c>
      <c r="AS474" s="220" t="e">
        <f>VLOOKUP(C474,#REF!,1,0)</f>
        <v>#REF!</v>
      </c>
    </row>
    <row r="475" ht="21.6" spans="1:45">
      <c r="A475" s="94" t="s">
        <v>4178</v>
      </c>
      <c r="B475" s="28">
        <v>480</v>
      </c>
      <c r="C475" s="94" t="s">
        <v>4178</v>
      </c>
      <c r="D475" s="15" t="s">
        <v>4179</v>
      </c>
      <c r="E475" s="238" t="s">
        <v>46</v>
      </c>
      <c r="I475" s="16" t="s">
        <v>1913</v>
      </c>
      <c r="J475" s="16" t="s">
        <v>48</v>
      </c>
      <c r="L475" s="16" t="s">
        <v>3973</v>
      </c>
      <c r="M475" s="16" t="s">
        <v>4180</v>
      </c>
      <c r="N475" s="16" t="s">
        <v>4181</v>
      </c>
      <c r="P475" s="265"/>
      <c r="S475" s="16" t="s">
        <v>2041</v>
      </c>
      <c r="T475" s="16" t="s">
        <v>3888</v>
      </c>
      <c r="X475" s="18">
        <v>34</v>
      </c>
      <c r="Y475" s="16" t="s">
        <v>4182</v>
      </c>
      <c r="Z475" s="80" t="s">
        <v>4183</v>
      </c>
      <c r="AA475" s="16" t="s">
        <v>4184</v>
      </c>
      <c r="AB475" s="290">
        <v>42822</v>
      </c>
      <c r="AC475" s="243">
        <v>42948</v>
      </c>
      <c r="AD475" s="100" t="s">
        <v>4185</v>
      </c>
      <c r="AF475" s="18" t="s">
        <v>60</v>
      </c>
      <c r="AG475" s="16" t="s">
        <v>2164</v>
      </c>
      <c r="AH475" s="412" t="s">
        <v>3919</v>
      </c>
      <c r="AI475" s="19" t="s">
        <v>3920</v>
      </c>
      <c r="AJ475" s="19">
        <v>14021</v>
      </c>
      <c r="AK475" s="19">
        <v>2017</v>
      </c>
      <c r="AL475" s="19" t="s">
        <v>3921</v>
      </c>
      <c r="AM475" s="19">
        <v>14021</v>
      </c>
      <c r="AO475" s="301"/>
      <c r="AP475" s="302" t="s">
        <v>65</v>
      </c>
      <c r="AQ475" s="40" t="e">
        <f>COUNTIF(#REF!,C475)</f>
        <v>#REF!</v>
      </c>
      <c r="AS475" s="220" t="e">
        <f>VLOOKUP(C475,#REF!,1,0)</f>
        <v>#REF!</v>
      </c>
    </row>
    <row r="476" ht="21.6" spans="1:45">
      <c r="A476" s="101" t="s">
        <v>4186</v>
      </c>
      <c r="B476" s="28">
        <v>481</v>
      </c>
      <c r="C476" s="101" t="s">
        <v>4186</v>
      </c>
      <c r="D476" s="118" t="s">
        <v>4187</v>
      </c>
      <c r="E476" s="257" t="s">
        <v>46</v>
      </c>
      <c r="F476" s="249" t="s">
        <v>1913</v>
      </c>
      <c r="G476" s="249" t="s">
        <v>2292</v>
      </c>
      <c r="H476" s="249"/>
      <c r="I476" s="43" t="s">
        <v>1913</v>
      </c>
      <c r="J476" s="43" t="s">
        <v>48</v>
      </c>
      <c r="K476" s="43"/>
      <c r="L476" s="16" t="s">
        <v>3973</v>
      </c>
      <c r="M476" s="43" t="s">
        <v>4188</v>
      </c>
      <c r="N476" s="43" t="s">
        <v>4189</v>
      </c>
      <c r="O476" s="270"/>
      <c r="P476" s="241" t="s">
        <v>112</v>
      </c>
      <c r="Q476" s="43"/>
      <c r="R476" s="43"/>
      <c r="S476" s="280" t="s">
        <v>2192</v>
      </c>
      <c r="T476" s="280" t="s">
        <v>926</v>
      </c>
      <c r="U476" s="43"/>
      <c r="V476" s="43"/>
      <c r="W476" s="43"/>
      <c r="X476" s="205">
        <v>19</v>
      </c>
      <c r="Y476" s="43" t="s">
        <v>4190</v>
      </c>
      <c r="Z476" s="80" t="s">
        <v>3977</v>
      </c>
      <c r="AA476" s="43" t="s">
        <v>4191</v>
      </c>
      <c r="AB476" s="243">
        <v>42822</v>
      </c>
      <c r="AC476" s="243">
        <v>42948</v>
      </c>
      <c r="AD476" s="310" t="s">
        <v>4192</v>
      </c>
      <c r="AE476" s="28"/>
      <c r="AF476" s="44" t="s">
        <v>60</v>
      </c>
      <c r="AG476" s="44" t="s">
        <v>2164</v>
      </c>
      <c r="AH476" s="62" t="s">
        <v>3919</v>
      </c>
      <c r="AI476" s="124" t="s">
        <v>3920</v>
      </c>
      <c r="AJ476" s="121">
        <v>14023</v>
      </c>
      <c r="AK476" s="121">
        <v>2017</v>
      </c>
      <c r="AL476" s="62" t="s">
        <v>3921</v>
      </c>
      <c r="AM476" s="121">
        <v>14023</v>
      </c>
      <c r="AN476" s="70"/>
      <c r="AO476" s="301" t="s">
        <v>65</v>
      </c>
      <c r="AP476" s="220"/>
      <c r="AQ476" s="40" t="e">
        <f>COUNTIF(#REF!,C476)</f>
        <v>#REF!</v>
      </c>
      <c r="AR476" s="43"/>
      <c r="AS476" s="220" t="e">
        <f>VLOOKUP(C476,#REF!,1,0)</f>
        <v>#REF!</v>
      </c>
    </row>
    <row r="477" ht="39.6" spans="1:45">
      <c r="A477" s="110" t="s">
        <v>4193</v>
      </c>
      <c r="B477" s="28">
        <v>482</v>
      </c>
      <c r="C477" s="110" t="s">
        <v>4193</v>
      </c>
      <c r="D477" s="43" t="s">
        <v>4194</v>
      </c>
      <c r="E477" s="257" t="s">
        <v>46</v>
      </c>
      <c r="F477" s="249" t="s">
        <v>47</v>
      </c>
      <c r="G477" s="249"/>
      <c r="H477" s="249"/>
      <c r="I477" s="80" t="s">
        <v>47</v>
      </c>
      <c r="J477" s="43" t="s">
        <v>48</v>
      </c>
      <c r="K477" s="43"/>
      <c r="L477" s="16" t="s">
        <v>50</v>
      </c>
      <c r="M477" s="38" t="s">
        <v>4195</v>
      </c>
      <c r="N477" s="43" t="s">
        <v>4196</v>
      </c>
      <c r="O477" s="314"/>
      <c r="P477" s="315" t="s">
        <v>4197</v>
      </c>
      <c r="Q477" s="38"/>
      <c r="R477" s="38"/>
      <c r="S477" s="316" t="s">
        <v>822</v>
      </c>
      <c r="T477" s="316" t="s">
        <v>823</v>
      </c>
      <c r="U477" s="38"/>
      <c r="V477" s="38"/>
      <c r="W477" s="38"/>
      <c r="X477" s="40">
        <v>14</v>
      </c>
      <c r="Y477" s="43" t="s">
        <v>4198</v>
      </c>
      <c r="Z477" s="80" t="s">
        <v>57</v>
      </c>
      <c r="AA477" s="38" t="s">
        <v>4199</v>
      </c>
      <c r="AB477" s="289">
        <v>42096</v>
      </c>
      <c r="AC477" s="289">
        <v>42248</v>
      </c>
      <c r="AD477" s="317" t="s">
        <v>4200</v>
      </c>
      <c r="AE477" s="293"/>
      <c r="AF477" s="32" t="s">
        <v>60</v>
      </c>
      <c r="AG477" s="32" t="s">
        <v>2164</v>
      </c>
      <c r="AH477" s="62" t="s">
        <v>3919</v>
      </c>
      <c r="AI477" s="70" t="s">
        <v>3920</v>
      </c>
      <c r="AJ477" s="70">
        <v>47013.1</v>
      </c>
      <c r="AK477" s="62">
        <v>2015</v>
      </c>
      <c r="AL477" s="62" t="s">
        <v>3921</v>
      </c>
      <c r="AM477" s="70">
        <v>47013</v>
      </c>
      <c r="AN477" s="70">
        <v>1</v>
      </c>
      <c r="AO477" s="301"/>
      <c r="AP477" s="302" t="s">
        <v>65</v>
      </c>
      <c r="AQ477" s="40" t="e">
        <f>COUNTIF(#REF!,C477)</f>
        <v>#REF!</v>
      </c>
      <c r="AR477" s="38"/>
      <c r="AS477" s="220" t="e">
        <f>VLOOKUP(C477,#REF!,1,0)</f>
        <v>#REF!</v>
      </c>
    </row>
    <row r="478" ht="40.35" spans="1:45">
      <c r="A478" s="49" t="s">
        <v>4201</v>
      </c>
      <c r="B478" s="28">
        <v>483</v>
      </c>
      <c r="C478" s="49" t="s">
        <v>4201</v>
      </c>
      <c r="D478" s="43" t="s">
        <v>4202</v>
      </c>
      <c r="E478" s="257" t="s">
        <v>46</v>
      </c>
      <c r="F478" s="249" t="s">
        <v>47</v>
      </c>
      <c r="G478" s="249"/>
      <c r="H478" s="249"/>
      <c r="I478" s="80" t="s">
        <v>47</v>
      </c>
      <c r="J478" s="43" t="s">
        <v>48</v>
      </c>
      <c r="K478" s="43"/>
      <c r="L478" s="16" t="s">
        <v>50</v>
      </c>
      <c r="M478" s="38" t="s">
        <v>4203</v>
      </c>
      <c r="N478" s="43" t="s">
        <v>4204</v>
      </c>
      <c r="O478" s="314"/>
      <c r="P478" s="315" t="s">
        <v>4205</v>
      </c>
      <c r="Q478" s="38"/>
      <c r="R478" s="38"/>
      <c r="S478" s="316" t="s">
        <v>822</v>
      </c>
      <c r="T478" s="316" t="s">
        <v>823</v>
      </c>
      <c r="U478" s="38"/>
      <c r="V478" s="38"/>
      <c r="W478" s="38"/>
      <c r="X478" s="40">
        <v>47</v>
      </c>
      <c r="Y478" s="43" t="s">
        <v>4206</v>
      </c>
      <c r="Z478" s="80" t="s">
        <v>57</v>
      </c>
      <c r="AA478" s="38" t="s">
        <v>4207</v>
      </c>
      <c r="AB478" s="289">
        <v>42096</v>
      </c>
      <c r="AC478" s="289">
        <v>42248</v>
      </c>
      <c r="AD478" s="317" t="s">
        <v>4208</v>
      </c>
      <c r="AE478" s="293"/>
      <c r="AF478" s="32" t="s">
        <v>60</v>
      </c>
      <c r="AG478" s="32" t="s">
        <v>2164</v>
      </c>
      <c r="AH478" s="62" t="s">
        <v>3919</v>
      </c>
      <c r="AI478" s="70" t="s">
        <v>3920</v>
      </c>
      <c r="AJ478" s="70">
        <v>47013.1</v>
      </c>
      <c r="AK478" s="62">
        <v>2015</v>
      </c>
      <c r="AL478" s="62" t="s">
        <v>3921</v>
      </c>
      <c r="AM478" s="70">
        <v>47013</v>
      </c>
      <c r="AN478" s="70">
        <v>1</v>
      </c>
      <c r="AO478" s="301"/>
      <c r="AP478" s="302" t="s">
        <v>65</v>
      </c>
      <c r="AQ478" s="40" t="e">
        <f>COUNTIF(#REF!,C478)</f>
        <v>#REF!</v>
      </c>
      <c r="AR478" s="51"/>
      <c r="AS478" s="220" t="e">
        <f>VLOOKUP(C478,#REF!,1,0)</f>
        <v>#REF!</v>
      </c>
    </row>
    <row r="479" s="150" customFormat="1" ht="15.15" spans="1:45">
      <c r="A479" s="37" t="s">
        <v>4209</v>
      </c>
      <c r="B479" s="28">
        <v>484</v>
      </c>
      <c r="C479" s="37" t="s">
        <v>4209</v>
      </c>
      <c r="D479" s="329" t="s">
        <v>4210</v>
      </c>
      <c r="E479" s="330" t="s">
        <v>46</v>
      </c>
      <c r="F479" s="331" t="s">
        <v>47</v>
      </c>
      <c r="G479" s="331"/>
      <c r="H479" s="331"/>
      <c r="I479" s="331" t="s">
        <v>47</v>
      </c>
      <c r="J479" s="331" t="s">
        <v>48</v>
      </c>
      <c r="K479" s="331"/>
      <c r="L479" s="16" t="s">
        <v>50</v>
      </c>
      <c r="M479" s="334" t="s">
        <v>4211</v>
      </c>
      <c r="N479" s="331" t="s">
        <v>4212</v>
      </c>
      <c r="O479" s="335"/>
      <c r="P479" s="336" t="s">
        <v>4213</v>
      </c>
      <c r="Q479" s="334"/>
      <c r="R479" s="334"/>
      <c r="S479" s="341" t="s">
        <v>822</v>
      </c>
      <c r="T479" s="341" t="s">
        <v>823</v>
      </c>
      <c r="U479" s="334"/>
      <c r="V479" s="334"/>
      <c r="W479" s="334"/>
      <c r="X479" s="342">
        <v>64</v>
      </c>
      <c r="Y479" s="331" t="s">
        <v>4214</v>
      </c>
      <c r="Z479" s="80" t="s">
        <v>57</v>
      </c>
      <c r="AA479" s="334" t="s">
        <v>4215</v>
      </c>
      <c r="AB479" s="346">
        <v>42096</v>
      </c>
      <c r="AC479" s="346">
        <v>42248</v>
      </c>
      <c r="AD479" s="347" t="s">
        <v>4216</v>
      </c>
      <c r="AE479" s="348"/>
      <c r="AF479" s="32" t="s">
        <v>60</v>
      </c>
      <c r="AG479" s="32" t="s">
        <v>2164</v>
      </c>
      <c r="AH479" s="62" t="s">
        <v>3919</v>
      </c>
      <c r="AI479" s="352" t="s">
        <v>3920</v>
      </c>
      <c r="AJ479" s="352">
        <v>47013.2</v>
      </c>
      <c r="AK479" s="352">
        <v>2015</v>
      </c>
      <c r="AL479" s="352" t="s">
        <v>3921</v>
      </c>
      <c r="AM479" s="352">
        <v>47013</v>
      </c>
      <c r="AN479" s="352">
        <v>2</v>
      </c>
      <c r="AO479" s="301"/>
      <c r="AP479" s="302" t="s">
        <v>65</v>
      </c>
      <c r="AQ479" s="40" t="e">
        <f>COUNTIF(#REF!,C479)</f>
        <v>#REF!</v>
      </c>
      <c r="AR479" s="334"/>
      <c r="AS479" s="220" t="e">
        <f>VLOOKUP(C479,#REF!,1,0)</f>
        <v>#REF!</v>
      </c>
    </row>
    <row r="480" ht="14.4" spans="1:45">
      <c r="A480" s="37" t="s">
        <v>4217</v>
      </c>
      <c r="B480" s="28">
        <v>485</v>
      </c>
      <c r="C480" s="37" t="s">
        <v>4217</v>
      </c>
      <c r="D480" s="76" t="s">
        <v>4218</v>
      </c>
      <c r="E480" s="216" t="s">
        <v>46</v>
      </c>
      <c r="F480" s="249" t="s">
        <v>47</v>
      </c>
      <c r="G480" s="249"/>
      <c r="H480" s="249"/>
      <c r="I480" s="80" t="s">
        <v>47</v>
      </c>
      <c r="J480" s="80" t="s">
        <v>48</v>
      </c>
      <c r="K480" s="80"/>
      <c r="L480" s="16" t="s">
        <v>50</v>
      </c>
      <c r="M480" s="51" t="s">
        <v>4219</v>
      </c>
      <c r="N480" s="80" t="s">
        <v>4220</v>
      </c>
      <c r="O480" s="337"/>
      <c r="P480" s="263" t="s">
        <v>4221</v>
      </c>
      <c r="Q480" s="51"/>
      <c r="R480" s="51"/>
      <c r="S480" s="276" t="s">
        <v>822</v>
      </c>
      <c r="T480" s="276" t="s">
        <v>823</v>
      </c>
      <c r="U480" s="51"/>
      <c r="V480" s="51"/>
      <c r="W480" s="51"/>
      <c r="X480" s="77">
        <v>126</v>
      </c>
      <c r="Y480" s="80" t="s">
        <v>4222</v>
      </c>
      <c r="Z480" s="80" t="s">
        <v>72</v>
      </c>
      <c r="AA480" s="51" t="s">
        <v>4223</v>
      </c>
      <c r="AB480" s="349">
        <v>42096</v>
      </c>
      <c r="AC480" s="349">
        <v>42248</v>
      </c>
      <c r="AD480" s="350" t="s">
        <v>4224</v>
      </c>
      <c r="AE480" s="287"/>
      <c r="AF480" s="32" t="s">
        <v>60</v>
      </c>
      <c r="AG480" s="32" t="s">
        <v>2164</v>
      </c>
      <c r="AH480" s="62" t="s">
        <v>3919</v>
      </c>
      <c r="AI480" s="62" t="s">
        <v>3920</v>
      </c>
      <c r="AJ480" s="62">
        <v>47013.3</v>
      </c>
      <c r="AK480" s="62">
        <v>2015</v>
      </c>
      <c r="AL480" s="62" t="s">
        <v>3921</v>
      </c>
      <c r="AM480" s="62">
        <v>47013</v>
      </c>
      <c r="AN480" s="62">
        <v>3</v>
      </c>
      <c r="AO480" s="301"/>
      <c r="AP480" s="302" t="s">
        <v>65</v>
      </c>
      <c r="AQ480" s="40" t="e">
        <f>COUNTIF(#REF!,C480)</f>
        <v>#REF!</v>
      </c>
      <c r="AR480" s="51"/>
      <c r="AS480" s="220" t="e">
        <f>VLOOKUP(C480,#REF!,1,0)</f>
        <v>#REF!</v>
      </c>
    </row>
    <row r="481" ht="21.6" spans="1:45">
      <c r="A481" s="250" t="s">
        <v>4225</v>
      </c>
      <c r="B481" s="28">
        <v>486</v>
      </c>
      <c r="C481" s="250" t="s">
        <v>4225</v>
      </c>
      <c r="D481" s="15" t="s">
        <v>4226</v>
      </c>
      <c r="E481" s="238" t="s">
        <v>46</v>
      </c>
      <c r="I481" s="80" t="s">
        <v>47</v>
      </c>
      <c r="J481" s="16" t="s">
        <v>48</v>
      </c>
      <c r="L481" s="16" t="s">
        <v>50</v>
      </c>
      <c r="M481" s="16" t="s">
        <v>4227</v>
      </c>
      <c r="N481" s="16" t="s">
        <v>4228</v>
      </c>
      <c r="P481" s="265" t="s">
        <v>4229</v>
      </c>
      <c r="S481" s="16" t="s">
        <v>822</v>
      </c>
      <c r="T481" s="16" t="s">
        <v>823</v>
      </c>
      <c r="X481" s="18">
        <v>151</v>
      </c>
      <c r="Y481" s="16" t="s">
        <v>4230</v>
      </c>
      <c r="Z481" s="80" t="s">
        <v>4231</v>
      </c>
      <c r="AA481" s="16" t="s">
        <v>4232</v>
      </c>
      <c r="AB481" s="290">
        <v>45288</v>
      </c>
      <c r="AC481" s="243">
        <v>45471</v>
      </c>
      <c r="AD481" s="100" t="s">
        <v>4233</v>
      </c>
      <c r="AF481" s="18" t="s">
        <v>60</v>
      </c>
      <c r="AG481" s="16" t="s">
        <v>2164</v>
      </c>
      <c r="AH481" s="412" t="s">
        <v>3919</v>
      </c>
      <c r="AI481" s="19" t="s">
        <v>3920</v>
      </c>
      <c r="AJ481" s="19">
        <v>47013.3</v>
      </c>
      <c r="AK481" s="19">
        <v>2023</v>
      </c>
      <c r="AL481" s="19" t="s">
        <v>3921</v>
      </c>
      <c r="AM481" s="19">
        <v>47013</v>
      </c>
      <c r="AN481" s="19">
        <v>3</v>
      </c>
      <c r="AO481" s="301"/>
      <c r="AP481" s="302" t="s">
        <v>65</v>
      </c>
      <c r="AQ481" s="40" t="e">
        <f>COUNTIF(#REF!,C481)</f>
        <v>#REF!</v>
      </c>
      <c r="AS481" s="220" t="e">
        <f>VLOOKUP(C481,#REF!,1,0)</f>
        <v>#REF!</v>
      </c>
    </row>
    <row r="482" ht="14.4" spans="1:45">
      <c r="A482" s="37" t="s">
        <v>4234</v>
      </c>
      <c r="B482" s="28">
        <v>487</v>
      </c>
      <c r="C482" s="37" t="s">
        <v>4234</v>
      </c>
      <c r="D482" s="76" t="s">
        <v>4235</v>
      </c>
      <c r="E482" s="257" t="s">
        <v>46</v>
      </c>
      <c r="F482" s="249" t="s">
        <v>47</v>
      </c>
      <c r="G482" s="249"/>
      <c r="H482" s="249"/>
      <c r="I482" s="80" t="s">
        <v>47</v>
      </c>
      <c r="J482" s="43" t="s">
        <v>48</v>
      </c>
      <c r="K482" s="43"/>
      <c r="L482" s="16" t="s">
        <v>50</v>
      </c>
      <c r="M482" s="38" t="s">
        <v>4236</v>
      </c>
      <c r="N482" s="43" t="s">
        <v>4237</v>
      </c>
      <c r="O482" s="314"/>
      <c r="P482" s="315" t="s">
        <v>4238</v>
      </c>
      <c r="Q482" s="38"/>
      <c r="R482" s="38"/>
      <c r="S482" s="316" t="s">
        <v>822</v>
      </c>
      <c r="T482" s="316" t="s">
        <v>823</v>
      </c>
      <c r="U482" s="38"/>
      <c r="V482" s="38"/>
      <c r="W482" s="38"/>
      <c r="X482" s="40">
        <v>22</v>
      </c>
      <c r="Y482" s="43" t="s">
        <v>4239</v>
      </c>
      <c r="Z482" s="80" t="s">
        <v>72</v>
      </c>
      <c r="AA482" s="38" t="s">
        <v>4240</v>
      </c>
      <c r="AB482" s="289">
        <v>42096</v>
      </c>
      <c r="AC482" s="289">
        <v>42248</v>
      </c>
      <c r="AD482" s="317" t="s">
        <v>4241</v>
      </c>
      <c r="AE482" s="287"/>
      <c r="AF482" s="32" t="s">
        <v>60</v>
      </c>
      <c r="AG482" s="32" t="s">
        <v>2164</v>
      </c>
      <c r="AH482" s="62" t="s">
        <v>3919</v>
      </c>
      <c r="AI482" s="70" t="s">
        <v>3920</v>
      </c>
      <c r="AJ482" s="70">
        <v>47013.4</v>
      </c>
      <c r="AK482" s="62">
        <v>2015</v>
      </c>
      <c r="AL482" s="62" t="s">
        <v>3921</v>
      </c>
      <c r="AM482" s="70">
        <v>47013</v>
      </c>
      <c r="AN482" s="70">
        <v>4</v>
      </c>
      <c r="AO482" s="301"/>
      <c r="AP482" s="302" t="s">
        <v>65</v>
      </c>
      <c r="AQ482" s="40" t="e">
        <f>COUNTIF(#REF!,C482)</f>
        <v>#REF!</v>
      </c>
      <c r="AR482" s="51"/>
      <c r="AS482" s="220" t="e">
        <f>VLOOKUP(C482,#REF!,1,0)</f>
        <v>#REF!</v>
      </c>
    </row>
    <row r="483" ht="14.4" spans="1:45">
      <c r="A483" s="37" t="s">
        <v>4242</v>
      </c>
      <c r="B483" s="28">
        <v>488</v>
      </c>
      <c r="C483" s="37" t="s">
        <v>4242</v>
      </c>
      <c r="D483" s="76" t="s">
        <v>4243</v>
      </c>
      <c r="E483" s="257" t="s">
        <v>46</v>
      </c>
      <c r="F483" s="249" t="s">
        <v>47</v>
      </c>
      <c r="G483" s="249"/>
      <c r="H483" s="249"/>
      <c r="I483" s="80" t="s">
        <v>47</v>
      </c>
      <c r="J483" s="43" t="s">
        <v>48</v>
      </c>
      <c r="K483" s="43"/>
      <c r="L483" s="16" t="s">
        <v>50</v>
      </c>
      <c r="M483" s="38" t="s">
        <v>4244</v>
      </c>
      <c r="N483" s="43" t="s">
        <v>4245</v>
      </c>
      <c r="O483" s="314"/>
      <c r="P483" s="315" t="s">
        <v>4246</v>
      </c>
      <c r="Q483" s="38"/>
      <c r="R483" s="38"/>
      <c r="S483" s="316" t="s">
        <v>822</v>
      </c>
      <c r="T483" s="316" t="s">
        <v>823</v>
      </c>
      <c r="U483" s="38"/>
      <c r="V483" s="38"/>
      <c r="W483" s="38"/>
      <c r="X483" s="40">
        <v>15</v>
      </c>
      <c r="Y483" s="43" t="s">
        <v>4247</v>
      </c>
      <c r="Z483" s="80" t="s">
        <v>72</v>
      </c>
      <c r="AA483" s="38" t="s">
        <v>4248</v>
      </c>
      <c r="AB483" s="289">
        <v>42096</v>
      </c>
      <c r="AC483" s="289">
        <v>42248</v>
      </c>
      <c r="AD483" s="317" t="s">
        <v>4249</v>
      </c>
      <c r="AE483" s="287"/>
      <c r="AF483" s="32" t="s">
        <v>60</v>
      </c>
      <c r="AG483" s="32" t="s">
        <v>2164</v>
      </c>
      <c r="AH483" s="62" t="s">
        <v>3919</v>
      </c>
      <c r="AI483" s="70" t="s">
        <v>3920</v>
      </c>
      <c r="AJ483" s="70">
        <v>47013.5</v>
      </c>
      <c r="AK483" s="62">
        <v>2015</v>
      </c>
      <c r="AL483" s="62" t="s">
        <v>3921</v>
      </c>
      <c r="AM483" s="70">
        <v>47013</v>
      </c>
      <c r="AN483" s="70">
        <v>5</v>
      </c>
      <c r="AO483" s="301"/>
      <c r="AP483" s="302" t="s">
        <v>65</v>
      </c>
      <c r="AQ483" s="40" t="e">
        <f>COUNTIF(#REF!,C483)</f>
        <v>#REF!</v>
      </c>
      <c r="AR483" s="51"/>
      <c r="AS483" s="220" t="e">
        <f>VLOOKUP(C483,#REF!,1,0)</f>
        <v>#REF!</v>
      </c>
    </row>
    <row r="484" ht="39.6" spans="1:45">
      <c r="A484" s="49" t="s">
        <v>4250</v>
      </c>
      <c r="B484" s="28">
        <v>489</v>
      </c>
      <c r="C484" s="49" t="s">
        <v>4250</v>
      </c>
      <c r="D484" s="43" t="s">
        <v>4251</v>
      </c>
      <c r="E484" s="257" t="s">
        <v>46</v>
      </c>
      <c r="F484" s="249" t="s">
        <v>47</v>
      </c>
      <c r="G484" s="249"/>
      <c r="H484" s="249"/>
      <c r="I484" s="80" t="s">
        <v>47</v>
      </c>
      <c r="J484" s="43" t="s">
        <v>48</v>
      </c>
      <c r="K484" s="43"/>
      <c r="L484" s="16" t="s">
        <v>50</v>
      </c>
      <c r="M484" s="38" t="s">
        <v>4252</v>
      </c>
      <c r="N484" s="43" t="s">
        <v>4253</v>
      </c>
      <c r="O484" s="314"/>
      <c r="P484" s="315" t="s">
        <v>4254</v>
      </c>
      <c r="Q484" s="38"/>
      <c r="R484" s="38"/>
      <c r="S484" s="316" t="s">
        <v>822</v>
      </c>
      <c r="T484" s="316" t="s">
        <v>823</v>
      </c>
      <c r="U484" s="38"/>
      <c r="V484" s="38"/>
      <c r="W484" s="38"/>
      <c r="X484" s="40">
        <v>41</v>
      </c>
      <c r="Y484" s="43" t="s">
        <v>4255</v>
      </c>
      <c r="Z484" s="80" t="s">
        <v>72</v>
      </c>
      <c r="AA484" s="38" t="s">
        <v>4256</v>
      </c>
      <c r="AB484" s="289">
        <v>42096</v>
      </c>
      <c r="AC484" s="289">
        <v>42248</v>
      </c>
      <c r="AD484" s="317" t="s">
        <v>4257</v>
      </c>
      <c r="AE484" s="293"/>
      <c r="AF484" s="32" t="s">
        <v>60</v>
      </c>
      <c r="AG484" s="32" t="s">
        <v>2164</v>
      </c>
      <c r="AH484" s="62" t="s">
        <v>3919</v>
      </c>
      <c r="AI484" s="70" t="s">
        <v>3920</v>
      </c>
      <c r="AJ484" s="70">
        <v>47013.6</v>
      </c>
      <c r="AK484" s="62">
        <v>2015</v>
      </c>
      <c r="AL484" s="62" t="s">
        <v>3921</v>
      </c>
      <c r="AM484" s="70">
        <v>47013</v>
      </c>
      <c r="AN484" s="70">
        <v>6</v>
      </c>
      <c r="AO484" s="301"/>
      <c r="AP484" s="302" t="s">
        <v>65</v>
      </c>
      <c r="AQ484" s="40" t="e">
        <f>COUNTIF(#REF!,C484)</f>
        <v>#REF!</v>
      </c>
      <c r="AR484" s="51"/>
      <c r="AS484" s="220" t="e">
        <f>VLOOKUP(C484,#REF!,1,0)</f>
        <v>#REF!</v>
      </c>
    </row>
    <row r="485" ht="39.6" spans="1:45">
      <c r="A485" s="49" t="s">
        <v>4258</v>
      </c>
      <c r="B485" s="28">
        <v>490</v>
      </c>
      <c r="C485" s="49" t="s">
        <v>4258</v>
      </c>
      <c r="D485" s="43" t="s">
        <v>4259</v>
      </c>
      <c r="E485" s="257" t="s">
        <v>46</v>
      </c>
      <c r="F485" s="249" t="s">
        <v>47</v>
      </c>
      <c r="G485" s="249"/>
      <c r="H485" s="249"/>
      <c r="I485" s="80" t="s">
        <v>47</v>
      </c>
      <c r="J485" s="43" t="s">
        <v>48</v>
      </c>
      <c r="K485" s="43"/>
      <c r="L485" s="16" t="s">
        <v>50</v>
      </c>
      <c r="M485" s="38" t="s">
        <v>4260</v>
      </c>
      <c r="N485" s="43" t="s">
        <v>4261</v>
      </c>
      <c r="O485" s="314"/>
      <c r="P485" s="315" t="s">
        <v>112</v>
      </c>
      <c r="Q485" s="38"/>
      <c r="R485" s="38"/>
      <c r="S485" s="316" t="s">
        <v>822</v>
      </c>
      <c r="T485" s="316" t="s">
        <v>823</v>
      </c>
      <c r="U485" s="38"/>
      <c r="V485" s="38"/>
      <c r="W485" s="38"/>
      <c r="X485" s="40">
        <v>10</v>
      </c>
      <c r="Y485" s="43" t="s">
        <v>4262</v>
      </c>
      <c r="Z485" s="80" t="s">
        <v>57</v>
      </c>
      <c r="AA485" s="38" t="s">
        <v>4263</v>
      </c>
      <c r="AB485" s="289">
        <v>40912</v>
      </c>
      <c r="AC485" s="289">
        <v>41334</v>
      </c>
      <c r="AD485" s="317" t="s">
        <v>4264</v>
      </c>
      <c r="AE485" s="293"/>
      <c r="AF485" s="32" t="s">
        <v>60</v>
      </c>
      <c r="AG485" s="32" t="s">
        <v>2164</v>
      </c>
      <c r="AH485" s="62" t="s">
        <v>3919</v>
      </c>
      <c r="AI485" s="70" t="s">
        <v>3920</v>
      </c>
      <c r="AJ485" s="70">
        <v>47013.7</v>
      </c>
      <c r="AK485" s="62">
        <v>2012</v>
      </c>
      <c r="AL485" s="62" t="s">
        <v>3921</v>
      </c>
      <c r="AM485" s="70">
        <v>47013</v>
      </c>
      <c r="AN485" s="70">
        <v>7</v>
      </c>
      <c r="AO485" s="301"/>
      <c r="AP485" s="302" t="s">
        <v>65</v>
      </c>
      <c r="AQ485" s="40" t="e">
        <f>COUNTIF(#REF!,C485)</f>
        <v>#REF!</v>
      </c>
      <c r="AR485" s="51"/>
      <c r="AS485" s="220" t="e">
        <f>VLOOKUP(C485,#REF!,1,0)</f>
        <v>#REF!</v>
      </c>
    </row>
    <row r="486" ht="39.6" spans="1:45">
      <c r="A486" s="49" t="s">
        <v>4265</v>
      </c>
      <c r="B486" s="28">
        <v>491</v>
      </c>
      <c r="C486" s="49" t="s">
        <v>4265</v>
      </c>
      <c r="D486" s="43" t="s">
        <v>4266</v>
      </c>
      <c r="E486" s="257" t="s">
        <v>46</v>
      </c>
      <c r="F486" s="249" t="s">
        <v>47</v>
      </c>
      <c r="G486" s="249"/>
      <c r="H486" s="249"/>
      <c r="I486" s="80" t="s">
        <v>47</v>
      </c>
      <c r="J486" s="43" t="s">
        <v>48</v>
      </c>
      <c r="K486" s="43"/>
      <c r="L486" s="16" t="s">
        <v>50</v>
      </c>
      <c r="M486" s="38" t="s">
        <v>4267</v>
      </c>
      <c r="N486" s="43" t="s">
        <v>4268</v>
      </c>
      <c r="O486" s="314"/>
      <c r="P486" s="315" t="s">
        <v>112</v>
      </c>
      <c r="Q486" s="38"/>
      <c r="R486" s="38"/>
      <c r="S486" s="316" t="s">
        <v>822</v>
      </c>
      <c r="T486" s="316" t="s">
        <v>823</v>
      </c>
      <c r="U486" s="38"/>
      <c r="V486" s="38"/>
      <c r="W486" s="38"/>
      <c r="X486" s="40">
        <v>45</v>
      </c>
      <c r="Y486" s="43" t="s">
        <v>4269</v>
      </c>
      <c r="Z486" s="80" t="s">
        <v>57</v>
      </c>
      <c r="AA486" s="38" t="s">
        <v>4270</v>
      </c>
      <c r="AB486" s="289">
        <v>40912</v>
      </c>
      <c r="AC486" s="289">
        <v>41334</v>
      </c>
      <c r="AD486" s="317" t="s">
        <v>4271</v>
      </c>
      <c r="AE486" s="293"/>
      <c r="AF486" s="32" t="s">
        <v>60</v>
      </c>
      <c r="AG486" s="32" t="s">
        <v>2164</v>
      </c>
      <c r="AH486" s="62" t="s">
        <v>3919</v>
      </c>
      <c r="AI486" s="70" t="s">
        <v>3920</v>
      </c>
      <c r="AJ486" s="70">
        <v>47013.8</v>
      </c>
      <c r="AK486" s="62">
        <v>2012</v>
      </c>
      <c r="AL486" s="62" t="s">
        <v>3921</v>
      </c>
      <c r="AM486" s="70">
        <v>47013</v>
      </c>
      <c r="AN486" s="70">
        <v>8</v>
      </c>
      <c r="AO486" s="301"/>
      <c r="AP486" s="302" t="s">
        <v>65</v>
      </c>
      <c r="AQ486" s="40" t="e">
        <f>COUNTIF(#REF!,C486)</f>
        <v>#REF!</v>
      </c>
      <c r="AR486" s="51"/>
      <c r="AS486" s="220" t="e">
        <f>VLOOKUP(C486,#REF!,1,0)</f>
        <v>#REF!</v>
      </c>
    </row>
    <row r="487" ht="39.6" spans="1:45">
      <c r="A487" s="49" t="s">
        <v>4272</v>
      </c>
      <c r="B487" s="28">
        <v>492</v>
      </c>
      <c r="C487" s="49" t="s">
        <v>4272</v>
      </c>
      <c r="D487" s="43" t="s">
        <v>4273</v>
      </c>
      <c r="E487" s="257" t="s">
        <v>46</v>
      </c>
      <c r="F487" s="249" t="s">
        <v>47</v>
      </c>
      <c r="G487" s="249"/>
      <c r="H487" s="249"/>
      <c r="I487" s="80" t="s">
        <v>47</v>
      </c>
      <c r="J487" s="43" t="s">
        <v>48</v>
      </c>
      <c r="K487" s="43"/>
      <c r="L487" s="16" t="s">
        <v>50</v>
      </c>
      <c r="M487" s="38" t="s">
        <v>4274</v>
      </c>
      <c r="N487" s="43" t="s">
        <v>4275</v>
      </c>
      <c r="O487" s="314"/>
      <c r="P487" s="315" t="s">
        <v>112</v>
      </c>
      <c r="Q487" s="38"/>
      <c r="R487" s="38"/>
      <c r="S487" s="316" t="s">
        <v>822</v>
      </c>
      <c r="T487" s="316" t="s">
        <v>823</v>
      </c>
      <c r="U487" s="38"/>
      <c r="V487" s="38"/>
      <c r="W487" s="38"/>
      <c r="X487" s="40">
        <v>17</v>
      </c>
      <c r="Y487" s="43" t="s">
        <v>4276</v>
      </c>
      <c r="Z487" s="80" t="s">
        <v>57</v>
      </c>
      <c r="AA487" s="38" t="s">
        <v>4277</v>
      </c>
      <c r="AB487" s="289">
        <v>40912</v>
      </c>
      <c r="AC487" s="289">
        <v>41334</v>
      </c>
      <c r="AD487" s="317" t="s">
        <v>4278</v>
      </c>
      <c r="AE487" s="293"/>
      <c r="AF487" s="32" t="s">
        <v>60</v>
      </c>
      <c r="AG487" s="32" t="s">
        <v>2164</v>
      </c>
      <c r="AH487" s="62" t="s">
        <v>3919</v>
      </c>
      <c r="AI487" s="70" t="s">
        <v>3920</v>
      </c>
      <c r="AJ487" s="70">
        <v>47013.9</v>
      </c>
      <c r="AK487" s="62">
        <v>2012</v>
      </c>
      <c r="AL487" s="62" t="s">
        <v>3921</v>
      </c>
      <c r="AM487" s="70">
        <v>47013</v>
      </c>
      <c r="AN487" s="70">
        <v>9</v>
      </c>
      <c r="AO487" s="301"/>
      <c r="AP487" s="302" t="s">
        <v>65</v>
      </c>
      <c r="AQ487" s="40" t="e">
        <f>COUNTIF(#REF!,C487)</f>
        <v>#REF!</v>
      </c>
      <c r="AR487" s="51"/>
      <c r="AS487" s="220" t="e">
        <f>VLOOKUP(C487,#REF!,1,0)</f>
        <v>#REF!</v>
      </c>
    </row>
    <row r="488" ht="39.6" spans="1:45">
      <c r="A488" s="49" t="s">
        <v>4279</v>
      </c>
      <c r="B488" s="28">
        <v>493</v>
      </c>
      <c r="C488" s="49" t="s">
        <v>4279</v>
      </c>
      <c r="D488" s="43" t="s">
        <v>4280</v>
      </c>
      <c r="E488" s="257" t="s">
        <v>46</v>
      </c>
      <c r="F488" s="255" t="s">
        <v>47</v>
      </c>
      <c r="G488" s="249"/>
      <c r="H488" s="255"/>
      <c r="I488" s="236" t="s">
        <v>47</v>
      </c>
      <c r="J488" s="43" t="s">
        <v>48</v>
      </c>
      <c r="K488" s="236" t="s">
        <v>144</v>
      </c>
      <c r="L488" s="16" t="s">
        <v>50</v>
      </c>
      <c r="M488" s="288"/>
      <c r="N488" s="268"/>
      <c r="O488" s="314"/>
      <c r="P488" s="265" t="s">
        <v>4281</v>
      </c>
      <c r="Q488" s="38"/>
      <c r="R488" s="38"/>
      <c r="S488" s="343" t="s">
        <v>822</v>
      </c>
      <c r="T488" s="343" t="s">
        <v>823</v>
      </c>
      <c r="U488" s="220"/>
      <c r="V488" s="220"/>
      <c r="W488" s="220"/>
      <c r="X488" s="40"/>
      <c r="Y488" s="236" t="s">
        <v>4282</v>
      </c>
      <c r="Z488" s="80" t="s">
        <v>57</v>
      </c>
      <c r="AA488" s="220" t="s">
        <v>4283</v>
      </c>
      <c r="AB488" s="289">
        <v>45210</v>
      </c>
      <c r="AC488" s="289">
        <v>45393</v>
      </c>
      <c r="AD488" s="286"/>
      <c r="AE488" s="293" t="s">
        <v>4284</v>
      </c>
      <c r="AF488" s="32" t="s">
        <v>60</v>
      </c>
      <c r="AG488" s="32" t="s">
        <v>2164</v>
      </c>
      <c r="AH488" s="62" t="s">
        <v>3919</v>
      </c>
      <c r="AI488" s="70" t="s">
        <v>3920</v>
      </c>
      <c r="AJ488" s="70">
        <v>47013.11</v>
      </c>
      <c r="AK488" s="62">
        <v>2023</v>
      </c>
      <c r="AL488" s="62" t="s">
        <v>3921</v>
      </c>
      <c r="AM488" s="70">
        <v>47013</v>
      </c>
      <c r="AN488" s="70">
        <v>11</v>
      </c>
      <c r="AO488" s="301"/>
      <c r="AP488" s="302" t="s">
        <v>65</v>
      </c>
      <c r="AQ488" s="40" t="e">
        <f>COUNTIF(#REF!,C488)</f>
        <v>#REF!</v>
      </c>
      <c r="AR488" s="51"/>
      <c r="AS488" s="220" t="e">
        <f>VLOOKUP(C488,#REF!,1,0)</f>
        <v>#REF!</v>
      </c>
    </row>
    <row r="489" ht="39.6" spans="1:45">
      <c r="A489" s="49" t="s">
        <v>4285</v>
      </c>
      <c r="B489" s="28">
        <v>494</v>
      </c>
      <c r="C489" s="49" t="s">
        <v>4285</v>
      </c>
      <c r="D489" s="80" t="s">
        <v>4286</v>
      </c>
      <c r="E489" s="216" t="s">
        <v>46</v>
      </c>
      <c r="F489" s="249" t="s">
        <v>47</v>
      </c>
      <c r="G489" s="249"/>
      <c r="H489" s="249"/>
      <c r="I489" s="80" t="s">
        <v>47</v>
      </c>
      <c r="J489" s="80" t="s">
        <v>48</v>
      </c>
      <c r="K489" s="80"/>
      <c r="L489" s="16" t="s">
        <v>50</v>
      </c>
      <c r="M489" s="51" t="s">
        <v>4287</v>
      </c>
      <c r="N489" s="80" t="s">
        <v>4288</v>
      </c>
      <c r="O489" s="337"/>
      <c r="P489" s="263" t="s">
        <v>112</v>
      </c>
      <c r="Q489" s="51"/>
      <c r="R489" s="51"/>
      <c r="S489" s="276" t="s">
        <v>822</v>
      </c>
      <c r="T489" s="276" t="s">
        <v>823</v>
      </c>
      <c r="U489" s="51"/>
      <c r="V489" s="51"/>
      <c r="W489" s="51"/>
      <c r="X489" s="77">
        <v>22</v>
      </c>
      <c r="Y489" s="80" t="s">
        <v>4289</v>
      </c>
      <c r="Z489" s="80" t="s">
        <v>57</v>
      </c>
      <c r="AA489" s="51" t="s">
        <v>4290</v>
      </c>
      <c r="AB489" s="349">
        <v>42096</v>
      </c>
      <c r="AC489" s="349">
        <v>42248</v>
      </c>
      <c r="AD489" s="350" t="s">
        <v>4291</v>
      </c>
      <c r="AE489" s="293"/>
      <c r="AF489" s="32" t="s">
        <v>60</v>
      </c>
      <c r="AG489" s="32" t="s">
        <v>2164</v>
      </c>
      <c r="AH489" s="62" t="s">
        <v>3919</v>
      </c>
      <c r="AI489" s="62" t="s">
        <v>3920</v>
      </c>
      <c r="AJ489" s="62">
        <v>47013.12</v>
      </c>
      <c r="AK489" s="62">
        <v>2015</v>
      </c>
      <c r="AL489" s="62" t="s">
        <v>3921</v>
      </c>
      <c r="AM489" s="62">
        <v>47013</v>
      </c>
      <c r="AN489" s="62">
        <v>12</v>
      </c>
      <c r="AO489" s="301"/>
      <c r="AP489" s="302" t="s">
        <v>65</v>
      </c>
      <c r="AQ489" s="40" t="e">
        <f>COUNTIF(#REF!,C489)</f>
        <v>#REF!</v>
      </c>
      <c r="AR489" s="51"/>
      <c r="AS489" s="220" t="e">
        <f>VLOOKUP(C489,#REF!,1,0)</f>
        <v>#REF!</v>
      </c>
    </row>
    <row r="490" ht="39.6" spans="1:45">
      <c r="A490" s="49" t="s">
        <v>4292</v>
      </c>
      <c r="B490" s="28">
        <v>495</v>
      </c>
      <c r="C490" s="49" t="s">
        <v>4292</v>
      </c>
      <c r="D490" s="43" t="s">
        <v>4293</v>
      </c>
      <c r="E490" s="257" t="s">
        <v>46</v>
      </c>
      <c r="F490" s="249" t="s">
        <v>47</v>
      </c>
      <c r="G490" s="249"/>
      <c r="H490" s="249"/>
      <c r="I490" s="80" t="s">
        <v>47</v>
      </c>
      <c r="J490" s="43" t="s">
        <v>48</v>
      </c>
      <c r="K490" s="43"/>
      <c r="L490" s="16" t="s">
        <v>50</v>
      </c>
      <c r="M490" s="38" t="s">
        <v>4294</v>
      </c>
      <c r="N490" s="43" t="s">
        <v>4295</v>
      </c>
      <c r="O490" s="314"/>
      <c r="P490" s="315" t="s">
        <v>112</v>
      </c>
      <c r="Q490" s="38"/>
      <c r="R490" s="38"/>
      <c r="S490" s="316" t="s">
        <v>822</v>
      </c>
      <c r="T490" s="316" t="s">
        <v>823</v>
      </c>
      <c r="U490" s="38"/>
      <c r="V490" s="38"/>
      <c r="W490" s="38"/>
      <c r="X490" s="40">
        <v>15</v>
      </c>
      <c r="Y490" s="43" t="s">
        <v>4296</v>
      </c>
      <c r="Z490" s="80" t="s">
        <v>57</v>
      </c>
      <c r="AA490" s="38" t="s">
        <v>4297</v>
      </c>
      <c r="AB490" s="289">
        <v>42096</v>
      </c>
      <c r="AC490" s="289">
        <v>42248</v>
      </c>
      <c r="AD490" s="317" t="s">
        <v>4298</v>
      </c>
      <c r="AE490" s="293"/>
      <c r="AF490" s="32" t="s">
        <v>60</v>
      </c>
      <c r="AG490" s="32" t="s">
        <v>2164</v>
      </c>
      <c r="AH490" s="62" t="s">
        <v>3919</v>
      </c>
      <c r="AI490" s="70" t="s">
        <v>3920</v>
      </c>
      <c r="AJ490" s="70">
        <v>47013.13</v>
      </c>
      <c r="AK490" s="62">
        <v>2015</v>
      </c>
      <c r="AL490" s="62" t="s">
        <v>3921</v>
      </c>
      <c r="AM490" s="70">
        <v>47013</v>
      </c>
      <c r="AN490" s="70">
        <v>13</v>
      </c>
      <c r="AO490" s="301"/>
      <c r="AP490" s="302" t="s">
        <v>65</v>
      </c>
      <c r="AQ490" s="40" t="e">
        <f>COUNTIF(#REF!,C490)</f>
        <v>#REF!</v>
      </c>
      <c r="AR490" s="38"/>
      <c r="AS490" s="220" t="e">
        <f>VLOOKUP(C490,#REF!,1,0)</f>
        <v>#REF!</v>
      </c>
    </row>
    <row r="491" ht="39.6" spans="1:45">
      <c r="A491" s="49" t="s">
        <v>4299</v>
      </c>
      <c r="B491" s="28">
        <v>496</v>
      </c>
      <c r="C491" s="49" t="s">
        <v>4299</v>
      </c>
      <c r="D491" s="43" t="s">
        <v>4300</v>
      </c>
      <c r="E491" s="257" t="s">
        <v>46</v>
      </c>
      <c r="F491" s="255" t="s">
        <v>47</v>
      </c>
      <c r="G491" s="249"/>
      <c r="H491" s="255"/>
      <c r="I491" s="236" t="s">
        <v>47</v>
      </c>
      <c r="J491" s="43" t="s">
        <v>48</v>
      </c>
      <c r="K491" s="236" t="s">
        <v>144</v>
      </c>
      <c r="L491" s="16" t="s">
        <v>50</v>
      </c>
      <c r="M491" s="288"/>
      <c r="N491" s="268"/>
      <c r="O491" s="314"/>
      <c r="P491" s="265" t="s">
        <v>4301</v>
      </c>
      <c r="Q491" s="38"/>
      <c r="R491" s="38"/>
      <c r="S491" s="343" t="s">
        <v>822</v>
      </c>
      <c r="T491" s="343" t="s">
        <v>823</v>
      </c>
      <c r="U491" s="220"/>
      <c r="V491" s="220"/>
      <c r="W491" s="220"/>
      <c r="X491" s="40"/>
      <c r="Y491" s="236" t="s">
        <v>4302</v>
      </c>
      <c r="Z491" s="80" t="s">
        <v>57</v>
      </c>
      <c r="AA491" s="220" t="s">
        <v>4303</v>
      </c>
      <c r="AB491" s="289">
        <v>45210</v>
      </c>
      <c r="AC491" s="289">
        <v>45393</v>
      </c>
      <c r="AD491" s="286"/>
      <c r="AE491" s="293" t="s">
        <v>4284</v>
      </c>
      <c r="AF491" s="32" t="s">
        <v>60</v>
      </c>
      <c r="AG491" s="32" t="s">
        <v>2164</v>
      </c>
      <c r="AH491" s="62" t="s">
        <v>3919</v>
      </c>
      <c r="AI491" s="70" t="s">
        <v>3920</v>
      </c>
      <c r="AJ491" s="70">
        <v>47013.14</v>
      </c>
      <c r="AK491" s="62">
        <v>2023</v>
      </c>
      <c r="AL491" s="62" t="s">
        <v>3921</v>
      </c>
      <c r="AM491" s="70">
        <v>47013</v>
      </c>
      <c r="AN491" s="70">
        <v>14</v>
      </c>
      <c r="AO491" s="301"/>
      <c r="AP491" s="302" t="s">
        <v>65</v>
      </c>
      <c r="AQ491" s="40" t="e">
        <f>COUNTIF(#REF!,C491)</f>
        <v>#REF!</v>
      </c>
      <c r="AR491" s="38"/>
      <c r="AS491" s="220" t="e">
        <f>VLOOKUP(C491,#REF!,1,0)</f>
        <v>#REF!</v>
      </c>
    </row>
    <row r="492" ht="39.6" spans="1:45">
      <c r="A492" s="49" t="s">
        <v>4304</v>
      </c>
      <c r="B492" s="28">
        <v>497</v>
      </c>
      <c r="C492" s="49" t="s">
        <v>4304</v>
      </c>
      <c r="D492" s="43" t="s">
        <v>4305</v>
      </c>
      <c r="E492" s="257" t="s">
        <v>46</v>
      </c>
      <c r="F492" s="249" t="s">
        <v>47</v>
      </c>
      <c r="G492" s="249"/>
      <c r="H492" s="249"/>
      <c r="I492" s="80" t="s">
        <v>47</v>
      </c>
      <c r="J492" s="43" t="s">
        <v>48</v>
      </c>
      <c r="K492" s="43"/>
      <c r="L492" s="16" t="s">
        <v>50</v>
      </c>
      <c r="M492" s="38" t="s">
        <v>4306</v>
      </c>
      <c r="N492" s="43" t="s">
        <v>4307</v>
      </c>
      <c r="O492" s="314"/>
      <c r="P492" s="315" t="s">
        <v>112</v>
      </c>
      <c r="Q492" s="38"/>
      <c r="R492" s="38"/>
      <c r="S492" s="316" t="s">
        <v>822</v>
      </c>
      <c r="T492" s="316" t="s">
        <v>823</v>
      </c>
      <c r="U492" s="38"/>
      <c r="V492" s="38"/>
      <c r="W492" s="38"/>
      <c r="X492" s="40">
        <v>112</v>
      </c>
      <c r="Y492" s="43" t="s">
        <v>4308</v>
      </c>
      <c r="Z492" s="80" t="s">
        <v>57</v>
      </c>
      <c r="AA492" s="38" t="s">
        <v>4309</v>
      </c>
      <c r="AB492" s="289">
        <v>44312</v>
      </c>
      <c r="AC492" s="289">
        <v>44434</v>
      </c>
      <c r="AD492" s="317" t="s">
        <v>4310</v>
      </c>
      <c r="AE492" s="293"/>
      <c r="AF492" s="32" t="s">
        <v>60</v>
      </c>
      <c r="AG492" s="32" t="s">
        <v>2164</v>
      </c>
      <c r="AH492" s="62" t="s">
        <v>3919</v>
      </c>
      <c r="AI492" s="70" t="s">
        <v>3920</v>
      </c>
      <c r="AJ492" s="70">
        <v>47013.15</v>
      </c>
      <c r="AK492" s="62">
        <v>2021</v>
      </c>
      <c r="AL492" s="62" t="s">
        <v>3921</v>
      </c>
      <c r="AM492" s="70">
        <v>47013</v>
      </c>
      <c r="AN492" s="70">
        <v>15</v>
      </c>
      <c r="AO492" s="301"/>
      <c r="AP492" s="302" t="s">
        <v>65</v>
      </c>
      <c r="AQ492" s="40" t="e">
        <f>COUNTIF(#REF!,C492)</f>
        <v>#REF!</v>
      </c>
      <c r="AR492" s="38"/>
      <c r="AS492" s="220" t="e">
        <f>VLOOKUP(C492,#REF!,1,0)</f>
        <v>#REF!</v>
      </c>
    </row>
    <row r="493" ht="14.4" spans="1:45">
      <c r="A493" s="332" t="s">
        <v>4311</v>
      </c>
      <c r="B493" s="28">
        <v>498</v>
      </c>
      <c r="C493" s="332" t="s">
        <v>4311</v>
      </c>
      <c r="D493" s="100" t="s">
        <v>4312</v>
      </c>
      <c r="E493" s="238" t="s">
        <v>46</v>
      </c>
      <c r="I493" s="80" t="s">
        <v>47</v>
      </c>
      <c r="J493" s="16" t="s">
        <v>48</v>
      </c>
      <c r="L493" s="16" t="s">
        <v>50</v>
      </c>
      <c r="M493" s="16" t="s">
        <v>4313</v>
      </c>
      <c r="N493" s="16" t="s">
        <v>4314</v>
      </c>
      <c r="P493" s="265"/>
      <c r="S493" s="16" t="s">
        <v>822</v>
      </c>
      <c r="T493" s="16" t="s">
        <v>823</v>
      </c>
      <c r="X493" s="18">
        <v>12</v>
      </c>
      <c r="Y493" s="16" t="s">
        <v>4315</v>
      </c>
      <c r="Z493" s="80" t="s">
        <v>57</v>
      </c>
      <c r="AA493" s="16" t="s">
        <v>4316</v>
      </c>
      <c r="AB493" s="290">
        <v>45436</v>
      </c>
      <c r="AC493" s="243">
        <v>45620</v>
      </c>
      <c r="AD493" s="100" t="s">
        <v>4317</v>
      </c>
      <c r="AF493" s="32" t="s">
        <v>60</v>
      </c>
      <c r="AG493" s="16" t="s">
        <v>2164</v>
      </c>
      <c r="AH493" s="412" t="s">
        <v>3919</v>
      </c>
      <c r="AI493" s="19" t="s">
        <v>3920</v>
      </c>
      <c r="AJ493" s="19">
        <v>47013.16</v>
      </c>
      <c r="AK493" s="19">
        <v>2024</v>
      </c>
      <c r="AL493" s="19" t="s">
        <v>3921</v>
      </c>
      <c r="AM493" s="19">
        <v>47013</v>
      </c>
      <c r="AN493" s="19">
        <v>16</v>
      </c>
      <c r="AO493" s="301"/>
      <c r="AP493" s="302" t="s">
        <v>65</v>
      </c>
      <c r="AQ493" s="40" t="e">
        <f>COUNTIF(#REF!,C493)</f>
        <v>#REF!</v>
      </c>
      <c r="AS493" s="220" t="e">
        <f>VLOOKUP(C493,#REF!,1,0)</f>
        <v>#REF!</v>
      </c>
    </row>
    <row r="494" ht="14.4" spans="1:45">
      <c r="A494" s="332" t="s">
        <v>4318</v>
      </c>
      <c r="B494" s="28">
        <v>499</v>
      </c>
      <c r="C494" s="332" t="s">
        <v>4318</v>
      </c>
      <c r="D494" s="100" t="s">
        <v>4319</v>
      </c>
      <c r="E494" s="238" t="s">
        <v>46</v>
      </c>
      <c r="I494" s="80" t="s">
        <v>47</v>
      </c>
      <c r="J494" s="16" t="s">
        <v>48</v>
      </c>
      <c r="L494" s="16" t="s">
        <v>50</v>
      </c>
      <c r="M494" s="16" t="s">
        <v>4320</v>
      </c>
      <c r="N494" s="16" t="s">
        <v>4321</v>
      </c>
      <c r="P494" s="265"/>
      <c r="S494" s="16" t="s">
        <v>822</v>
      </c>
      <c r="T494" s="16" t="s">
        <v>823</v>
      </c>
      <c r="X494" s="18">
        <v>30</v>
      </c>
      <c r="Y494" s="16" t="s">
        <v>4322</v>
      </c>
      <c r="Z494" s="80" t="s">
        <v>57</v>
      </c>
      <c r="AA494" s="16" t="s">
        <v>4323</v>
      </c>
      <c r="AB494" s="290">
        <v>45436</v>
      </c>
      <c r="AC494" s="243">
        <v>45620</v>
      </c>
      <c r="AD494" s="100" t="s">
        <v>4324</v>
      </c>
      <c r="AF494" s="32" t="s">
        <v>60</v>
      </c>
      <c r="AG494" s="16" t="s">
        <v>2164</v>
      </c>
      <c r="AH494" s="412" t="s">
        <v>3919</v>
      </c>
      <c r="AI494" s="19" t="s">
        <v>3920</v>
      </c>
      <c r="AJ494" s="19">
        <v>47013.18</v>
      </c>
      <c r="AK494" s="19">
        <v>2024</v>
      </c>
      <c r="AL494" s="19" t="s">
        <v>3921</v>
      </c>
      <c r="AM494" s="19">
        <v>47013</v>
      </c>
      <c r="AN494" s="19">
        <v>18</v>
      </c>
      <c r="AO494" s="301"/>
      <c r="AP494" s="302" t="s">
        <v>65</v>
      </c>
      <c r="AQ494" s="40" t="e">
        <f>COUNTIF(#REF!,C494)</f>
        <v>#REF!</v>
      </c>
      <c r="AS494" s="220" t="e">
        <f>VLOOKUP(C494,#REF!,1,0)</f>
        <v>#REF!</v>
      </c>
    </row>
    <row r="495" ht="39.6" spans="1:45">
      <c r="A495" s="254" t="s">
        <v>4325</v>
      </c>
      <c r="B495" s="28">
        <v>500</v>
      </c>
      <c r="C495" s="254" t="s">
        <v>4325</v>
      </c>
      <c r="D495" s="76" t="s">
        <v>4326</v>
      </c>
      <c r="E495" s="248" t="s">
        <v>46</v>
      </c>
      <c r="F495" s="255" t="s">
        <v>4327</v>
      </c>
      <c r="G495" s="249"/>
      <c r="H495" s="255"/>
      <c r="I495" s="76" t="s">
        <v>2248</v>
      </c>
      <c r="J495" s="76" t="s">
        <v>93</v>
      </c>
      <c r="K495" s="76"/>
      <c r="L495" s="16" t="s">
        <v>623</v>
      </c>
      <c r="M495" s="288" t="s">
        <v>4328</v>
      </c>
      <c r="N495" s="76" t="s">
        <v>112</v>
      </c>
      <c r="O495" s="262"/>
      <c r="P495" s="338" t="s">
        <v>112</v>
      </c>
      <c r="Q495" s="31"/>
      <c r="R495" s="31"/>
      <c r="S495" s="343" t="s">
        <v>2253</v>
      </c>
      <c r="T495" s="343">
        <v>13.1</v>
      </c>
      <c r="U495" s="220" t="s">
        <v>4327</v>
      </c>
      <c r="V495" s="220" t="s">
        <v>94</v>
      </c>
      <c r="W495" s="220" t="s">
        <v>4329</v>
      </c>
      <c r="X495" s="32"/>
      <c r="Y495" s="268" t="s">
        <v>4330</v>
      </c>
      <c r="Z495" s="80" t="s">
        <v>4331</v>
      </c>
      <c r="AA495" s="288" t="s">
        <v>4332</v>
      </c>
      <c r="AB495" s="305">
        <v>39086</v>
      </c>
      <c r="AC495" s="305">
        <v>39173</v>
      </c>
      <c r="AD495" s="299" t="s">
        <v>4333</v>
      </c>
      <c r="AE495" s="287"/>
      <c r="AF495" s="32" t="s">
        <v>60</v>
      </c>
      <c r="AG495" s="32" t="s">
        <v>2164</v>
      </c>
      <c r="AH495" s="62" t="s">
        <v>4334</v>
      </c>
      <c r="AI495" s="62" t="s">
        <v>4335</v>
      </c>
      <c r="AJ495" s="62">
        <v>2012</v>
      </c>
      <c r="AK495" s="62">
        <v>2007</v>
      </c>
      <c r="AL495" s="62" t="s">
        <v>4335</v>
      </c>
      <c r="AM495" s="62">
        <v>2012</v>
      </c>
      <c r="AN495" s="70"/>
      <c r="AO495" s="301"/>
      <c r="AP495" s="302" t="s">
        <v>65</v>
      </c>
      <c r="AQ495" s="40" t="e">
        <f>COUNTIF(#REF!,C495)</f>
        <v>#REF!</v>
      </c>
      <c r="AR495" s="38"/>
      <c r="AS495" s="220" t="e">
        <f>VLOOKUP(C495,#REF!,1,0)</f>
        <v>#REF!</v>
      </c>
    </row>
    <row r="496" ht="14.4" spans="1:45">
      <c r="A496" s="39" t="s">
        <v>4336</v>
      </c>
      <c r="B496" s="28">
        <v>501</v>
      </c>
      <c r="C496" s="39" t="s">
        <v>4336</v>
      </c>
      <c r="D496" s="76" t="s">
        <v>4337</v>
      </c>
      <c r="E496" s="257" t="s">
        <v>46</v>
      </c>
      <c r="F496" s="249" t="s">
        <v>4338</v>
      </c>
      <c r="G496" s="249"/>
      <c r="H496" s="249"/>
      <c r="I496" s="80" t="s">
        <v>622</v>
      </c>
      <c r="J496" s="76" t="s">
        <v>93</v>
      </c>
      <c r="K496" s="43"/>
      <c r="L496" s="16" t="s">
        <v>623</v>
      </c>
      <c r="M496" s="38" t="s">
        <v>4339</v>
      </c>
      <c r="N496" s="43" t="s">
        <v>4340</v>
      </c>
      <c r="O496" s="314" t="s">
        <v>112</v>
      </c>
      <c r="P496" s="315" t="s">
        <v>112</v>
      </c>
      <c r="Q496" s="38"/>
      <c r="R496" s="38"/>
      <c r="S496" s="316" t="s">
        <v>2253</v>
      </c>
      <c r="T496" s="316" t="s">
        <v>1917</v>
      </c>
      <c r="U496" s="38" t="s">
        <v>4338</v>
      </c>
      <c r="V496" s="38" t="s">
        <v>4341</v>
      </c>
      <c r="W496" s="38" t="s">
        <v>4342</v>
      </c>
      <c r="X496" s="40"/>
      <c r="Y496" s="43" t="s">
        <v>4343</v>
      </c>
      <c r="Z496" s="80" t="s">
        <v>1902</v>
      </c>
      <c r="AA496" s="38" t="s">
        <v>4344</v>
      </c>
      <c r="AB496" s="289">
        <v>39771</v>
      </c>
      <c r="AC496" s="289">
        <v>39814</v>
      </c>
      <c r="AD496" s="286"/>
      <c r="AE496" s="294"/>
      <c r="AF496" s="40" t="s">
        <v>60</v>
      </c>
      <c r="AG496" s="32" t="s">
        <v>2164</v>
      </c>
      <c r="AH496" s="62" t="s">
        <v>4334</v>
      </c>
      <c r="AI496" s="62" t="s">
        <v>4335</v>
      </c>
      <c r="AJ496" s="62">
        <v>2018</v>
      </c>
      <c r="AK496" s="62">
        <v>2008</v>
      </c>
      <c r="AL496" s="70" t="s">
        <v>4335</v>
      </c>
      <c r="AM496" s="62">
        <v>2018</v>
      </c>
      <c r="AN496" s="70"/>
      <c r="AO496" s="301"/>
      <c r="AP496" s="302" t="s">
        <v>65</v>
      </c>
      <c r="AQ496" s="40" t="e">
        <f>COUNTIF(#REF!,C496)</f>
        <v>#REF!</v>
      </c>
      <c r="AR496" s="38"/>
      <c r="AS496" s="220" t="e">
        <f>VLOOKUP(C496,#REF!,1,0)</f>
        <v>#REF!</v>
      </c>
    </row>
    <row r="497" ht="14.4" spans="1:45">
      <c r="A497" s="58" t="s">
        <v>4345</v>
      </c>
      <c r="B497" s="28">
        <v>502</v>
      </c>
      <c r="C497" s="58" t="s">
        <v>4345</v>
      </c>
      <c r="D497" s="76" t="s">
        <v>4346</v>
      </c>
      <c r="E497" s="257" t="s">
        <v>46</v>
      </c>
      <c r="F497" s="255" t="s">
        <v>4327</v>
      </c>
      <c r="G497" s="249"/>
      <c r="H497" s="255"/>
      <c r="I497" s="80" t="s">
        <v>622</v>
      </c>
      <c r="J497" s="76" t="s">
        <v>93</v>
      </c>
      <c r="K497" s="43"/>
      <c r="L497" s="16" t="s">
        <v>623</v>
      </c>
      <c r="M497" s="38" t="s">
        <v>4347</v>
      </c>
      <c r="N497" s="43" t="s">
        <v>4348</v>
      </c>
      <c r="O497" s="314" t="s">
        <v>112</v>
      </c>
      <c r="P497" s="315" t="s">
        <v>112</v>
      </c>
      <c r="Q497" s="38"/>
      <c r="R497" s="38"/>
      <c r="S497" s="316" t="s">
        <v>2253</v>
      </c>
      <c r="T497" s="316" t="s">
        <v>102</v>
      </c>
      <c r="U497" s="220" t="s">
        <v>4327</v>
      </c>
      <c r="V497" s="38" t="s">
        <v>4349</v>
      </c>
      <c r="W497" s="38" t="s">
        <v>4350</v>
      </c>
      <c r="X497" s="40"/>
      <c r="Y497" s="43" t="s">
        <v>4351</v>
      </c>
      <c r="Z497" s="80" t="s">
        <v>4352</v>
      </c>
      <c r="AA497" s="38" t="s">
        <v>4353</v>
      </c>
      <c r="AB497" s="289">
        <v>41253</v>
      </c>
      <c r="AC497" s="289">
        <v>41334</v>
      </c>
      <c r="AD497" s="286"/>
      <c r="AE497" s="294"/>
      <c r="AF497" s="40" t="s">
        <v>60</v>
      </c>
      <c r="AG497" s="32" t="s">
        <v>2164</v>
      </c>
      <c r="AH497" s="62" t="s">
        <v>4334</v>
      </c>
      <c r="AI497" s="62" t="s">
        <v>4335</v>
      </c>
      <c r="AJ497" s="62">
        <v>2037</v>
      </c>
      <c r="AK497" s="62">
        <v>2012</v>
      </c>
      <c r="AL497" s="70" t="s">
        <v>4335</v>
      </c>
      <c r="AM497" s="62">
        <v>2037</v>
      </c>
      <c r="AN497" s="70"/>
      <c r="AO497" s="301"/>
      <c r="AP497" s="302" t="s">
        <v>65</v>
      </c>
      <c r="AQ497" s="40" t="e">
        <f>COUNTIF(#REF!,C497)</f>
        <v>#REF!</v>
      </c>
      <c r="AR497" s="38"/>
      <c r="AS497" s="220" t="e">
        <f>VLOOKUP(C497,#REF!,1,0)</f>
        <v>#REF!</v>
      </c>
    </row>
    <row r="498" ht="14.4" spans="1:45">
      <c r="A498" s="58" t="s">
        <v>4354</v>
      </c>
      <c r="B498" s="28">
        <v>503</v>
      </c>
      <c r="C498" s="58" t="s">
        <v>4354</v>
      </c>
      <c r="D498" s="76" t="s">
        <v>4355</v>
      </c>
      <c r="E498" s="257" t="s">
        <v>46</v>
      </c>
      <c r="F498" s="249" t="s">
        <v>622</v>
      </c>
      <c r="G498" s="249"/>
      <c r="H498" s="249"/>
      <c r="I498" s="80" t="s">
        <v>622</v>
      </c>
      <c r="J498" s="43" t="s">
        <v>48</v>
      </c>
      <c r="K498" s="43"/>
      <c r="L498" s="16" t="s">
        <v>623</v>
      </c>
      <c r="M498" s="38" t="s">
        <v>4356</v>
      </c>
      <c r="N498" s="43" t="s">
        <v>4357</v>
      </c>
      <c r="O498" s="314" t="s">
        <v>112</v>
      </c>
      <c r="P498" s="315" t="s">
        <v>112</v>
      </c>
      <c r="Q498" s="38"/>
      <c r="R498" s="38"/>
      <c r="S498" s="316" t="s">
        <v>1900</v>
      </c>
      <c r="T498" s="316" t="s">
        <v>102</v>
      </c>
      <c r="U498" s="38"/>
      <c r="V498" s="38"/>
      <c r="W498" s="38"/>
      <c r="X498" s="40"/>
      <c r="Y498" s="43" t="s">
        <v>4358</v>
      </c>
      <c r="Z498" s="80" t="s">
        <v>4359</v>
      </c>
      <c r="AA498" s="38" t="s">
        <v>4360</v>
      </c>
      <c r="AB498" s="289">
        <v>40283</v>
      </c>
      <c r="AC498" s="289">
        <v>40330</v>
      </c>
      <c r="AD498" s="286"/>
      <c r="AE498" s="294"/>
      <c r="AF498" s="40" t="s">
        <v>60</v>
      </c>
      <c r="AG498" s="32" t="s">
        <v>2164</v>
      </c>
      <c r="AH498" s="62" t="s">
        <v>4334</v>
      </c>
      <c r="AI498" s="62" t="s">
        <v>4361</v>
      </c>
      <c r="AJ498" s="62">
        <v>9006</v>
      </c>
      <c r="AK498" s="62">
        <v>2010</v>
      </c>
      <c r="AL498" s="70" t="s">
        <v>4335</v>
      </c>
      <c r="AM498" s="62">
        <v>9006</v>
      </c>
      <c r="AN498" s="70"/>
      <c r="AO498" s="301"/>
      <c r="AP498" s="302" t="s">
        <v>65</v>
      </c>
      <c r="AQ498" s="40" t="e">
        <f>COUNTIF(#REF!,C498)</f>
        <v>#REF!</v>
      </c>
      <c r="AR498" s="38"/>
      <c r="AS498" s="220" t="e">
        <f>VLOOKUP(C498,#REF!,1,0)</f>
        <v>#REF!</v>
      </c>
    </row>
    <row r="499" ht="14.4" spans="1:45">
      <c r="A499" s="75" t="s">
        <v>4362</v>
      </c>
      <c r="B499" s="28">
        <v>504</v>
      </c>
      <c r="C499" s="75" t="s">
        <v>4362</v>
      </c>
      <c r="D499" s="15" t="s">
        <v>4363</v>
      </c>
      <c r="E499" s="238" t="s">
        <v>46</v>
      </c>
      <c r="I499" s="16" t="s">
        <v>1931</v>
      </c>
      <c r="J499" s="16" t="s">
        <v>48</v>
      </c>
      <c r="L499" s="16" t="s">
        <v>4364</v>
      </c>
      <c r="M499" s="16" t="s">
        <v>4365</v>
      </c>
      <c r="N499" s="16" t="s">
        <v>4366</v>
      </c>
      <c r="P499" s="265"/>
      <c r="S499" s="16" t="s">
        <v>4367</v>
      </c>
      <c r="T499" s="16" t="s">
        <v>4368</v>
      </c>
      <c r="X499" s="18">
        <v>24</v>
      </c>
      <c r="Y499" s="16" t="s">
        <v>4369</v>
      </c>
      <c r="Z499" s="80" t="s">
        <v>3929</v>
      </c>
      <c r="AA499" s="16" t="s">
        <v>4370</v>
      </c>
      <c r="AB499" s="290">
        <v>40556</v>
      </c>
      <c r="AC499" s="243">
        <v>40603</v>
      </c>
      <c r="AD499" s="100" t="s">
        <v>4371</v>
      </c>
      <c r="AF499" s="32" t="s">
        <v>60</v>
      </c>
      <c r="AG499" s="16" t="s">
        <v>2164</v>
      </c>
      <c r="AH499" s="412" t="s">
        <v>4372</v>
      </c>
      <c r="AI499" s="19" t="s">
        <v>4373</v>
      </c>
      <c r="AJ499" s="19">
        <v>250</v>
      </c>
      <c r="AK499" s="19">
        <v>2010</v>
      </c>
      <c r="AL499" s="19" t="s">
        <v>4374</v>
      </c>
      <c r="AM499" s="19">
        <v>250</v>
      </c>
      <c r="AO499" s="301"/>
      <c r="AP499" s="302" t="s">
        <v>65</v>
      </c>
      <c r="AQ499" s="40" t="e">
        <f>COUNTIF(#REF!,C499)</f>
        <v>#REF!</v>
      </c>
      <c r="AS499" s="220" t="e">
        <f>VLOOKUP(C499,#REF!,1,0)</f>
        <v>#REF!</v>
      </c>
    </row>
    <row r="500" ht="14.4" spans="1:45">
      <c r="A500" s="34" t="s">
        <v>4375</v>
      </c>
      <c r="B500" s="28">
        <v>505</v>
      </c>
      <c r="C500" s="34" t="s">
        <v>4375</v>
      </c>
      <c r="D500" s="100" t="s">
        <v>4376</v>
      </c>
      <c r="E500" s="238" t="s">
        <v>46</v>
      </c>
      <c r="I500" s="16" t="s">
        <v>4377</v>
      </c>
      <c r="J500" s="16" t="s">
        <v>48</v>
      </c>
      <c r="L500" s="16" t="s">
        <v>4364</v>
      </c>
      <c r="M500" s="16" t="s">
        <v>4378</v>
      </c>
      <c r="N500" s="16" t="s">
        <v>4379</v>
      </c>
      <c r="P500" s="265" t="s">
        <v>4380</v>
      </c>
      <c r="S500" s="16" t="s">
        <v>4367</v>
      </c>
      <c r="T500" s="16" t="s">
        <v>4368</v>
      </c>
      <c r="X500" s="18">
        <v>12</v>
      </c>
      <c r="Y500" s="16" t="s">
        <v>4381</v>
      </c>
      <c r="Z500" s="51" t="s">
        <v>4381</v>
      </c>
      <c r="AA500" s="16" t="s">
        <v>4382</v>
      </c>
      <c r="AB500" s="290">
        <v>42039</v>
      </c>
      <c r="AC500" s="243">
        <v>42095</v>
      </c>
      <c r="AD500" s="100" t="s">
        <v>4383</v>
      </c>
      <c r="AF500" s="32" t="s">
        <v>60</v>
      </c>
      <c r="AG500" s="16" t="s">
        <v>2164</v>
      </c>
      <c r="AH500" s="412" t="s">
        <v>4372</v>
      </c>
      <c r="AI500" s="19" t="s">
        <v>4373</v>
      </c>
      <c r="AJ500" s="19">
        <v>276.2</v>
      </c>
      <c r="AK500" s="19">
        <v>2015</v>
      </c>
      <c r="AL500" s="19" t="s">
        <v>4374</v>
      </c>
      <c r="AM500" s="19">
        <v>276</v>
      </c>
      <c r="AN500" s="19">
        <v>2</v>
      </c>
      <c r="AO500" s="301"/>
      <c r="AP500" s="302" t="s">
        <v>65</v>
      </c>
      <c r="AQ500" s="40" t="e">
        <f>COUNTIF(#REF!,C500)</f>
        <v>#REF!</v>
      </c>
      <c r="AS500" s="220" t="e">
        <f>VLOOKUP(C500,#REF!,1,0)</f>
        <v>#REF!</v>
      </c>
    </row>
    <row r="501" ht="14.4" spans="1:45">
      <c r="A501" s="34" t="s">
        <v>4384</v>
      </c>
      <c r="B501" s="28">
        <v>506</v>
      </c>
      <c r="C501" s="34" t="s">
        <v>4384</v>
      </c>
      <c r="D501" s="100" t="s">
        <v>4385</v>
      </c>
      <c r="E501" s="238" t="s">
        <v>46</v>
      </c>
      <c r="I501" s="16" t="s">
        <v>4377</v>
      </c>
      <c r="J501" s="16" t="s">
        <v>48</v>
      </c>
      <c r="L501" s="16" t="s">
        <v>4364</v>
      </c>
      <c r="M501" s="16" t="s">
        <v>4386</v>
      </c>
      <c r="P501" s="265" t="s">
        <v>4380</v>
      </c>
      <c r="S501" s="16" t="s">
        <v>4367</v>
      </c>
      <c r="T501" s="16" t="s">
        <v>4368</v>
      </c>
      <c r="X501" s="18">
        <v>10</v>
      </c>
      <c r="Y501" s="16" t="s">
        <v>4387</v>
      </c>
      <c r="Z501" s="80" t="s">
        <v>4381</v>
      </c>
      <c r="AA501" s="16" t="s">
        <v>4388</v>
      </c>
      <c r="AB501" s="290">
        <v>42039</v>
      </c>
      <c r="AC501" s="243">
        <v>42095</v>
      </c>
      <c r="AD501" s="100" t="s">
        <v>4389</v>
      </c>
      <c r="AF501" s="32" t="s">
        <v>60</v>
      </c>
      <c r="AG501" s="16" t="s">
        <v>2164</v>
      </c>
      <c r="AH501" s="412" t="s">
        <v>4372</v>
      </c>
      <c r="AI501" s="19" t="s">
        <v>4373</v>
      </c>
      <c r="AJ501" s="19">
        <v>276.6</v>
      </c>
      <c r="AK501" s="19">
        <v>2015</v>
      </c>
      <c r="AL501" s="19" t="s">
        <v>4374</v>
      </c>
      <c r="AM501" s="19">
        <v>276</v>
      </c>
      <c r="AN501" s="19">
        <v>6</v>
      </c>
      <c r="AO501" s="301"/>
      <c r="AP501" s="302" t="s">
        <v>65</v>
      </c>
      <c r="AQ501" s="40" t="e">
        <f>COUNTIF(#REF!,C501)</f>
        <v>#REF!</v>
      </c>
      <c r="AS501" s="220" t="e">
        <f>VLOOKUP(C501,#REF!,1,0)</f>
        <v>#REF!</v>
      </c>
    </row>
    <row r="502" ht="14.4" spans="1:45">
      <c r="A502" s="34" t="s">
        <v>4390</v>
      </c>
      <c r="B502" s="28">
        <v>507</v>
      </c>
      <c r="C502" s="34" t="s">
        <v>4390</v>
      </c>
      <c r="D502" s="100" t="s">
        <v>4391</v>
      </c>
      <c r="E502" s="238" t="s">
        <v>46</v>
      </c>
      <c r="I502" s="16" t="s">
        <v>4377</v>
      </c>
      <c r="J502" s="16" t="s">
        <v>48</v>
      </c>
      <c r="L502" s="16" t="s">
        <v>4364</v>
      </c>
      <c r="M502" s="16" t="s">
        <v>4392</v>
      </c>
      <c r="N502" s="16" t="s">
        <v>4393</v>
      </c>
      <c r="P502" s="265" t="s">
        <v>4380</v>
      </c>
      <c r="S502" s="16" t="s">
        <v>4367</v>
      </c>
      <c r="T502" s="16" t="s">
        <v>4368</v>
      </c>
      <c r="X502" s="18">
        <v>9</v>
      </c>
      <c r="Y502" s="16" t="s">
        <v>4381</v>
      </c>
      <c r="Z502" s="51" t="s">
        <v>4381</v>
      </c>
      <c r="AA502" s="16" t="s">
        <v>4394</v>
      </c>
      <c r="AB502" s="290">
        <v>42039</v>
      </c>
      <c r="AC502" s="243">
        <v>42095</v>
      </c>
      <c r="AD502" s="100" t="s">
        <v>4395</v>
      </c>
      <c r="AF502" s="32" t="s">
        <v>60</v>
      </c>
      <c r="AG502" s="16" t="s">
        <v>2164</v>
      </c>
      <c r="AH502" s="412" t="s">
        <v>4372</v>
      </c>
      <c r="AI502" s="19" t="s">
        <v>4373</v>
      </c>
      <c r="AJ502" s="19">
        <v>276.18</v>
      </c>
      <c r="AK502" s="19">
        <v>2015</v>
      </c>
      <c r="AL502" s="19" t="s">
        <v>4374</v>
      </c>
      <c r="AM502" s="19">
        <v>276</v>
      </c>
      <c r="AN502" s="19">
        <v>18</v>
      </c>
      <c r="AO502" s="301"/>
      <c r="AP502" s="302" t="s">
        <v>65</v>
      </c>
      <c r="AQ502" s="40" t="e">
        <f>COUNTIF(#REF!,C502)</f>
        <v>#REF!</v>
      </c>
      <c r="AS502" s="220" t="e">
        <f>VLOOKUP(C502,#REF!,1,0)</f>
        <v>#REF!</v>
      </c>
    </row>
    <row r="503" ht="14.4" spans="1:45">
      <c r="A503" s="96" t="s">
        <v>4396</v>
      </c>
      <c r="B503" s="28">
        <v>508</v>
      </c>
      <c r="C503" s="96" t="s">
        <v>4396</v>
      </c>
      <c r="D503" s="100" t="s">
        <v>4397</v>
      </c>
      <c r="E503" s="238" t="s">
        <v>46</v>
      </c>
      <c r="I503" s="16" t="s">
        <v>4377</v>
      </c>
      <c r="J503" s="16" t="s">
        <v>48</v>
      </c>
      <c r="L503" s="16" t="s">
        <v>4364</v>
      </c>
      <c r="M503" s="16" t="s">
        <v>4398</v>
      </c>
      <c r="N503" s="16" t="s">
        <v>4393</v>
      </c>
      <c r="P503" s="265" t="s">
        <v>4380</v>
      </c>
      <c r="S503" s="16" t="s">
        <v>4367</v>
      </c>
      <c r="T503" s="16" t="s">
        <v>4368</v>
      </c>
      <c r="X503" s="18">
        <v>8</v>
      </c>
      <c r="Y503" s="16" t="s">
        <v>4381</v>
      </c>
      <c r="Z503" s="51" t="s">
        <v>4381</v>
      </c>
      <c r="AA503" s="16" t="s">
        <v>4399</v>
      </c>
      <c r="AB503" s="290">
        <v>42039</v>
      </c>
      <c r="AC503" s="243">
        <v>42095</v>
      </c>
      <c r="AD503" s="100" t="s">
        <v>4400</v>
      </c>
      <c r="AF503" s="32" t="s">
        <v>60</v>
      </c>
      <c r="AG503" s="16" t="s">
        <v>2164</v>
      </c>
      <c r="AH503" s="412" t="s">
        <v>4372</v>
      </c>
      <c r="AI503" s="19" t="s">
        <v>4373</v>
      </c>
      <c r="AJ503" s="19">
        <v>276.21</v>
      </c>
      <c r="AK503" s="19">
        <v>2015</v>
      </c>
      <c r="AL503" s="19" t="s">
        <v>4374</v>
      </c>
      <c r="AM503" s="19">
        <v>276</v>
      </c>
      <c r="AN503" s="19">
        <v>21</v>
      </c>
      <c r="AO503" s="301"/>
      <c r="AP503" s="302" t="s">
        <v>65</v>
      </c>
      <c r="AQ503" s="40" t="e">
        <f>COUNTIF(#REF!,C503)</f>
        <v>#REF!</v>
      </c>
      <c r="AS503" s="220" t="e">
        <f>VLOOKUP(C503,#REF!,1,0)</f>
        <v>#REF!</v>
      </c>
    </row>
    <row r="504" ht="14.4" spans="1:45">
      <c r="A504" s="34" t="s">
        <v>4401</v>
      </c>
      <c r="B504" s="28">
        <v>509</v>
      </c>
      <c r="C504" s="34" t="s">
        <v>4401</v>
      </c>
      <c r="D504" s="100" t="s">
        <v>4402</v>
      </c>
      <c r="E504" s="238" t="s">
        <v>46</v>
      </c>
      <c r="I504" s="16" t="s">
        <v>4377</v>
      </c>
      <c r="J504" s="16" t="s">
        <v>48</v>
      </c>
      <c r="L504" s="16" t="s">
        <v>4364</v>
      </c>
      <c r="M504" s="16" t="s">
        <v>4403</v>
      </c>
      <c r="P504" s="265" t="s">
        <v>4380</v>
      </c>
      <c r="S504" s="16" t="s">
        <v>4367</v>
      </c>
      <c r="T504" s="16" t="s">
        <v>4368</v>
      </c>
      <c r="X504" s="18">
        <v>0</v>
      </c>
      <c r="Y504" s="16" t="s">
        <v>4381</v>
      </c>
      <c r="Z504" s="51" t="s">
        <v>4381</v>
      </c>
      <c r="AA504" s="16" t="s">
        <v>4404</v>
      </c>
      <c r="AB504" s="290">
        <v>42039</v>
      </c>
      <c r="AC504" s="243">
        <v>42095</v>
      </c>
      <c r="AD504" s="100" t="s">
        <v>4405</v>
      </c>
      <c r="AF504" s="32" t="s">
        <v>60</v>
      </c>
      <c r="AG504" s="16" t="s">
        <v>2164</v>
      </c>
      <c r="AH504" s="412" t="s">
        <v>4372</v>
      </c>
      <c r="AI504" s="19" t="s">
        <v>4373</v>
      </c>
      <c r="AJ504" s="19">
        <v>276.24</v>
      </c>
      <c r="AK504" s="19">
        <v>2015</v>
      </c>
      <c r="AL504" s="19" t="s">
        <v>4374</v>
      </c>
      <c r="AM504" s="19">
        <v>276</v>
      </c>
      <c r="AN504" s="19">
        <v>24</v>
      </c>
      <c r="AO504" s="301"/>
      <c r="AP504" s="302" t="s">
        <v>65</v>
      </c>
      <c r="AQ504" s="40" t="e">
        <f>COUNTIF(#REF!,C504)</f>
        <v>#REF!</v>
      </c>
      <c r="AS504" s="220" t="e">
        <f>VLOOKUP(C504,#REF!,1,0)</f>
        <v>#REF!</v>
      </c>
    </row>
    <row r="505" ht="14.4" spans="1:45">
      <c r="A505" s="39" t="s">
        <v>4406</v>
      </c>
      <c r="B505" s="28">
        <v>510</v>
      </c>
      <c r="C505" s="39" t="s">
        <v>4406</v>
      </c>
      <c r="D505" s="76" t="s">
        <v>4407</v>
      </c>
      <c r="E505" s="257" t="s">
        <v>445</v>
      </c>
      <c r="F505" s="249" t="s">
        <v>1482</v>
      </c>
      <c r="G505" s="249"/>
      <c r="H505" s="249"/>
      <c r="I505" s="43" t="s">
        <v>1482</v>
      </c>
      <c r="J505" s="76" t="s">
        <v>93</v>
      </c>
      <c r="K505" s="16" t="s">
        <v>49</v>
      </c>
      <c r="L505" s="16" t="s">
        <v>1483</v>
      </c>
      <c r="M505" s="38" t="s">
        <v>4408</v>
      </c>
      <c r="N505" s="43" t="s">
        <v>4409</v>
      </c>
      <c r="O505" s="314"/>
      <c r="P505" s="315" t="s">
        <v>4410</v>
      </c>
      <c r="Q505" s="38"/>
      <c r="R505" s="38"/>
      <c r="S505" s="316" t="s">
        <v>4411</v>
      </c>
      <c r="T505" s="316" t="s">
        <v>1489</v>
      </c>
      <c r="U505" s="38"/>
      <c r="V505" s="38"/>
      <c r="W505" s="38"/>
      <c r="X505" s="40"/>
      <c r="Y505" s="43" t="s">
        <v>4412</v>
      </c>
      <c r="Z505" s="51" t="s">
        <v>4412</v>
      </c>
      <c r="AA505" s="38" t="s">
        <v>4413</v>
      </c>
      <c r="AB505" s="289">
        <v>41481</v>
      </c>
      <c r="AC505" s="289">
        <v>41518</v>
      </c>
      <c r="AD505" s="286"/>
      <c r="AE505" s="298" t="s">
        <v>4414</v>
      </c>
      <c r="AF505" s="40" t="s">
        <v>60</v>
      </c>
      <c r="AG505" s="32" t="s">
        <v>2164</v>
      </c>
      <c r="AH505" s="62" t="s">
        <v>4415</v>
      </c>
      <c r="AI505" s="62" t="s">
        <v>4416</v>
      </c>
      <c r="AJ505" s="62">
        <v>124</v>
      </c>
      <c r="AK505" s="62">
        <v>2013</v>
      </c>
      <c r="AL505" s="70" t="s">
        <v>4416</v>
      </c>
      <c r="AM505" s="62">
        <v>124</v>
      </c>
      <c r="AN505" s="70"/>
      <c r="AO505" s="301"/>
      <c r="AP505" s="302" t="s">
        <v>65</v>
      </c>
      <c r="AQ505" s="40" t="e">
        <f>COUNTIF(#REF!,C505)</f>
        <v>#REF!</v>
      </c>
      <c r="AR505" s="38"/>
      <c r="AS505" s="220" t="e">
        <f>VLOOKUP(C505,#REF!,1,0)</f>
        <v>#REF!</v>
      </c>
    </row>
    <row r="506" ht="14.4" spans="1:45">
      <c r="A506" s="37" t="s">
        <v>4417</v>
      </c>
      <c r="B506" s="28">
        <v>511</v>
      </c>
      <c r="C506" s="37" t="s">
        <v>4417</v>
      </c>
      <c r="D506" s="76" t="s">
        <v>4418</v>
      </c>
      <c r="E506" s="248" t="s">
        <v>46</v>
      </c>
      <c r="F506" s="249" t="s">
        <v>352</v>
      </c>
      <c r="G506" s="249"/>
      <c r="H506" s="249"/>
      <c r="I506" s="80" t="s">
        <v>352</v>
      </c>
      <c r="J506" s="43" t="s">
        <v>48</v>
      </c>
      <c r="K506" s="76" t="s">
        <v>49</v>
      </c>
      <c r="L506" s="16" t="s">
        <v>353</v>
      </c>
      <c r="M506" s="288" t="s">
        <v>4419</v>
      </c>
      <c r="N506" s="268" t="s">
        <v>4420</v>
      </c>
      <c r="O506" s="262"/>
      <c r="P506" s="338" t="s">
        <v>4421</v>
      </c>
      <c r="Q506" s="31"/>
      <c r="R506" s="31"/>
      <c r="S506" s="344" t="s">
        <v>727</v>
      </c>
      <c r="T506" s="277" t="s">
        <v>728</v>
      </c>
      <c r="U506" s="278"/>
      <c r="V506" s="278"/>
      <c r="W506" s="278"/>
      <c r="X506" s="32"/>
      <c r="Y506" s="268" t="s">
        <v>4422</v>
      </c>
      <c r="Z506" s="80" t="s">
        <v>4423</v>
      </c>
      <c r="AA506" s="288" t="s">
        <v>4424</v>
      </c>
      <c r="AB506" s="305">
        <v>39561</v>
      </c>
      <c r="AC506" s="305">
        <v>39722</v>
      </c>
      <c r="AD506" s="299" t="s">
        <v>4425</v>
      </c>
      <c r="AE506" s="287"/>
      <c r="AF506" s="32" t="s">
        <v>60</v>
      </c>
      <c r="AG506" s="32" t="s">
        <v>2164</v>
      </c>
      <c r="AH506" s="62" t="s">
        <v>4426</v>
      </c>
      <c r="AI506" s="70" t="s">
        <v>4427</v>
      </c>
      <c r="AJ506" s="70">
        <v>2579</v>
      </c>
      <c r="AK506" s="62">
        <v>2008</v>
      </c>
      <c r="AL506" s="62" t="s">
        <v>4428</v>
      </c>
      <c r="AM506" s="70">
        <v>2579</v>
      </c>
      <c r="AN506" s="70"/>
      <c r="AO506" s="301"/>
      <c r="AP506" s="302" t="s">
        <v>65</v>
      </c>
      <c r="AQ506" s="40" t="e">
        <f>COUNTIF(#REF!,C506)</f>
        <v>#REF!</v>
      </c>
      <c r="AR506" s="38"/>
      <c r="AS506" s="220" t="e">
        <f>VLOOKUP(C506,#REF!,1,0)</f>
        <v>#REF!</v>
      </c>
    </row>
    <row r="507" ht="14.4" spans="1:45">
      <c r="A507" s="333" t="s">
        <v>4429</v>
      </c>
      <c r="B507" s="28">
        <v>512</v>
      </c>
      <c r="C507" s="333" t="s">
        <v>4429</v>
      </c>
      <c r="D507" s="90" t="s">
        <v>4430</v>
      </c>
      <c r="E507" s="248" t="s">
        <v>46</v>
      </c>
      <c r="F507" s="311" t="s">
        <v>352</v>
      </c>
      <c r="G507" s="249" t="s">
        <v>1691</v>
      </c>
      <c r="H507" s="311"/>
      <c r="I507" s="76" t="s">
        <v>352</v>
      </c>
      <c r="J507" s="43" t="s">
        <v>48</v>
      </c>
      <c r="K507" s="76" t="s">
        <v>49</v>
      </c>
      <c r="L507" s="16" t="s">
        <v>353</v>
      </c>
      <c r="M507" s="288" t="s">
        <v>4431</v>
      </c>
      <c r="N507" s="268" t="s">
        <v>4432</v>
      </c>
      <c r="O507" s="262"/>
      <c r="P507" s="339" t="s">
        <v>4433</v>
      </c>
      <c r="Q507" s="220"/>
      <c r="R507" s="220"/>
      <c r="S507" s="344" t="s">
        <v>727</v>
      </c>
      <c r="T507" s="277" t="s">
        <v>728</v>
      </c>
      <c r="U507" s="345"/>
      <c r="V507" s="345"/>
      <c r="W507" s="345"/>
      <c r="X507" s="40"/>
      <c r="Y507" s="268" t="s">
        <v>4434</v>
      </c>
      <c r="Z507" s="80" t="s">
        <v>4435</v>
      </c>
      <c r="AA507" s="288" t="s">
        <v>4436</v>
      </c>
      <c r="AB507" s="305">
        <v>44834</v>
      </c>
      <c r="AC507" s="305">
        <v>45017</v>
      </c>
      <c r="AD507" s="310" t="s">
        <v>4437</v>
      </c>
      <c r="AE507" s="28"/>
      <c r="AF507" s="32" t="s">
        <v>60</v>
      </c>
      <c r="AG507" s="32" t="s">
        <v>2164</v>
      </c>
      <c r="AH507" s="62" t="s">
        <v>4426</v>
      </c>
      <c r="AI507" s="121" t="s">
        <v>4427</v>
      </c>
      <c r="AJ507" s="121">
        <v>2701</v>
      </c>
      <c r="AK507" s="121">
        <v>2022</v>
      </c>
      <c r="AL507" s="70" t="s">
        <v>4428</v>
      </c>
      <c r="AM507" s="121">
        <v>2701</v>
      </c>
      <c r="AN507" s="70"/>
      <c r="AO507" s="301" t="s">
        <v>65</v>
      </c>
      <c r="AP507" s="302" t="s">
        <v>65</v>
      </c>
      <c r="AQ507" s="40" t="e">
        <f>COUNTIF(#REF!,C507)</f>
        <v>#REF!</v>
      </c>
      <c r="AR507" s="38"/>
      <c r="AS507" s="220" t="e">
        <f>VLOOKUP(C507,#REF!,1,0)</f>
        <v>#REF!</v>
      </c>
    </row>
    <row r="508" ht="14.4" spans="1:45">
      <c r="A508" s="34" t="s">
        <v>4438</v>
      </c>
      <c r="B508" s="28">
        <v>513</v>
      </c>
      <c r="C508" s="34" t="s">
        <v>4438</v>
      </c>
      <c r="D508" s="100" t="s">
        <v>4439</v>
      </c>
      <c r="E508" s="238" t="s">
        <v>46</v>
      </c>
      <c r="I508" s="80" t="s">
        <v>300</v>
      </c>
      <c r="J508" s="16" t="s">
        <v>48</v>
      </c>
      <c r="K508" s="80" t="s">
        <v>144</v>
      </c>
      <c r="L508" s="16" t="s">
        <v>301</v>
      </c>
      <c r="M508" s="16" t="s">
        <v>4440</v>
      </c>
      <c r="N508" s="16" t="s">
        <v>4441</v>
      </c>
      <c r="P508" s="265" t="s">
        <v>4442</v>
      </c>
      <c r="S508" s="16" t="s">
        <v>653</v>
      </c>
      <c r="T508" s="16" t="s">
        <v>4443</v>
      </c>
      <c r="X508" s="18">
        <v>24</v>
      </c>
      <c r="Y508" s="16" t="s">
        <v>4444</v>
      </c>
      <c r="Z508" s="80" t="s">
        <v>4445</v>
      </c>
      <c r="AA508" s="16" t="s">
        <v>4446</v>
      </c>
      <c r="AB508" s="290">
        <v>40897</v>
      </c>
      <c r="AC508" s="243">
        <v>41091</v>
      </c>
      <c r="AD508" s="100" t="s">
        <v>4447</v>
      </c>
      <c r="AF508" s="32" t="s">
        <v>60</v>
      </c>
      <c r="AG508" s="16" t="s">
        <v>2164</v>
      </c>
      <c r="AH508" s="412" t="s">
        <v>4426</v>
      </c>
      <c r="AI508" s="19" t="s">
        <v>4427</v>
      </c>
      <c r="AJ508" s="19">
        <v>3696.1</v>
      </c>
      <c r="AK508" s="19">
        <v>2011</v>
      </c>
      <c r="AL508" s="19" t="s">
        <v>4428</v>
      </c>
      <c r="AM508" s="19">
        <v>3696</v>
      </c>
      <c r="AN508" s="19">
        <v>1</v>
      </c>
      <c r="AO508" s="301"/>
      <c r="AP508" s="302" t="s">
        <v>65</v>
      </c>
      <c r="AQ508" s="40" t="e">
        <f>COUNTIF(#REF!,C508)</f>
        <v>#REF!</v>
      </c>
      <c r="AS508" s="220" t="e">
        <f>VLOOKUP(C508,#REF!,1,0)</f>
        <v>#REF!</v>
      </c>
    </row>
    <row r="509" ht="14.4" spans="1:45">
      <c r="A509" s="34" t="s">
        <v>4448</v>
      </c>
      <c r="B509" s="28">
        <v>514</v>
      </c>
      <c r="C509" s="34" t="s">
        <v>4448</v>
      </c>
      <c r="D509" s="100" t="s">
        <v>4449</v>
      </c>
      <c r="E509" s="238" t="s">
        <v>46</v>
      </c>
      <c r="I509" s="80" t="s">
        <v>300</v>
      </c>
      <c r="J509" s="16" t="s">
        <v>48</v>
      </c>
      <c r="K509" s="80" t="s">
        <v>144</v>
      </c>
      <c r="L509" s="16" t="s">
        <v>301</v>
      </c>
      <c r="M509" s="16" t="s">
        <v>4450</v>
      </c>
      <c r="N509" s="16" t="s">
        <v>4451</v>
      </c>
      <c r="P509" s="265" t="s">
        <v>4452</v>
      </c>
      <c r="S509" s="16" t="s">
        <v>653</v>
      </c>
      <c r="T509" s="16" t="s">
        <v>4443</v>
      </c>
      <c r="X509" s="18">
        <v>16</v>
      </c>
      <c r="Y509" s="16" t="s">
        <v>4453</v>
      </c>
      <c r="Z509" s="80" t="s">
        <v>4445</v>
      </c>
      <c r="AA509" s="16" t="s">
        <v>4454</v>
      </c>
      <c r="AB509" s="290">
        <v>40897</v>
      </c>
      <c r="AC509" s="243">
        <v>41091</v>
      </c>
      <c r="AD509" s="100" t="s">
        <v>4455</v>
      </c>
      <c r="AF509" s="32" t="s">
        <v>60</v>
      </c>
      <c r="AG509" s="16" t="s">
        <v>2164</v>
      </c>
      <c r="AH509" s="412" t="s">
        <v>4426</v>
      </c>
      <c r="AI509" s="19" t="s">
        <v>4427</v>
      </c>
      <c r="AJ509" s="19">
        <v>3696.2</v>
      </c>
      <c r="AK509" s="19">
        <v>2011</v>
      </c>
      <c r="AL509" s="19" t="s">
        <v>4428</v>
      </c>
      <c r="AM509" s="19">
        <v>3696</v>
      </c>
      <c r="AN509" s="19">
        <v>2</v>
      </c>
      <c r="AO509" s="301"/>
      <c r="AP509" s="302" t="s">
        <v>65</v>
      </c>
      <c r="AQ509" s="40" t="e">
        <f>COUNTIF(#REF!,C509)</f>
        <v>#REF!</v>
      </c>
      <c r="AS509" s="220" t="e">
        <f>VLOOKUP(C509,#REF!,1,0)</f>
        <v>#REF!</v>
      </c>
    </row>
    <row r="510" ht="14.4" spans="1:45">
      <c r="A510" s="34" t="s">
        <v>4456</v>
      </c>
      <c r="B510" s="28">
        <v>515</v>
      </c>
      <c r="C510" s="34" t="s">
        <v>4456</v>
      </c>
      <c r="D510" s="100" t="s">
        <v>4457</v>
      </c>
      <c r="E510" s="238" t="s">
        <v>46</v>
      </c>
      <c r="I510" s="80" t="s">
        <v>300</v>
      </c>
      <c r="J510" s="16" t="s">
        <v>48</v>
      </c>
      <c r="K510" s="80" t="s">
        <v>144</v>
      </c>
      <c r="L510" s="16" t="s">
        <v>301</v>
      </c>
      <c r="M510" s="16" t="s">
        <v>4458</v>
      </c>
      <c r="N510" s="16" t="s">
        <v>4459</v>
      </c>
      <c r="P510" s="265" t="s">
        <v>4460</v>
      </c>
      <c r="S510" s="16" t="s">
        <v>653</v>
      </c>
      <c r="T510" s="16" t="s">
        <v>4443</v>
      </c>
      <c r="X510" s="18">
        <v>18</v>
      </c>
      <c r="Y510" s="16" t="s">
        <v>4461</v>
      </c>
      <c r="Z510" s="80" t="s">
        <v>4445</v>
      </c>
      <c r="AA510" s="16" t="s">
        <v>4462</v>
      </c>
      <c r="AB510" s="290">
        <v>40897</v>
      </c>
      <c r="AC510" s="243">
        <v>41091</v>
      </c>
      <c r="AD510" s="100" t="s">
        <v>4463</v>
      </c>
      <c r="AF510" s="32" t="s">
        <v>60</v>
      </c>
      <c r="AG510" s="16" t="s">
        <v>2164</v>
      </c>
      <c r="AH510" s="412" t="s">
        <v>4426</v>
      </c>
      <c r="AI510" s="19" t="s">
        <v>4427</v>
      </c>
      <c r="AJ510" s="19">
        <v>3696.3</v>
      </c>
      <c r="AK510" s="19">
        <v>2011</v>
      </c>
      <c r="AL510" s="19" t="s">
        <v>4428</v>
      </c>
      <c r="AM510" s="19">
        <v>3696</v>
      </c>
      <c r="AN510" s="19">
        <v>3</v>
      </c>
      <c r="AO510" s="301"/>
      <c r="AP510" s="302" t="s">
        <v>65</v>
      </c>
      <c r="AQ510" s="40" t="e">
        <f>COUNTIF(#REF!,C510)</f>
        <v>#REF!</v>
      </c>
      <c r="AS510" s="220" t="e">
        <f>VLOOKUP(C510,#REF!,1,0)</f>
        <v>#REF!</v>
      </c>
    </row>
    <row r="511" ht="14.4" spans="1:45">
      <c r="A511" s="37" t="s">
        <v>4464</v>
      </c>
      <c r="B511" s="28">
        <v>516</v>
      </c>
      <c r="C511" s="37" t="s">
        <v>4464</v>
      </c>
      <c r="D511" s="76" t="s">
        <v>4465</v>
      </c>
      <c r="E511" s="257" t="s">
        <v>46</v>
      </c>
      <c r="F511" s="249" t="s">
        <v>668</v>
      </c>
      <c r="G511" s="249"/>
      <c r="H511" s="249"/>
      <c r="I511" s="43" t="s">
        <v>668</v>
      </c>
      <c r="J511" s="76" t="s">
        <v>93</v>
      </c>
      <c r="K511" s="43"/>
      <c r="L511" s="340" t="s">
        <v>4466</v>
      </c>
      <c r="M511" s="38" t="s">
        <v>4467</v>
      </c>
      <c r="N511" s="43" t="s">
        <v>4468</v>
      </c>
      <c r="O511" s="314" t="s">
        <v>112</v>
      </c>
      <c r="P511" s="315" t="s">
        <v>112</v>
      </c>
      <c r="Q511" s="38"/>
      <c r="R511" s="38"/>
      <c r="S511" s="316" t="s">
        <v>4469</v>
      </c>
      <c r="T511" s="316" t="s">
        <v>4470</v>
      </c>
      <c r="U511" s="38"/>
      <c r="V511" s="38"/>
      <c r="W511" s="38"/>
      <c r="X511" s="40"/>
      <c r="Y511" s="43" t="s">
        <v>4471</v>
      </c>
      <c r="Z511" s="80" t="s">
        <v>4472</v>
      </c>
      <c r="AA511" s="288">
        <v>0</v>
      </c>
      <c r="AB511" s="289">
        <v>41267</v>
      </c>
      <c r="AC511" s="289">
        <v>41334</v>
      </c>
      <c r="AD511" s="286"/>
      <c r="AE511" s="287"/>
      <c r="AF511" s="32" t="s">
        <v>60</v>
      </c>
      <c r="AG511" s="32" t="s">
        <v>2164</v>
      </c>
      <c r="AH511" s="62" t="s">
        <v>4473</v>
      </c>
      <c r="AI511" s="70" t="s">
        <v>4474</v>
      </c>
      <c r="AJ511" s="70">
        <v>2025</v>
      </c>
      <c r="AK511" s="62">
        <v>2012</v>
      </c>
      <c r="AL511" s="62" t="s">
        <v>4474</v>
      </c>
      <c r="AM511" s="70">
        <v>2025</v>
      </c>
      <c r="AN511" s="70"/>
      <c r="AO511" s="301"/>
      <c r="AP511" s="302" t="s">
        <v>65</v>
      </c>
      <c r="AQ511" s="40" t="e">
        <f>COUNTIF(#REF!,C511)</f>
        <v>#REF!</v>
      </c>
      <c r="AR511" s="38"/>
      <c r="AS511" s="220" t="e">
        <f>VLOOKUP(C511,#REF!,1,0)</f>
        <v>#REF!</v>
      </c>
    </row>
    <row r="512" ht="14.4" spans="1:45">
      <c r="A512" s="37" t="s">
        <v>4475</v>
      </c>
      <c r="B512" s="28">
        <v>517</v>
      </c>
      <c r="C512" s="37" t="s">
        <v>4475</v>
      </c>
      <c r="D512" s="76" t="s">
        <v>4210</v>
      </c>
      <c r="E512" s="257" t="s">
        <v>445</v>
      </c>
      <c r="F512" s="249" t="s">
        <v>47</v>
      </c>
      <c r="G512" s="249"/>
      <c r="H512" s="249"/>
      <c r="I512" s="80" t="s">
        <v>47</v>
      </c>
      <c r="J512" s="43" t="s">
        <v>48</v>
      </c>
      <c r="K512" s="43"/>
      <c r="L512" s="16" t="s">
        <v>50</v>
      </c>
      <c r="M512" s="38" t="s">
        <v>4476</v>
      </c>
      <c r="N512" s="43" t="s">
        <v>4477</v>
      </c>
      <c r="O512" s="314"/>
      <c r="P512" s="315" t="s">
        <v>4478</v>
      </c>
      <c r="Q512" s="38"/>
      <c r="R512" s="38"/>
      <c r="S512" s="316" t="s">
        <v>822</v>
      </c>
      <c r="T512" s="316" t="s">
        <v>823</v>
      </c>
      <c r="U512" s="38"/>
      <c r="V512" s="38"/>
      <c r="W512" s="38"/>
      <c r="X512" s="40">
        <v>8</v>
      </c>
      <c r="Y512" s="43" t="s">
        <v>72</v>
      </c>
      <c r="Z512" s="51" t="s">
        <v>72</v>
      </c>
      <c r="AA512" s="38" t="s">
        <v>4479</v>
      </c>
      <c r="AB512" s="289">
        <v>38657</v>
      </c>
      <c r="AC512" s="289">
        <v>42248</v>
      </c>
      <c r="AD512" s="317" t="s">
        <v>4480</v>
      </c>
      <c r="AE512" s="351" t="s">
        <v>4481</v>
      </c>
      <c r="AF512" s="32" t="s">
        <v>60</v>
      </c>
      <c r="AG512" s="32" t="s">
        <v>2164</v>
      </c>
      <c r="AH512" s="62" t="s">
        <v>4482</v>
      </c>
      <c r="AI512" s="70" t="s">
        <v>4483</v>
      </c>
      <c r="AJ512" s="70">
        <v>4730.2</v>
      </c>
      <c r="AK512" s="62">
        <v>2016</v>
      </c>
      <c r="AL512" s="62" t="s">
        <v>4484</v>
      </c>
      <c r="AM512" s="70">
        <v>4730</v>
      </c>
      <c r="AN512" s="70">
        <v>2</v>
      </c>
      <c r="AO512" s="301"/>
      <c r="AP512" s="302" t="s">
        <v>65</v>
      </c>
      <c r="AQ512" s="40" t="e">
        <f>COUNTIF(#REF!,C512)</f>
        <v>#REF!</v>
      </c>
      <c r="AR512" s="38"/>
      <c r="AS512" s="220" t="e">
        <f>VLOOKUP(C512,#REF!,1,0)</f>
        <v>#REF!</v>
      </c>
    </row>
    <row r="513" ht="14.4" spans="1:45">
      <c r="A513" s="37" t="s">
        <v>4485</v>
      </c>
      <c r="B513" s="28">
        <v>518</v>
      </c>
      <c r="C513" s="37" t="s">
        <v>4485</v>
      </c>
      <c r="D513" s="76" t="s">
        <v>4218</v>
      </c>
      <c r="E513" s="257" t="s">
        <v>445</v>
      </c>
      <c r="F513" s="249" t="s">
        <v>47</v>
      </c>
      <c r="G513" s="249"/>
      <c r="H513" s="249"/>
      <c r="I513" s="80" t="s">
        <v>47</v>
      </c>
      <c r="J513" s="43" t="s">
        <v>48</v>
      </c>
      <c r="K513" s="43"/>
      <c r="L513" s="16" t="s">
        <v>50</v>
      </c>
      <c r="M513" s="38" t="s">
        <v>4486</v>
      </c>
      <c r="N513" s="43" t="s">
        <v>4487</v>
      </c>
      <c r="O513" s="314"/>
      <c r="P513" s="265" t="s">
        <v>4488</v>
      </c>
      <c r="Q513" s="38"/>
      <c r="R513" s="38"/>
      <c r="S513" s="316" t="s">
        <v>822</v>
      </c>
      <c r="T513" s="316" t="s">
        <v>823</v>
      </c>
      <c r="U513" s="38"/>
      <c r="V513" s="38"/>
      <c r="W513" s="38"/>
      <c r="X513" s="40">
        <v>113</v>
      </c>
      <c r="Y513" s="43" t="s">
        <v>72</v>
      </c>
      <c r="Z513" s="51" t="s">
        <v>72</v>
      </c>
      <c r="AA513" s="38" t="s">
        <v>4489</v>
      </c>
      <c r="AB513" s="289">
        <v>38657</v>
      </c>
      <c r="AC513" s="289">
        <v>42248</v>
      </c>
      <c r="AD513" s="317" t="s">
        <v>4490</v>
      </c>
      <c r="AE513" s="351" t="s">
        <v>4491</v>
      </c>
      <c r="AF513" s="32" t="s">
        <v>60</v>
      </c>
      <c r="AG513" s="32" t="s">
        <v>2164</v>
      </c>
      <c r="AH513" s="62" t="s">
        <v>4482</v>
      </c>
      <c r="AI513" s="70" t="s">
        <v>4483</v>
      </c>
      <c r="AJ513" s="70">
        <v>4730.3</v>
      </c>
      <c r="AK513" s="62">
        <v>2016</v>
      </c>
      <c r="AL513" s="62" t="s">
        <v>4484</v>
      </c>
      <c r="AM513" s="70">
        <v>4730</v>
      </c>
      <c r="AN513" s="70">
        <v>3</v>
      </c>
      <c r="AO513" s="301"/>
      <c r="AP513" s="302" t="s">
        <v>65</v>
      </c>
      <c r="AQ513" s="40" t="e">
        <f>COUNTIF(#REF!,C513)</f>
        <v>#REF!</v>
      </c>
      <c r="AR513" s="38"/>
      <c r="AS513" s="220" t="e">
        <f>VLOOKUP(C513,#REF!,1,0)</f>
        <v>#REF!</v>
      </c>
    </row>
    <row r="514" ht="14.4" spans="1:45">
      <c r="A514" s="34" t="s">
        <v>4492</v>
      </c>
      <c r="B514" s="28">
        <v>519</v>
      </c>
      <c r="C514" s="34" t="s">
        <v>4492</v>
      </c>
      <c r="D514" s="100" t="s">
        <v>4493</v>
      </c>
      <c r="E514" s="238" t="s">
        <v>445</v>
      </c>
      <c r="I514" s="80" t="s">
        <v>47</v>
      </c>
      <c r="J514" s="16" t="s">
        <v>48</v>
      </c>
      <c r="L514" s="16" t="s">
        <v>50</v>
      </c>
      <c r="M514" s="16" t="s">
        <v>4494</v>
      </c>
      <c r="N514" s="16" t="s">
        <v>4495</v>
      </c>
      <c r="O514" s="240" t="s">
        <v>4234</v>
      </c>
      <c r="P514" s="265" t="s">
        <v>4496</v>
      </c>
      <c r="S514" s="16" t="s">
        <v>822</v>
      </c>
      <c r="T514" s="16" t="s">
        <v>823</v>
      </c>
      <c r="X514" s="18">
        <v>27</v>
      </c>
      <c r="Y514" s="375" t="s">
        <v>72</v>
      </c>
      <c r="Z514" s="51" t="s">
        <v>72</v>
      </c>
      <c r="AA514" s="16" t="s">
        <v>4497</v>
      </c>
      <c r="AB514" s="290">
        <v>38559</v>
      </c>
      <c r="AC514" s="243">
        <v>38657</v>
      </c>
      <c r="AD514" s="100" t="s">
        <v>4498</v>
      </c>
      <c r="AE514" s="298" t="s">
        <v>4499</v>
      </c>
      <c r="AF514" s="32" t="s">
        <v>60</v>
      </c>
      <c r="AG514" s="16" t="s">
        <v>2164</v>
      </c>
      <c r="AH514" s="412" t="s">
        <v>4482</v>
      </c>
      <c r="AI514" s="19" t="s">
        <v>4483</v>
      </c>
      <c r="AJ514" s="19">
        <v>4730.4</v>
      </c>
      <c r="AK514" s="19">
        <v>2005</v>
      </c>
      <c r="AL514" s="19" t="s">
        <v>4484</v>
      </c>
      <c r="AM514" s="19">
        <v>4730</v>
      </c>
      <c r="AN514" s="19">
        <v>4</v>
      </c>
      <c r="AO514" s="301"/>
      <c r="AP514" s="302" t="s">
        <v>65</v>
      </c>
      <c r="AQ514" s="40" t="e">
        <f>COUNTIF(#REF!,C514)</f>
        <v>#REF!</v>
      </c>
      <c r="AS514" s="220" t="e">
        <f>VLOOKUP(C514,#REF!,1,0)</f>
        <v>#REF!</v>
      </c>
    </row>
    <row r="515" ht="14.4" spans="1:45">
      <c r="A515" s="37" t="s">
        <v>4500</v>
      </c>
      <c r="B515" s="28">
        <v>520</v>
      </c>
      <c r="C515" s="37" t="s">
        <v>4500</v>
      </c>
      <c r="D515" s="76" t="s">
        <v>4501</v>
      </c>
      <c r="E515" s="248" t="s">
        <v>46</v>
      </c>
      <c r="F515" s="311" t="s">
        <v>4502</v>
      </c>
      <c r="G515" s="249"/>
      <c r="H515" s="311"/>
      <c r="I515" s="76" t="s">
        <v>1445</v>
      </c>
      <c r="J515" s="43" t="s">
        <v>48</v>
      </c>
      <c r="K515" s="76"/>
      <c r="L515" s="76" t="s">
        <v>4503</v>
      </c>
      <c r="M515" s="288" t="s">
        <v>4504</v>
      </c>
      <c r="N515" s="268" t="s">
        <v>4505</v>
      </c>
      <c r="O515" s="262"/>
      <c r="P515" s="338" t="s">
        <v>4506</v>
      </c>
      <c r="Q515" s="31"/>
      <c r="R515" s="31"/>
      <c r="S515" s="344" t="s">
        <v>4507</v>
      </c>
      <c r="T515" s="277" t="s">
        <v>4508</v>
      </c>
      <c r="U515" s="278"/>
      <c r="V515" s="278"/>
      <c r="W515" s="278"/>
      <c r="X515" s="32"/>
      <c r="Y515" s="268" t="s">
        <v>4509</v>
      </c>
      <c r="Z515" s="51" t="s">
        <v>4509</v>
      </c>
      <c r="AA515" s="288" t="s">
        <v>4510</v>
      </c>
      <c r="AB515" s="305">
        <v>39322</v>
      </c>
      <c r="AC515" s="305">
        <v>39479</v>
      </c>
      <c r="AD515" s="299" t="s">
        <v>4511</v>
      </c>
      <c r="AE515" s="287"/>
      <c r="AF515" s="32" t="s">
        <v>60</v>
      </c>
      <c r="AG515" s="32" t="s">
        <v>2164</v>
      </c>
      <c r="AH515" s="62" t="s">
        <v>4482</v>
      </c>
      <c r="AI515" s="70" t="s">
        <v>4483</v>
      </c>
      <c r="AJ515" s="70">
        <v>5000.1</v>
      </c>
      <c r="AK515" s="62">
        <v>2007</v>
      </c>
      <c r="AL515" s="62" t="s">
        <v>4484</v>
      </c>
      <c r="AM515" s="70">
        <v>5000</v>
      </c>
      <c r="AN515" s="70">
        <v>1</v>
      </c>
      <c r="AO515" s="301"/>
      <c r="AP515" s="302" t="s">
        <v>65</v>
      </c>
      <c r="AQ515" s="40" t="e">
        <f>COUNTIF(#REF!,C515)</f>
        <v>#REF!</v>
      </c>
      <c r="AR515" s="38"/>
      <c r="AS515" s="220" t="e">
        <f>VLOOKUP(C515,#REF!,1,0)</f>
        <v>#REF!</v>
      </c>
    </row>
    <row r="516" ht="14.4" spans="1:45">
      <c r="A516" s="37" t="s">
        <v>4512</v>
      </c>
      <c r="B516" s="28">
        <v>521</v>
      </c>
      <c r="C516" s="37" t="s">
        <v>4512</v>
      </c>
      <c r="D516" s="76" t="s">
        <v>4513</v>
      </c>
      <c r="E516" s="248" t="s">
        <v>46</v>
      </c>
      <c r="F516" s="311" t="s">
        <v>4502</v>
      </c>
      <c r="G516" s="249"/>
      <c r="H516" s="311"/>
      <c r="I516" s="76" t="s">
        <v>1445</v>
      </c>
      <c r="J516" s="43" t="s">
        <v>48</v>
      </c>
      <c r="K516" s="76"/>
      <c r="L516" s="76" t="s">
        <v>4503</v>
      </c>
      <c r="M516" s="288" t="s">
        <v>4514</v>
      </c>
      <c r="N516" s="268" t="s">
        <v>4515</v>
      </c>
      <c r="O516" s="262"/>
      <c r="P516" s="338" t="s">
        <v>4516</v>
      </c>
      <c r="Q516" s="31"/>
      <c r="R516" s="31"/>
      <c r="S516" s="344" t="s">
        <v>4507</v>
      </c>
      <c r="T516" s="277" t="s">
        <v>4517</v>
      </c>
      <c r="U516" s="278"/>
      <c r="V516" s="278"/>
      <c r="W516" s="278"/>
      <c r="X516" s="32"/>
      <c r="Y516" s="268" t="s">
        <v>4518</v>
      </c>
      <c r="Z516" s="51" t="s">
        <v>4518</v>
      </c>
      <c r="AA516" s="288" t="s">
        <v>4519</v>
      </c>
      <c r="AB516" s="305">
        <v>39322</v>
      </c>
      <c r="AC516" s="305">
        <v>39479</v>
      </c>
      <c r="AD516" s="299" t="s">
        <v>4520</v>
      </c>
      <c r="AE516" s="287"/>
      <c r="AF516" s="32" t="s">
        <v>60</v>
      </c>
      <c r="AG516" s="32" t="s">
        <v>2164</v>
      </c>
      <c r="AH516" s="62" t="s">
        <v>4482</v>
      </c>
      <c r="AI516" s="70" t="s">
        <v>4483</v>
      </c>
      <c r="AJ516" s="70">
        <v>5000.3</v>
      </c>
      <c r="AK516" s="62">
        <v>2007</v>
      </c>
      <c r="AL516" s="62" t="s">
        <v>4484</v>
      </c>
      <c r="AM516" s="70">
        <v>5000</v>
      </c>
      <c r="AN516" s="70">
        <v>3</v>
      </c>
      <c r="AO516" s="301"/>
      <c r="AP516" s="302" t="s">
        <v>65</v>
      </c>
      <c r="AQ516" s="40" t="e">
        <f>COUNTIF(#REF!,C516)</f>
        <v>#REF!</v>
      </c>
      <c r="AR516" s="38"/>
      <c r="AS516" s="220" t="e">
        <f>VLOOKUP(C516,#REF!,1,0)</f>
        <v>#REF!</v>
      </c>
    </row>
    <row r="517" ht="14.4" spans="1:45">
      <c r="A517" s="37" t="s">
        <v>4521</v>
      </c>
      <c r="B517" s="28">
        <v>522</v>
      </c>
      <c r="C517" s="37" t="s">
        <v>4521</v>
      </c>
      <c r="D517" s="76" t="s">
        <v>4522</v>
      </c>
      <c r="E517" s="257" t="s">
        <v>46</v>
      </c>
      <c r="F517" s="311" t="s">
        <v>4502</v>
      </c>
      <c r="G517" s="249"/>
      <c r="H517" s="311"/>
      <c r="I517" s="76" t="s">
        <v>1445</v>
      </c>
      <c r="J517" s="43" t="s">
        <v>48</v>
      </c>
      <c r="K517" s="43"/>
      <c r="L517" s="43" t="s">
        <v>4503</v>
      </c>
      <c r="M517" s="38" t="s">
        <v>4523</v>
      </c>
      <c r="N517" s="43" t="s">
        <v>4524</v>
      </c>
      <c r="O517" s="314" t="s">
        <v>112</v>
      </c>
      <c r="P517" s="315" t="s">
        <v>4525</v>
      </c>
      <c r="Q517" s="38"/>
      <c r="R517" s="38"/>
      <c r="S517" s="316" t="s">
        <v>514</v>
      </c>
      <c r="T517" s="316" t="s">
        <v>4508</v>
      </c>
      <c r="U517" s="38"/>
      <c r="V517" s="38"/>
      <c r="W517" s="38"/>
      <c r="X517" s="40"/>
      <c r="Y517" s="43" t="s">
        <v>4526</v>
      </c>
      <c r="Z517" s="80" t="s">
        <v>4527</v>
      </c>
      <c r="AA517" s="38" t="s">
        <v>4528</v>
      </c>
      <c r="AB517" s="289">
        <v>39322</v>
      </c>
      <c r="AC517" s="289">
        <v>39479</v>
      </c>
      <c r="AD517" s="286"/>
      <c r="AE517" s="287"/>
      <c r="AF517" s="32" t="s">
        <v>60</v>
      </c>
      <c r="AG517" s="32" t="s">
        <v>2164</v>
      </c>
      <c r="AH517" s="62" t="s">
        <v>4482</v>
      </c>
      <c r="AI517" s="70" t="s">
        <v>4483</v>
      </c>
      <c r="AJ517" s="70">
        <v>5000.4</v>
      </c>
      <c r="AK517" s="62">
        <v>2007</v>
      </c>
      <c r="AL517" s="62" t="s">
        <v>4484</v>
      </c>
      <c r="AM517" s="70">
        <v>5000</v>
      </c>
      <c r="AN517" s="70">
        <v>4</v>
      </c>
      <c r="AO517" s="301"/>
      <c r="AP517" s="302" t="s">
        <v>65</v>
      </c>
      <c r="AQ517" s="40" t="e">
        <f>COUNTIF(#REF!,C517)</f>
        <v>#REF!</v>
      </c>
      <c r="AR517" s="38"/>
      <c r="AS517" s="220" t="e">
        <f>VLOOKUP(C517,#REF!,1,0)</f>
        <v>#REF!</v>
      </c>
    </row>
    <row r="518" ht="14.4" spans="1:45">
      <c r="A518" s="84" t="s">
        <v>4529</v>
      </c>
      <c r="B518" s="28">
        <v>523</v>
      </c>
      <c r="C518" s="84" t="s">
        <v>4529</v>
      </c>
      <c r="D518" s="76" t="s">
        <v>4530</v>
      </c>
      <c r="E518" s="248" t="s">
        <v>445</v>
      </c>
      <c r="F518" s="311" t="s">
        <v>4502</v>
      </c>
      <c r="G518" s="249"/>
      <c r="H518" s="311"/>
      <c r="I518" s="76" t="s">
        <v>1445</v>
      </c>
      <c r="J518" s="43" t="s">
        <v>48</v>
      </c>
      <c r="K518" s="76"/>
      <c r="L518" s="76" t="s">
        <v>4503</v>
      </c>
      <c r="M518" s="288" t="s">
        <v>4531</v>
      </c>
      <c r="N518" s="268"/>
      <c r="O518" s="262"/>
      <c r="P518" s="338" t="s">
        <v>4532</v>
      </c>
      <c r="Q518" s="31"/>
      <c r="R518" s="31"/>
      <c r="S518" s="344" t="s">
        <v>4507</v>
      </c>
      <c r="T518" s="277" t="s">
        <v>4508</v>
      </c>
      <c r="U518" s="278"/>
      <c r="V518" s="278"/>
      <c r="W518" s="278"/>
      <c r="X518" s="32"/>
      <c r="Y518" s="268" t="s">
        <v>4533</v>
      </c>
      <c r="Z518" s="51" t="s">
        <v>4533</v>
      </c>
      <c r="AA518" s="288" t="s">
        <v>4534</v>
      </c>
      <c r="AB518" s="305">
        <v>39322</v>
      </c>
      <c r="AC518" s="305">
        <v>39479</v>
      </c>
      <c r="AD518" s="299" t="s">
        <v>4535</v>
      </c>
      <c r="AE518" s="298" t="s">
        <v>4536</v>
      </c>
      <c r="AF518" s="32" t="s">
        <v>60</v>
      </c>
      <c r="AG518" s="32" t="s">
        <v>2164</v>
      </c>
      <c r="AH518" s="62" t="s">
        <v>4482</v>
      </c>
      <c r="AI518" s="70" t="s">
        <v>4483</v>
      </c>
      <c r="AJ518" s="70">
        <v>5000.6</v>
      </c>
      <c r="AK518" s="62">
        <v>2007</v>
      </c>
      <c r="AL518" s="62" t="s">
        <v>4484</v>
      </c>
      <c r="AM518" s="70">
        <v>5000</v>
      </c>
      <c r="AN518" s="70">
        <v>6</v>
      </c>
      <c r="AO518" s="301"/>
      <c r="AP518" s="302" t="s">
        <v>65</v>
      </c>
      <c r="AQ518" s="40" t="e">
        <f>COUNTIF(#REF!,C518)</f>
        <v>#REF!</v>
      </c>
      <c r="AR518" s="38"/>
      <c r="AS518" s="220" t="e">
        <f>VLOOKUP(C518,#REF!,1,0)</f>
        <v>#REF!</v>
      </c>
    </row>
    <row r="519" ht="14.4" spans="1:45">
      <c r="A519" s="84" t="s">
        <v>4537</v>
      </c>
      <c r="B519" s="28">
        <v>524</v>
      </c>
      <c r="C519" s="84" t="s">
        <v>4537</v>
      </c>
      <c r="D519" s="76" t="s">
        <v>4538</v>
      </c>
      <c r="E519" s="248" t="s">
        <v>445</v>
      </c>
      <c r="F519" s="311" t="s">
        <v>4502</v>
      </c>
      <c r="G519" s="249"/>
      <c r="H519" s="311"/>
      <c r="I519" s="76" t="s">
        <v>1445</v>
      </c>
      <c r="J519" s="43" t="s">
        <v>48</v>
      </c>
      <c r="K519" s="76"/>
      <c r="L519" s="76" t="s">
        <v>4503</v>
      </c>
      <c r="M519" s="288" t="s">
        <v>4539</v>
      </c>
      <c r="N519" s="268" t="s">
        <v>4540</v>
      </c>
      <c r="O519" s="262"/>
      <c r="P519" s="338" t="s">
        <v>4541</v>
      </c>
      <c r="Q519" s="31"/>
      <c r="R519" s="31"/>
      <c r="S519" s="344" t="s">
        <v>4507</v>
      </c>
      <c r="T519" s="277" t="s">
        <v>4508</v>
      </c>
      <c r="U519" s="278"/>
      <c r="V519" s="278"/>
      <c r="W519" s="278"/>
      <c r="X519" s="32"/>
      <c r="Y519" s="268" t="s">
        <v>4542</v>
      </c>
      <c r="Z519" s="80" t="s">
        <v>4527</v>
      </c>
      <c r="AA519" s="288" t="s">
        <v>4543</v>
      </c>
      <c r="AB519" s="305">
        <v>39322</v>
      </c>
      <c r="AC519" s="305">
        <v>39479</v>
      </c>
      <c r="AD519" s="299" t="s">
        <v>4544</v>
      </c>
      <c r="AE519" s="298" t="s">
        <v>4536</v>
      </c>
      <c r="AF519" s="32" t="s">
        <v>60</v>
      </c>
      <c r="AG519" s="32" t="s">
        <v>2164</v>
      </c>
      <c r="AH519" s="62" t="s">
        <v>4482</v>
      </c>
      <c r="AI519" s="70" t="s">
        <v>4483</v>
      </c>
      <c r="AJ519" s="70">
        <v>5000.8</v>
      </c>
      <c r="AK519" s="62">
        <v>2007</v>
      </c>
      <c r="AL519" s="62" t="s">
        <v>4484</v>
      </c>
      <c r="AM519" s="70">
        <v>5000</v>
      </c>
      <c r="AN519" s="70">
        <v>8</v>
      </c>
      <c r="AO519" s="301"/>
      <c r="AP519" s="302" t="s">
        <v>65</v>
      </c>
      <c r="AQ519" s="40" t="e">
        <f>COUNTIF(#REF!,C519)</f>
        <v>#REF!</v>
      </c>
      <c r="AR519" s="38"/>
      <c r="AS519" s="220" t="e">
        <f>VLOOKUP(C519,#REF!,1,0)</f>
        <v>#REF!</v>
      </c>
    </row>
    <row r="520" ht="14.4" spans="1:45">
      <c r="A520" s="84" t="s">
        <v>4545</v>
      </c>
      <c r="B520" s="28">
        <v>525</v>
      </c>
      <c r="C520" s="84" t="s">
        <v>4545</v>
      </c>
      <c r="D520" s="76" t="s">
        <v>4546</v>
      </c>
      <c r="E520" s="248" t="s">
        <v>46</v>
      </c>
      <c r="F520" s="311" t="s">
        <v>4502</v>
      </c>
      <c r="G520" s="249"/>
      <c r="H520" s="311"/>
      <c r="I520" s="76" t="s">
        <v>1445</v>
      </c>
      <c r="J520" s="43" t="s">
        <v>48</v>
      </c>
      <c r="K520" s="76"/>
      <c r="L520" s="76" t="s">
        <v>4503</v>
      </c>
      <c r="M520" s="288" t="s">
        <v>4547</v>
      </c>
      <c r="N520" s="268" t="s">
        <v>4548</v>
      </c>
      <c r="O520" s="262"/>
      <c r="P520" s="338" t="s">
        <v>4549</v>
      </c>
      <c r="Q520" s="31"/>
      <c r="R520" s="31"/>
      <c r="S520" s="344" t="s">
        <v>4507</v>
      </c>
      <c r="T520" s="277" t="s">
        <v>4508</v>
      </c>
      <c r="U520" s="278"/>
      <c r="V520" s="278"/>
      <c r="W520" s="278"/>
      <c r="X520" s="32"/>
      <c r="Y520" s="268" t="s">
        <v>4550</v>
      </c>
      <c r="Z520" s="51" t="s">
        <v>4550</v>
      </c>
      <c r="AA520" s="288" t="s">
        <v>4551</v>
      </c>
      <c r="AB520" s="305">
        <v>39322</v>
      </c>
      <c r="AC520" s="305">
        <v>39479</v>
      </c>
      <c r="AD520" s="299" t="s">
        <v>4552</v>
      </c>
      <c r="AE520" s="287"/>
      <c r="AF520" s="32" t="s">
        <v>60</v>
      </c>
      <c r="AG520" s="32" t="s">
        <v>2164</v>
      </c>
      <c r="AH520" s="62" t="s">
        <v>4482</v>
      </c>
      <c r="AI520" s="70" t="s">
        <v>4483</v>
      </c>
      <c r="AJ520" s="70">
        <v>5000.9</v>
      </c>
      <c r="AK520" s="62">
        <v>2007</v>
      </c>
      <c r="AL520" s="62" t="s">
        <v>4484</v>
      </c>
      <c r="AM520" s="70">
        <v>5000</v>
      </c>
      <c r="AN520" s="70">
        <v>9</v>
      </c>
      <c r="AO520" s="301"/>
      <c r="AP520" s="302" t="s">
        <v>65</v>
      </c>
      <c r="AQ520" s="40" t="e">
        <f>COUNTIF(#REF!,C520)</f>
        <v>#REF!</v>
      </c>
      <c r="AR520" s="38"/>
      <c r="AS520" s="220" t="e">
        <f>VLOOKUP(C520,#REF!,1,0)</f>
        <v>#REF!</v>
      </c>
    </row>
    <row r="521" ht="14.4" spans="1:45">
      <c r="A521" s="84" t="s">
        <v>4553</v>
      </c>
      <c r="B521" s="28">
        <v>526</v>
      </c>
      <c r="C521" s="84" t="s">
        <v>4553</v>
      </c>
      <c r="D521" s="76" t="s">
        <v>4554</v>
      </c>
      <c r="E521" s="248" t="s">
        <v>46</v>
      </c>
      <c r="F521" s="311" t="s">
        <v>4502</v>
      </c>
      <c r="G521" s="249"/>
      <c r="H521" s="311"/>
      <c r="I521" s="76" t="s">
        <v>1445</v>
      </c>
      <c r="J521" s="43" t="s">
        <v>48</v>
      </c>
      <c r="K521" s="76"/>
      <c r="L521" s="76" t="s">
        <v>4503</v>
      </c>
      <c r="M521" s="288" t="s">
        <v>4555</v>
      </c>
      <c r="N521" s="268" t="s">
        <v>4556</v>
      </c>
      <c r="O521" s="262"/>
      <c r="P521" s="338" t="s">
        <v>4557</v>
      </c>
      <c r="Q521" s="31"/>
      <c r="R521" s="31"/>
      <c r="S521" s="344" t="s">
        <v>4507</v>
      </c>
      <c r="T521" s="277" t="s">
        <v>4508</v>
      </c>
      <c r="U521" s="278"/>
      <c r="V521" s="278"/>
      <c r="W521" s="278"/>
      <c r="X521" s="32"/>
      <c r="Y521" s="268" t="s">
        <v>4558</v>
      </c>
      <c r="Z521" s="51" t="s">
        <v>4558</v>
      </c>
      <c r="AA521" s="288" t="s">
        <v>4559</v>
      </c>
      <c r="AB521" s="305">
        <v>39322</v>
      </c>
      <c r="AC521" s="305">
        <v>39479</v>
      </c>
      <c r="AD521" s="299" t="s">
        <v>4560</v>
      </c>
      <c r="AE521" s="287"/>
      <c r="AF521" s="32" t="s">
        <v>60</v>
      </c>
      <c r="AG521" s="32" t="s">
        <v>2164</v>
      </c>
      <c r="AH521" s="62" t="s">
        <v>4482</v>
      </c>
      <c r="AI521" s="70" t="s">
        <v>4483</v>
      </c>
      <c r="AJ521" s="70">
        <v>5000.12</v>
      </c>
      <c r="AK521" s="62">
        <v>2007</v>
      </c>
      <c r="AL521" s="62" t="s">
        <v>4484</v>
      </c>
      <c r="AM521" s="70">
        <v>5000</v>
      </c>
      <c r="AN521" s="70">
        <v>12</v>
      </c>
      <c r="AO521" s="301"/>
      <c r="AP521" s="302" t="s">
        <v>65</v>
      </c>
      <c r="AQ521" s="40" t="e">
        <f>COUNTIF(#REF!,C521)</f>
        <v>#REF!</v>
      </c>
      <c r="AR521" s="38"/>
      <c r="AS521" s="220" t="e">
        <f>VLOOKUP(C521,#REF!,1,0)</f>
        <v>#REF!</v>
      </c>
    </row>
    <row r="522" ht="14.4" spans="1:45">
      <c r="A522" s="84" t="s">
        <v>4561</v>
      </c>
      <c r="B522" s="28">
        <v>527</v>
      </c>
      <c r="C522" s="84" t="s">
        <v>4561</v>
      </c>
      <c r="D522" s="76" t="s">
        <v>4562</v>
      </c>
      <c r="E522" s="248" t="s">
        <v>46</v>
      </c>
      <c r="F522" s="311" t="s">
        <v>4502</v>
      </c>
      <c r="G522" s="249"/>
      <c r="H522" s="311"/>
      <c r="I522" s="76" t="s">
        <v>1445</v>
      </c>
      <c r="J522" s="43" t="s">
        <v>48</v>
      </c>
      <c r="K522" s="76"/>
      <c r="L522" s="76" t="s">
        <v>4503</v>
      </c>
      <c r="M522" s="288" t="s">
        <v>4563</v>
      </c>
      <c r="N522" s="268" t="s">
        <v>4564</v>
      </c>
      <c r="O522" s="262"/>
      <c r="P522" s="338" t="s">
        <v>4565</v>
      </c>
      <c r="Q522" s="31"/>
      <c r="R522" s="31"/>
      <c r="S522" s="344" t="s">
        <v>4507</v>
      </c>
      <c r="T522" s="277" t="s">
        <v>4508</v>
      </c>
      <c r="U522" s="278"/>
      <c r="V522" s="278"/>
      <c r="W522" s="278"/>
      <c r="X522" s="32"/>
      <c r="Y522" s="268" t="s">
        <v>4533</v>
      </c>
      <c r="Z522" s="51" t="s">
        <v>4533</v>
      </c>
      <c r="AA522" s="288" t="s">
        <v>4566</v>
      </c>
      <c r="AB522" s="305">
        <v>39322</v>
      </c>
      <c r="AC522" s="305">
        <v>39479</v>
      </c>
      <c r="AD522" s="299" t="s">
        <v>4567</v>
      </c>
      <c r="AE522" s="287"/>
      <c r="AF522" s="32" t="s">
        <v>60</v>
      </c>
      <c r="AG522" s="32" t="s">
        <v>2164</v>
      </c>
      <c r="AH522" s="62" t="s">
        <v>4482</v>
      </c>
      <c r="AI522" s="70" t="s">
        <v>4483</v>
      </c>
      <c r="AJ522" s="70">
        <v>5000.13</v>
      </c>
      <c r="AK522" s="62">
        <v>2007</v>
      </c>
      <c r="AL522" s="62" t="s">
        <v>4484</v>
      </c>
      <c r="AM522" s="70">
        <v>5000</v>
      </c>
      <c r="AN522" s="70">
        <v>13</v>
      </c>
      <c r="AO522" s="301"/>
      <c r="AP522" s="302" t="s">
        <v>65</v>
      </c>
      <c r="AQ522" s="40" t="e">
        <f>COUNTIF(#REF!,C522)</f>
        <v>#REF!</v>
      </c>
      <c r="AR522" s="38"/>
      <c r="AS522" s="220" t="e">
        <f>VLOOKUP(C522,#REF!,1,0)</f>
        <v>#REF!</v>
      </c>
    </row>
    <row r="523" ht="14.4" spans="1:45">
      <c r="A523" s="101" t="s">
        <v>4568</v>
      </c>
      <c r="B523" s="28">
        <v>528</v>
      </c>
      <c r="C523" s="101" t="s">
        <v>4568</v>
      </c>
      <c r="D523" s="80" t="s">
        <v>4569</v>
      </c>
      <c r="E523" s="257" t="s">
        <v>46</v>
      </c>
      <c r="F523" s="249" t="s">
        <v>4570</v>
      </c>
      <c r="G523" s="249"/>
      <c r="H523" s="249"/>
      <c r="I523" s="43" t="s">
        <v>4570</v>
      </c>
      <c r="J523" s="43" t="s">
        <v>48</v>
      </c>
      <c r="K523" s="76"/>
      <c r="L523" s="76" t="s">
        <v>4571</v>
      </c>
      <c r="M523" s="288" t="s">
        <v>4572</v>
      </c>
      <c r="N523" s="268" t="s">
        <v>4573</v>
      </c>
      <c r="O523" s="262"/>
      <c r="P523" s="338" t="s">
        <v>4574</v>
      </c>
      <c r="Q523" s="31"/>
      <c r="R523" s="31"/>
      <c r="S523" s="344" t="s">
        <v>4575</v>
      </c>
      <c r="T523" s="277" t="s">
        <v>4576</v>
      </c>
      <c r="U523" s="278"/>
      <c r="V523" s="278"/>
      <c r="W523" s="278"/>
      <c r="X523" s="32"/>
      <c r="Y523" s="268" t="s">
        <v>4577</v>
      </c>
      <c r="Z523" s="51" t="s">
        <v>4577</v>
      </c>
      <c r="AA523" s="288" t="s">
        <v>4578</v>
      </c>
      <c r="AB523" s="305">
        <v>41829</v>
      </c>
      <c r="AC523" s="305">
        <v>41944</v>
      </c>
      <c r="AD523" s="286"/>
      <c r="AE523" s="293"/>
      <c r="AF523" s="32" t="s">
        <v>60</v>
      </c>
      <c r="AG523" s="32" t="s">
        <v>2164</v>
      </c>
      <c r="AH523" s="62" t="s">
        <v>4482</v>
      </c>
      <c r="AI523" s="70" t="s">
        <v>4483</v>
      </c>
      <c r="AJ523" s="70">
        <v>8467</v>
      </c>
      <c r="AK523" s="62">
        <v>2014</v>
      </c>
      <c r="AL523" s="62" t="s">
        <v>4484</v>
      </c>
      <c r="AM523" s="70">
        <v>8467</v>
      </c>
      <c r="AN523" s="70"/>
      <c r="AO523" s="301"/>
      <c r="AP523" s="302" t="s">
        <v>65</v>
      </c>
      <c r="AQ523" s="40" t="e">
        <f>COUNTIF(#REF!,C523)</f>
        <v>#REF!</v>
      </c>
      <c r="AR523" s="38"/>
      <c r="AS523" s="220" t="e">
        <f>VLOOKUP(C523,#REF!,1,0)</f>
        <v>#REF!</v>
      </c>
    </row>
    <row r="524" ht="14.4" spans="1:45">
      <c r="A524" s="57" t="s">
        <v>4579</v>
      </c>
      <c r="B524" s="28">
        <v>529</v>
      </c>
      <c r="C524" s="57" t="s">
        <v>4579</v>
      </c>
      <c r="D524" s="80" t="s">
        <v>4580</v>
      </c>
      <c r="E524" s="257" t="s">
        <v>46</v>
      </c>
      <c r="F524" s="249" t="s">
        <v>178</v>
      </c>
      <c r="G524" s="249"/>
      <c r="H524" s="249"/>
      <c r="I524" s="16" t="s">
        <v>178</v>
      </c>
      <c r="J524" s="43" t="s">
        <v>48</v>
      </c>
      <c r="K524" s="43" t="s">
        <v>49</v>
      </c>
      <c r="L524" s="43" t="s">
        <v>179</v>
      </c>
      <c r="M524" s="38" t="s">
        <v>4581</v>
      </c>
      <c r="N524" s="43" t="s">
        <v>4582</v>
      </c>
      <c r="O524" s="314" t="s">
        <v>112</v>
      </c>
      <c r="P524" s="315" t="s">
        <v>4583</v>
      </c>
      <c r="Q524" s="38"/>
      <c r="R524" s="38"/>
      <c r="S524" s="316" t="s">
        <v>4584</v>
      </c>
      <c r="T524" s="316" t="s">
        <v>4585</v>
      </c>
      <c r="U524" s="38"/>
      <c r="V524" s="38"/>
      <c r="W524" s="38"/>
      <c r="X524" s="40"/>
      <c r="Y524" s="43" t="s">
        <v>4586</v>
      </c>
      <c r="Z524" s="80" t="s">
        <v>4587</v>
      </c>
      <c r="AA524" s="38" t="s">
        <v>4588</v>
      </c>
      <c r="AB524" s="289">
        <v>42287</v>
      </c>
      <c r="AC524" s="289">
        <v>42430</v>
      </c>
      <c r="AD524" s="286"/>
      <c r="AE524" s="293"/>
      <c r="AF524" s="32" t="s">
        <v>60</v>
      </c>
      <c r="AG524" s="32" t="s">
        <v>2164</v>
      </c>
      <c r="AH524" s="62" t="s">
        <v>4482</v>
      </c>
      <c r="AI524" s="70" t="s">
        <v>4483</v>
      </c>
      <c r="AJ524" s="70">
        <v>9388</v>
      </c>
      <c r="AK524" s="62">
        <v>2015</v>
      </c>
      <c r="AL524" s="62" t="s">
        <v>4484</v>
      </c>
      <c r="AM524" s="70">
        <v>9388</v>
      </c>
      <c r="AN524" s="70"/>
      <c r="AO524" s="301"/>
      <c r="AP524" s="302" t="s">
        <v>65</v>
      </c>
      <c r="AQ524" s="40" t="e">
        <f>COUNTIF(#REF!,C524)</f>
        <v>#REF!</v>
      </c>
      <c r="AR524" s="38"/>
      <c r="AS524" s="220" t="e">
        <f>VLOOKUP(C524,#REF!,1,0)</f>
        <v>#REF!</v>
      </c>
    </row>
    <row r="525" s="237" customFormat="1" ht="14.4" spans="1:45">
      <c r="A525" s="353" t="s">
        <v>4589</v>
      </c>
      <c r="B525" s="354">
        <v>530</v>
      </c>
      <c r="C525" s="353" t="s">
        <v>4589</v>
      </c>
      <c r="D525" s="355" t="s">
        <v>4590</v>
      </c>
      <c r="E525" s="356" t="s">
        <v>46</v>
      </c>
      <c r="F525" s="258" t="s">
        <v>1967</v>
      </c>
      <c r="G525" s="258"/>
      <c r="H525" s="357"/>
      <c r="I525" s="362" t="s">
        <v>1967</v>
      </c>
      <c r="J525" s="237" t="s">
        <v>93</v>
      </c>
      <c r="K525" s="237" t="s">
        <v>94</v>
      </c>
      <c r="L525" s="363" t="s">
        <v>4591</v>
      </c>
      <c r="M525" s="364" t="s">
        <v>4592</v>
      </c>
      <c r="N525" s="365" t="e">
        <v>#N/A</v>
      </c>
      <c r="O525" s="366"/>
      <c r="P525" s="367"/>
      <c r="Q525" s="232"/>
      <c r="R525" s="232"/>
      <c r="S525" s="369" t="s">
        <v>4593</v>
      </c>
      <c r="T525" s="369" t="s">
        <v>102</v>
      </c>
      <c r="U525" s="370"/>
      <c r="V525" s="370"/>
      <c r="W525" s="370"/>
      <c r="X525" s="226"/>
      <c r="Y525" s="232"/>
      <c r="Z525" s="51"/>
      <c r="AA525" s="376" t="e">
        <v>#N/A</v>
      </c>
      <c r="AB525" s="377" t="e">
        <v>#N/A</v>
      </c>
      <c r="AC525" s="377" t="e">
        <v>#N/A</v>
      </c>
      <c r="AD525" s="378"/>
      <c r="AE525" s="379" t="s">
        <v>4594</v>
      </c>
      <c r="AF525" s="380" t="s">
        <v>60</v>
      </c>
      <c r="AG525" s="380" t="s">
        <v>2164</v>
      </c>
      <c r="AH525" s="67" t="s">
        <v>4595</v>
      </c>
      <c r="AI525" s="20" t="s">
        <v>4596</v>
      </c>
      <c r="AJ525" s="20">
        <v>46</v>
      </c>
      <c r="AK525" s="20">
        <v>2012</v>
      </c>
      <c r="AL525" s="20" t="s">
        <v>4596</v>
      </c>
      <c r="AM525" s="20">
        <v>46</v>
      </c>
      <c r="AN525" s="20"/>
      <c r="AO525" s="301"/>
      <c r="AP525" s="380" t="s">
        <v>65</v>
      </c>
      <c r="AQ525" s="380" t="e">
        <f>COUNTIF(#REF!,C525)</f>
        <v>#REF!</v>
      </c>
      <c r="AR525" s="364"/>
      <c r="AS525" s="220" t="e">
        <f>VLOOKUP(C525,#REF!,1,0)</f>
        <v>#REF!</v>
      </c>
    </row>
    <row r="526" ht="39.6" spans="1:45">
      <c r="A526" s="254" t="s">
        <v>4597</v>
      </c>
      <c r="B526" s="28">
        <v>531</v>
      </c>
      <c r="C526" s="254" t="s">
        <v>4597</v>
      </c>
      <c r="D526" s="76" t="s">
        <v>4598</v>
      </c>
      <c r="E526" s="248" t="s">
        <v>46</v>
      </c>
      <c r="F526" s="311" t="s">
        <v>4599</v>
      </c>
      <c r="G526" s="249"/>
      <c r="H526" s="311"/>
      <c r="I526" s="76" t="s">
        <v>121</v>
      </c>
      <c r="J526" s="43" t="s">
        <v>4600</v>
      </c>
      <c r="K526" s="76"/>
      <c r="L526" s="76" t="s">
        <v>4601</v>
      </c>
      <c r="M526" s="288" t="s">
        <v>4602</v>
      </c>
      <c r="N526" s="268" t="s">
        <v>4603</v>
      </c>
      <c r="O526" s="262"/>
      <c r="P526" s="338"/>
      <c r="Q526" s="31"/>
      <c r="R526" s="31"/>
      <c r="S526" s="344" t="s">
        <v>1048</v>
      </c>
      <c r="T526" s="277" t="s">
        <v>2027</v>
      </c>
      <c r="U526" s="278"/>
      <c r="V526" s="278"/>
      <c r="W526" s="278"/>
      <c r="X526" s="32"/>
      <c r="Y526" s="268" t="s">
        <v>4604</v>
      </c>
      <c r="Z526" s="80" t="s">
        <v>4605</v>
      </c>
      <c r="AA526" s="288" t="s">
        <v>4606</v>
      </c>
      <c r="AB526" s="305">
        <v>41016</v>
      </c>
      <c r="AC526" s="305">
        <v>41199</v>
      </c>
      <c r="AD526" s="299" t="s">
        <v>4607</v>
      </c>
      <c r="AE526" s="287"/>
      <c r="AF526" s="32" t="s">
        <v>60</v>
      </c>
      <c r="AG526" s="32" t="s">
        <v>2164</v>
      </c>
      <c r="AH526" s="62" t="s">
        <v>4608</v>
      </c>
      <c r="AI526" s="70" t="s">
        <v>4609</v>
      </c>
      <c r="AJ526" s="70">
        <v>1108</v>
      </c>
      <c r="AK526" s="62">
        <v>2012</v>
      </c>
      <c r="AL526" s="62" t="s">
        <v>4609</v>
      </c>
      <c r="AM526" s="70">
        <v>1108</v>
      </c>
      <c r="AN526" s="70"/>
      <c r="AO526" s="301"/>
      <c r="AP526" s="302" t="s">
        <v>65</v>
      </c>
      <c r="AQ526" s="40" t="e">
        <f>COUNTIF(#REF!,C526)</f>
        <v>#REF!</v>
      </c>
      <c r="AR526" s="38"/>
      <c r="AS526" s="220" t="e">
        <f>VLOOKUP(C526,#REF!,1,0)</f>
        <v>#REF!</v>
      </c>
    </row>
    <row r="527" ht="14.4" spans="1:45">
      <c r="A527" s="85" t="s">
        <v>4610</v>
      </c>
      <c r="B527" s="28">
        <v>532</v>
      </c>
      <c r="C527" s="85" t="s">
        <v>4610</v>
      </c>
      <c r="D527" s="80" t="s">
        <v>4611</v>
      </c>
      <c r="E527" s="257" t="s">
        <v>46</v>
      </c>
      <c r="F527" s="249" t="s">
        <v>4612</v>
      </c>
      <c r="G527" s="249"/>
      <c r="H527" s="249"/>
      <c r="I527" s="43" t="s">
        <v>1807</v>
      </c>
      <c r="J527" s="43" t="s">
        <v>4600</v>
      </c>
      <c r="K527" s="43"/>
      <c r="L527" s="43" t="s">
        <v>4613</v>
      </c>
      <c r="M527" s="38" t="s">
        <v>4614</v>
      </c>
      <c r="N527" s="43" t="s">
        <v>112</v>
      </c>
      <c r="O527" s="314" t="s">
        <v>112</v>
      </c>
      <c r="P527" s="315" t="s">
        <v>112</v>
      </c>
      <c r="Q527" s="38"/>
      <c r="R527" s="38"/>
      <c r="S527" s="316" t="s">
        <v>4615</v>
      </c>
      <c r="T527" s="316" t="s">
        <v>4616</v>
      </c>
      <c r="U527" s="38"/>
      <c r="V527" s="38"/>
      <c r="W527" s="38"/>
      <c r="X527" s="40"/>
      <c r="Y527" s="43" t="s">
        <v>4617</v>
      </c>
      <c r="Z527" s="80" t="s">
        <v>4618</v>
      </c>
      <c r="AA527" s="38" t="s">
        <v>4619</v>
      </c>
      <c r="AB527" s="289">
        <v>43735</v>
      </c>
      <c r="AC527" s="289">
        <v>43917</v>
      </c>
      <c r="AD527" s="286"/>
      <c r="AE527" s="294"/>
      <c r="AF527" s="40" t="s">
        <v>60</v>
      </c>
      <c r="AG527" s="32" t="s">
        <v>2164</v>
      </c>
      <c r="AH527" s="62" t="s">
        <v>4620</v>
      </c>
      <c r="AI527" s="70" t="s">
        <v>4621</v>
      </c>
      <c r="AJ527" s="70">
        <v>695</v>
      </c>
      <c r="AK527" s="70">
        <v>2019</v>
      </c>
      <c r="AL527" s="70" t="s">
        <v>4621</v>
      </c>
      <c r="AM527" s="70">
        <v>695</v>
      </c>
      <c r="AN527" s="70"/>
      <c r="AO527" s="301"/>
      <c r="AP527" s="302" t="s">
        <v>65</v>
      </c>
      <c r="AQ527" s="40" t="e">
        <f>COUNTIF(#REF!,C527)</f>
        <v>#REF!</v>
      </c>
      <c r="AR527" s="38"/>
      <c r="AS527" s="220" t="e">
        <f>VLOOKUP(C527,#REF!,1,0)</f>
        <v>#REF!</v>
      </c>
    </row>
    <row r="528" ht="14.4" spans="1:45">
      <c r="A528" s="84" t="s">
        <v>4622</v>
      </c>
      <c r="B528" s="28">
        <v>533</v>
      </c>
      <c r="C528" s="84" t="s">
        <v>4622</v>
      </c>
      <c r="D528" s="76" t="s">
        <v>4623</v>
      </c>
      <c r="E528" s="257" t="s">
        <v>445</v>
      </c>
      <c r="F528" s="249" t="s">
        <v>4624</v>
      </c>
      <c r="G528" s="249"/>
      <c r="H528" s="249"/>
      <c r="I528" s="43" t="s">
        <v>4624</v>
      </c>
      <c r="J528" s="43" t="s">
        <v>48</v>
      </c>
      <c r="K528" s="43"/>
      <c r="L528" s="43" t="s">
        <v>4625</v>
      </c>
      <c r="M528" s="38" t="s">
        <v>4626</v>
      </c>
      <c r="N528" s="43" t="s">
        <v>4627</v>
      </c>
      <c r="O528" s="314"/>
      <c r="P528" s="315" t="s">
        <v>112</v>
      </c>
      <c r="Q528" s="38"/>
      <c r="R528" s="38"/>
      <c r="S528" s="316" t="s">
        <v>4628</v>
      </c>
      <c r="T528" s="316" t="s">
        <v>4629</v>
      </c>
      <c r="U528" s="38"/>
      <c r="V528" s="38"/>
      <c r="W528" s="38"/>
      <c r="X528" s="40"/>
      <c r="Y528" s="43" t="s">
        <v>4630</v>
      </c>
      <c r="Z528" s="80" t="s">
        <v>4631</v>
      </c>
      <c r="AA528" s="38" t="s">
        <v>4632</v>
      </c>
      <c r="AB528" s="289">
        <v>37520</v>
      </c>
      <c r="AC528" s="289">
        <v>37591</v>
      </c>
      <c r="AD528" s="286"/>
      <c r="AE528" s="298" t="s">
        <v>4633</v>
      </c>
      <c r="AF528" s="32" t="s">
        <v>60</v>
      </c>
      <c r="AG528" s="32" t="s">
        <v>4634</v>
      </c>
      <c r="AH528" s="62" t="s">
        <v>4635</v>
      </c>
      <c r="AI528" s="70" t="s">
        <v>4636</v>
      </c>
      <c r="AJ528" s="70">
        <v>2560</v>
      </c>
      <c r="AK528" s="62">
        <v>2002</v>
      </c>
      <c r="AL528" s="62" t="s">
        <v>4637</v>
      </c>
      <c r="AM528" s="70">
        <v>2560</v>
      </c>
      <c r="AN528" s="70"/>
      <c r="AO528" s="301"/>
      <c r="AP528" s="302" t="s">
        <v>65</v>
      </c>
      <c r="AQ528" s="40" t="e">
        <f>COUNTIF(#REF!,C528)</f>
        <v>#REF!</v>
      </c>
      <c r="AR528" s="38"/>
      <c r="AS528" s="220" t="e">
        <f>VLOOKUP(C528,#REF!,1,0)</f>
        <v>#REF!</v>
      </c>
    </row>
    <row r="529" ht="14.4" spans="1:45">
      <c r="A529" s="84" t="s">
        <v>4638</v>
      </c>
      <c r="B529" s="28">
        <v>534</v>
      </c>
      <c r="C529" s="84" t="s">
        <v>4638</v>
      </c>
      <c r="D529" s="76" t="s">
        <v>4639</v>
      </c>
      <c r="E529" s="257" t="s">
        <v>46</v>
      </c>
      <c r="F529" s="249" t="s">
        <v>522</v>
      </c>
      <c r="G529" s="249"/>
      <c r="H529" s="249"/>
      <c r="I529" s="43" t="s">
        <v>522</v>
      </c>
      <c r="J529" s="43" t="s">
        <v>48</v>
      </c>
      <c r="K529" s="43" t="s">
        <v>1940</v>
      </c>
      <c r="L529" s="43" t="s">
        <v>1536</v>
      </c>
      <c r="M529" s="288"/>
      <c r="N529" s="43" t="s">
        <v>4640</v>
      </c>
      <c r="O529" s="314" t="s">
        <v>112</v>
      </c>
      <c r="P529" s="315" t="s">
        <v>112</v>
      </c>
      <c r="Q529" s="38"/>
      <c r="R529" s="38"/>
      <c r="S529" s="316" t="s">
        <v>4641</v>
      </c>
      <c r="T529" s="316" t="s">
        <v>1540</v>
      </c>
      <c r="U529" s="38"/>
      <c r="V529" s="38"/>
      <c r="W529" s="38"/>
      <c r="X529" s="40"/>
      <c r="Y529" s="43" t="s">
        <v>1542</v>
      </c>
      <c r="Z529" s="51" t="s">
        <v>1542</v>
      </c>
      <c r="AA529" s="38" t="s">
        <v>4642</v>
      </c>
      <c r="AB529" s="289">
        <v>35989</v>
      </c>
      <c r="AC529" s="289">
        <v>36161</v>
      </c>
      <c r="AD529" s="286"/>
      <c r="AE529" s="287"/>
      <c r="AF529" s="32" t="s">
        <v>60</v>
      </c>
      <c r="AG529" s="32" t="s">
        <v>2164</v>
      </c>
      <c r="AH529" s="62" t="s">
        <v>4643</v>
      </c>
      <c r="AI529" s="70" t="s">
        <v>4644</v>
      </c>
      <c r="AJ529" s="70">
        <v>252</v>
      </c>
      <c r="AK529" s="62">
        <v>1998</v>
      </c>
      <c r="AL529" s="62" t="s">
        <v>4645</v>
      </c>
      <c r="AM529" s="70">
        <v>252</v>
      </c>
      <c r="AN529" s="70"/>
      <c r="AO529" s="301"/>
      <c r="AP529" s="302" t="s">
        <v>65</v>
      </c>
      <c r="AQ529" s="40" t="e">
        <f>COUNTIF(#REF!,C529)</f>
        <v>#REF!</v>
      </c>
      <c r="AR529" s="38"/>
      <c r="AS529" s="220" t="e">
        <f>VLOOKUP(C529,#REF!,1,0)</f>
        <v>#REF!</v>
      </c>
    </row>
    <row r="530" ht="14.4" spans="1:45">
      <c r="A530" s="146" t="s">
        <v>4646</v>
      </c>
      <c r="B530" s="28">
        <v>535</v>
      </c>
      <c r="C530" s="146" t="s">
        <v>4646</v>
      </c>
      <c r="D530" s="100" t="s">
        <v>4647</v>
      </c>
      <c r="E530" s="238" t="s">
        <v>46</v>
      </c>
      <c r="I530" s="16" t="s">
        <v>3669</v>
      </c>
      <c r="J530" s="16" t="s">
        <v>48</v>
      </c>
      <c r="K530" s="16" t="s">
        <v>49</v>
      </c>
      <c r="L530" s="16" t="s">
        <v>241</v>
      </c>
      <c r="M530" s="16" t="s">
        <v>4648</v>
      </c>
      <c r="N530" s="16" t="s">
        <v>4649</v>
      </c>
      <c r="P530" s="265" t="s">
        <v>4650</v>
      </c>
      <c r="S530" s="16" t="s">
        <v>1341</v>
      </c>
      <c r="T530" s="16" t="s">
        <v>264</v>
      </c>
      <c r="X530" s="18">
        <v>9</v>
      </c>
      <c r="Y530" s="16" t="s">
        <v>241</v>
      </c>
      <c r="Z530" s="51" t="s">
        <v>241</v>
      </c>
      <c r="AA530" s="16" t="s">
        <v>550</v>
      </c>
      <c r="AB530" s="290">
        <v>36062</v>
      </c>
      <c r="AC530" s="243">
        <v>36251</v>
      </c>
      <c r="AD530" s="100" t="s">
        <v>4651</v>
      </c>
      <c r="AF530" s="32" t="s">
        <v>60</v>
      </c>
      <c r="AG530" s="16" t="s">
        <v>2164</v>
      </c>
      <c r="AH530" s="412" t="s">
        <v>4652</v>
      </c>
      <c r="AI530" s="19" t="s">
        <v>4653</v>
      </c>
      <c r="AJ530" s="19">
        <v>316</v>
      </c>
      <c r="AK530" s="19">
        <v>1998</v>
      </c>
      <c r="AL530" s="19" t="s">
        <v>4654</v>
      </c>
      <c r="AM530" s="19">
        <v>316</v>
      </c>
      <c r="AO530" s="301"/>
      <c r="AP530" s="302" t="s">
        <v>65</v>
      </c>
      <c r="AQ530" s="40" t="e">
        <f>COUNTIF(#REF!,C530)</f>
        <v>#REF!</v>
      </c>
      <c r="AS530" s="220" t="e">
        <f>VLOOKUP(C530,#REF!,1,0)</f>
        <v>#REF!</v>
      </c>
    </row>
    <row r="531" ht="14.4" spans="1:45">
      <c r="A531" s="146" t="s">
        <v>4655</v>
      </c>
      <c r="B531" s="28">
        <v>536</v>
      </c>
      <c r="C531" s="146" t="s">
        <v>4655</v>
      </c>
      <c r="D531" s="100" t="s">
        <v>4656</v>
      </c>
      <c r="E531" s="238" t="s">
        <v>46</v>
      </c>
      <c r="I531" s="16" t="s">
        <v>240</v>
      </c>
      <c r="J531" s="16" t="s">
        <v>48</v>
      </c>
      <c r="K531" s="16" t="s">
        <v>144</v>
      </c>
      <c r="L531" s="16" t="s">
        <v>4657</v>
      </c>
      <c r="M531" s="16" t="s">
        <v>4658</v>
      </c>
      <c r="N531" s="16" t="s">
        <v>4659</v>
      </c>
      <c r="P531" s="265" t="s">
        <v>4660</v>
      </c>
      <c r="S531" s="16" t="s">
        <v>2055</v>
      </c>
      <c r="T531" s="16" t="s">
        <v>4661</v>
      </c>
      <c r="X531" s="18">
        <v>49</v>
      </c>
      <c r="Y531" s="16" t="s">
        <v>4662</v>
      </c>
      <c r="Z531" s="51" t="s">
        <v>4662</v>
      </c>
      <c r="AA531" s="16" t="s">
        <v>4663</v>
      </c>
      <c r="AB531" s="290">
        <v>40681</v>
      </c>
      <c r="AC531" s="243">
        <v>40695</v>
      </c>
      <c r="AD531" s="100" t="s">
        <v>4664</v>
      </c>
      <c r="AF531" s="32" t="s">
        <v>60</v>
      </c>
      <c r="AG531" s="16" t="s">
        <v>2164</v>
      </c>
      <c r="AH531" s="412" t="s">
        <v>4652</v>
      </c>
      <c r="AI531" s="19" t="s">
        <v>4653</v>
      </c>
      <c r="AJ531" s="19">
        <v>3004</v>
      </c>
      <c r="AK531" s="19">
        <v>2011</v>
      </c>
      <c r="AL531" s="19" t="s">
        <v>4654</v>
      </c>
      <c r="AM531" s="19">
        <v>3004</v>
      </c>
      <c r="AO531" s="301"/>
      <c r="AP531" s="302" t="s">
        <v>65</v>
      </c>
      <c r="AQ531" s="40" t="e">
        <f>COUNTIF(#REF!,C531)</f>
        <v>#REF!</v>
      </c>
      <c r="AS531" s="220" t="e">
        <f>VLOOKUP(C531,#REF!,1,0)</f>
        <v>#REF!</v>
      </c>
    </row>
    <row r="532" ht="14.4" spans="1:45">
      <c r="A532" s="84" t="s">
        <v>4665</v>
      </c>
      <c r="B532" s="28">
        <v>537</v>
      </c>
      <c r="C532" s="84" t="s">
        <v>4665</v>
      </c>
      <c r="D532" s="76" t="s">
        <v>4666</v>
      </c>
      <c r="E532" s="257" t="s">
        <v>46</v>
      </c>
      <c r="F532" s="249" t="s">
        <v>4667</v>
      </c>
      <c r="G532" s="249"/>
      <c r="H532" s="249"/>
      <c r="I532" s="43" t="s">
        <v>4667</v>
      </c>
      <c r="J532" s="43" t="s">
        <v>48</v>
      </c>
      <c r="K532" s="43"/>
      <c r="L532" s="16" t="s">
        <v>4364</v>
      </c>
      <c r="M532" s="38" t="s">
        <v>4668</v>
      </c>
      <c r="N532" s="43" t="s">
        <v>4669</v>
      </c>
      <c r="O532" s="314" t="s">
        <v>112</v>
      </c>
      <c r="P532" s="315" t="s">
        <v>112</v>
      </c>
      <c r="Q532" s="38"/>
      <c r="R532" s="38"/>
      <c r="S532" s="316" t="s">
        <v>4670</v>
      </c>
      <c r="T532" s="316" t="s">
        <v>4671</v>
      </c>
      <c r="U532" s="38"/>
      <c r="V532" s="38"/>
      <c r="W532" s="38"/>
      <c r="X532" s="40"/>
      <c r="Y532" s="43" t="s">
        <v>4672</v>
      </c>
      <c r="Z532" s="80" t="s">
        <v>4673</v>
      </c>
      <c r="AA532" s="38" t="s">
        <v>4674</v>
      </c>
      <c r="AB532" s="289">
        <v>41297</v>
      </c>
      <c r="AC532" s="289">
        <v>41306</v>
      </c>
      <c r="AD532" s="286"/>
      <c r="AE532" s="287"/>
      <c r="AF532" s="32" t="s">
        <v>60</v>
      </c>
      <c r="AG532" s="32" t="s">
        <v>2164</v>
      </c>
      <c r="AH532" s="62" t="s">
        <v>4675</v>
      </c>
      <c r="AI532" s="70" t="s">
        <v>4676</v>
      </c>
      <c r="AJ532" s="70">
        <v>1036</v>
      </c>
      <c r="AK532" s="62">
        <v>2013</v>
      </c>
      <c r="AL532" s="62" t="s">
        <v>4677</v>
      </c>
      <c r="AM532" s="70">
        <v>1036</v>
      </c>
      <c r="AN532" s="70"/>
      <c r="AO532" s="301"/>
      <c r="AP532" s="302" t="s">
        <v>65</v>
      </c>
      <c r="AQ532" s="40" t="e">
        <f>COUNTIF(#REF!,C532)</f>
        <v>#REF!</v>
      </c>
      <c r="AR532" s="38"/>
      <c r="AS532" s="220" t="e">
        <f>VLOOKUP(C532,#REF!,1,0)</f>
        <v>#REF!</v>
      </c>
    </row>
    <row r="533" ht="14.4" spans="1:45">
      <c r="A533" s="146" t="s">
        <v>4678</v>
      </c>
      <c r="B533" s="28">
        <v>538</v>
      </c>
      <c r="C533" s="146" t="s">
        <v>4678</v>
      </c>
      <c r="D533" s="100" t="s">
        <v>4679</v>
      </c>
      <c r="E533" s="238" t="s">
        <v>46</v>
      </c>
      <c r="I533" s="16" t="s">
        <v>2062</v>
      </c>
      <c r="J533" s="16" t="s">
        <v>48</v>
      </c>
      <c r="K533" s="16" t="s">
        <v>109</v>
      </c>
      <c r="L533" s="271" t="s">
        <v>4680</v>
      </c>
      <c r="P533" s="265"/>
      <c r="S533" s="16"/>
      <c r="T533" s="16"/>
      <c r="Y533" s="375" t="s">
        <v>4681</v>
      </c>
      <c r="Z533" s="80" t="s">
        <v>4682</v>
      </c>
      <c r="AB533" s="290">
        <v>0</v>
      </c>
      <c r="AC533" s="243">
        <v>0</v>
      </c>
      <c r="AE533" s="244" t="s">
        <v>4683</v>
      </c>
      <c r="AF533" s="32" t="s">
        <v>60</v>
      </c>
      <c r="AG533" s="16" t="s">
        <v>2164</v>
      </c>
      <c r="AH533" s="412" t="s">
        <v>4684</v>
      </c>
      <c r="AI533" s="19" t="s">
        <v>4685</v>
      </c>
      <c r="AJ533" s="19">
        <v>754</v>
      </c>
      <c r="AK533" s="19">
        <v>2016</v>
      </c>
      <c r="AL533" s="19" t="s">
        <v>4686</v>
      </c>
      <c r="AM533" s="19">
        <v>754</v>
      </c>
      <c r="AO533" s="301"/>
      <c r="AP533" s="302" t="s">
        <v>65</v>
      </c>
      <c r="AQ533" s="40" t="e">
        <f>COUNTIF(#REF!,C533)</f>
        <v>#REF!</v>
      </c>
      <c r="AS533" s="220" t="e">
        <f>VLOOKUP(C533,#REF!,1,0)</f>
        <v>#REF!</v>
      </c>
    </row>
    <row r="534" ht="14.4" spans="1:45">
      <c r="A534" s="125" t="s">
        <v>4687</v>
      </c>
      <c r="B534" s="28">
        <v>539</v>
      </c>
      <c r="C534" s="125" t="s">
        <v>4687</v>
      </c>
      <c r="D534" s="102" t="s">
        <v>4688</v>
      </c>
      <c r="E534" s="257" t="s">
        <v>239</v>
      </c>
      <c r="F534" s="249" t="s">
        <v>4689</v>
      </c>
      <c r="G534" s="249"/>
      <c r="H534" s="249"/>
      <c r="I534" s="43" t="s">
        <v>4689</v>
      </c>
      <c r="J534" s="43" t="s">
        <v>4690</v>
      </c>
      <c r="K534" s="43" t="s">
        <v>144</v>
      </c>
      <c r="L534" s="43" t="s">
        <v>4691</v>
      </c>
      <c r="M534" s="38" t="s">
        <v>4692</v>
      </c>
      <c r="N534" s="43" t="s">
        <v>4693</v>
      </c>
      <c r="O534" s="309" t="s">
        <v>4694</v>
      </c>
      <c r="P534" s="315" t="s">
        <v>112</v>
      </c>
      <c r="Q534" s="38"/>
      <c r="R534" s="38"/>
      <c r="S534" s="316" t="s">
        <v>1890</v>
      </c>
      <c r="T534" s="316" t="s">
        <v>926</v>
      </c>
      <c r="U534" s="38"/>
      <c r="V534" s="38"/>
      <c r="W534" s="38"/>
      <c r="X534" s="40">
        <v>10</v>
      </c>
      <c r="Y534" s="43" t="s">
        <v>4695</v>
      </c>
      <c r="Z534" s="80" t="s">
        <v>4696</v>
      </c>
      <c r="AA534" s="38" t="s">
        <v>4697</v>
      </c>
      <c r="AB534" s="289">
        <v>39354</v>
      </c>
      <c r="AC534" s="289">
        <v>39354</v>
      </c>
      <c r="AD534" s="317" t="s">
        <v>4698</v>
      </c>
      <c r="AE534" s="306"/>
      <c r="AF534" s="32" t="s">
        <v>60</v>
      </c>
      <c r="AG534" s="32" t="s">
        <v>4634</v>
      </c>
      <c r="AH534" s="62" t="s">
        <v>4699</v>
      </c>
      <c r="AI534" s="70" t="s">
        <v>4700</v>
      </c>
      <c r="AJ534" s="70">
        <v>31</v>
      </c>
      <c r="AK534" s="62">
        <v>2007</v>
      </c>
      <c r="AL534" s="62" t="s">
        <v>4701</v>
      </c>
      <c r="AM534" s="70">
        <v>31</v>
      </c>
      <c r="AN534" s="70"/>
      <c r="AO534" s="301"/>
      <c r="AP534" s="302" t="s">
        <v>65</v>
      </c>
      <c r="AQ534" s="40" t="e">
        <f>COUNTIF(#REF!,C534)</f>
        <v>#REF!</v>
      </c>
      <c r="AR534" s="38"/>
      <c r="AS534" s="220" t="e">
        <f>VLOOKUP(C534,#REF!,1,0)</f>
        <v>#REF!</v>
      </c>
    </row>
    <row r="535" ht="14.4" spans="1:45">
      <c r="A535" s="125" t="s">
        <v>4702</v>
      </c>
      <c r="B535" s="28">
        <v>540</v>
      </c>
      <c r="C535" s="125" t="s">
        <v>4702</v>
      </c>
      <c r="D535" s="102" t="s">
        <v>4703</v>
      </c>
      <c r="E535" s="248" t="s">
        <v>239</v>
      </c>
      <c r="F535" s="311" t="s">
        <v>4689</v>
      </c>
      <c r="G535" s="249"/>
      <c r="H535" s="311"/>
      <c r="I535" s="76" t="s">
        <v>4689</v>
      </c>
      <c r="J535" s="76" t="s">
        <v>4690</v>
      </c>
      <c r="K535" s="43" t="s">
        <v>144</v>
      </c>
      <c r="L535" s="43" t="s">
        <v>4691</v>
      </c>
      <c r="M535" s="288" t="s">
        <v>4704</v>
      </c>
      <c r="N535" s="268" t="s">
        <v>4705</v>
      </c>
      <c r="O535" s="262" t="s">
        <v>4706</v>
      </c>
      <c r="P535" s="263" t="s">
        <v>112</v>
      </c>
      <c r="Q535" s="31"/>
      <c r="R535" s="31"/>
      <c r="S535" s="344" t="s">
        <v>1890</v>
      </c>
      <c r="T535" s="277" t="s">
        <v>926</v>
      </c>
      <c r="U535" s="278"/>
      <c r="V535" s="278"/>
      <c r="W535" s="278"/>
      <c r="X535" s="32"/>
      <c r="Y535" s="268" t="s">
        <v>4707</v>
      </c>
      <c r="Z535" s="80" t="s">
        <v>2298</v>
      </c>
      <c r="AA535" s="288" t="s">
        <v>4708</v>
      </c>
      <c r="AB535" s="305">
        <v>38055</v>
      </c>
      <c r="AC535" s="305">
        <v>38078</v>
      </c>
      <c r="AD535" s="299" t="s">
        <v>4709</v>
      </c>
      <c r="AE535" s="297" t="s">
        <v>4710</v>
      </c>
      <c r="AF535" s="32" t="s">
        <v>60</v>
      </c>
      <c r="AG535" s="32" t="s">
        <v>4634</v>
      </c>
      <c r="AH535" s="62" t="s">
        <v>4699</v>
      </c>
      <c r="AI535" s="70" t="s">
        <v>4700</v>
      </c>
      <c r="AJ535" s="70">
        <v>91</v>
      </c>
      <c r="AK535" s="62">
        <v>2004</v>
      </c>
      <c r="AL535" s="62" t="s">
        <v>4701</v>
      </c>
      <c r="AM535" s="70">
        <v>91</v>
      </c>
      <c r="AN535" s="70"/>
      <c r="AO535" s="301"/>
      <c r="AP535" s="302" t="s">
        <v>65</v>
      </c>
      <c r="AQ535" s="40" t="e">
        <f>COUNTIF(#REF!,C535)</f>
        <v>#REF!</v>
      </c>
      <c r="AR535" s="38"/>
      <c r="AS535" s="220" t="e">
        <f>VLOOKUP(C535,#REF!,1,0)</f>
        <v>#REF!</v>
      </c>
    </row>
    <row r="536" ht="14.4" spans="1:45">
      <c r="A536" s="91" t="s">
        <v>4711</v>
      </c>
      <c r="B536" s="28">
        <v>541</v>
      </c>
      <c r="C536" s="91" t="s">
        <v>4711</v>
      </c>
      <c r="D536" s="88" t="s">
        <v>4712</v>
      </c>
      <c r="E536" s="248" t="s">
        <v>239</v>
      </c>
      <c r="F536" s="311" t="s">
        <v>919</v>
      </c>
      <c r="G536" s="249"/>
      <c r="H536" s="311"/>
      <c r="I536" s="76" t="s">
        <v>919</v>
      </c>
      <c r="J536" s="76" t="s">
        <v>4690</v>
      </c>
      <c r="K536" s="76" t="s">
        <v>144</v>
      </c>
      <c r="L536" s="43" t="s">
        <v>4713</v>
      </c>
      <c r="M536" s="31" t="s">
        <v>4714</v>
      </c>
      <c r="N536" s="268"/>
      <c r="O536" s="309"/>
      <c r="P536" s="263"/>
      <c r="Q536" s="31"/>
      <c r="R536" s="31"/>
      <c r="S536" s="371" t="s">
        <v>2192</v>
      </c>
      <c r="T536" s="371" t="s">
        <v>926</v>
      </c>
      <c r="U536" s="31"/>
      <c r="V536" s="31"/>
      <c r="W536" s="31"/>
      <c r="X536" s="32"/>
      <c r="Y536" s="76" t="s">
        <v>4715</v>
      </c>
      <c r="Z536" s="31" t="s">
        <v>4716</v>
      </c>
      <c r="AA536" s="31" t="s">
        <v>4717</v>
      </c>
      <c r="AB536" s="285">
        <v>39354</v>
      </c>
      <c r="AC536" s="285">
        <v>39354</v>
      </c>
      <c r="AD536" s="299" t="s">
        <v>4718</v>
      </c>
      <c r="AE536" s="306"/>
      <c r="AF536" s="32" t="s">
        <v>60</v>
      </c>
      <c r="AG536" s="32" t="s">
        <v>4634</v>
      </c>
      <c r="AH536" s="62" t="s">
        <v>4699</v>
      </c>
      <c r="AI536" s="70" t="s">
        <v>4700</v>
      </c>
      <c r="AJ536" s="70">
        <v>125</v>
      </c>
      <c r="AK536" s="62">
        <v>2007</v>
      </c>
      <c r="AL536" s="62" t="s">
        <v>4701</v>
      </c>
      <c r="AM536" s="70">
        <v>125</v>
      </c>
      <c r="AN536" s="70"/>
      <c r="AO536" s="301"/>
      <c r="AP536" s="302" t="s">
        <v>65</v>
      </c>
      <c r="AQ536" s="40" t="e">
        <f>COUNTIF(#REF!,C536)</f>
        <v>#REF!</v>
      </c>
      <c r="AR536" s="38"/>
      <c r="AS536" s="220" t="e">
        <f>VLOOKUP(C536,#REF!,1,0)</f>
        <v>#REF!</v>
      </c>
    </row>
    <row r="537" ht="39.6" spans="1:45">
      <c r="A537" s="89" t="s">
        <v>4719</v>
      </c>
      <c r="B537" s="28">
        <v>542</v>
      </c>
      <c r="C537" s="89" t="s">
        <v>4719</v>
      </c>
      <c r="D537" s="90" t="s">
        <v>4720</v>
      </c>
      <c r="E537" s="248" t="s">
        <v>46</v>
      </c>
      <c r="F537" s="358" t="s">
        <v>4689</v>
      </c>
      <c r="G537" s="249" t="s">
        <v>3885</v>
      </c>
      <c r="H537" s="311"/>
      <c r="I537" s="76" t="s">
        <v>919</v>
      </c>
      <c r="J537" s="76" t="s">
        <v>4690</v>
      </c>
      <c r="K537" s="76" t="s">
        <v>144</v>
      </c>
      <c r="L537" s="43" t="s">
        <v>4713</v>
      </c>
      <c r="M537" s="76" t="s">
        <v>4721</v>
      </c>
      <c r="N537" s="268"/>
      <c r="O537" s="266"/>
      <c r="P537" s="339"/>
      <c r="Q537" s="76"/>
      <c r="R537" s="76"/>
      <c r="S537" s="372" t="s">
        <v>1916</v>
      </c>
      <c r="T537" s="372" t="s">
        <v>1288</v>
      </c>
      <c r="U537" s="76"/>
      <c r="V537" s="76"/>
      <c r="W537" s="76"/>
      <c r="X537" s="44"/>
      <c r="Y537" s="76" t="s">
        <v>4722</v>
      </c>
      <c r="Z537" s="76" t="s">
        <v>4055</v>
      </c>
      <c r="AA537" s="76" t="s">
        <v>4723</v>
      </c>
      <c r="AB537" s="292">
        <v>43307</v>
      </c>
      <c r="AC537" s="292">
        <v>43405</v>
      </c>
      <c r="AD537" s="310" t="s">
        <v>4724</v>
      </c>
      <c r="AE537" s="306"/>
      <c r="AF537" s="44" t="s">
        <v>60</v>
      </c>
      <c r="AG537" s="44" t="s">
        <v>4634</v>
      </c>
      <c r="AH537" s="62" t="s">
        <v>4699</v>
      </c>
      <c r="AI537" s="121" t="s">
        <v>4700</v>
      </c>
      <c r="AJ537" s="121">
        <v>1017</v>
      </c>
      <c r="AK537" s="121">
        <v>2018</v>
      </c>
      <c r="AL537" s="62" t="s">
        <v>4701</v>
      </c>
      <c r="AM537" s="121">
        <v>1017</v>
      </c>
      <c r="AN537" s="70"/>
      <c r="AO537" s="301" t="s">
        <v>65</v>
      </c>
      <c r="AP537" s="220"/>
      <c r="AQ537" s="40" t="e">
        <f>COUNTIF(#REF!,C537)</f>
        <v>#REF!</v>
      </c>
      <c r="AR537" s="43"/>
      <c r="AS537" s="220" t="e">
        <f>VLOOKUP(C537,#REF!,1,0)</f>
        <v>#REF!</v>
      </c>
    </row>
    <row r="538" ht="14.4" spans="1:45">
      <c r="A538" s="91" t="s">
        <v>4725</v>
      </c>
      <c r="B538" s="28">
        <v>543</v>
      </c>
      <c r="C538" s="91" t="s">
        <v>4725</v>
      </c>
      <c r="D538" s="88" t="s">
        <v>4726</v>
      </c>
      <c r="E538" s="248" t="s">
        <v>239</v>
      </c>
      <c r="F538" s="311" t="s">
        <v>919</v>
      </c>
      <c r="G538" s="249"/>
      <c r="H538" s="311"/>
      <c r="I538" s="76" t="s">
        <v>919</v>
      </c>
      <c r="J538" s="76" t="s">
        <v>4690</v>
      </c>
      <c r="K538" s="76" t="s">
        <v>144</v>
      </c>
      <c r="L538" s="43" t="s">
        <v>4713</v>
      </c>
      <c r="M538" s="31" t="s">
        <v>4727</v>
      </c>
      <c r="N538" s="268"/>
      <c r="O538" s="309"/>
      <c r="P538" s="338" t="s">
        <v>4728</v>
      </c>
      <c r="Q538" s="31"/>
      <c r="R538" s="31"/>
      <c r="S538" s="371" t="s">
        <v>2192</v>
      </c>
      <c r="T538" s="371" t="s">
        <v>926</v>
      </c>
      <c r="U538" s="31"/>
      <c r="V538" s="31"/>
      <c r="W538" s="31"/>
      <c r="X538" s="32"/>
      <c r="Y538" s="76" t="s">
        <v>4729</v>
      </c>
      <c r="Z538" s="31" t="s">
        <v>2269</v>
      </c>
      <c r="AA538" s="31" t="s">
        <v>4730</v>
      </c>
      <c r="AB538" s="285">
        <v>40270</v>
      </c>
      <c r="AC538" s="285">
        <v>40330</v>
      </c>
      <c r="AD538" s="299" t="s">
        <v>4731</v>
      </c>
      <c r="AE538" s="306"/>
      <c r="AF538" s="32" t="s">
        <v>60</v>
      </c>
      <c r="AG538" s="32" t="s">
        <v>4634</v>
      </c>
      <c r="AH538" s="62" t="s">
        <v>4699</v>
      </c>
      <c r="AI538" s="70" t="s">
        <v>4700</v>
      </c>
      <c r="AJ538" s="70">
        <v>1025</v>
      </c>
      <c r="AK538" s="62">
        <v>2010</v>
      </c>
      <c r="AL538" s="62" t="s">
        <v>4701</v>
      </c>
      <c r="AM538" s="70">
        <v>1025</v>
      </c>
      <c r="AN538" s="70"/>
      <c r="AO538" s="301"/>
      <c r="AP538" s="302" t="s">
        <v>65</v>
      </c>
      <c r="AQ538" s="40" t="e">
        <f>COUNTIF(#REF!,C538)</f>
        <v>#REF!</v>
      </c>
      <c r="AR538" s="38"/>
      <c r="AS538" s="220" t="e">
        <f>VLOOKUP(C538,#REF!,1,0)</f>
        <v>#REF!</v>
      </c>
    </row>
    <row r="539" ht="14.4" spans="1:45">
      <c r="A539" s="117" t="s">
        <v>4732</v>
      </c>
      <c r="B539" s="28">
        <v>544</v>
      </c>
      <c r="C539" s="117" t="s">
        <v>4732</v>
      </c>
      <c r="D539" s="158" t="s">
        <v>4688</v>
      </c>
      <c r="E539" s="248" t="s">
        <v>46</v>
      </c>
      <c r="F539" s="358" t="s">
        <v>4689</v>
      </c>
      <c r="G539" s="249" t="s">
        <v>3924</v>
      </c>
      <c r="H539" s="311"/>
      <c r="I539" s="76" t="s">
        <v>919</v>
      </c>
      <c r="J539" s="76" t="s">
        <v>4690</v>
      </c>
      <c r="K539" s="76" t="s">
        <v>144</v>
      </c>
      <c r="L539" s="43" t="s">
        <v>4713</v>
      </c>
      <c r="M539" s="76" t="s">
        <v>4733</v>
      </c>
      <c r="N539" s="268"/>
      <c r="O539" s="266"/>
      <c r="P539" s="339"/>
      <c r="Q539" s="76"/>
      <c r="R539" s="76"/>
      <c r="S539" s="372" t="s">
        <v>2192</v>
      </c>
      <c r="T539" s="372" t="s">
        <v>926</v>
      </c>
      <c r="U539" s="76"/>
      <c r="V539" s="76"/>
      <c r="W539" s="76"/>
      <c r="X539" s="44"/>
      <c r="Y539" s="76" t="s">
        <v>4734</v>
      </c>
      <c r="Z539" s="76" t="s">
        <v>4735</v>
      </c>
      <c r="AA539" s="76" t="s">
        <v>4697</v>
      </c>
      <c r="AB539" s="292">
        <v>39354</v>
      </c>
      <c r="AC539" s="292">
        <v>39354</v>
      </c>
      <c r="AD539" s="310" t="s">
        <v>4698</v>
      </c>
      <c r="AE539" s="306"/>
      <c r="AF539" s="44" t="s">
        <v>60</v>
      </c>
      <c r="AG539" s="44" t="s">
        <v>4634</v>
      </c>
      <c r="AH539" s="62" t="s">
        <v>4699</v>
      </c>
      <c r="AI539" s="121" t="s">
        <v>4700</v>
      </c>
      <c r="AJ539" s="121">
        <v>1031</v>
      </c>
      <c r="AK539" s="121">
        <v>2019</v>
      </c>
      <c r="AL539" s="62" t="s">
        <v>4701</v>
      </c>
      <c r="AM539" s="121">
        <v>1031</v>
      </c>
      <c r="AN539" s="70"/>
      <c r="AO539" s="301" t="s">
        <v>65</v>
      </c>
      <c r="AP539" s="220"/>
      <c r="AQ539" s="40" t="e">
        <f>COUNTIF(#REF!,C539)</f>
        <v>#REF!</v>
      </c>
      <c r="AR539" s="43" t="s">
        <v>4736</v>
      </c>
      <c r="AS539" s="220" t="e">
        <f>VLOOKUP(C539,#REF!,1,0)</f>
        <v>#REF!</v>
      </c>
    </row>
    <row r="540" ht="21.6" spans="1:45">
      <c r="A540" s="101" t="s">
        <v>4737</v>
      </c>
      <c r="B540" s="28">
        <v>545</v>
      </c>
      <c r="C540" s="101" t="s">
        <v>4737</v>
      </c>
      <c r="D540" s="118" t="s">
        <v>4738</v>
      </c>
      <c r="E540" s="248" t="s">
        <v>46</v>
      </c>
      <c r="F540" s="358" t="s">
        <v>4689</v>
      </c>
      <c r="G540" s="249" t="s">
        <v>3924</v>
      </c>
      <c r="H540" s="311"/>
      <c r="I540" s="76" t="s">
        <v>919</v>
      </c>
      <c r="J540" s="76" t="s">
        <v>4690</v>
      </c>
      <c r="K540" s="76" t="s">
        <v>144</v>
      </c>
      <c r="L540" s="43" t="s">
        <v>4713</v>
      </c>
      <c r="M540" s="76" t="s">
        <v>4739</v>
      </c>
      <c r="N540" s="268"/>
      <c r="O540" s="266"/>
      <c r="P540" s="339"/>
      <c r="Q540" s="76"/>
      <c r="R540" s="76"/>
      <c r="S540" s="372" t="s">
        <v>2192</v>
      </c>
      <c r="T540" s="372" t="s">
        <v>926</v>
      </c>
      <c r="U540" s="76"/>
      <c r="V540" s="76"/>
      <c r="W540" s="76"/>
      <c r="X540" s="44"/>
      <c r="Y540" s="76" t="s">
        <v>4740</v>
      </c>
      <c r="Z540" s="76" t="s">
        <v>4055</v>
      </c>
      <c r="AA540" s="76" t="s">
        <v>4741</v>
      </c>
      <c r="AB540" s="292">
        <v>39354</v>
      </c>
      <c r="AC540" s="292">
        <v>39354</v>
      </c>
      <c r="AD540" s="310" t="s">
        <v>4742</v>
      </c>
      <c r="AE540" s="306"/>
      <c r="AF540" s="44" t="s">
        <v>60</v>
      </c>
      <c r="AG540" s="44" t="s">
        <v>4634</v>
      </c>
      <c r="AH540" s="62" t="s">
        <v>4699</v>
      </c>
      <c r="AI540" s="124" t="s">
        <v>4700</v>
      </c>
      <c r="AJ540" s="121">
        <v>1032</v>
      </c>
      <c r="AK540" s="121">
        <v>2019</v>
      </c>
      <c r="AL540" s="62" t="s">
        <v>4701</v>
      </c>
      <c r="AM540" s="121">
        <v>1032</v>
      </c>
      <c r="AN540" s="70"/>
      <c r="AO540" s="301" t="s">
        <v>65</v>
      </c>
      <c r="AP540" s="220"/>
      <c r="AQ540" s="40" t="e">
        <f>COUNTIF(#REF!,C540)</f>
        <v>#REF!</v>
      </c>
      <c r="AR540" s="43" t="s">
        <v>4743</v>
      </c>
      <c r="AS540" s="220" t="e">
        <f>VLOOKUP(C540,#REF!,1,0)</f>
        <v>#REF!</v>
      </c>
    </row>
    <row r="541" ht="39.6" spans="1:45">
      <c r="A541" s="89" t="s">
        <v>4744</v>
      </c>
      <c r="B541" s="28">
        <v>546</v>
      </c>
      <c r="C541" s="89" t="s">
        <v>4744</v>
      </c>
      <c r="D541" s="90" t="s">
        <v>4745</v>
      </c>
      <c r="E541" s="248" t="s">
        <v>46</v>
      </c>
      <c r="F541" s="358" t="s">
        <v>4689</v>
      </c>
      <c r="G541" s="249" t="s">
        <v>3924</v>
      </c>
      <c r="H541" s="311"/>
      <c r="I541" s="76" t="s">
        <v>919</v>
      </c>
      <c r="J541" s="76" t="s">
        <v>4690</v>
      </c>
      <c r="K541" s="76" t="s">
        <v>144</v>
      </c>
      <c r="L541" s="43" t="s">
        <v>4713</v>
      </c>
      <c r="M541" s="76" t="s">
        <v>4746</v>
      </c>
      <c r="N541" s="76" t="s">
        <v>4747</v>
      </c>
      <c r="O541" s="266"/>
      <c r="P541" s="339" t="s">
        <v>4748</v>
      </c>
      <c r="Q541" s="76"/>
      <c r="R541" s="76"/>
      <c r="S541" s="372" t="s">
        <v>1706</v>
      </c>
      <c r="T541" s="372" t="s">
        <v>4749</v>
      </c>
      <c r="U541" s="76"/>
      <c r="V541" s="76"/>
      <c r="W541" s="76"/>
      <c r="X541" s="44">
        <v>0</v>
      </c>
      <c r="Y541" s="76" t="s">
        <v>4750</v>
      </c>
      <c r="Z541" s="76" t="s">
        <v>4751</v>
      </c>
      <c r="AA541" s="76" t="s">
        <v>4752</v>
      </c>
      <c r="AB541" s="292">
        <v>44042</v>
      </c>
      <c r="AC541" s="292">
        <v>44116</v>
      </c>
      <c r="AD541" s="310" t="s">
        <v>4753</v>
      </c>
      <c r="AE541" s="306"/>
      <c r="AF541" s="44" t="s">
        <v>60</v>
      </c>
      <c r="AG541" s="44" t="s">
        <v>4634</v>
      </c>
      <c r="AH541" s="62" t="s">
        <v>4699</v>
      </c>
      <c r="AI541" s="121" t="s">
        <v>4700</v>
      </c>
      <c r="AJ541" s="121">
        <v>1091</v>
      </c>
      <c r="AK541" s="121">
        <v>2020</v>
      </c>
      <c r="AL541" s="62" t="s">
        <v>4701</v>
      </c>
      <c r="AM541" s="121">
        <v>1091</v>
      </c>
      <c r="AN541" s="70"/>
      <c r="AO541" s="301" t="s">
        <v>65</v>
      </c>
      <c r="AP541" s="302" t="s">
        <v>65</v>
      </c>
      <c r="AQ541" s="40" t="e">
        <f>COUNTIF(#REF!,C541)</f>
        <v>#REF!</v>
      </c>
      <c r="AR541" s="43"/>
      <c r="AS541" s="220" t="e">
        <f>VLOOKUP(C541,#REF!,1,0)</f>
        <v>#REF!</v>
      </c>
    </row>
    <row r="542" ht="39.6" spans="1:45">
      <c r="A542" s="89" t="s">
        <v>4754</v>
      </c>
      <c r="B542" s="28">
        <v>547</v>
      </c>
      <c r="C542" s="89" t="s">
        <v>4754</v>
      </c>
      <c r="D542" s="90" t="s">
        <v>4755</v>
      </c>
      <c r="E542" s="257" t="s">
        <v>46</v>
      </c>
      <c r="F542" s="249" t="s">
        <v>4756</v>
      </c>
      <c r="G542" s="249" t="s">
        <v>2587</v>
      </c>
      <c r="H542" s="249" t="s">
        <v>4757</v>
      </c>
      <c r="I542" s="43" t="s">
        <v>4756</v>
      </c>
      <c r="J542" s="76" t="s">
        <v>4690</v>
      </c>
      <c r="K542" s="43" t="s">
        <v>1940</v>
      </c>
      <c r="L542" s="43" t="s">
        <v>4758</v>
      </c>
      <c r="M542" s="43" t="s">
        <v>4759</v>
      </c>
      <c r="N542" s="43" t="s">
        <v>4760</v>
      </c>
      <c r="O542" s="270"/>
      <c r="P542" s="241" t="s">
        <v>112</v>
      </c>
      <c r="Q542" s="43"/>
      <c r="R542" s="43"/>
      <c r="S542" s="280" t="s">
        <v>1890</v>
      </c>
      <c r="T542" s="280" t="s">
        <v>926</v>
      </c>
      <c r="U542" s="43"/>
      <c r="V542" s="43"/>
      <c r="W542" s="43"/>
      <c r="X542" s="205">
        <v>16</v>
      </c>
      <c r="Y542" s="43" t="s">
        <v>4761</v>
      </c>
      <c r="Z542" s="80" t="s">
        <v>4762</v>
      </c>
      <c r="AA542" s="43" t="s">
        <v>4763</v>
      </c>
      <c r="AB542" s="243">
        <v>44503</v>
      </c>
      <c r="AC542" s="243">
        <v>44503</v>
      </c>
      <c r="AD542" s="310" t="s">
        <v>4764</v>
      </c>
      <c r="AE542" s="306"/>
      <c r="AF542" s="44" t="s">
        <v>60</v>
      </c>
      <c r="AG542" s="44" t="s">
        <v>4634</v>
      </c>
      <c r="AH542" s="62" t="s">
        <v>4699</v>
      </c>
      <c r="AI542" s="121" t="s">
        <v>4700</v>
      </c>
      <c r="AJ542" s="121">
        <v>1110</v>
      </c>
      <c r="AK542" s="121">
        <v>2021</v>
      </c>
      <c r="AL542" s="62" t="s">
        <v>4701</v>
      </c>
      <c r="AM542" s="121">
        <v>1110</v>
      </c>
      <c r="AN542" s="70"/>
      <c r="AO542" s="301" t="s">
        <v>65</v>
      </c>
      <c r="AP542" s="220"/>
      <c r="AQ542" s="40" t="e">
        <f>COUNTIF(#REF!,C542)</f>
        <v>#REF!</v>
      </c>
      <c r="AR542" s="43"/>
      <c r="AS542" s="220" t="e">
        <f>VLOOKUP(C542,#REF!,1,0)</f>
        <v>#REF!</v>
      </c>
    </row>
    <row r="543" ht="22.8" spans="1:45">
      <c r="A543" s="117" t="s">
        <v>4765</v>
      </c>
      <c r="B543" s="28">
        <v>548</v>
      </c>
      <c r="C543" s="117" t="s">
        <v>4765</v>
      </c>
      <c r="D543" s="90" t="s">
        <v>4766</v>
      </c>
      <c r="E543" s="257" t="s">
        <v>46</v>
      </c>
      <c r="F543" s="249" t="s">
        <v>4689</v>
      </c>
      <c r="G543" s="249" t="s">
        <v>2587</v>
      </c>
      <c r="H543" s="249" t="s">
        <v>4767</v>
      </c>
      <c r="I543" s="43" t="s">
        <v>4689</v>
      </c>
      <c r="J543" s="76" t="s">
        <v>4690</v>
      </c>
      <c r="K543" s="43" t="s">
        <v>109</v>
      </c>
      <c r="L543" s="43" t="s">
        <v>4691</v>
      </c>
      <c r="M543" s="43" t="s">
        <v>4768</v>
      </c>
      <c r="N543" s="43" t="s">
        <v>4769</v>
      </c>
      <c r="O543" s="270" t="s">
        <v>112</v>
      </c>
      <c r="P543" s="241" t="s">
        <v>112</v>
      </c>
      <c r="Q543" s="43"/>
      <c r="R543" s="43"/>
      <c r="S543" s="280" t="s">
        <v>1916</v>
      </c>
      <c r="T543" s="373">
        <v>0</v>
      </c>
      <c r="U543" s="374"/>
      <c r="V543" s="374"/>
      <c r="W543" s="374"/>
      <c r="X543" s="205"/>
      <c r="Y543" s="43" t="s">
        <v>4770</v>
      </c>
      <c r="Z543" s="80" t="s">
        <v>4055</v>
      </c>
      <c r="AA543" s="43" t="s">
        <v>4771</v>
      </c>
      <c r="AB543" s="243">
        <v>44161</v>
      </c>
      <c r="AC543" s="243">
        <v>44161</v>
      </c>
      <c r="AD543" s="310" t="s">
        <v>4772</v>
      </c>
      <c r="AE543" s="306"/>
      <c r="AF543" s="44" t="s">
        <v>60</v>
      </c>
      <c r="AG543" s="44" t="s">
        <v>4634</v>
      </c>
      <c r="AH543" s="62" t="s">
        <v>4699</v>
      </c>
      <c r="AI543" s="121" t="s">
        <v>4700</v>
      </c>
      <c r="AJ543" s="121">
        <v>1145</v>
      </c>
      <c r="AK543" s="121">
        <v>2020</v>
      </c>
      <c r="AL543" s="62" t="s">
        <v>4701</v>
      </c>
      <c r="AM543" s="121">
        <v>1145</v>
      </c>
      <c r="AN543" s="70"/>
      <c r="AO543" s="301" t="s">
        <v>65</v>
      </c>
      <c r="AP543" s="302" t="s">
        <v>65</v>
      </c>
      <c r="AQ543" s="40" t="e">
        <f>COUNTIF(#REF!,C543)</f>
        <v>#REF!</v>
      </c>
      <c r="AR543" s="43"/>
      <c r="AS543" s="220" t="e">
        <f>VLOOKUP(C543,#REF!,1,0)</f>
        <v>#REF!</v>
      </c>
    </row>
    <row r="544" ht="39.6" spans="1:45">
      <c r="A544" s="89" t="s">
        <v>4773</v>
      </c>
      <c r="B544" s="28">
        <v>549</v>
      </c>
      <c r="C544" s="89" t="s">
        <v>4773</v>
      </c>
      <c r="D544" s="90" t="s">
        <v>4774</v>
      </c>
      <c r="E544" s="248" t="s">
        <v>46</v>
      </c>
      <c r="F544" s="249" t="s">
        <v>4689</v>
      </c>
      <c r="G544" s="249" t="s">
        <v>2587</v>
      </c>
      <c r="H544" s="311" t="s">
        <v>4775</v>
      </c>
      <c r="I544" s="76" t="s">
        <v>919</v>
      </c>
      <c r="J544" s="76" t="s">
        <v>4690</v>
      </c>
      <c r="K544" s="76" t="s">
        <v>144</v>
      </c>
      <c r="L544" s="43" t="s">
        <v>4713</v>
      </c>
      <c r="M544" s="76" t="s">
        <v>4776</v>
      </c>
      <c r="N544" s="268"/>
      <c r="O544" s="266"/>
      <c r="P544" s="339"/>
      <c r="Q544" s="76"/>
      <c r="R544" s="76"/>
      <c r="S544" s="372" t="s">
        <v>2192</v>
      </c>
      <c r="T544" s="372" t="s">
        <v>926</v>
      </c>
      <c r="U544" s="76"/>
      <c r="V544" s="76"/>
      <c r="W544" s="76"/>
      <c r="X544" s="44"/>
      <c r="Y544" s="76" t="s">
        <v>4777</v>
      </c>
      <c r="Z544" s="76" t="s">
        <v>4055</v>
      </c>
      <c r="AA544" s="76" t="s">
        <v>4778</v>
      </c>
      <c r="AB544" s="292">
        <v>39354</v>
      </c>
      <c r="AC544" s="292">
        <v>39354</v>
      </c>
      <c r="AD544" s="310" t="s">
        <v>4779</v>
      </c>
      <c r="AE544" s="306"/>
      <c r="AF544" s="44" t="s">
        <v>60</v>
      </c>
      <c r="AG544" s="44" t="s">
        <v>4634</v>
      </c>
      <c r="AH544" s="62" t="s">
        <v>4699</v>
      </c>
      <c r="AI544" s="121" t="s">
        <v>4700</v>
      </c>
      <c r="AJ544" s="121">
        <v>1161</v>
      </c>
      <c r="AK544" s="121">
        <v>2019</v>
      </c>
      <c r="AL544" s="62" t="s">
        <v>4701</v>
      </c>
      <c r="AM544" s="121">
        <v>1161</v>
      </c>
      <c r="AN544" s="70"/>
      <c r="AO544" s="301" t="s">
        <v>65</v>
      </c>
      <c r="AP544" s="220"/>
      <c r="AQ544" s="40" t="e">
        <f>COUNTIF(#REF!,C544)</f>
        <v>#REF!</v>
      </c>
      <c r="AR544" s="43"/>
      <c r="AS544" s="220" t="e">
        <f>VLOOKUP(C544,#REF!,1,0)</f>
        <v>#REF!</v>
      </c>
    </row>
    <row r="545" ht="14.4" spans="1:45">
      <c r="A545" s="91" t="s">
        <v>4780</v>
      </c>
      <c r="B545" s="28">
        <v>550</v>
      </c>
      <c r="C545" s="91" t="s">
        <v>4780</v>
      </c>
      <c r="D545" s="88" t="s">
        <v>4781</v>
      </c>
      <c r="E545" s="248" t="s">
        <v>46</v>
      </c>
      <c r="F545" s="311" t="s">
        <v>919</v>
      </c>
      <c r="G545" s="249"/>
      <c r="H545" s="311"/>
      <c r="I545" s="76" t="s">
        <v>919</v>
      </c>
      <c r="J545" s="76" t="s">
        <v>4690</v>
      </c>
      <c r="K545" s="76" t="s">
        <v>144</v>
      </c>
      <c r="L545" s="43" t="s">
        <v>4713</v>
      </c>
      <c r="M545" s="31" t="s">
        <v>4782</v>
      </c>
      <c r="N545" s="268"/>
      <c r="O545" s="262"/>
      <c r="P545" s="338"/>
      <c r="Q545" s="31"/>
      <c r="R545" s="31"/>
      <c r="S545" s="371" t="s">
        <v>1916</v>
      </c>
      <c r="T545" s="371" t="s">
        <v>926</v>
      </c>
      <c r="U545" s="31"/>
      <c r="V545" s="31"/>
      <c r="W545" s="31"/>
      <c r="X545" s="32"/>
      <c r="Y545" s="76" t="s">
        <v>4783</v>
      </c>
      <c r="Z545" s="31" t="s">
        <v>4055</v>
      </c>
      <c r="AA545" s="31" t="s">
        <v>4784</v>
      </c>
      <c r="AB545" s="285">
        <v>39354</v>
      </c>
      <c r="AC545" s="285">
        <v>39354</v>
      </c>
      <c r="AD545" s="299" t="s">
        <v>4785</v>
      </c>
      <c r="AE545" s="306"/>
      <c r="AF545" s="32" t="s">
        <v>60</v>
      </c>
      <c r="AG545" s="32" t="s">
        <v>4634</v>
      </c>
      <c r="AH545" s="62" t="s">
        <v>4699</v>
      </c>
      <c r="AI545" s="70" t="s">
        <v>4700</v>
      </c>
      <c r="AJ545" s="70">
        <v>1187</v>
      </c>
      <c r="AK545" s="62">
        <v>2019</v>
      </c>
      <c r="AL545" s="62" t="s">
        <v>4701</v>
      </c>
      <c r="AM545" s="70">
        <v>1187</v>
      </c>
      <c r="AN545" s="70"/>
      <c r="AO545" s="301"/>
      <c r="AP545" s="302" t="s">
        <v>65</v>
      </c>
      <c r="AQ545" s="40" t="e">
        <f>COUNTIF(#REF!,C545)</f>
        <v>#REF!</v>
      </c>
      <c r="AR545" s="38"/>
      <c r="AS545" s="220" t="e">
        <f>VLOOKUP(C545,#REF!,1,0)</f>
        <v>#REF!</v>
      </c>
    </row>
    <row r="546" ht="39.6" spans="1:45">
      <c r="A546" s="89" t="s">
        <v>4786</v>
      </c>
      <c r="B546" s="28">
        <v>552</v>
      </c>
      <c r="C546" s="89" t="s">
        <v>4786</v>
      </c>
      <c r="D546" s="90" t="s">
        <v>4787</v>
      </c>
      <c r="E546" s="248" t="s">
        <v>46</v>
      </c>
      <c r="F546" s="311" t="s">
        <v>4689</v>
      </c>
      <c r="G546" s="249" t="s">
        <v>2477</v>
      </c>
      <c r="H546" s="311" t="s">
        <v>4757</v>
      </c>
      <c r="I546" s="76" t="s">
        <v>4689</v>
      </c>
      <c r="J546" s="76" t="s">
        <v>4690</v>
      </c>
      <c r="K546" s="76" t="s">
        <v>144</v>
      </c>
      <c r="L546" s="43" t="s">
        <v>4691</v>
      </c>
      <c r="M546" s="76" t="s">
        <v>4788</v>
      </c>
      <c r="N546" s="268"/>
      <c r="O546" s="266"/>
      <c r="P546" s="339" t="s">
        <v>4789</v>
      </c>
      <c r="Q546" s="76"/>
      <c r="R546" s="76"/>
      <c r="S546" s="372" t="s">
        <v>2192</v>
      </c>
      <c r="T546" s="372" t="s">
        <v>926</v>
      </c>
      <c r="U546" s="76"/>
      <c r="V546" s="76"/>
      <c r="W546" s="76"/>
      <c r="X546" s="44"/>
      <c r="Y546" s="76" t="s">
        <v>4790</v>
      </c>
      <c r="Z546" s="76" t="s">
        <v>4751</v>
      </c>
      <c r="AA546" s="76" t="s">
        <v>4791</v>
      </c>
      <c r="AB546" s="292">
        <v>43307</v>
      </c>
      <c r="AC546" s="292">
        <v>43405</v>
      </c>
      <c r="AD546" s="310" t="s">
        <v>4792</v>
      </c>
      <c r="AE546" s="306"/>
      <c r="AF546" s="44" t="s">
        <v>60</v>
      </c>
      <c r="AG546" s="44" t="s">
        <v>4634</v>
      </c>
      <c r="AH546" s="62" t="s">
        <v>4699</v>
      </c>
      <c r="AI546" s="121" t="s">
        <v>4700</v>
      </c>
      <c r="AJ546" s="121">
        <v>1460</v>
      </c>
      <c r="AK546" s="121">
        <v>2018</v>
      </c>
      <c r="AL546" s="62" t="s">
        <v>4701</v>
      </c>
      <c r="AM546" s="121">
        <v>1460</v>
      </c>
      <c r="AN546" s="70"/>
      <c r="AO546" s="301" t="s">
        <v>65</v>
      </c>
      <c r="AP546" s="302" t="s">
        <v>65</v>
      </c>
      <c r="AQ546" s="40" t="e">
        <f>COUNTIF(#REF!,C546)</f>
        <v>#REF!</v>
      </c>
      <c r="AR546" s="43"/>
      <c r="AS546" s="220" t="e">
        <f>VLOOKUP(C546,#REF!,1,0)</f>
        <v>#REF!</v>
      </c>
    </row>
    <row r="547" ht="39.6" spans="1:45">
      <c r="A547" s="89" t="s">
        <v>4793</v>
      </c>
      <c r="B547" s="28">
        <v>553</v>
      </c>
      <c r="C547" s="89" t="s">
        <v>4793</v>
      </c>
      <c r="D547" s="90" t="s">
        <v>4794</v>
      </c>
      <c r="E547" s="248" t="s">
        <v>46</v>
      </c>
      <c r="F547" s="358" t="s">
        <v>4689</v>
      </c>
      <c r="G547" s="249" t="s">
        <v>2477</v>
      </c>
      <c r="H547" s="311" t="s">
        <v>4795</v>
      </c>
      <c r="I547" s="76" t="s">
        <v>919</v>
      </c>
      <c r="J547" s="76" t="s">
        <v>4690</v>
      </c>
      <c r="K547" s="76" t="s">
        <v>144</v>
      </c>
      <c r="L547" s="43" t="s">
        <v>4713</v>
      </c>
      <c r="M547" s="76" t="s">
        <v>4796</v>
      </c>
      <c r="N547" s="268"/>
      <c r="O547" s="266"/>
      <c r="P547" s="339"/>
      <c r="Q547" s="76"/>
      <c r="R547" s="76"/>
      <c r="S547" s="372" t="s">
        <v>2192</v>
      </c>
      <c r="T547" s="372" t="s">
        <v>926</v>
      </c>
      <c r="U547" s="76"/>
      <c r="V547" s="76"/>
      <c r="W547" s="76"/>
      <c r="X547" s="44"/>
      <c r="Y547" s="76" t="s">
        <v>4797</v>
      </c>
      <c r="Z547" s="76" t="s">
        <v>4055</v>
      </c>
      <c r="AA547" s="76" t="s">
        <v>4798</v>
      </c>
      <c r="AB547" s="292">
        <v>41873</v>
      </c>
      <c r="AC547" s="292">
        <v>41913</v>
      </c>
      <c r="AD547" s="310" t="s">
        <v>4799</v>
      </c>
      <c r="AE547" s="306"/>
      <c r="AF547" s="44" t="s">
        <v>60</v>
      </c>
      <c r="AG547" s="44" t="s">
        <v>4634</v>
      </c>
      <c r="AH547" s="62" t="s">
        <v>4699</v>
      </c>
      <c r="AI547" s="121" t="s">
        <v>4700</v>
      </c>
      <c r="AJ547" s="121">
        <v>1742</v>
      </c>
      <c r="AK547" s="121">
        <v>2019</v>
      </c>
      <c r="AL547" s="62" t="s">
        <v>4701</v>
      </c>
      <c r="AM547" s="121">
        <v>1742</v>
      </c>
      <c r="AN547" s="70"/>
      <c r="AO547" s="301" t="s">
        <v>65</v>
      </c>
      <c r="AP547" s="220"/>
      <c r="AQ547" s="40" t="e">
        <f>COUNTIF(#REF!,C547)</f>
        <v>#REF!</v>
      </c>
      <c r="AR547" s="43" t="s">
        <v>4800</v>
      </c>
      <c r="AS547" s="220" t="e">
        <f>VLOOKUP(C547,#REF!,1,0)</f>
        <v>#REF!</v>
      </c>
    </row>
    <row r="548" ht="39.6" spans="1:45">
      <c r="A548" s="89" t="s">
        <v>4801</v>
      </c>
      <c r="B548" s="28">
        <v>554</v>
      </c>
      <c r="C548" s="89" t="s">
        <v>4801</v>
      </c>
      <c r="D548" s="90" t="s">
        <v>4802</v>
      </c>
      <c r="E548" s="248" t="s">
        <v>46</v>
      </c>
      <c r="F548" s="311" t="s">
        <v>4689</v>
      </c>
      <c r="G548" s="249" t="s">
        <v>2477</v>
      </c>
      <c r="H548" s="311" t="s">
        <v>4803</v>
      </c>
      <c r="I548" s="76" t="s">
        <v>4689</v>
      </c>
      <c r="J548" s="76" t="s">
        <v>4690</v>
      </c>
      <c r="K548" s="76" t="s">
        <v>144</v>
      </c>
      <c r="L548" s="43" t="s">
        <v>4691</v>
      </c>
      <c r="M548" s="76" t="s">
        <v>4804</v>
      </c>
      <c r="N548" s="268"/>
      <c r="O548" s="266"/>
      <c r="P548" s="339"/>
      <c r="Q548" s="76"/>
      <c r="R548" s="76"/>
      <c r="S548" s="372" t="s">
        <v>2192</v>
      </c>
      <c r="T548" s="372" t="s">
        <v>926</v>
      </c>
      <c r="U548" s="76"/>
      <c r="V548" s="76"/>
      <c r="W548" s="76"/>
      <c r="X548" s="44"/>
      <c r="Y548" s="76" t="s">
        <v>4805</v>
      </c>
      <c r="Z548" s="76" t="s">
        <v>4762</v>
      </c>
      <c r="AA548" s="76" t="s">
        <v>4806</v>
      </c>
      <c r="AB548" s="292">
        <v>41873</v>
      </c>
      <c r="AC548" s="292">
        <v>41913</v>
      </c>
      <c r="AD548" s="310" t="s">
        <v>4807</v>
      </c>
      <c r="AE548" s="306"/>
      <c r="AF548" s="44" t="s">
        <v>60</v>
      </c>
      <c r="AG548" s="44" t="s">
        <v>4634</v>
      </c>
      <c r="AH548" s="62" t="s">
        <v>4699</v>
      </c>
      <c r="AI548" s="121" t="s">
        <v>4700</v>
      </c>
      <c r="AJ548" s="121">
        <v>1748</v>
      </c>
      <c r="AK548" s="121">
        <v>2019</v>
      </c>
      <c r="AL548" s="62" t="s">
        <v>4701</v>
      </c>
      <c r="AM548" s="121">
        <v>1748</v>
      </c>
      <c r="AN548" s="70"/>
      <c r="AO548" s="301" t="s">
        <v>65</v>
      </c>
      <c r="AP548" s="220"/>
      <c r="AQ548" s="40" t="e">
        <f>COUNTIF(#REF!,C548)</f>
        <v>#REF!</v>
      </c>
      <c r="AR548" s="43"/>
      <c r="AS548" s="220" t="e">
        <f>VLOOKUP(C548,#REF!,1,0)</f>
        <v>#REF!</v>
      </c>
    </row>
    <row r="549" ht="39.6" spans="1:45">
      <c r="A549" s="89" t="s">
        <v>4808</v>
      </c>
      <c r="B549" s="28">
        <v>555</v>
      </c>
      <c r="C549" s="89" t="s">
        <v>4808</v>
      </c>
      <c r="D549" s="90" t="s">
        <v>4809</v>
      </c>
      <c r="E549" s="248" t="s">
        <v>46</v>
      </c>
      <c r="F549" s="311" t="s">
        <v>4689</v>
      </c>
      <c r="G549" s="249" t="s">
        <v>2541</v>
      </c>
      <c r="H549" s="311"/>
      <c r="I549" s="43" t="s">
        <v>4756</v>
      </c>
      <c r="J549" s="76" t="s">
        <v>4690</v>
      </c>
      <c r="K549" s="76" t="s">
        <v>4329</v>
      </c>
      <c r="L549" s="43" t="s">
        <v>4758</v>
      </c>
      <c r="M549" s="76" t="s">
        <v>4810</v>
      </c>
      <c r="N549" s="268"/>
      <c r="O549" s="266"/>
      <c r="P549" s="339"/>
      <c r="Q549" s="76"/>
      <c r="R549" s="76"/>
      <c r="S549" s="372" t="s">
        <v>1916</v>
      </c>
      <c r="T549" s="372" t="s">
        <v>1288</v>
      </c>
      <c r="U549" s="76"/>
      <c r="V549" s="76"/>
      <c r="W549" s="76"/>
      <c r="X549" s="44"/>
      <c r="Y549" s="76" t="s">
        <v>4811</v>
      </c>
      <c r="Z549" s="76" t="s">
        <v>4812</v>
      </c>
      <c r="AA549" s="76" t="s">
        <v>4813</v>
      </c>
      <c r="AB549" s="292">
        <v>42004</v>
      </c>
      <c r="AC549" s="292">
        <v>42064</v>
      </c>
      <c r="AD549" s="310" t="s">
        <v>4814</v>
      </c>
      <c r="AE549" s="306"/>
      <c r="AF549" s="44" t="s">
        <v>60</v>
      </c>
      <c r="AG549" s="44" t="s">
        <v>4634</v>
      </c>
      <c r="AH549" s="62" t="s">
        <v>4699</v>
      </c>
      <c r="AI549" s="121" t="s">
        <v>4700</v>
      </c>
      <c r="AJ549" s="121">
        <v>1763</v>
      </c>
      <c r="AK549" s="121">
        <v>2019</v>
      </c>
      <c r="AL549" s="62" t="s">
        <v>4701</v>
      </c>
      <c r="AM549" s="121">
        <v>1763</v>
      </c>
      <c r="AN549" s="70"/>
      <c r="AO549" s="301" t="s">
        <v>65</v>
      </c>
      <c r="AP549" s="220"/>
      <c r="AQ549" s="40" t="e">
        <f>COUNTIF(#REF!,C549)</f>
        <v>#REF!</v>
      </c>
      <c r="AR549" s="43"/>
      <c r="AS549" s="220" t="e">
        <f>VLOOKUP(C549,#REF!,1,0)</f>
        <v>#REF!</v>
      </c>
    </row>
    <row r="550" ht="14.4" spans="1:45">
      <c r="A550" s="117" t="s">
        <v>4815</v>
      </c>
      <c r="B550" s="28">
        <v>556</v>
      </c>
      <c r="C550" s="117" t="s">
        <v>4815</v>
      </c>
      <c r="D550" s="90" t="s">
        <v>4816</v>
      </c>
      <c r="E550" s="248" t="s">
        <v>46</v>
      </c>
      <c r="F550" s="311" t="s">
        <v>4817</v>
      </c>
      <c r="G550" s="249" t="s">
        <v>2477</v>
      </c>
      <c r="H550" s="311" t="s">
        <v>3999</v>
      </c>
      <c r="I550" s="76" t="s">
        <v>1913</v>
      </c>
      <c r="J550" s="76" t="s">
        <v>4690</v>
      </c>
      <c r="K550" s="76" t="s">
        <v>144</v>
      </c>
      <c r="L550" s="43" t="s">
        <v>4818</v>
      </c>
      <c r="M550" s="76" t="s">
        <v>4819</v>
      </c>
      <c r="N550" s="268" t="e">
        <v>#N/A</v>
      </c>
      <c r="O550" s="266"/>
      <c r="P550" s="339"/>
      <c r="Q550" s="76"/>
      <c r="R550" s="76"/>
      <c r="S550" s="372" t="s">
        <v>1890</v>
      </c>
      <c r="T550" s="372" t="s">
        <v>926</v>
      </c>
      <c r="U550" s="76"/>
      <c r="V550" s="76"/>
      <c r="W550" s="76"/>
      <c r="X550" s="44"/>
      <c r="Y550" s="76" t="s">
        <v>4820</v>
      </c>
      <c r="Z550" s="76" t="s">
        <v>4716</v>
      </c>
      <c r="AA550" s="76" t="s">
        <v>4821</v>
      </c>
      <c r="AB550" s="292">
        <v>42220</v>
      </c>
      <c r="AC550" s="292">
        <v>42309</v>
      </c>
      <c r="AD550" s="310" t="s">
        <v>4822</v>
      </c>
      <c r="AE550" s="306"/>
      <c r="AF550" s="44" t="s">
        <v>60</v>
      </c>
      <c r="AG550" s="44" t="s">
        <v>4634</v>
      </c>
      <c r="AH550" s="62" t="s">
        <v>4699</v>
      </c>
      <c r="AI550" s="121" t="s">
        <v>4700</v>
      </c>
      <c r="AJ550" s="121">
        <v>16852</v>
      </c>
      <c r="AK550" s="121">
        <v>2020</v>
      </c>
      <c r="AL550" s="62" t="s">
        <v>4701</v>
      </c>
      <c r="AM550" s="121">
        <v>1852</v>
      </c>
      <c r="AN550" s="70"/>
      <c r="AO550" s="301" t="s">
        <v>65</v>
      </c>
      <c r="AP550" s="220"/>
      <c r="AQ550" s="40" t="e">
        <f>COUNTIF(#REF!,C550)</f>
        <v>#REF!</v>
      </c>
      <c r="AR550" s="43"/>
      <c r="AS550" s="220" t="e">
        <f>VLOOKUP(C550,#REF!,1,0)</f>
        <v>#REF!</v>
      </c>
    </row>
    <row r="551" ht="22.8" spans="1:45">
      <c r="A551" s="117" t="s">
        <v>4823</v>
      </c>
      <c r="B551" s="28">
        <v>558</v>
      </c>
      <c r="C551" s="117" t="s">
        <v>4823</v>
      </c>
      <c r="D551" s="90" t="s">
        <v>4824</v>
      </c>
      <c r="E551" s="248" t="s">
        <v>46</v>
      </c>
      <c r="F551" s="311" t="s">
        <v>4817</v>
      </c>
      <c r="G551" s="249" t="s">
        <v>2587</v>
      </c>
      <c r="H551" s="311" t="s">
        <v>4825</v>
      </c>
      <c r="I551" s="76" t="s">
        <v>1913</v>
      </c>
      <c r="J551" s="76" t="s">
        <v>4690</v>
      </c>
      <c r="K551" s="76" t="s">
        <v>144</v>
      </c>
      <c r="L551" s="43" t="s">
        <v>4818</v>
      </c>
      <c r="M551" s="76" t="s">
        <v>4826</v>
      </c>
      <c r="N551" s="268"/>
      <c r="O551" s="266"/>
      <c r="P551" s="339"/>
      <c r="Q551" s="76"/>
      <c r="R551" s="76"/>
      <c r="S551" s="372" t="s">
        <v>1890</v>
      </c>
      <c r="T551" s="372" t="s">
        <v>926</v>
      </c>
      <c r="U551" s="76"/>
      <c r="V551" s="76"/>
      <c r="W551" s="76"/>
      <c r="X551" s="44"/>
      <c r="Y551" s="76" t="s">
        <v>4827</v>
      </c>
      <c r="Z551" s="76" t="s">
        <v>4828</v>
      </c>
      <c r="AA551" s="76" t="s">
        <v>4829</v>
      </c>
      <c r="AB551" s="292">
        <v>42220</v>
      </c>
      <c r="AC551" s="292">
        <v>42309</v>
      </c>
      <c r="AD551" s="310" t="s">
        <v>4830</v>
      </c>
      <c r="AE551" s="306"/>
      <c r="AF551" s="44" t="s">
        <v>60</v>
      </c>
      <c r="AG551" s="44" t="s">
        <v>4634</v>
      </c>
      <c r="AH551" s="62" t="s">
        <v>4699</v>
      </c>
      <c r="AI551" s="121" t="s">
        <v>4700</v>
      </c>
      <c r="AJ551" s="121">
        <v>16857</v>
      </c>
      <c r="AK551" s="121">
        <v>2020</v>
      </c>
      <c r="AL551" s="62" t="s">
        <v>4701</v>
      </c>
      <c r="AM551" s="121">
        <v>16857</v>
      </c>
      <c r="AN551" s="70"/>
      <c r="AO551" s="301" t="s">
        <v>65</v>
      </c>
      <c r="AP551" s="220"/>
      <c r="AQ551" s="40" t="e">
        <f>COUNTIF(#REF!,C551)</f>
        <v>#REF!</v>
      </c>
      <c r="AR551" s="43"/>
      <c r="AS551" s="220" t="e">
        <f>VLOOKUP(C551,#REF!,1,0)</f>
        <v>#REF!</v>
      </c>
    </row>
    <row r="552" ht="39.6" spans="1:45">
      <c r="A552" s="89" t="s">
        <v>4831</v>
      </c>
      <c r="B552" s="28">
        <v>559</v>
      </c>
      <c r="C552" s="89" t="s">
        <v>4831</v>
      </c>
      <c r="D552" s="90" t="s">
        <v>4832</v>
      </c>
      <c r="E552" s="248" t="s">
        <v>46</v>
      </c>
      <c r="F552" s="311" t="s">
        <v>4833</v>
      </c>
      <c r="G552" s="249" t="s">
        <v>2587</v>
      </c>
      <c r="H552" s="311" t="s">
        <v>4834</v>
      </c>
      <c r="I552" s="76" t="s">
        <v>4833</v>
      </c>
      <c r="J552" s="76" t="s">
        <v>4690</v>
      </c>
      <c r="K552" s="80" t="s">
        <v>144</v>
      </c>
      <c r="L552" s="43" t="s">
        <v>4758</v>
      </c>
      <c r="M552" s="76" t="s">
        <v>4835</v>
      </c>
      <c r="N552" s="268"/>
      <c r="O552" s="266"/>
      <c r="P552" s="339"/>
      <c r="Q552" s="76"/>
      <c r="R552" s="76"/>
      <c r="S552" s="372" t="s">
        <v>2192</v>
      </c>
      <c r="T552" s="372" t="s">
        <v>926</v>
      </c>
      <c r="U552" s="76"/>
      <c r="V552" s="76"/>
      <c r="W552" s="76"/>
      <c r="X552" s="44"/>
      <c r="Y552" s="76" t="s">
        <v>4836</v>
      </c>
      <c r="Z552" s="76" t="s">
        <v>4837</v>
      </c>
      <c r="AA552" s="76" t="s">
        <v>4838</v>
      </c>
      <c r="AB552" s="292">
        <v>42730</v>
      </c>
      <c r="AC552" s="292">
        <v>42826</v>
      </c>
      <c r="AD552" s="310" t="s">
        <v>4839</v>
      </c>
      <c r="AE552" s="306"/>
      <c r="AF552" s="44" t="s">
        <v>60</v>
      </c>
      <c r="AG552" s="44" t="s">
        <v>4634</v>
      </c>
      <c r="AH552" s="62" t="s">
        <v>4699</v>
      </c>
      <c r="AI552" s="121" t="s">
        <v>4700</v>
      </c>
      <c r="AJ552" s="121">
        <v>2012</v>
      </c>
      <c r="AK552" s="121">
        <v>2016</v>
      </c>
      <c r="AL552" s="62" t="s">
        <v>4701</v>
      </c>
      <c r="AM552" s="121">
        <v>2012</v>
      </c>
      <c r="AN552" s="70"/>
      <c r="AO552" s="301" t="s">
        <v>65</v>
      </c>
      <c r="AP552" s="220"/>
      <c r="AQ552" s="40" t="e">
        <f>COUNTIF(#REF!,C552)</f>
        <v>#REF!</v>
      </c>
      <c r="AR552" s="43"/>
      <c r="AS552" s="220" t="e">
        <f>VLOOKUP(C552,#REF!,1,0)</f>
        <v>#REF!</v>
      </c>
    </row>
    <row r="553" ht="39.6" spans="1:45">
      <c r="A553" s="89" t="s">
        <v>4840</v>
      </c>
      <c r="B553" s="28">
        <v>560</v>
      </c>
      <c r="C553" s="89" t="s">
        <v>4840</v>
      </c>
      <c r="D553" s="90" t="s">
        <v>4841</v>
      </c>
      <c r="E553" s="248" t="s">
        <v>46</v>
      </c>
      <c r="F553" s="311" t="s">
        <v>4833</v>
      </c>
      <c r="G553" s="249" t="s">
        <v>2587</v>
      </c>
      <c r="H553" s="311" t="s">
        <v>4842</v>
      </c>
      <c r="I553" s="76" t="s">
        <v>4833</v>
      </c>
      <c r="J553" s="76" t="s">
        <v>4690</v>
      </c>
      <c r="K553" s="80" t="s">
        <v>144</v>
      </c>
      <c r="L553" s="43" t="s">
        <v>4758</v>
      </c>
      <c r="M553" s="76" t="s">
        <v>4843</v>
      </c>
      <c r="N553" s="268"/>
      <c r="O553" s="266"/>
      <c r="P553" s="339"/>
      <c r="Q553" s="76"/>
      <c r="R553" s="76"/>
      <c r="S553" s="372" t="s">
        <v>2192</v>
      </c>
      <c r="T553" s="372" t="s">
        <v>926</v>
      </c>
      <c r="U553" s="76"/>
      <c r="V553" s="76"/>
      <c r="W553" s="76"/>
      <c r="X553" s="44"/>
      <c r="Y553" s="76" t="s">
        <v>4844</v>
      </c>
      <c r="Z553" s="76" t="s">
        <v>4762</v>
      </c>
      <c r="AA553" s="76" t="s">
        <v>4845</v>
      </c>
      <c r="AB553" s="292">
        <v>43459</v>
      </c>
      <c r="AC553" s="292">
        <v>43497</v>
      </c>
      <c r="AD553" s="310" t="s">
        <v>4846</v>
      </c>
      <c r="AE553" s="306"/>
      <c r="AF553" s="44" t="s">
        <v>60</v>
      </c>
      <c r="AG553" s="44" t="s">
        <v>4634</v>
      </c>
      <c r="AH553" s="62" t="s">
        <v>4699</v>
      </c>
      <c r="AI553" s="121" t="s">
        <v>4700</v>
      </c>
      <c r="AJ553" s="121">
        <v>2021</v>
      </c>
      <c r="AK553" s="121">
        <v>2018</v>
      </c>
      <c r="AL553" s="62" t="s">
        <v>4701</v>
      </c>
      <c r="AM553" s="121">
        <v>2021</v>
      </c>
      <c r="AN553" s="70"/>
      <c r="AO553" s="301" t="s">
        <v>65</v>
      </c>
      <c r="AP553" s="220"/>
      <c r="AQ553" s="40" t="e">
        <f>COUNTIF(#REF!,C553)</f>
        <v>#REF!</v>
      </c>
      <c r="AR553" s="43"/>
      <c r="AS553" s="220" t="e">
        <f>VLOOKUP(C553,#REF!,1,0)</f>
        <v>#REF!</v>
      </c>
    </row>
    <row r="554" ht="39.6" spans="1:45">
      <c r="A554" s="89" t="s">
        <v>4847</v>
      </c>
      <c r="B554" s="28">
        <v>561</v>
      </c>
      <c r="C554" s="89" t="s">
        <v>4847</v>
      </c>
      <c r="D554" s="90" t="s">
        <v>4726</v>
      </c>
      <c r="E554" s="248" t="s">
        <v>46</v>
      </c>
      <c r="F554" s="311" t="s">
        <v>4833</v>
      </c>
      <c r="G554" s="249" t="s">
        <v>2477</v>
      </c>
      <c r="H554" s="311" t="s">
        <v>3418</v>
      </c>
      <c r="I554" s="76" t="s">
        <v>4833</v>
      </c>
      <c r="J554" s="76" t="s">
        <v>4690</v>
      </c>
      <c r="K554" s="80" t="s">
        <v>144</v>
      </c>
      <c r="L554" s="43" t="s">
        <v>4758</v>
      </c>
      <c r="M554" s="76" t="s">
        <v>4727</v>
      </c>
      <c r="N554" s="268"/>
      <c r="O554" s="266"/>
      <c r="P554" s="339" t="s">
        <v>4848</v>
      </c>
      <c r="Q554" s="76"/>
      <c r="R554" s="76"/>
      <c r="S554" s="372" t="s">
        <v>2192</v>
      </c>
      <c r="T554" s="372" t="s">
        <v>926</v>
      </c>
      <c r="U554" s="76"/>
      <c r="V554" s="76"/>
      <c r="W554" s="76"/>
      <c r="X554" s="44"/>
      <c r="Y554" s="76" t="s">
        <v>4849</v>
      </c>
      <c r="Z554" s="76" t="s">
        <v>3276</v>
      </c>
      <c r="AA554" s="76" t="s">
        <v>4850</v>
      </c>
      <c r="AB554" s="292">
        <v>42914</v>
      </c>
      <c r="AC554" s="292">
        <v>42993</v>
      </c>
      <c r="AD554" s="310" t="s">
        <v>4851</v>
      </c>
      <c r="AE554" s="306"/>
      <c r="AF554" s="44" t="s">
        <v>60</v>
      </c>
      <c r="AG554" s="44" t="s">
        <v>4634</v>
      </c>
      <c r="AH554" s="62" t="s">
        <v>4699</v>
      </c>
      <c r="AI554" s="121" t="s">
        <v>4700</v>
      </c>
      <c r="AJ554" s="121">
        <v>2025</v>
      </c>
      <c r="AK554" s="121">
        <v>2017</v>
      </c>
      <c r="AL554" s="62" t="s">
        <v>4701</v>
      </c>
      <c r="AM554" s="121">
        <v>2025</v>
      </c>
      <c r="AN554" s="70"/>
      <c r="AO554" s="301" t="s">
        <v>65</v>
      </c>
      <c r="AP554" s="302" t="s">
        <v>65</v>
      </c>
      <c r="AQ554" s="40" t="e">
        <f>COUNTIF(#REF!,C554)</f>
        <v>#REF!</v>
      </c>
      <c r="AR554" s="43"/>
      <c r="AS554" s="220" t="e">
        <f>VLOOKUP(C554,#REF!,1,0)</f>
        <v>#REF!</v>
      </c>
    </row>
    <row r="555" ht="39.6" spans="1:45">
      <c r="A555" s="168" t="s">
        <v>4852</v>
      </c>
      <c r="B555" s="28">
        <v>562</v>
      </c>
      <c r="C555" s="168" t="s">
        <v>4852</v>
      </c>
      <c r="D555" s="169" t="s">
        <v>4853</v>
      </c>
      <c r="E555" s="248" t="s">
        <v>46</v>
      </c>
      <c r="F555" s="311" t="s">
        <v>4833</v>
      </c>
      <c r="G555" s="249" t="s">
        <v>2414</v>
      </c>
      <c r="H555" s="311" t="s">
        <v>4854</v>
      </c>
      <c r="I555" s="76" t="s">
        <v>4833</v>
      </c>
      <c r="J555" s="76" t="s">
        <v>4690</v>
      </c>
      <c r="K555" s="80" t="s">
        <v>144</v>
      </c>
      <c r="L555" s="43" t="s">
        <v>4758</v>
      </c>
      <c r="M555" s="76" t="s">
        <v>4855</v>
      </c>
      <c r="N555" s="268"/>
      <c r="O555" s="266"/>
      <c r="P555" s="339"/>
      <c r="Q555" s="76"/>
      <c r="R555" s="76"/>
      <c r="S555" s="372" t="s">
        <v>2192</v>
      </c>
      <c r="T555" s="372" t="s">
        <v>926</v>
      </c>
      <c r="U555" s="76"/>
      <c r="V555" s="76"/>
      <c r="W555" s="76"/>
      <c r="X555" s="44"/>
      <c r="Y555" s="76" t="s">
        <v>4856</v>
      </c>
      <c r="Z555" s="76" t="s">
        <v>4857</v>
      </c>
      <c r="AA555" s="76" t="s">
        <v>4858</v>
      </c>
      <c r="AB555" s="292">
        <v>43459</v>
      </c>
      <c r="AC555" s="292">
        <v>43497</v>
      </c>
      <c r="AD555" s="299" t="s">
        <v>4859</v>
      </c>
      <c r="AE555" s="306"/>
      <c r="AF555" s="44" t="s">
        <v>60</v>
      </c>
      <c r="AG555" s="44" t="s">
        <v>4634</v>
      </c>
      <c r="AH555" s="62" t="s">
        <v>4699</v>
      </c>
      <c r="AI555" s="121" t="s">
        <v>4700</v>
      </c>
      <c r="AJ555" s="121">
        <v>2026</v>
      </c>
      <c r="AK555" s="121">
        <v>2018</v>
      </c>
      <c r="AL555" s="62" t="s">
        <v>4701</v>
      </c>
      <c r="AM555" s="121">
        <v>2026</v>
      </c>
      <c r="AN555" s="70"/>
      <c r="AO555" s="301" t="s">
        <v>65</v>
      </c>
      <c r="AP555" s="220"/>
      <c r="AQ555" s="40" t="e">
        <f>COUNTIF(#REF!,C555)</f>
        <v>#REF!</v>
      </c>
      <c r="AR555" s="43"/>
      <c r="AS555" s="220" t="e">
        <f>VLOOKUP(C555,#REF!,1,0)</f>
        <v>#REF!</v>
      </c>
    </row>
    <row r="556" ht="39.6" spans="1:45">
      <c r="A556" s="194" t="s">
        <v>4860</v>
      </c>
      <c r="B556" s="28">
        <v>563</v>
      </c>
      <c r="C556" s="194" t="s">
        <v>4860</v>
      </c>
      <c r="D556" s="90" t="s">
        <v>4861</v>
      </c>
      <c r="E556" s="248" t="s">
        <v>46</v>
      </c>
      <c r="F556" s="311" t="s">
        <v>4833</v>
      </c>
      <c r="G556" s="249" t="s">
        <v>2587</v>
      </c>
      <c r="H556" s="311" t="s">
        <v>4862</v>
      </c>
      <c r="I556" s="76" t="s">
        <v>4833</v>
      </c>
      <c r="J556" s="76" t="s">
        <v>4690</v>
      </c>
      <c r="K556" s="80" t="s">
        <v>144</v>
      </c>
      <c r="L556" s="43" t="s">
        <v>4758</v>
      </c>
      <c r="M556" s="268" t="s">
        <v>4863</v>
      </c>
      <c r="N556" s="268" t="s">
        <v>4864</v>
      </c>
      <c r="O556" s="266"/>
      <c r="P556" s="339"/>
      <c r="Q556" s="76"/>
      <c r="R556" s="76"/>
      <c r="S556" s="372" t="s">
        <v>2192</v>
      </c>
      <c r="T556" s="372" t="s">
        <v>926</v>
      </c>
      <c r="U556" s="76"/>
      <c r="V556" s="76"/>
      <c r="W556" s="76"/>
      <c r="X556" s="44"/>
      <c r="Y556" s="268" t="s">
        <v>4865</v>
      </c>
      <c r="Z556" s="80" t="s">
        <v>4866</v>
      </c>
      <c r="AA556" s="268" t="s">
        <v>4867</v>
      </c>
      <c r="AB556" s="292">
        <v>43795</v>
      </c>
      <c r="AC556" s="292">
        <v>43891</v>
      </c>
      <c r="AD556" s="310" t="s">
        <v>4868</v>
      </c>
      <c r="AE556" s="306"/>
      <c r="AF556" s="44" t="s">
        <v>60</v>
      </c>
      <c r="AG556" s="44" t="s">
        <v>4634</v>
      </c>
      <c r="AH556" s="62" t="s">
        <v>4699</v>
      </c>
      <c r="AI556" s="121" t="s">
        <v>4700</v>
      </c>
      <c r="AJ556" s="121">
        <v>2056</v>
      </c>
      <c r="AK556" s="121">
        <v>2019</v>
      </c>
      <c r="AL556" s="62" t="s">
        <v>4701</v>
      </c>
      <c r="AM556" s="121">
        <v>2056</v>
      </c>
      <c r="AN556" s="70"/>
      <c r="AO556" s="301" t="s">
        <v>65</v>
      </c>
      <c r="AP556" s="220"/>
      <c r="AQ556" s="40" t="e">
        <f>COUNTIF(#REF!,C556)</f>
        <v>#REF!</v>
      </c>
      <c r="AR556" s="43"/>
      <c r="AS556" s="220" t="e">
        <f>VLOOKUP(C556,#REF!,1,0)</f>
        <v>#REF!</v>
      </c>
    </row>
    <row r="557" ht="14.4" spans="1:45">
      <c r="A557" s="359" t="s">
        <v>4869</v>
      </c>
      <c r="B557" s="28">
        <v>564</v>
      </c>
      <c r="C557" s="359" t="s">
        <v>4869</v>
      </c>
      <c r="D557" s="88" t="s">
        <v>4870</v>
      </c>
      <c r="E557" s="248" t="s">
        <v>46</v>
      </c>
      <c r="F557" s="311" t="s">
        <v>919</v>
      </c>
      <c r="G557" s="249"/>
      <c r="H557" s="311"/>
      <c r="I557" s="76" t="s">
        <v>919</v>
      </c>
      <c r="J557" s="76" t="s">
        <v>4690</v>
      </c>
      <c r="K557" s="76" t="s">
        <v>144</v>
      </c>
      <c r="L557" s="43" t="s">
        <v>4713</v>
      </c>
      <c r="M557" s="31" t="s">
        <v>4871</v>
      </c>
      <c r="N557" s="268"/>
      <c r="O557" s="262"/>
      <c r="P557" s="338" t="s">
        <v>4872</v>
      </c>
      <c r="Q557" s="31"/>
      <c r="R557" s="31"/>
      <c r="S557" s="371" t="s">
        <v>2192</v>
      </c>
      <c r="T557" s="371" t="s">
        <v>926</v>
      </c>
      <c r="U557" s="31"/>
      <c r="V557" s="31"/>
      <c r="W557" s="31"/>
      <c r="X557" s="32"/>
      <c r="Y557" s="76" t="s">
        <v>4873</v>
      </c>
      <c r="Z557" s="31" t="s">
        <v>4874</v>
      </c>
      <c r="AA557" s="31" t="s">
        <v>4875</v>
      </c>
      <c r="AB557" s="285">
        <v>42914</v>
      </c>
      <c r="AC557" s="285">
        <v>42993</v>
      </c>
      <c r="AD557" s="299" t="s">
        <v>4876</v>
      </c>
      <c r="AE557" s="306"/>
      <c r="AF557" s="32" t="s">
        <v>60</v>
      </c>
      <c r="AG557" s="32" t="s">
        <v>4634</v>
      </c>
      <c r="AH557" s="62" t="s">
        <v>4699</v>
      </c>
      <c r="AI557" s="70" t="s">
        <v>4700</v>
      </c>
      <c r="AJ557" s="70">
        <v>2082</v>
      </c>
      <c r="AK557" s="62">
        <v>2017</v>
      </c>
      <c r="AL557" s="62" t="s">
        <v>4701</v>
      </c>
      <c r="AM557" s="70">
        <v>2082</v>
      </c>
      <c r="AN557" s="70"/>
      <c r="AO557" s="301"/>
      <c r="AP557" s="302" t="s">
        <v>65</v>
      </c>
      <c r="AQ557" s="40" t="e">
        <f>COUNTIF(#REF!,C557)</f>
        <v>#REF!</v>
      </c>
      <c r="AR557" s="38"/>
      <c r="AS557" s="220" t="e">
        <f>VLOOKUP(C557,#REF!,1,0)</f>
        <v>#REF!</v>
      </c>
    </row>
    <row r="558" ht="39.6" spans="1:45">
      <c r="A558" s="170" t="s">
        <v>4877</v>
      </c>
      <c r="B558" s="28">
        <v>565</v>
      </c>
      <c r="C558" s="170" t="s">
        <v>4877</v>
      </c>
      <c r="D558" s="171" t="s">
        <v>4878</v>
      </c>
      <c r="E558" s="257" t="s">
        <v>46</v>
      </c>
      <c r="F558" s="249" t="s">
        <v>4817</v>
      </c>
      <c r="G558" s="249" t="s">
        <v>2587</v>
      </c>
      <c r="H558" s="249" t="s">
        <v>4879</v>
      </c>
      <c r="I558" s="43" t="s">
        <v>4817</v>
      </c>
      <c r="J558" s="76" t="s">
        <v>4690</v>
      </c>
      <c r="K558" s="43" t="s">
        <v>4880</v>
      </c>
      <c r="L558" s="43" t="s">
        <v>4818</v>
      </c>
      <c r="M558" s="43" t="s">
        <v>4881</v>
      </c>
      <c r="N558" s="43" t="s">
        <v>4882</v>
      </c>
      <c r="O558" s="270"/>
      <c r="P558" s="241" t="s">
        <v>112</v>
      </c>
      <c r="Q558" s="43"/>
      <c r="R558" s="43"/>
      <c r="S558" s="280" t="s">
        <v>1890</v>
      </c>
      <c r="T558" s="280" t="s">
        <v>926</v>
      </c>
      <c r="U558" s="43"/>
      <c r="V558" s="43"/>
      <c r="W558" s="43"/>
      <c r="X558" s="205">
        <v>12</v>
      </c>
      <c r="Y558" s="43" t="s">
        <v>4883</v>
      </c>
      <c r="Z558" s="80" t="s">
        <v>4884</v>
      </c>
      <c r="AA558" s="43" t="s">
        <v>4885</v>
      </c>
      <c r="AB558" s="243">
        <v>45218</v>
      </c>
      <c r="AC558" s="243">
        <v>45261</v>
      </c>
      <c r="AD558" s="310" t="s">
        <v>4886</v>
      </c>
      <c r="AE558" s="306"/>
      <c r="AF558" s="44" t="s">
        <v>60</v>
      </c>
      <c r="AG558" s="44" t="s">
        <v>4634</v>
      </c>
      <c r="AH558" s="62" t="s">
        <v>4699</v>
      </c>
      <c r="AI558" s="121" t="s">
        <v>4700</v>
      </c>
      <c r="AJ558" s="121">
        <v>2247</v>
      </c>
      <c r="AK558" s="121">
        <v>2022</v>
      </c>
      <c r="AL558" s="62" t="s">
        <v>4701</v>
      </c>
      <c r="AM558" s="121">
        <v>2247</v>
      </c>
      <c r="AN558" s="70"/>
      <c r="AO558" s="301" t="s">
        <v>65</v>
      </c>
      <c r="AP558" s="220"/>
      <c r="AQ558" s="40" t="e">
        <f>COUNTIF(#REF!,C558)</f>
        <v>#REF!</v>
      </c>
      <c r="AR558" s="43"/>
      <c r="AS558" s="220" t="e">
        <f>VLOOKUP(C558,#REF!,1,0)</f>
        <v>#REF!</v>
      </c>
    </row>
    <row r="559" ht="14.4" spans="1:45">
      <c r="A559" s="91" t="s">
        <v>4887</v>
      </c>
      <c r="B559" s="28">
        <v>566</v>
      </c>
      <c r="C559" s="91" t="s">
        <v>4887</v>
      </c>
      <c r="D559" s="88" t="s">
        <v>4888</v>
      </c>
      <c r="E559" s="248" t="s">
        <v>46</v>
      </c>
      <c r="F559" s="311" t="s">
        <v>919</v>
      </c>
      <c r="G559" s="249"/>
      <c r="H559" s="311"/>
      <c r="I559" s="76" t="s">
        <v>919</v>
      </c>
      <c r="J559" s="76" t="s">
        <v>4690</v>
      </c>
      <c r="K559" s="76" t="s">
        <v>144</v>
      </c>
      <c r="L559" s="43" t="s">
        <v>4713</v>
      </c>
      <c r="M559" s="31" t="s">
        <v>3627</v>
      </c>
      <c r="N559" s="268"/>
      <c r="O559" s="262"/>
      <c r="P559" s="338" t="s">
        <v>4889</v>
      </c>
      <c r="Q559" s="31"/>
      <c r="R559" s="31"/>
      <c r="S559" s="371" t="s">
        <v>2192</v>
      </c>
      <c r="T559" s="371" t="s">
        <v>926</v>
      </c>
      <c r="U559" s="31"/>
      <c r="V559" s="31"/>
      <c r="W559" s="31"/>
      <c r="X559" s="32"/>
      <c r="Y559" s="76" t="s">
        <v>4890</v>
      </c>
      <c r="Z559" s="31" t="s">
        <v>4891</v>
      </c>
      <c r="AA559" s="31" t="s">
        <v>4892</v>
      </c>
      <c r="AB559" s="285">
        <v>43459</v>
      </c>
      <c r="AC559" s="285">
        <v>43497</v>
      </c>
      <c r="AD559" s="299" t="s">
        <v>4893</v>
      </c>
      <c r="AE559" s="306"/>
      <c r="AF559" s="32" t="s">
        <v>60</v>
      </c>
      <c r="AG559" s="32" t="s">
        <v>4634</v>
      </c>
      <c r="AH559" s="62" t="s">
        <v>4699</v>
      </c>
      <c r="AI559" s="70" t="s">
        <v>4700</v>
      </c>
      <c r="AJ559" s="70">
        <v>2553</v>
      </c>
      <c r="AK559" s="62">
        <v>2018</v>
      </c>
      <c r="AL559" s="62" t="s">
        <v>4701</v>
      </c>
      <c r="AM559" s="70">
        <v>2553</v>
      </c>
      <c r="AN559" s="70"/>
      <c r="AO559" s="301"/>
      <c r="AP559" s="302" t="s">
        <v>65</v>
      </c>
      <c r="AQ559" s="40" t="e">
        <f>COUNTIF(#REF!,C559)</f>
        <v>#REF!</v>
      </c>
      <c r="AR559" s="38"/>
      <c r="AS559" s="220" t="e">
        <f>VLOOKUP(C559,#REF!,1,0)</f>
        <v>#REF!</v>
      </c>
    </row>
    <row r="560" ht="39.6" spans="1:45">
      <c r="A560" s="172" t="s">
        <v>4894</v>
      </c>
      <c r="B560" s="28">
        <v>567</v>
      </c>
      <c r="C560" s="172" t="s">
        <v>4894</v>
      </c>
      <c r="D560" s="90" t="s">
        <v>4895</v>
      </c>
      <c r="E560" s="248" t="s">
        <v>46</v>
      </c>
      <c r="F560" s="311" t="s">
        <v>4833</v>
      </c>
      <c r="G560" s="249" t="s">
        <v>2587</v>
      </c>
      <c r="H560" s="311" t="s">
        <v>4757</v>
      </c>
      <c r="I560" s="76" t="s">
        <v>4833</v>
      </c>
      <c r="J560" s="76" t="s">
        <v>4690</v>
      </c>
      <c r="K560" s="80" t="s">
        <v>144</v>
      </c>
      <c r="L560" s="43" t="s">
        <v>4758</v>
      </c>
      <c r="M560" s="76" t="s">
        <v>4896</v>
      </c>
      <c r="N560" s="268"/>
      <c r="O560" s="266"/>
      <c r="P560" s="339"/>
      <c r="Q560" s="76"/>
      <c r="R560" s="76"/>
      <c r="S560" s="372" t="s">
        <v>2192</v>
      </c>
      <c r="T560" s="372" t="s">
        <v>926</v>
      </c>
      <c r="U560" s="76"/>
      <c r="V560" s="76"/>
      <c r="W560" s="76"/>
      <c r="X560" s="44"/>
      <c r="Y560" s="76" t="s">
        <v>4897</v>
      </c>
      <c r="Z560" s="76" t="s">
        <v>4898</v>
      </c>
      <c r="AA560" s="76" t="s">
        <v>4899</v>
      </c>
      <c r="AB560" s="292">
        <v>41179</v>
      </c>
      <c r="AC560" s="292">
        <v>41228</v>
      </c>
      <c r="AD560" s="310" t="s">
        <v>4900</v>
      </c>
      <c r="AE560" s="306"/>
      <c r="AF560" s="44" t="s">
        <v>60</v>
      </c>
      <c r="AG560" s="44" t="s">
        <v>4634</v>
      </c>
      <c r="AH560" s="62" t="s">
        <v>4699</v>
      </c>
      <c r="AI560" s="121" t="s">
        <v>4700</v>
      </c>
      <c r="AJ560" s="121">
        <v>2558</v>
      </c>
      <c r="AK560" s="121">
        <v>2017</v>
      </c>
      <c r="AL560" s="62" t="s">
        <v>4701</v>
      </c>
      <c r="AM560" s="121">
        <v>2558</v>
      </c>
      <c r="AN560" s="70"/>
      <c r="AO560" s="301" t="s">
        <v>65</v>
      </c>
      <c r="AP560" s="220"/>
      <c r="AQ560" s="40" t="e">
        <f>COUNTIF(#REF!,C560)</f>
        <v>#REF!</v>
      </c>
      <c r="AR560" s="43"/>
      <c r="AS560" s="220" t="e">
        <f>VLOOKUP(C560,#REF!,1,0)</f>
        <v>#REF!</v>
      </c>
    </row>
    <row r="561" ht="39.6" spans="1:45">
      <c r="A561" s="89" t="s">
        <v>4901</v>
      </c>
      <c r="B561" s="28">
        <v>568</v>
      </c>
      <c r="C561" s="89" t="s">
        <v>4901</v>
      </c>
      <c r="D561" s="90" t="s">
        <v>4902</v>
      </c>
      <c r="E561" s="257" t="s">
        <v>46</v>
      </c>
      <c r="F561" s="249" t="s">
        <v>4756</v>
      </c>
      <c r="G561" s="249" t="s">
        <v>2414</v>
      </c>
      <c r="H561" s="249" t="s">
        <v>4834</v>
      </c>
      <c r="I561" s="43" t="s">
        <v>4756</v>
      </c>
      <c r="J561" s="76" t="s">
        <v>4690</v>
      </c>
      <c r="K561" s="43" t="s">
        <v>1208</v>
      </c>
      <c r="L561" s="43" t="s">
        <v>4758</v>
      </c>
      <c r="M561" s="43" t="s">
        <v>4903</v>
      </c>
      <c r="N561" s="43" t="s">
        <v>4904</v>
      </c>
      <c r="O561" s="270"/>
      <c r="P561" s="339"/>
      <c r="Q561" s="43"/>
      <c r="R561" s="43"/>
      <c r="S561" s="280" t="s">
        <v>2192</v>
      </c>
      <c r="T561" s="280" t="s">
        <v>926</v>
      </c>
      <c r="U561" s="43"/>
      <c r="V561" s="43"/>
      <c r="W561" s="43"/>
      <c r="X561" s="205">
        <v>16</v>
      </c>
      <c r="Y561" s="43" t="s">
        <v>4905</v>
      </c>
      <c r="Z561" s="80" t="s">
        <v>4906</v>
      </c>
      <c r="AA561" s="43" t="s">
        <v>4907</v>
      </c>
      <c r="AB561" s="243">
        <v>44889</v>
      </c>
      <c r="AC561" s="243">
        <v>44958</v>
      </c>
      <c r="AD561" s="310" t="s">
        <v>4908</v>
      </c>
      <c r="AE561" s="306"/>
      <c r="AF561" s="44" t="s">
        <v>60</v>
      </c>
      <c r="AG561" s="44" t="s">
        <v>4634</v>
      </c>
      <c r="AH561" s="62" t="s">
        <v>4699</v>
      </c>
      <c r="AI561" s="121" t="s">
        <v>4700</v>
      </c>
      <c r="AJ561" s="121">
        <v>2626</v>
      </c>
      <c r="AK561" s="121">
        <v>2022</v>
      </c>
      <c r="AL561" s="62" t="s">
        <v>4701</v>
      </c>
      <c r="AM561" s="121">
        <v>2626</v>
      </c>
      <c r="AN561" s="70"/>
      <c r="AO561" s="301" t="s">
        <v>65</v>
      </c>
      <c r="AP561" s="302" t="s">
        <v>65</v>
      </c>
      <c r="AQ561" s="40" t="e">
        <f>COUNTIF(#REF!,C561)</f>
        <v>#REF!</v>
      </c>
      <c r="AR561" s="43"/>
      <c r="AS561" s="220" t="e">
        <f>VLOOKUP(C561,#REF!,1,0)</f>
        <v>#REF!</v>
      </c>
    </row>
    <row r="562" ht="14.4" spans="1:45">
      <c r="A562" s="91" t="s">
        <v>4909</v>
      </c>
      <c r="B562" s="28">
        <v>569</v>
      </c>
      <c r="C562" s="91" t="s">
        <v>4909</v>
      </c>
      <c r="D562" s="88" t="s">
        <v>4910</v>
      </c>
      <c r="E562" s="248" t="s">
        <v>46</v>
      </c>
      <c r="F562" s="311" t="s">
        <v>919</v>
      </c>
      <c r="G562" s="249"/>
      <c r="H562" s="311"/>
      <c r="I562" s="76" t="s">
        <v>919</v>
      </c>
      <c r="J562" s="76" t="s">
        <v>4690</v>
      </c>
      <c r="K562" s="76" t="s">
        <v>144</v>
      </c>
      <c r="L562" s="43" t="s">
        <v>4713</v>
      </c>
      <c r="M562" s="31" t="s">
        <v>4911</v>
      </c>
      <c r="N562" s="268"/>
      <c r="O562" s="262"/>
      <c r="P562" s="338"/>
      <c r="Q562" s="31"/>
      <c r="R562" s="31"/>
      <c r="S562" s="371" t="s">
        <v>1706</v>
      </c>
      <c r="T562" s="371" t="s">
        <v>1288</v>
      </c>
      <c r="U562" s="31"/>
      <c r="V562" s="31"/>
      <c r="W562" s="31"/>
      <c r="X562" s="32"/>
      <c r="Y562" s="76" t="s">
        <v>4912</v>
      </c>
      <c r="Z562" s="31" t="s">
        <v>4913</v>
      </c>
      <c r="AA562" s="31" t="s">
        <v>4914</v>
      </c>
      <c r="AB562" s="285">
        <v>41654</v>
      </c>
      <c r="AC562" s="285">
        <v>41713</v>
      </c>
      <c r="AD562" s="299" t="s">
        <v>4915</v>
      </c>
      <c r="AE562" s="306"/>
      <c r="AF562" s="32" t="s">
        <v>60</v>
      </c>
      <c r="AG562" s="32" t="s">
        <v>4634</v>
      </c>
      <c r="AH562" s="62" t="s">
        <v>4699</v>
      </c>
      <c r="AI562" s="70" t="s">
        <v>4700</v>
      </c>
      <c r="AJ562" s="70">
        <v>2634</v>
      </c>
      <c r="AK562" s="62">
        <v>2019</v>
      </c>
      <c r="AL562" s="62" t="s">
        <v>4701</v>
      </c>
      <c r="AM562" s="70">
        <v>2634</v>
      </c>
      <c r="AN562" s="70"/>
      <c r="AO562" s="301"/>
      <c r="AP562" s="302" t="s">
        <v>65</v>
      </c>
      <c r="AQ562" s="40" t="e">
        <f>COUNTIF(#REF!,C562)</f>
        <v>#REF!</v>
      </c>
      <c r="AR562" s="38"/>
      <c r="AS562" s="220" t="e">
        <f>VLOOKUP(C562,#REF!,1,0)</f>
        <v>#REF!</v>
      </c>
    </row>
    <row r="563" ht="21.6" spans="1:45">
      <c r="A563" s="360" t="s">
        <v>4916</v>
      </c>
      <c r="B563" s="28">
        <v>570</v>
      </c>
      <c r="C563" s="360" t="s">
        <v>4916</v>
      </c>
      <c r="D563" s="361" t="s">
        <v>4917</v>
      </c>
      <c r="E563" s="248" t="s">
        <v>46</v>
      </c>
      <c r="F563" s="311" t="s">
        <v>919</v>
      </c>
      <c r="G563" s="249"/>
      <c r="H563" s="311"/>
      <c r="I563" s="76" t="s">
        <v>4833</v>
      </c>
      <c r="J563" s="76" t="s">
        <v>4690</v>
      </c>
      <c r="K563" s="76" t="s">
        <v>144</v>
      </c>
      <c r="L563" s="76" t="s">
        <v>4918</v>
      </c>
      <c r="M563" s="288"/>
      <c r="N563" s="268" t="s">
        <v>4919</v>
      </c>
      <c r="O563" s="262"/>
      <c r="P563" s="338"/>
      <c r="Q563" s="31"/>
      <c r="R563" s="31"/>
      <c r="S563" s="371"/>
      <c r="T563" s="371"/>
      <c r="U563" s="31"/>
      <c r="V563" s="31"/>
      <c r="W563" s="31"/>
      <c r="X563" s="32">
        <v>12</v>
      </c>
      <c r="Y563" s="76" t="s">
        <v>4920</v>
      </c>
      <c r="Z563" s="80" t="s">
        <v>4921</v>
      </c>
      <c r="AA563" s="288">
        <v>0</v>
      </c>
      <c r="AB563" s="285" t="e">
        <v>#N/A</v>
      </c>
      <c r="AC563" s="285" t="e">
        <v>#N/A</v>
      </c>
      <c r="AD563" s="286"/>
      <c r="AE563" s="306"/>
      <c r="AF563" s="32" t="s">
        <v>60</v>
      </c>
      <c r="AG563" s="32" t="s">
        <v>4634</v>
      </c>
      <c r="AH563" s="62" t="s">
        <v>4699</v>
      </c>
      <c r="AI563" s="70" t="s">
        <v>4700</v>
      </c>
      <c r="AJ563" s="70">
        <v>2998</v>
      </c>
      <c r="AK563" s="62">
        <v>2019</v>
      </c>
      <c r="AL563" s="62" t="s">
        <v>4701</v>
      </c>
      <c r="AM563" s="70">
        <v>2998</v>
      </c>
      <c r="AN563" s="70"/>
      <c r="AO563" s="301"/>
      <c r="AP563" s="302" t="s">
        <v>65</v>
      </c>
      <c r="AQ563" s="40" t="e">
        <f>COUNTIF(#REF!,C563)</f>
        <v>#REF!</v>
      </c>
      <c r="AR563" s="38"/>
      <c r="AS563" s="220" t="e">
        <f>VLOOKUP(C563,#REF!,1,0)</f>
        <v>#REF!</v>
      </c>
    </row>
    <row r="564" ht="14.4" spans="1:45">
      <c r="A564" s="101" t="s">
        <v>4922</v>
      </c>
      <c r="B564" s="28">
        <v>571</v>
      </c>
      <c r="C564" s="101" t="s">
        <v>4922</v>
      </c>
      <c r="D564" s="118" t="s">
        <v>4923</v>
      </c>
      <c r="E564" s="248" t="s">
        <v>46</v>
      </c>
      <c r="F564" s="311" t="s">
        <v>4924</v>
      </c>
      <c r="G564" s="249" t="s">
        <v>1691</v>
      </c>
      <c r="H564" s="311"/>
      <c r="I564" s="76" t="s">
        <v>4924</v>
      </c>
      <c r="J564" s="76" t="s">
        <v>4690</v>
      </c>
      <c r="K564" s="76" t="s">
        <v>49</v>
      </c>
      <c r="L564" s="43" t="s">
        <v>4925</v>
      </c>
      <c r="M564" s="31" t="s">
        <v>4926</v>
      </c>
      <c r="N564" s="268"/>
      <c r="O564" s="262"/>
      <c r="P564" s="339"/>
      <c r="Q564" s="31"/>
      <c r="R564" s="31"/>
      <c r="S564" s="371" t="s">
        <v>1287</v>
      </c>
      <c r="T564" s="371" t="s">
        <v>1288</v>
      </c>
      <c r="U564" s="31"/>
      <c r="V564" s="31"/>
      <c r="W564" s="31"/>
      <c r="X564" s="32"/>
      <c r="Y564" s="76" t="s">
        <v>4927</v>
      </c>
      <c r="Z564" s="31" t="s">
        <v>4928</v>
      </c>
      <c r="AA564" s="31" t="s">
        <v>4929</v>
      </c>
      <c r="AB564" s="285">
        <v>42914</v>
      </c>
      <c r="AC564" s="285">
        <v>42993</v>
      </c>
      <c r="AD564" s="310" t="s">
        <v>4930</v>
      </c>
      <c r="AE564" s="306"/>
      <c r="AF564" s="32" t="s">
        <v>60</v>
      </c>
      <c r="AG564" s="32" t="s">
        <v>4634</v>
      </c>
      <c r="AH564" s="62" t="s">
        <v>4699</v>
      </c>
      <c r="AI564" s="124" t="s">
        <v>4700</v>
      </c>
      <c r="AJ564" s="121">
        <v>7007</v>
      </c>
      <c r="AK564" s="121">
        <v>2017</v>
      </c>
      <c r="AL564" s="62" t="s">
        <v>4701</v>
      </c>
      <c r="AM564" s="121">
        <v>7007</v>
      </c>
      <c r="AN564" s="70"/>
      <c r="AO564" s="301" t="s">
        <v>65</v>
      </c>
      <c r="AP564" s="220"/>
      <c r="AQ564" s="40" t="e">
        <f>COUNTIF(#REF!,C564)</f>
        <v>#REF!</v>
      </c>
      <c r="AR564" s="38"/>
      <c r="AS564" s="220" t="e">
        <f>VLOOKUP(C564,#REF!,1,0)</f>
        <v>#REF!</v>
      </c>
    </row>
    <row r="565" ht="14.4" spans="1:45">
      <c r="A565" s="96" t="s">
        <v>4931</v>
      </c>
      <c r="B565" s="28">
        <v>572</v>
      </c>
      <c r="C565" s="96" t="s">
        <v>4931</v>
      </c>
      <c r="D565" s="100" t="s">
        <v>4932</v>
      </c>
      <c r="E565" s="238" t="s">
        <v>46</v>
      </c>
      <c r="I565" s="43" t="s">
        <v>4933</v>
      </c>
      <c r="J565" s="16" t="s">
        <v>4690</v>
      </c>
      <c r="K565" s="16" t="s">
        <v>2062</v>
      </c>
      <c r="L565" s="16" t="s">
        <v>4934</v>
      </c>
      <c r="M565" s="16" t="s">
        <v>4935</v>
      </c>
      <c r="N565" s="16" t="s">
        <v>4936</v>
      </c>
      <c r="P565" s="265" t="s">
        <v>4937</v>
      </c>
      <c r="S565" s="16">
        <v>0</v>
      </c>
      <c r="T565" s="16">
        <v>0</v>
      </c>
      <c r="X565" s="18">
        <v>9</v>
      </c>
      <c r="Y565" s="16" t="s">
        <v>4938</v>
      </c>
      <c r="Z565" s="80" t="s">
        <v>4939</v>
      </c>
      <c r="AA565" s="16" t="s">
        <v>4940</v>
      </c>
      <c r="AB565" s="290">
        <v>44042</v>
      </c>
      <c r="AC565" s="243">
        <v>44116</v>
      </c>
      <c r="AD565" s="100" t="s">
        <v>4941</v>
      </c>
      <c r="AF565" s="32" t="s">
        <v>60</v>
      </c>
      <c r="AG565" s="32" t="s">
        <v>4634</v>
      </c>
      <c r="AH565" s="412" t="s">
        <v>4699</v>
      </c>
      <c r="AI565" s="19" t="s">
        <v>4700</v>
      </c>
      <c r="AJ565" s="19">
        <v>8307</v>
      </c>
      <c r="AK565" s="19">
        <v>2020</v>
      </c>
      <c r="AL565" s="19" t="s">
        <v>4701</v>
      </c>
      <c r="AM565" s="19">
        <v>8307</v>
      </c>
      <c r="AO565" s="301"/>
      <c r="AP565" s="302" t="s">
        <v>65</v>
      </c>
      <c r="AQ565" s="40" t="e">
        <f>COUNTIF(#REF!,C565)</f>
        <v>#REF!</v>
      </c>
      <c r="AS565" s="220" t="e">
        <f>VLOOKUP(C565,#REF!,1,0)</f>
        <v>#REF!</v>
      </c>
    </row>
    <row r="566" ht="14.4" spans="1:45">
      <c r="A566" s="91" t="s">
        <v>4942</v>
      </c>
      <c r="B566" s="28">
        <v>573</v>
      </c>
      <c r="C566" s="91" t="s">
        <v>4942</v>
      </c>
      <c r="D566" s="88" t="s">
        <v>4943</v>
      </c>
      <c r="E566" s="248" t="s">
        <v>46</v>
      </c>
      <c r="F566" s="311" t="s">
        <v>919</v>
      </c>
      <c r="G566" s="249"/>
      <c r="H566" s="311"/>
      <c r="I566" s="76" t="s">
        <v>919</v>
      </c>
      <c r="J566" s="76" t="s">
        <v>4690</v>
      </c>
      <c r="K566" s="76" t="s">
        <v>94</v>
      </c>
      <c r="L566" s="43" t="s">
        <v>4713</v>
      </c>
      <c r="M566" s="31" t="s">
        <v>4944</v>
      </c>
      <c r="N566" s="268"/>
      <c r="O566" s="262"/>
      <c r="P566" s="338"/>
      <c r="Q566" s="31"/>
      <c r="R566" s="31"/>
      <c r="S566" s="371" t="s">
        <v>2253</v>
      </c>
      <c r="T566" s="371" t="s">
        <v>102</v>
      </c>
      <c r="U566" s="31"/>
      <c r="V566" s="31"/>
      <c r="W566" s="31"/>
      <c r="X566" s="32"/>
      <c r="Y566" s="76" t="s">
        <v>4945</v>
      </c>
      <c r="Z566" s="31" t="s">
        <v>4946</v>
      </c>
      <c r="AA566" s="31" t="s">
        <v>4947</v>
      </c>
      <c r="AB566" s="285">
        <v>40323</v>
      </c>
      <c r="AC566" s="285">
        <v>40391</v>
      </c>
      <c r="AD566" s="299" t="s">
        <v>4948</v>
      </c>
      <c r="AE566" s="306"/>
      <c r="AF566" s="32" t="s">
        <v>60</v>
      </c>
      <c r="AG566" s="32" t="s">
        <v>4634</v>
      </c>
      <c r="AH566" s="62" t="s">
        <v>4699</v>
      </c>
      <c r="AI566" s="70" t="s">
        <v>4700</v>
      </c>
      <c r="AJ566" s="70">
        <v>8316</v>
      </c>
      <c r="AK566" s="62">
        <v>2019</v>
      </c>
      <c r="AL566" s="62" t="s">
        <v>4701</v>
      </c>
      <c r="AM566" s="70">
        <v>8316</v>
      </c>
      <c r="AN566" s="70"/>
      <c r="AO566" s="301"/>
      <c r="AP566" s="302" t="s">
        <v>65</v>
      </c>
      <c r="AQ566" s="40" t="e">
        <f>COUNTIF(#REF!,C566)</f>
        <v>#REF!</v>
      </c>
      <c r="AR566" s="38"/>
      <c r="AS566" s="220" t="e">
        <f>VLOOKUP(C566,#REF!,1,0)</f>
        <v>#REF!</v>
      </c>
    </row>
    <row r="567" ht="14.4" spans="1:45">
      <c r="A567" s="91" t="s">
        <v>4949</v>
      </c>
      <c r="B567" s="28">
        <v>574</v>
      </c>
      <c r="C567" s="91" t="s">
        <v>4949</v>
      </c>
      <c r="D567" s="88" t="s">
        <v>4950</v>
      </c>
      <c r="E567" s="248" t="s">
        <v>46</v>
      </c>
      <c r="F567" s="311" t="s">
        <v>919</v>
      </c>
      <c r="G567" s="249"/>
      <c r="H567" s="311"/>
      <c r="I567" s="368" t="s">
        <v>4933</v>
      </c>
      <c r="J567" s="76" t="s">
        <v>4690</v>
      </c>
      <c r="K567" s="76" t="s">
        <v>94</v>
      </c>
      <c r="L567" s="43" t="s">
        <v>4713</v>
      </c>
      <c r="M567" s="288" t="s">
        <v>4951</v>
      </c>
      <c r="N567" s="268" t="s">
        <v>4952</v>
      </c>
      <c r="O567" s="262"/>
      <c r="P567" s="338"/>
      <c r="Q567" s="31"/>
      <c r="R567" s="31"/>
      <c r="S567" s="371"/>
      <c r="T567" s="371"/>
      <c r="U567" s="31"/>
      <c r="V567" s="31"/>
      <c r="W567" s="31"/>
      <c r="X567" s="32"/>
      <c r="Y567" s="76" t="s">
        <v>4953</v>
      </c>
      <c r="Z567" s="80" t="s">
        <v>3306</v>
      </c>
      <c r="AA567" s="288" t="s">
        <v>4954</v>
      </c>
      <c r="AB567" s="285" t="e">
        <v>#N/A</v>
      </c>
      <c r="AC567" s="285" t="e">
        <v>#N/A</v>
      </c>
      <c r="AD567" s="299" t="s">
        <v>4955</v>
      </c>
      <c r="AE567" s="306" t="s">
        <v>4956</v>
      </c>
      <c r="AF567" s="32" t="s">
        <v>60</v>
      </c>
      <c r="AG567" s="32" t="s">
        <v>4634</v>
      </c>
      <c r="AH567" s="62" t="s">
        <v>4699</v>
      </c>
      <c r="AI567" s="70" t="s">
        <v>4700</v>
      </c>
      <c r="AJ567" s="70">
        <v>8368</v>
      </c>
      <c r="AK567" s="62">
        <v>2020</v>
      </c>
      <c r="AL567" s="62" t="s">
        <v>4701</v>
      </c>
      <c r="AM567" s="70">
        <v>8368</v>
      </c>
      <c r="AN567" s="70"/>
      <c r="AO567" s="301"/>
      <c r="AP567" s="302" t="s">
        <v>65</v>
      </c>
      <c r="AQ567" s="40" t="e">
        <f>COUNTIF(#REF!,C567)</f>
        <v>#REF!</v>
      </c>
      <c r="AR567" s="38"/>
      <c r="AS567" s="220" t="e">
        <f>VLOOKUP(C567,#REF!,1,0)</f>
        <v>#REF!</v>
      </c>
    </row>
    <row r="568" ht="39.6" spans="1:45">
      <c r="A568" s="89" t="s">
        <v>4957</v>
      </c>
      <c r="B568" s="28">
        <v>575</v>
      </c>
      <c r="C568" s="89" t="s">
        <v>4957</v>
      </c>
      <c r="D568" s="90" t="s">
        <v>4958</v>
      </c>
      <c r="E568" s="257" t="s">
        <v>46</v>
      </c>
      <c r="F568" s="249" t="s">
        <v>4933</v>
      </c>
      <c r="G568" s="249" t="s">
        <v>2531</v>
      </c>
      <c r="H568" s="249" t="s">
        <v>4959</v>
      </c>
      <c r="I568" s="43" t="s">
        <v>4933</v>
      </c>
      <c r="J568" s="76" t="s">
        <v>4690</v>
      </c>
      <c r="K568" s="43" t="s">
        <v>2062</v>
      </c>
      <c r="L568" s="43" t="s">
        <v>4934</v>
      </c>
      <c r="M568" s="43" t="s">
        <v>4960</v>
      </c>
      <c r="N568" s="43" t="s">
        <v>4961</v>
      </c>
      <c r="O568" s="270"/>
      <c r="P568" s="339"/>
      <c r="Q568" s="43"/>
      <c r="R568" s="43"/>
      <c r="S568" s="280" t="s">
        <v>2253</v>
      </c>
      <c r="T568" s="280" t="s">
        <v>102</v>
      </c>
      <c r="U568" s="43"/>
      <c r="V568" s="43"/>
      <c r="W568" s="43"/>
      <c r="X568" s="205">
        <v>28</v>
      </c>
      <c r="Y568" s="43" t="s">
        <v>4962</v>
      </c>
      <c r="Z568" s="80" t="s">
        <v>4963</v>
      </c>
      <c r="AA568" s="43" t="s">
        <v>4964</v>
      </c>
      <c r="AB568" s="243">
        <v>44446</v>
      </c>
      <c r="AC568" s="243">
        <v>44515</v>
      </c>
      <c r="AD568" s="310" t="s">
        <v>4965</v>
      </c>
      <c r="AE568" s="287"/>
      <c r="AF568" s="44" t="s">
        <v>60</v>
      </c>
      <c r="AG568" s="44" t="s">
        <v>4634</v>
      </c>
      <c r="AH568" s="62" t="s">
        <v>4699</v>
      </c>
      <c r="AI568" s="121" t="s">
        <v>4700</v>
      </c>
      <c r="AJ568" s="121">
        <v>8527</v>
      </c>
      <c r="AK568" s="121">
        <v>2021</v>
      </c>
      <c r="AL568" s="62" t="s">
        <v>4701</v>
      </c>
      <c r="AM568" s="121">
        <v>8527</v>
      </c>
      <c r="AN568" s="70"/>
      <c r="AO568" s="301" t="s">
        <v>65</v>
      </c>
      <c r="AP568" s="220"/>
      <c r="AQ568" s="40" t="e">
        <f>COUNTIF(#REF!,C568)</f>
        <v>#REF!</v>
      </c>
      <c r="AR568" s="43"/>
      <c r="AS568" s="220" t="e">
        <f>VLOOKUP(C568,#REF!,1,0)</f>
        <v>#REF!</v>
      </c>
    </row>
    <row r="569" ht="39.6" spans="1:45">
      <c r="A569" s="89" t="s">
        <v>4966</v>
      </c>
      <c r="B569" s="28">
        <v>576</v>
      </c>
      <c r="C569" s="89" t="s">
        <v>4966</v>
      </c>
      <c r="D569" s="90" t="s">
        <v>4967</v>
      </c>
      <c r="E569" s="248" t="s">
        <v>46</v>
      </c>
      <c r="F569" s="311" t="s">
        <v>4968</v>
      </c>
      <c r="G569" s="249" t="s">
        <v>2477</v>
      </c>
      <c r="H569" s="311"/>
      <c r="I569" s="76" t="s">
        <v>4968</v>
      </c>
      <c r="J569" s="76" t="s">
        <v>4690</v>
      </c>
      <c r="K569" s="76" t="s">
        <v>1208</v>
      </c>
      <c r="L569" s="43" t="s">
        <v>4969</v>
      </c>
      <c r="M569" s="76" t="s">
        <v>4970</v>
      </c>
      <c r="N569" s="268"/>
      <c r="O569" s="266"/>
      <c r="P569" s="339" t="s">
        <v>4971</v>
      </c>
      <c r="Q569" s="76"/>
      <c r="R569" s="76"/>
      <c r="S569" s="372" t="s">
        <v>4972</v>
      </c>
      <c r="T569" s="372" t="s">
        <v>4973</v>
      </c>
      <c r="U569" s="76"/>
      <c r="V569" s="76"/>
      <c r="W569" s="76"/>
      <c r="X569" s="44">
        <v>0</v>
      </c>
      <c r="Y569" s="76" t="s">
        <v>4974</v>
      </c>
      <c r="Z569" s="76" t="s">
        <v>4898</v>
      </c>
      <c r="AA569" s="76" t="s">
        <v>4975</v>
      </c>
      <c r="AB569" s="292">
        <v>44042</v>
      </c>
      <c r="AC569" s="292">
        <v>44116</v>
      </c>
      <c r="AD569" s="310" t="s">
        <v>4976</v>
      </c>
      <c r="AE569" s="306"/>
      <c r="AF569" s="44" t="s">
        <v>60</v>
      </c>
      <c r="AG569" s="44" t="s">
        <v>4634</v>
      </c>
      <c r="AH569" s="62" t="s">
        <v>4699</v>
      </c>
      <c r="AI569" s="121" t="s">
        <v>4700</v>
      </c>
      <c r="AJ569" s="121">
        <v>11067</v>
      </c>
      <c r="AK569" s="121">
        <v>2020</v>
      </c>
      <c r="AL569" s="62" t="s">
        <v>4701</v>
      </c>
      <c r="AM569" s="121">
        <v>11067</v>
      </c>
      <c r="AN569" s="70"/>
      <c r="AO569" s="301" t="s">
        <v>65</v>
      </c>
      <c r="AP569" s="220"/>
      <c r="AQ569" s="40" t="e">
        <f>COUNTIF(#REF!,C569)</f>
        <v>#REF!</v>
      </c>
      <c r="AR569" s="43"/>
      <c r="AS569" s="220" t="e">
        <f>VLOOKUP(C569,#REF!,1,0)</f>
        <v>#REF!</v>
      </c>
    </row>
    <row r="570" ht="22.8" spans="1:45">
      <c r="A570" s="117" t="s">
        <v>4977</v>
      </c>
      <c r="B570" s="28">
        <v>577</v>
      </c>
      <c r="C570" s="117" t="s">
        <v>4977</v>
      </c>
      <c r="D570" s="90" t="s">
        <v>4978</v>
      </c>
      <c r="E570" s="248" t="s">
        <v>46</v>
      </c>
      <c r="F570" s="311" t="s">
        <v>4817</v>
      </c>
      <c r="G570" s="249" t="s">
        <v>542</v>
      </c>
      <c r="H570" s="311" t="s">
        <v>4979</v>
      </c>
      <c r="I570" s="76" t="s">
        <v>4817</v>
      </c>
      <c r="J570" s="76" t="s">
        <v>4690</v>
      </c>
      <c r="K570" s="76" t="s">
        <v>144</v>
      </c>
      <c r="L570" s="43" t="s">
        <v>4818</v>
      </c>
      <c r="M570" s="76" t="s">
        <v>4980</v>
      </c>
      <c r="N570" s="268"/>
      <c r="O570" s="266"/>
      <c r="P570" s="339"/>
      <c r="Q570" s="76"/>
      <c r="R570" s="76"/>
      <c r="S570" s="372" t="s">
        <v>1890</v>
      </c>
      <c r="T570" s="372" t="s">
        <v>926</v>
      </c>
      <c r="U570" s="76"/>
      <c r="V570" s="76"/>
      <c r="W570" s="76"/>
      <c r="X570" s="44"/>
      <c r="Y570" s="76" t="s">
        <v>4981</v>
      </c>
      <c r="Z570" s="76" t="s">
        <v>4762</v>
      </c>
      <c r="AA570" s="76" t="s">
        <v>4982</v>
      </c>
      <c r="AB570" s="292">
        <v>43307</v>
      </c>
      <c r="AC570" s="292">
        <v>43405</v>
      </c>
      <c r="AD570" s="310" t="s">
        <v>4983</v>
      </c>
      <c r="AE570" s="306"/>
      <c r="AF570" s="44" t="s">
        <v>60</v>
      </c>
      <c r="AG570" s="44" t="s">
        <v>4634</v>
      </c>
      <c r="AH570" s="62" t="s">
        <v>4699</v>
      </c>
      <c r="AI570" s="121" t="s">
        <v>4700</v>
      </c>
      <c r="AJ570" s="121">
        <v>16011</v>
      </c>
      <c r="AK570" s="121">
        <v>2018</v>
      </c>
      <c r="AL570" s="62" t="s">
        <v>4701</v>
      </c>
      <c r="AM570" s="121">
        <v>16011</v>
      </c>
      <c r="AN570" s="70"/>
      <c r="AO570" s="301" t="s">
        <v>65</v>
      </c>
      <c r="AP570" s="220"/>
      <c r="AQ570" s="40" t="e">
        <f>COUNTIF(#REF!,C570)</f>
        <v>#REF!</v>
      </c>
      <c r="AR570" s="43"/>
      <c r="AS570" s="220" t="e">
        <f>VLOOKUP(C570,#REF!,1,0)</f>
        <v>#REF!</v>
      </c>
    </row>
    <row r="571" ht="22.8" spans="1:45">
      <c r="A571" s="117" t="s">
        <v>4984</v>
      </c>
      <c r="B571" s="28">
        <v>578</v>
      </c>
      <c r="C571" s="117" t="s">
        <v>4984</v>
      </c>
      <c r="D571" s="90" t="s">
        <v>4985</v>
      </c>
      <c r="E571" s="248" t="s">
        <v>46</v>
      </c>
      <c r="F571" s="311" t="s">
        <v>4817</v>
      </c>
      <c r="G571" s="249" t="s">
        <v>2477</v>
      </c>
      <c r="H571" s="311" t="s">
        <v>4986</v>
      </c>
      <c r="I571" s="76" t="s">
        <v>4817</v>
      </c>
      <c r="J571" s="76" t="s">
        <v>4690</v>
      </c>
      <c r="K571" s="76" t="s">
        <v>144</v>
      </c>
      <c r="L571" s="43" t="s">
        <v>4818</v>
      </c>
      <c r="M571" s="268" t="s">
        <v>4987</v>
      </c>
      <c r="N571" s="268" t="s">
        <v>4988</v>
      </c>
      <c r="O571" s="266"/>
      <c r="P571" s="339"/>
      <c r="Q571" s="76"/>
      <c r="R571" s="76"/>
      <c r="S571" s="372" t="s">
        <v>1890</v>
      </c>
      <c r="T571" s="372" t="s">
        <v>926</v>
      </c>
      <c r="U571" s="76"/>
      <c r="V571" s="76"/>
      <c r="W571" s="76"/>
      <c r="X571" s="44"/>
      <c r="Y571" s="268" t="s">
        <v>4989</v>
      </c>
      <c r="Z571" s="80" t="s">
        <v>4762</v>
      </c>
      <c r="AA571" s="268" t="s">
        <v>4990</v>
      </c>
      <c r="AB571" s="292">
        <v>43795</v>
      </c>
      <c r="AC571" s="292">
        <v>43891</v>
      </c>
      <c r="AD571" s="310" t="s">
        <v>4991</v>
      </c>
      <c r="AE571" s="306"/>
      <c r="AF571" s="44" t="s">
        <v>60</v>
      </c>
      <c r="AG571" s="44" t="s">
        <v>4634</v>
      </c>
      <c r="AH571" s="62" t="s">
        <v>4699</v>
      </c>
      <c r="AI571" s="121" t="s">
        <v>4700</v>
      </c>
      <c r="AJ571" s="121">
        <v>16016</v>
      </c>
      <c r="AK571" s="121">
        <v>2019</v>
      </c>
      <c r="AL571" s="62" t="s">
        <v>4701</v>
      </c>
      <c r="AM571" s="121">
        <v>16016</v>
      </c>
      <c r="AN571" s="70"/>
      <c r="AO571" s="301" t="s">
        <v>65</v>
      </c>
      <c r="AP571" s="220"/>
      <c r="AQ571" s="40" t="e">
        <f>COUNTIF(#REF!,C571)</f>
        <v>#REF!</v>
      </c>
      <c r="AR571" s="43"/>
      <c r="AS571" s="220" t="e">
        <f>VLOOKUP(C571,#REF!,1,0)</f>
        <v>#REF!</v>
      </c>
    </row>
    <row r="572" ht="22.8" spans="1:45">
      <c r="A572" s="117" t="s">
        <v>4992</v>
      </c>
      <c r="B572" s="28">
        <v>579</v>
      </c>
      <c r="C572" s="117" t="s">
        <v>4992</v>
      </c>
      <c r="D572" s="90" t="s">
        <v>4993</v>
      </c>
      <c r="E572" s="248" t="s">
        <v>46</v>
      </c>
      <c r="F572" s="311" t="s">
        <v>4817</v>
      </c>
      <c r="G572" s="249" t="s">
        <v>2587</v>
      </c>
      <c r="H572" s="311" t="s">
        <v>4994</v>
      </c>
      <c r="I572" s="76" t="s">
        <v>1931</v>
      </c>
      <c r="J572" s="76" t="s">
        <v>4690</v>
      </c>
      <c r="K572" s="76" t="s">
        <v>144</v>
      </c>
      <c r="L572" s="43" t="s">
        <v>4818</v>
      </c>
      <c r="M572" s="76" t="s">
        <v>4995</v>
      </c>
      <c r="N572" s="268"/>
      <c r="O572" s="266"/>
      <c r="P572" s="339" t="s">
        <v>4996</v>
      </c>
      <c r="Q572" s="76"/>
      <c r="R572" s="76"/>
      <c r="S572" s="372" t="s">
        <v>1890</v>
      </c>
      <c r="T572" s="372" t="s">
        <v>926</v>
      </c>
      <c r="U572" s="76"/>
      <c r="V572" s="76"/>
      <c r="W572" s="76"/>
      <c r="X572" s="44"/>
      <c r="Y572" s="76" t="s">
        <v>4997</v>
      </c>
      <c r="Z572" s="76" t="s">
        <v>4998</v>
      </c>
      <c r="AA572" s="76" t="s">
        <v>4999</v>
      </c>
      <c r="AB572" s="292">
        <v>43307</v>
      </c>
      <c r="AC572" s="292">
        <v>43405</v>
      </c>
      <c r="AD572" s="310" t="s">
        <v>5000</v>
      </c>
      <c r="AE572" s="306"/>
      <c r="AF572" s="44" t="s">
        <v>60</v>
      </c>
      <c r="AG572" s="44" t="s">
        <v>4634</v>
      </c>
      <c r="AH572" s="62" t="s">
        <v>4699</v>
      </c>
      <c r="AI572" s="121" t="s">
        <v>4700</v>
      </c>
      <c r="AJ572" s="121">
        <v>16457</v>
      </c>
      <c r="AK572" s="121">
        <v>2018</v>
      </c>
      <c r="AL572" s="62" t="s">
        <v>4701</v>
      </c>
      <c r="AM572" s="121">
        <v>16457</v>
      </c>
      <c r="AN572" s="70"/>
      <c r="AO572" s="301" t="s">
        <v>65</v>
      </c>
      <c r="AP572" s="220"/>
      <c r="AQ572" s="40" t="e">
        <f>COUNTIF(#REF!,C572)</f>
        <v>#REF!</v>
      </c>
      <c r="AR572" s="43"/>
      <c r="AS572" s="220" t="e">
        <f>VLOOKUP(C572,#REF!,1,0)</f>
        <v>#REF!</v>
      </c>
    </row>
    <row r="573" ht="14.4" spans="1:45">
      <c r="A573" s="117" t="s">
        <v>5001</v>
      </c>
      <c r="B573" s="28">
        <v>580</v>
      </c>
      <c r="C573" s="117" t="s">
        <v>5001</v>
      </c>
      <c r="D573" s="90" t="s">
        <v>5002</v>
      </c>
      <c r="E573" s="257" t="s">
        <v>46</v>
      </c>
      <c r="F573" s="249" t="s">
        <v>4689</v>
      </c>
      <c r="G573" s="249" t="s">
        <v>2587</v>
      </c>
      <c r="H573" s="249" t="s">
        <v>3999</v>
      </c>
      <c r="I573" s="43" t="s">
        <v>4689</v>
      </c>
      <c r="J573" s="76" t="s">
        <v>4690</v>
      </c>
      <c r="K573" s="76" t="s">
        <v>144</v>
      </c>
      <c r="L573" s="43" t="s">
        <v>4691</v>
      </c>
      <c r="M573" s="43" t="s">
        <v>5003</v>
      </c>
      <c r="N573" s="268" t="s">
        <v>5004</v>
      </c>
      <c r="O573" s="270" t="s">
        <v>112</v>
      </c>
      <c r="P573" s="339"/>
      <c r="Q573" s="43"/>
      <c r="R573" s="43"/>
      <c r="S573" s="280" t="s">
        <v>1916</v>
      </c>
      <c r="T573" s="373">
        <v>0</v>
      </c>
      <c r="U573" s="374"/>
      <c r="V573" s="374"/>
      <c r="W573" s="374"/>
      <c r="X573" s="205"/>
      <c r="Y573" s="43" t="s">
        <v>5005</v>
      </c>
      <c r="Z573" s="80" t="s">
        <v>4898</v>
      </c>
      <c r="AA573" s="43" t="s">
        <v>5006</v>
      </c>
      <c r="AB573" s="243">
        <v>44560</v>
      </c>
      <c r="AC573" s="243">
        <v>44621</v>
      </c>
      <c r="AD573" s="310" t="s">
        <v>5007</v>
      </c>
      <c r="AE573" s="306"/>
      <c r="AF573" s="44" t="s">
        <v>60</v>
      </c>
      <c r="AG573" s="44" t="s">
        <v>4634</v>
      </c>
      <c r="AH573" s="62" t="s">
        <v>4699</v>
      </c>
      <c r="AI573" s="121" t="s">
        <v>4700</v>
      </c>
      <c r="AJ573" s="121">
        <v>16853</v>
      </c>
      <c r="AK573" s="121">
        <v>2021</v>
      </c>
      <c r="AL573" s="62" t="s">
        <v>4701</v>
      </c>
      <c r="AM573" s="121">
        <v>16853</v>
      </c>
      <c r="AN573" s="70"/>
      <c r="AO573" s="301" t="s">
        <v>65</v>
      </c>
      <c r="AP573" s="302" t="s">
        <v>65</v>
      </c>
      <c r="AQ573" s="40" t="e">
        <f>COUNTIF(#REF!,C573)</f>
        <v>#REF!</v>
      </c>
      <c r="AR573" s="43"/>
      <c r="AS573" s="220" t="e">
        <f>VLOOKUP(C573,#REF!,1,0)</f>
        <v>#REF!</v>
      </c>
    </row>
    <row r="574" ht="32.4" spans="1:45">
      <c r="A574" s="101" t="s">
        <v>5008</v>
      </c>
      <c r="B574" s="28">
        <v>581</v>
      </c>
      <c r="C574" s="101" t="s">
        <v>5008</v>
      </c>
      <c r="D574" s="118" t="s">
        <v>5009</v>
      </c>
      <c r="E574" s="248" t="s">
        <v>46</v>
      </c>
      <c r="F574" s="249" t="s">
        <v>5010</v>
      </c>
      <c r="G574" s="249" t="s">
        <v>2658</v>
      </c>
      <c r="H574" s="249" t="s">
        <v>5011</v>
      </c>
      <c r="I574" s="76" t="s">
        <v>5010</v>
      </c>
      <c r="J574" s="76" t="s">
        <v>4690</v>
      </c>
      <c r="K574" s="76" t="s">
        <v>49</v>
      </c>
      <c r="L574" s="43" t="s">
        <v>4713</v>
      </c>
      <c r="M574" s="31" t="s">
        <v>5012</v>
      </c>
      <c r="N574" s="268"/>
      <c r="O574" s="262"/>
      <c r="P574" s="339"/>
      <c r="Q574" s="31"/>
      <c r="R574" s="31"/>
      <c r="S574" s="371" t="s">
        <v>2192</v>
      </c>
      <c r="T574" s="371" t="s">
        <v>926</v>
      </c>
      <c r="U574" s="31"/>
      <c r="V574" s="31"/>
      <c r="W574" s="31"/>
      <c r="X574" s="32"/>
      <c r="Y574" s="76" t="s">
        <v>5013</v>
      </c>
      <c r="Z574" s="31" t="s">
        <v>4137</v>
      </c>
      <c r="AA574" s="31" t="s">
        <v>5014</v>
      </c>
      <c r="AB574" s="285">
        <v>42914</v>
      </c>
      <c r="AC574" s="285">
        <v>42993</v>
      </c>
      <c r="AD574" s="310" t="s">
        <v>5015</v>
      </c>
      <c r="AE574" s="306"/>
      <c r="AF574" s="32" t="s">
        <v>60</v>
      </c>
      <c r="AG574" s="32" t="s">
        <v>4634</v>
      </c>
      <c r="AH574" s="62" t="s">
        <v>4699</v>
      </c>
      <c r="AI574" s="124" t="s">
        <v>4700</v>
      </c>
      <c r="AJ574" s="121">
        <v>17003</v>
      </c>
      <c r="AK574" s="121">
        <v>2017</v>
      </c>
      <c r="AL574" s="62" t="s">
        <v>4701</v>
      </c>
      <c r="AM574" s="121">
        <v>17003</v>
      </c>
      <c r="AN574" s="70"/>
      <c r="AO574" s="301" t="s">
        <v>65</v>
      </c>
      <c r="AP574" s="220"/>
      <c r="AQ574" s="40" t="e">
        <f>COUNTIF(#REF!,C574)</f>
        <v>#REF!</v>
      </c>
      <c r="AR574" s="38"/>
      <c r="AS574" s="220" t="e">
        <f>VLOOKUP(C574,#REF!,1,0)</f>
        <v>#REF!</v>
      </c>
    </row>
    <row r="575" ht="14.4" spans="1:45">
      <c r="A575" s="117" t="s">
        <v>5016</v>
      </c>
      <c r="B575" s="28">
        <v>582</v>
      </c>
      <c r="C575" s="117" t="s">
        <v>5016</v>
      </c>
      <c r="D575" s="90" t="s">
        <v>5017</v>
      </c>
      <c r="E575" s="248" t="s">
        <v>46</v>
      </c>
      <c r="F575" s="311" t="s">
        <v>5010</v>
      </c>
      <c r="G575" s="249" t="s">
        <v>542</v>
      </c>
      <c r="H575" s="311" t="s">
        <v>3286</v>
      </c>
      <c r="I575" s="76" t="s">
        <v>5010</v>
      </c>
      <c r="J575" s="76" t="s">
        <v>4690</v>
      </c>
      <c r="K575" s="76" t="s">
        <v>49</v>
      </c>
      <c r="L575" s="43" t="s">
        <v>4713</v>
      </c>
      <c r="M575" s="31" t="s">
        <v>5018</v>
      </c>
      <c r="N575" s="268"/>
      <c r="O575" s="262"/>
      <c r="P575" s="339"/>
      <c r="Q575" s="31"/>
      <c r="R575" s="31"/>
      <c r="S575" s="371" t="s">
        <v>2192</v>
      </c>
      <c r="T575" s="371" t="s">
        <v>926</v>
      </c>
      <c r="U575" s="31"/>
      <c r="V575" s="31"/>
      <c r="W575" s="31"/>
      <c r="X575" s="32"/>
      <c r="Y575" s="76" t="s">
        <v>5019</v>
      </c>
      <c r="Z575" s="31" t="s">
        <v>3276</v>
      </c>
      <c r="AA575" s="31" t="s">
        <v>5020</v>
      </c>
      <c r="AB575" s="285">
        <v>42914</v>
      </c>
      <c r="AC575" s="285">
        <v>42993</v>
      </c>
      <c r="AD575" s="310" t="s">
        <v>5021</v>
      </c>
      <c r="AE575" s="306"/>
      <c r="AF575" s="32" t="s">
        <v>60</v>
      </c>
      <c r="AG575" s="32" t="s">
        <v>4634</v>
      </c>
      <c r="AH575" s="62" t="s">
        <v>4699</v>
      </c>
      <c r="AI575" s="121" t="s">
        <v>4700</v>
      </c>
      <c r="AJ575" s="121">
        <v>17005</v>
      </c>
      <c r="AK575" s="121">
        <v>2017</v>
      </c>
      <c r="AL575" s="62" t="s">
        <v>4701</v>
      </c>
      <c r="AM575" s="121">
        <v>17005</v>
      </c>
      <c r="AN575" s="70"/>
      <c r="AO575" s="301" t="s">
        <v>65</v>
      </c>
      <c r="AP575" s="220"/>
      <c r="AQ575" s="40" t="e">
        <f>COUNTIF(#REF!,C575)</f>
        <v>#REF!</v>
      </c>
      <c r="AR575" s="38"/>
      <c r="AS575" s="220" t="e">
        <f>VLOOKUP(C575,#REF!,1,0)</f>
        <v>#REF!</v>
      </c>
    </row>
    <row r="576" ht="14.4" spans="1:45">
      <c r="A576" s="117" t="s">
        <v>5022</v>
      </c>
      <c r="B576" s="28">
        <v>583</v>
      </c>
      <c r="C576" s="117" t="s">
        <v>5022</v>
      </c>
      <c r="D576" s="136" t="s">
        <v>5023</v>
      </c>
      <c r="E576" s="248" t="s">
        <v>46</v>
      </c>
      <c r="F576" s="311" t="s">
        <v>5010</v>
      </c>
      <c r="G576" s="249" t="s">
        <v>2658</v>
      </c>
      <c r="H576" s="311" t="s">
        <v>5024</v>
      </c>
      <c r="I576" s="76" t="s">
        <v>5010</v>
      </c>
      <c r="J576" s="76" t="s">
        <v>4690</v>
      </c>
      <c r="K576" s="76" t="s">
        <v>49</v>
      </c>
      <c r="L576" s="43" t="s">
        <v>4713</v>
      </c>
      <c r="M576" s="31" t="s">
        <v>5025</v>
      </c>
      <c r="N576" s="268"/>
      <c r="O576" s="262"/>
      <c r="P576" s="339"/>
      <c r="Q576" s="31"/>
      <c r="R576" s="31"/>
      <c r="S576" s="371" t="s">
        <v>2192</v>
      </c>
      <c r="T576" s="371" t="s">
        <v>926</v>
      </c>
      <c r="U576" s="31"/>
      <c r="V576" s="31"/>
      <c r="W576" s="31"/>
      <c r="X576" s="32"/>
      <c r="Y576" s="76" t="s">
        <v>5026</v>
      </c>
      <c r="Z576" s="31" t="s">
        <v>2661</v>
      </c>
      <c r="AA576" s="31" t="s">
        <v>5027</v>
      </c>
      <c r="AB576" s="285">
        <v>42914</v>
      </c>
      <c r="AC576" s="285">
        <v>42993</v>
      </c>
      <c r="AD576" s="310" t="s">
        <v>5028</v>
      </c>
      <c r="AE576" s="306"/>
      <c r="AF576" s="32" t="s">
        <v>60</v>
      </c>
      <c r="AG576" s="32" t="s">
        <v>4634</v>
      </c>
      <c r="AH576" s="62" t="s">
        <v>4699</v>
      </c>
      <c r="AI576" s="121" t="s">
        <v>4700</v>
      </c>
      <c r="AJ576" s="121">
        <v>17006</v>
      </c>
      <c r="AK576" s="121">
        <v>2017</v>
      </c>
      <c r="AL576" s="62" t="s">
        <v>4701</v>
      </c>
      <c r="AM576" s="121">
        <v>17006</v>
      </c>
      <c r="AN576" s="70"/>
      <c r="AO576" s="301" t="s">
        <v>65</v>
      </c>
      <c r="AP576" s="220"/>
      <c r="AQ576" s="40" t="e">
        <f>COUNTIF(#REF!,C576)</f>
        <v>#REF!</v>
      </c>
      <c r="AR576" s="38"/>
      <c r="AS576" s="220" t="e">
        <f>VLOOKUP(C576,#REF!,1,0)</f>
        <v>#REF!</v>
      </c>
    </row>
    <row r="577" ht="22.8" spans="1:45">
      <c r="A577" s="117" t="s">
        <v>5029</v>
      </c>
      <c r="B577" s="28">
        <v>584</v>
      </c>
      <c r="C577" s="117" t="s">
        <v>5029</v>
      </c>
      <c r="D577" s="90" t="s">
        <v>5030</v>
      </c>
      <c r="E577" s="248" t="s">
        <v>46</v>
      </c>
      <c r="F577" s="311" t="s">
        <v>5010</v>
      </c>
      <c r="G577" s="249" t="s">
        <v>2292</v>
      </c>
      <c r="H577" s="311" t="s">
        <v>3286</v>
      </c>
      <c r="I577" s="76" t="s">
        <v>5010</v>
      </c>
      <c r="J577" s="76" t="s">
        <v>4690</v>
      </c>
      <c r="K577" s="76" t="s">
        <v>144</v>
      </c>
      <c r="L577" s="43" t="s">
        <v>4713</v>
      </c>
      <c r="M577" s="31" t="s">
        <v>5031</v>
      </c>
      <c r="N577" s="268"/>
      <c r="O577" s="262"/>
      <c r="P577" s="339"/>
      <c r="Q577" s="31"/>
      <c r="R577" s="31"/>
      <c r="S577" s="371" t="s">
        <v>2192</v>
      </c>
      <c r="T577" s="371" t="s">
        <v>926</v>
      </c>
      <c r="U577" s="31"/>
      <c r="V577" s="31"/>
      <c r="W577" s="31"/>
      <c r="X577" s="32"/>
      <c r="Y577" s="76" t="s">
        <v>5032</v>
      </c>
      <c r="Z577" s="31" t="s">
        <v>1698</v>
      </c>
      <c r="AA577" s="31" t="s">
        <v>5033</v>
      </c>
      <c r="AB577" s="285">
        <v>43307</v>
      </c>
      <c r="AC577" s="285">
        <v>43405</v>
      </c>
      <c r="AD577" s="310" t="s">
        <v>5034</v>
      </c>
      <c r="AE577" s="306"/>
      <c r="AF577" s="32" t="s">
        <v>60</v>
      </c>
      <c r="AG577" s="32" t="s">
        <v>4634</v>
      </c>
      <c r="AH577" s="62" t="s">
        <v>4699</v>
      </c>
      <c r="AI577" s="121" t="s">
        <v>4700</v>
      </c>
      <c r="AJ577" s="121">
        <v>17007</v>
      </c>
      <c r="AK577" s="121">
        <v>2018</v>
      </c>
      <c r="AL577" s="62" t="s">
        <v>4701</v>
      </c>
      <c r="AM577" s="121">
        <v>17007</v>
      </c>
      <c r="AN577" s="70"/>
      <c r="AO577" s="301" t="s">
        <v>65</v>
      </c>
      <c r="AP577" s="220"/>
      <c r="AQ577" s="40" t="e">
        <f>COUNTIF(#REF!,C577)</f>
        <v>#REF!</v>
      </c>
      <c r="AR577" s="38"/>
      <c r="AS577" s="220" t="e">
        <f>VLOOKUP(C577,#REF!,1,0)</f>
        <v>#REF!</v>
      </c>
    </row>
    <row r="578" ht="22.8" spans="1:45">
      <c r="A578" s="117" t="s">
        <v>4694</v>
      </c>
      <c r="B578" s="28">
        <v>585</v>
      </c>
      <c r="C578" s="117" t="s">
        <v>4694</v>
      </c>
      <c r="D578" s="90" t="s">
        <v>4712</v>
      </c>
      <c r="E578" s="248" t="s">
        <v>46</v>
      </c>
      <c r="F578" s="311" t="s">
        <v>5010</v>
      </c>
      <c r="G578" s="249" t="s">
        <v>2292</v>
      </c>
      <c r="H578" s="311" t="s">
        <v>5035</v>
      </c>
      <c r="I578" s="76" t="s">
        <v>5010</v>
      </c>
      <c r="J578" s="76" t="s">
        <v>4690</v>
      </c>
      <c r="K578" s="76" t="s">
        <v>144</v>
      </c>
      <c r="L578" s="43" t="s">
        <v>4713</v>
      </c>
      <c r="M578" s="288" t="s">
        <v>5036</v>
      </c>
      <c r="N578" s="268" t="s">
        <v>5037</v>
      </c>
      <c r="O578" s="262"/>
      <c r="P578" s="339" t="s">
        <v>4711</v>
      </c>
      <c r="Q578" s="31"/>
      <c r="R578" s="31"/>
      <c r="S578" s="371" t="s">
        <v>2192</v>
      </c>
      <c r="T578" s="371" t="s">
        <v>926</v>
      </c>
      <c r="U578" s="31"/>
      <c r="V578" s="31"/>
      <c r="W578" s="31"/>
      <c r="X578" s="32"/>
      <c r="Y578" s="268" t="s">
        <v>5038</v>
      </c>
      <c r="Z578" s="80" t="s">
        <v>3120</v>
      </c>
      <c r="AA578" s="288" t="s">
        <v>5039</v>
      </c>
      <c r="AB578" s="285">
        <v>43629</v>
      </c>
      <c r="AC578" s="285">
        <v>43678</v>
      </c>
      <c r="AD578" s="310" t="s">
        <v>5040</v>
      </c>
      <c r="AE578" s="306"/>
      <c r="AF578" s="32" t="s">
        <v>60</v>
      </c>
      <c r="AG578" s="32" t="s">
        <v>4634</v>
      </c>
      <c r="AH578" s="62" t="s">
        <v>4699</v>
      </c>
      <c r="AI578" s="121" t="s">
        <v>4700</v>
      </c>
      <c r="AJ578" s="121">
        <v>17125</v>
      </c>
      <c r="AK578" s="121">
        <v>2019</v>
      </c>
      <c r="AL578" s="62" t="s">
        <v>4701</v>
      </c>
      <c r="AM578" s="121">
        <v>17125</v>
      </c>
      <c r="AN578" s="70"/>
      <c r="AO578" s="301" t="s">
        <v>65</v>
      </c>
      <c r="AP578" s="220"/>
      <c r="AQ578" s="40" t="e">
        <f>COUNTIF(#REF!,C578)</f>
        <v>#REF!</v>
      </c>
      <c r="AR578" s="38"/>
      <c r="AS578" s="220" t="e">
        <f>VLOOKUP(C578,#REF!,1,0)</f>
        <v>#REF!</v>
      </c>
    </row>
    <row r="579" ht="14.4" spans="1:45">
      <c r="A579" s="117" t="s">
        <v>5041</v>
      </c>
      <c r="B579" s="28">
        <v>586</v>
      </c>
      <c r="C579" s="117" t="s">
        <v>5041</v>
      </c>
      <c r="D579" s="136" t="s">
        <v>5042</v>
      </c>
      <c r="E579" s="248" t="s">
        <v>46</v>
      </c>
      <c r="F579" s="311" t="s">
        <v>5010</v>
      </c>
      <c r="G579" s="249" t="s">
        <v>2658</v>
      </c>
      <c r="H579" s="311" t="s">
        <v>5043</v>
      </c>
      <c r="I579" s="76" t="s">
        <v>5010</v>
      </c>
      <c r="J579" s="76" t="s">
        <v>4690</v>
      </c>
      <c r="K579" s="76" t="s">
        <v>49</v>
      </c>
      <c r="L579" s="43" t="s">
        <v>4713</v>
      </c>
      <c r="M579" s="31" t="s">
        <v>5044</v>
      </c>
      <c r="N579" s="268"/>
      <c r="O579" s="262"/>
      <c r="P579" s="339" t="s">
        <v>5045</v>
      </c>
      <c r="Q579" s="31"/>
      <c r="R579" s="31"/>
      <c r="S579" s="371" t="s">
        <v>2192</v>
      </c>
      <c r="T579" s="371" t="s">
        <v>926</v>
      </c>
      <c r="U579" s="31"/>
      <c r="V579" s="31"/>
      <c r="W579" s="31"/>
      <c r="X579" s="32"/>
      <c r="Y579" s="76" t="s">
        <v>5046</v>
      </c>
      <c r="Z579" s="31" t="s">
        <v>2277</v>
      </c>
      <c r="AA579" s="31" t="s">
        <v>5047</v>
      </c>
      <c r="AB579" s="285">
        <v>42914</v>
      </c>
      <c r="AC579" s="285">
        <v>42993</v>
      </c>
      <c r="AD579" s="310" t="s">
        <v>5048</v>
      </c>
      <c r="AE579" s="306"/>
      <c r="AF579" s="32" t="s">
        <v>60</v>
      </c>
      <c r="AG579" s="32" t="s">
        <v>4634</v>
      </c>
      <c r="AH579" s="62" t="s">
        <v>4699</v>
      </c>
      <c r="AI579" s="121" t="s">
        <v>4700</v>
      </c>
      <c r="AJ579" s="121">
        <v>17376</v>
      </c>
      <c r="AK579" s="121">
        <v>2017</v>
      </c>
      <c r="AL579" s="62" t="s">
        <v>4701</v>
      </c>
      <c r="AM579" s="121">
        <v>17376</v>
      </c>
      <c r="AN579" s="70"/>
      <c r="AO579" s="301" t="s">
        <v>65</v>
      </c>
      <c r="AP579" s="220"/>
      <c r="AQ579" s="40" t="e">
        <f>COUNTIF(#REF!,C579)</f>
        <v>#REF!</v>
      </c>
      <c r="AR579" s="38"/>
      <c r="AS579" s="220" t="e">
        <f>VLOOKUP(C579,#REF!,1,0)</f>
        <v>#REF!</v>
      </c>
    </row>
    <row r="580" ht="22.8" spans="1:45">
      <c r="A580" s="41" t="s">
        <v>5049</v>
      </c>
      <c r="B580" s="28">
        <v>587</v>
      </c>
      <c r="C580" s="41" t="s">
        <v>5049</v>
      </c>
      <c r="D580" s="90" t="s">
        <v>5050</v>
      </c>
      <c r="E580" s="248" t="s">
        <v>46</v>
      </c>
      <c r="F580" s="311" t="s">
        <v>5010</v>
      </c>
      <c r="G580" s="249" t="s">
        <v>542</v>
      </c>
      <c r="H580" s="311" t="s">
        <v>3286</v>
      </c>
      <c r="I580" s="76" t="s">
        <v>5010</v>
      </c>
      <c r="J580" s="76" t="s">
        <v>4690</v>
      </c>
      <c r="K580" s="76" t="s">
        <v>49</v>
      </c>
      <c r="L580" s="43" t="s">
        <v>4713</v>
      </c>
      <c r="M580" s="31" t="s">
        <v>5051</v>
      </c>
      <c r="N580" s="76" t="s">
        <v>5052</v>
      </c>
      <c r="O580" s="262"/>
      <c r="P580" s="339" t="s">
        <v>5053</v>
      </c>
      <c r="Q580" s="31"/>
      <c r="R580" s="31"/>
      <c r="S580" s="371" t="s">
        <v>2192</v>
      </c>
      <c r="T580" s="371" t="s">
        <v>926</v>
      </c>
      <c r="U580" s="31"/>
      <c r="V580" s="31"/>
      <c r="W580" s="31"/>
      <c r="X580" s="32">
        <v>0</v>
      </c>
      <c r="Y580" s="76" t="s">
        <v>5054</v>
      </c>
      <c r="Z580" s="31" t="s">
        <v>4751</v>
      </c>
      <c r="AA580" s="31" t="s">
        <v>5055</v>
      </c>
      <c r="AB580" s="285">
        <v>44042</v>
      </c>
      <c r="AC580" s="285">
        <v>44116</v>
      </c>
      <c r="AD580" s="310" t="s">
        <v>5056</v>
      </c>
      <c r="AE580" s="306"/>
      <c r="AF580" s="32" t="s">
        <v>60</v>
      </c>
      <c r="AG580" s="32" t="s">
        <v>4634</v>
      </c>
      <c r="AH580" s="62" t="s">
        <v>4699</v>
      </c>
      <c r="AI580" s="121" t="s">
        <v>4700</v>
      </c>
      <c r="AJ580" s="121">
        <v>17750</v>
      </c>
      <c r="AK580" s="121">
        <v>2020</v>
      </c>
      <c r="AL580" s="62" t="s">
        <v>4701</v>
      </c>
      <c r="AM580" s="121">
        <v>17750</v>
      </c>
      <c r="AN580" s="70"/>
      <c r="AO580" s="301" t="s">
        <v>65</v>
      </c>
      <c r="AP580" s="220"/>
      <c r="AQ580" s="40" t="e">
        <f>COUNTIF(#REF!,C580)</f>
        <v>#REF!</v>
      </c>
      <c r="AR580" s="38"/>
      <c r="AS580" s="220" t="e">
        <f>VLOOKUP(C580,#REF!,1,0)</f>
        <v>#REF!</v>
      </c>
    </row>
    <row r="581" ht="14.4" spans="1:45">
      <c r="A581" s="57" t="s">
        <v>5057</v>
      </c>
      <c r="B581" s="28">
        <v>588</v>
      </c>
      <c r="C581" s="57" t="s">
        <v>5057</v>
      </c>
      <c r="D581" s="118" t="s">
        <v>5058</v>
      </c>
      <c r="E581" s="257" t="s">
        <v>46</v>
      </c>
      <c r="F581" s="311" t="s">
        <v>5010</v>
      </c>
      <c r="G581" s="249" t="s">
        <v>2587</v>
      </c>
      <c r="H581" s="311" t="s">
        <v>3554</v>
      </c>
      <c r="I581" s="76" t="s">
        <v>5010</v>
      </c>
      <c r="J581" s="76" t="s">
        <v>4690</v>
      </c>
      <c r="K581" s="76" t="s">
        <v>49</v>
      </c>
      <c r="L581" s="43" t="s">
        <v>4713</v>
      </c>
      <c r="M581" s="38" t="s">
        <v>5059</v>
      </c>
      <c r="N581" s="268" t="s">
        <v>5060</v>
      </c>
      <c r="O581" s="314"/>
      <c r="P581" s="339"/>
      <c r="Q581" s="38"/>
      <c r="R581" s="38"/>
      <c r="S581" s="316" t="s">
        <v>2192</v>
      </c>
      <c r="T581" s="316" t="s">
        <v>926</v>
      </c>
      <c r="U581" s="38"/>
      <c r="V581" s="38"/>
      <c r="W581" s="38"/>
      <c r="X581" s="40">
        <v>20</v>
      </c>
      <c r="Y581" s="43" t="s">
        <v>5061</v>
      </c>
      <c r="Z581" s="80" t="s">
        <v>4751</v>
      </c>
      <c r="AA581" s="38" t="s">
        <v>5062</v>
      </c>
      <c r="AB581" s="289">
        <v>44446</v>
      </c>
      <c r="AC581" s="289">
        <v>44515</v>
      </c>
      <c r="AD581" s="310" t="s">
        <v>5063</v>
      </c>
      <c r="AE581" s="306"/>
      <c r="AF581" s="32" t="s">
        <v>60</v>
      </c>
      <c r="AG581" s="32" t="s">
        <v>4634</v>
      </c>
      <c r="AH581" s="62" t="s">
        <v>4699</v>
      </c>
      <c r="AI581" s="124" t="s">
        <v>4700</v>
      </c>
      <c r="AJ581" s="121">
        <v>17814</v>
      </c>
      <c r="AK581" s="121">
        <v>2021</v>
      </c>
      <c r="AL581" s="62" t="s">
        <v>4701</v>
      </c>
      <c r="AM581" s="121">
        <v>17814</v>
      </c>
      <c r="AN581" s="70"/>
      <c r="AO581" s="301" t="s">
        <v>65</v>
      </c>
      <c r="AP581" s="220"/>
      <c r="AQ581" s="40" t="e">
        <f>COUNTIF(#REF!,C581)</f>
        <v>#REF!</v>
      </c>
      <c r="AR581" s="38"/>
      <c r="AS581" s="220" t="e">
        <f>VLOOKUP(C581,#REF!,1,0)</f>
        <v>#REF!</v>
      </c>
    </row>
    <row r="582" ht="22.8" spans="1:45">
      <c r="A582" s="117" t="s">
        <v>5064</v>
      </c>
      <c r="B582" s="28">
        <v>589</v>
      </c>
      <c r="C582" s="117" t="s">
        <v>5064</v>
      </c>
      <c r="D582" s="90" t="s">
        <v>5065</v>
      </c>
      <c r="E582" s="248" t="s">
        <v>46</v>
      </c>
      <c r="F582" s="311" t="s">
        <v>5010</v>
      </c>
      <c r="G582" s="249" t="s">
        <v>542</v>
      </c>
      <c r="H582" s="311" t="s">
        <v>3286</v>
      </c>
      <c r="I582" s="76" t="s">
        <v>5010</v>
      </c>
      <c r="J582" s="76" t="s">
        <v>4690</v>
      </c>
      <c r="K582" s="76" t="s">
        <v>49</v>
      </c>
      <c r="L582" s="43" t="s">
        <v>4713</v>
      </c>
      <c r="M582" s="31" t="s">
        <v>5066</v>
      </c>
      <c r="N582" s="76" t="s">
        <v>5067</v>
      </c>
      <c r="O582" s="262"/>
      <c r="P582" s="339" t="s">
        <v>5068</v>
      </c>
      <c r="Q582" s="31"/>
      <c r="R582" s="31"/>
      <c r="S582" s="371" t="s">
        <v>2192</v>
      </c>
      <c r="T582" s="371" t="s">
        <v>926</v>
      </c>
      <c r="U582" s="31"/>
      <c r="V582" s="31"/>
      <c r="W582" s="31"/>
      <c r="X582" s="32">
        <v>0</v>
      </c>
      <c r="Y582" s="76" t="s">
        <v>5069</v>
      </c>
      <c r="Z582" s="31" t="s">
        <v>5070</v>
      </c>
      <c r="AA582" s="31" t="s">
        <v>5071</v>
      </c>
      <c r="AB582" s="285">
        <v>44042</v>
      </c>
      <c r="AC582" s="285">
        <v>44116</v>
      </c>
      <c r="AD582" s="310" t="s">
        <v>5072</v>
      </c>
      <c r="AE582" s="306"/>
      <c r="AF582" s="32" t="s">
        <v>60</v>
      </c>
      <c r="AG582" s="32" t="s">
        <v>4634</v>
      </c>
      <c r="AH582" s="62" t="s">
        <v>4699</v>
      </c>
      <c r="AI582" s="121" t="s">
        <v>4700</v>
      </c>
      <c r="AJ582" s="121">
        <v>17818</v>
      </c>
      <c r="AK582" s="121">
        <v>2020</v>
      </c>
      <c r="AL582" s="62" t="s">
        <v>4701</v>
      </c>
      <c r="AM582" s="121">
        <v>17818</v>
      </c>
      <c r="AN582" s="70"/>
      <c r="AO582" s="301" t="s">
        <v>65</v>
      </c>
      <c r="AP582" s="220"/>
      <c r="AQ582" s="40" t="e">
        <f>COUNTIF(#REF!,C582)</f>
        <v>#REF!</v>
      </c>
      <c r="AR582" s="38"/>
      <c r="AS582" s="220" t="e">
        <f>VLOOKUP(C582,#REF!,1,0)</f>
        <v>#REF!</v>
      </c>
    </row>
    <row r="583" ht="39.6" spans="1:45">
      <c r="A583" s="53" t="s">
        <v>5073</v>
      </c>
      <c r="B583" s="28">
        <v>590</v>
      </c>
      <c r="C583" s="53" t="s">
        <v>5073</v>
      </c>
      <c r="D583" s="90" t="s">
        <v>5074</v>
      </c>
      <c r="E583" s="248" t="s">
        <v>46</v>
      </c>
      <c r="F583" s="311" t="s">
        <v>5075</v>
      </c>
      <c r="G583" s="249" t="s">
        <v>2477</v>
      </c>
      <c r="H583" s="311" t="s">
        <v>5076</v>
      </c>
      <c r="I583" s="76" t="s">
        <v>5075</v>
      </c>
      <c r="J583" s="76" t="s">
        <v>4690</v>
      </c>
      <c r="K583" s="76" t="s">
        <v>109</v>
      </c>
      <c r="L583" s="43" t="s">
        <v>5077</v>
      </c>
      <c r="M583" s="76" t="s">
        <v>5078</v>
      </c>
      <c r="N583" s="268"/>
      <c r="O583" s="266"/>
      <c r="P583" s="339"/>
      <c r="Q583" s="76"/>
      <c r="R583" s="76"/>
      <c r="S583" s="372" t="s">
        <v>5079</v>
      </c>
      <c r="T583" s="372" t="s">
        <v>5080</v>
      </c>
      <c r="U583" s="76"/>
      <c r="V583" s="76"/>
      <c r="W583" s="76"/>
      <c r="X583" s="44"/>
      <c r="Y583" s="76" t="s">
        <v>5081</v>
      </c>
      <c r="Z583" s="76" t="s">
        <v>5082</v>
      </c>
      <c r="AA583" s="76" t="s">
        <v>5083</v>
      </c>
      <c r="AB583" s="292">
        <v>42004</v>
      </c>
      <c r="AC583" s="292">
        <v>42064</v>
      </c>
      <c r="AD583" s="310" t="s">
        <v>5084</v>
      </c>
      <c r="AE583" s="306"/>
      <c r="AF583" s="44" t="s">
        <v>60</v>
      </c>
      <c r="AG583" s="44" t="s">
        <v>4634</v>
      </c>
      <c r="AH583" s="62" t="s">
        <v>4699</v>
      </c>
      <c r="AI583" s="121" t="s">
        <v>4700</v>
      </c>
      <c r="AJ583" s="121">
        <v>20772</v>
      </c>
      <c r="AK583" s="121">
        <v>2019</v>
      </c>
      <c r="AL583" s="62" t="s">
        <v>4701</v>
      </c>
      <c r="AM583" s="121">
        <v>20772</v>
      </c>
      <c r="AN583" s="70"/>
      <c r="AO583" s="301" t="s">
        <v>65</v>
      </c>
      <c r="AP583" s="220"/>
      <c r="AQ583" s="40" t="e">
        <f>COUNTIF(#REF!,C583)</f>
        <v>#REF!</v>
      </c>
      <c r="AR583" s="43"/>
      <c r="AS583" s="220" t="e">
        <f>VLOOKUP(C583,#REF!,1,0)</f>
        <v>#REF!</v>
      </c>
    </row>
    <row r="584" ht="14.4" spans="1:45">
      <c r="A584" s="138" t="s">
        <v>5085</v>
      </c>
      <c r="B584" s="28">
        <v>591</v>
      </c>
      <c r="C584" s="138" t="s">
        <v>5085</v>
      </c>
      <c r="D584" s="80" t="s">
        <v>5086</v>
      </c>
      <c r="E584" s="248" t="s">
        <v>46</v>
      </c>
      <c r="F584" s="381"/>
      <c r="G584" s="249"/>
      <c r="H584" s="381"/>
      <c r="I584" s="374" t="s">
        <v>94</v>
      </c>
      <c r="J584" s="374" t="s">
        <v>93</v>
      </c>
      <c r="K584" s="43"/>
      <c r="L584" s="43" t="s">
        <v>5087</v>
      </c>
      <c r="M584" s="38"/>
      <c r="N584" s="268"/>
      <c r="O584" s="314"/>
      <c r="P584" s="315"/>
      <c r="Q584" s="38"/>
      <c r="R584" s="38"/>
      <c r="S584" s="316"/>
      <c r="T584" s="316"/>
      <c r="U584" s="38"/>
      <c r="V584" s="38"/>
      <c r="W584" s="38"/>
      <c r="X584" s="40"/>
      <c r="Y584" s="43" t="s">
        <v>5087</v>
      </c>
      <c r="Z584" s="51" t="s">
        <v>5087</v>
      </c>
      <c r="AA584" s="38"/>
      <c r="AB584" s="391"/>
      <c r="AC584" s="391"/>
      <c r="AD584" s="317"/>
      <c r="AE584" s="293"/>
      <c r="AF584" s="32" t="s">
        <v>60</v>
      </c>
      <c r="AG584" s="32" t="s">
        <v>5088</v>
      </c>
      <c r="AH584" s="62" t="s">
        <v>5089</v>
      </c>
      <c r="AI584" s="139" t="s">
        <v>5090</v>
      </c>
      <c r="AJ584" s="139" t="s">
        <v>5091</v>
      </c>
      <c r="AK584" s="62">
        <v>2012</v>
      </c>
      <c r="AL584" s="140" t="s">
        <v>5092</v>
      </c>
      <c r="AM584" s="70">
        <v>46</v>
      </c>
      <c r="AN584" s="70"/>
      <c r="AO584" s="301"/>
      <c r="AP584" s="302" t="s">
        <v>65</v>
      </c>
      <c r="AQ584" s="40" t="e">
        <f>COUNTIF(#REF!,C584)</f>
        <v>#REF!</v>
      </c>
      <c r="AR584" s="38"/>
      <c r="AS584" s="220" t="e">
        <f>VLOOKUP(C584,#REF!,1,0)</f>
        <v>#REF!</v>
      </c>
    </row>
    <row r="585" ht="14.4" spans="1:45">
      <c r="A585" s="106" t="s">
        <v>5093</v>
      </c>
      <c r="B585" s="28">
        <v>592</v>
      </c>
      <c r="C585" s="106" t="s">
        <v>5093</v>
      </c>
      <c r="D585" s="100" t="s">
        <v>5094</v>
      </c>
      <c r="E585" s="248" t="s">
        <v>46</v>
      </c>
      <c r="F585" s="16"/>
      <c r="I585" s="16" t="s">
        <v>5095</v>
      </c>
      <c r="J585" s="16" t="s">
        <v>5096</v>
      </c>
      <c r="L585" s="43" t="s">
        <v>5097</v>
      </c>
      <c r="P585" s="16"/>
      <c r="T585" s="371" t="s">
        <v>5098</v>
      </c>
      <c r="X585" s="16"/>
      <c r="AE585" s="16"/>
      <c r="AF585" s="77" t="s">
        <v>5099</v>
      </c>
      <c r="AG585" s="16" t="s">
        <v>5100</v>
      </c>
      <c r="AH585" s="19" t="str">
        <f>VLOOKUP(AL585,[1]Sheet1!$A:$D,4,0)</f>
        <v>020101</v>
      </c>
      <c r="AI585" s="19" t="s">
        <v>5101</v>
      </c>
      <c r="AJ585" s="19">
        <v>4591</v>
      </c>
      <c r="AK585" s="19">
        <v>1992</v>
      </c>
      <c r="AL585" s="19" t="s">
        <v>5101</v>
      </c>
      <c r="AM585" s="19">
        <v>4591</v>
      </c>
      <c r="AO585" s="301"/>
      <c r="AP585" s="302" t="s">
        <v>65</v>
      </c>
      <c r="AQ585" s="40" t="e">
        <f>COUNTIF(#REF!,C585)</f>
        <v>#REF!</v>
      </c>
      <c r="AS585" s="220" t="e">
        <f>VLOOKUP(C585,#REF!,1,0)</f>
        <v>#REF!</v>
      </c>
    </row>
    <row r="586" ht="14.4" spans="1:45">
      <c r="A586" s="106" t="s">
        <v>5102</v>
      </c>
      <c r="B586" s="28">
        <v>593</v>
      </c>
      <c r="C586" s="106" t="s">
        <v>5102</v>
      </c>
      <c r="D586" s="100" t="s">
        <v>5103</v>
      </c>
      <c r="E586" s="248" t="s">
        <v>445</v>
      </c>
      <c r="F586" s="16"/>
      <c r="I586" s="16" t="s">
        <v>134</v>
      </c>
      <c r="J586" s="16" t="s">
        <v>5096</v>
      </c>
      <c r="L586" s="43" t="s">
        <v>5097</v>
      </c>
      <c r="P586" s="16"/>
      <c r="X586" s="16"/>
      <c r="AE586" s="16"/>
      <c r="AF586" s="77" t="s">
        <v>5099</v>
      </c>
      <c r="AG586" s="16" t="s">
        <v>5100</v>
      </c>
      <c r="AH586" s="19" t="str">
        <f>VLOOKUP(AL586,[1]Sheet1!$A:$D,4,0)</f>
        <v>020101</v>
      </c>
      <c r="AI586" s="19" t="s">
        <v>5101</v>
      </c>
      <c r="AJ586" s="19">
        <v>9303</v>
      </c>
      <c r="AK586" s="19">
        <v>1989</v>
      </c>
      <c r="AL586" s="19" t="s">
        <v>5101</v>
      </c>
      <c r="AM586" s="19">
        <v>9303</v>
      </c>
      <c r="AO586" s="301"/>
      <c r="AP586" s="302" t="s">
        <v>65</v>
      </c>
      <c r="AQ586" s="40" t="e">
        <f>COUNTIF(#REF!,C586)</f>
        <v>#REF!</v>
      </c>
      <c r="AS586" s="220" t="e">
        <f>VLOOKUP(C586,#REF!,1,0)</f>
        <v>#REF!</v>
      </c>
    </row>
    <row r="587" ht="46.8" spans="1:45">
      <c r="A587" s="92" t="s">
        <v>5104</v>
      </c>
      <c r="B587" s="28">
        <v>594</v>
      </c>
      <c r="C587" s="92" t="s">
        <v>5104</v>
      </c>
      <c r="D587" s="15" t="s">
        <v>5105</v>
      </c>
      <c r="E587" s="248" t="s">
        <v>46</v>
      </c>
      <c r="F587" s="16"/>
      <c r="I587" s="16" t="s">
        <v>5106</v>
      </c>
      <c r="J587" s="16" t="s">
        <v>5096</v>
      </c>
      <c r="L587" s="43" t="s">
        <v>5097</v>
      </c>
      <c r="P587" s="16"/>
      <c r="X587" s="16"/>
      <c r="AE587" s="16"/>
      <c r="AF587" s="18" t="s">
        <v>5099</v>
      </c>
      <c r="AG587" s="16" t="s">
        <v>5100</v>
      </c>
      <c r="AH587" s="19" t="str">
        <f>VLOOKUP(AL587,[1]Sheet1!$A:$D,4,0)</f>
        <v>020101</v>
      </c>
      <c r="AI587" s="19" t="s">
        <v>5101</v>
      </c>
      <c r="AJ587" s="19">
        <v>10405</v>
      </c>
      <c r="AK587" s="19">
        <v>2000</v>
      </c>
      <c r="AL587" s="19" t="s">
        <v>5101</v>
      </c>
      <c r="AM587" s="19">
        <v>10405</v>
      </c>
      <c r="AO587" s="301"/>
      <c r="AP587" s="302" t="s">
        <v>65</v>
      </c>
      <c r="AQ587" s="40" t="e">
        <f>COUNTIF(#REF!,C587)</f>
        <v>#REF!</v>
      </c>
      <c r="AS587" s="220" t="e">
        <f>VLOOKUP(C587,#REF!,1,0)</f>
        <v>#REF!</v>
      </c>
    </row>
    <row r="588" ht="14.4" spans="1:45">
      <c r="A588" s="106" t="s">
        <v>5107</v>
      </c>
      <c r="B588" s="28">
        <v>595</v>
      </c>
      <c r="C588" s="106" t="s">
        <v>5107</v>
      </c>
      <c r="D588" s="100" t="s">
        <v>5108</v>
      </c>
      <c r="E588" s="248" t="s">
        <v>46</v>
      </c>
      <c r="F588" s="16"/>
      <c r="I588" s="16" t="s">
        <v>5106</v>
      </c>
      <c r="J588" s="16" t="s">
        <v>5096</v>
      </c>
      <c r="L588" s="43" t="s">
        <v>5097</v>
      </c>
      <c r="P588" s="16"/>
      <c r="X588" s="16"/>
      <c r="AE588" s="16"/>
      <c r="AF588" s="77" t="s">
        <v>5099</v>
      </c>
      <c r="AG588" s="16" t="s">
        <v>5100</v>
      </c>
      <c r="AH588" s="19" t="str">
        <f>VLOOKUP(AL588,[1]Sheet1!$A:$D,4,0)</f>
        <v>020101</v>
      </c>
      <c r="AI588" s="19" t="s">
        <v>5101</v>
      </c>
      <c r="AJ588" s="19">
        <v>11960</v>
      </c>
      <c r="AK588" s="19">
        <v>2010</v>
      </c>
      <c r="AL588" s="19" t="s">
        <v>5101</v>
      </c>
      <c r="AM588" s="19">
        <v>11960</v>
      </c>
      <c r="AO588" s="301"/>
      <c r="AP588" s="302" t="s">
        <v>65</v>
      </c>
      <c r="AQ588" s="40" t="e">
        <f>COUNTIF(#REF!,C588)</f>
        <v>#REF!</v>
      </c>
      <c r="AS588" s="220" t="e">
        <f>VLOOKUP(C588,#REF!,1,0)</f>
        <v>#REF!</v>
      </c>
    </row>
    <row r="589" ht="14.4" spans="1:45">
      <c r="A589" s="106" t="s">
        <v>5109</v>
      </c>
      <c r="B589" s="28">
        <v>596</v>
      </c>
      <c r="C589" s="106" t="s">
        <v>5109</v>
      </c>
      <c r="D589" s="100" t="s">
        <v>5110</v>
      </c>
      <c r="E589" s="248" t="s">
        <v>46</v>
      </c>
      <c r="F589" s="16"/>
      <c r="I589" s="16" t="s">
        <v>5106</v>
      </c>
      <c r="J589" s="16" t="s">
        <v>5096</v>
      </c>
      <c r="L589" s="43" t="s">
        <v>5097</v>
      </c>
      <c r="P589" s="16"/>
      <c r="X589" s="16"/>
      <c r="AE589" s="16"/>
      <c r="AF589" s="77" t="s">
        <v>5099</v>
      </c>
      <c r="AG589" s="16" t="s">
        <v>5100</v>
      </c>
      <c r="AH589" s="19" t="str">
        <f>VLOOKUP(AL589,[1]Sheet1!$A:$D,4,0)</f>
        <v>020101</v>
      </c>
      <c r="AI589" s="19" t="s">
        <v>5101</v>
      </c>
      <c r="AJ589" s="19">
        <v>11961</v>
      </c>
      <c r="AK589" s="19">
        <v>2008</v>
      </c>
      <c r="AL589" s="19" t="s">
        <v>5101</v>
      </c>
      <c r="AM589" s="19">
        <v>11961</v>
      </c>
      <c r="AO589" s="301"/>
      <c r="AP589" s="302" t="s">
        <v>65</v>
      </c>
      <c r="AQ589" s="40" t="e">
        <f>COUNTIF(#REF!,C589)</f>
        <v>#REF!</v>
      </c>
      <c r="AS589" s="220" t="e">
        <f>VLOOKUP(C589,#REF!,1,0)</f>
        <v>#REF!</v>
      </c>
    </row>
    <row r="590" ht="46.8" spans="1:45">
      <c r="A590" s="92" t="s">
        <v>5111</v>
      </c>
      <c r="B590" s="28">
        <v>597</v>
      </c>
      <c r="C590" s="92" t="s">
        <v>5111</v>
      </c>
      <c r="D590" s="15" t="s">
        <v>5112</v>
      </c>
      <c r="E590" s="248" t="s">
        <v>46</v>
      </c>
      <c r="F590" s="16"/>
      <c r="I590" s="16" t="s">
        <v>5106</v>
      </c>
      <c r="J590" s="16" t="s">
        <v>5096</v>
      </c>
      <c r="L590" s="43" t="s">
        <v>5097</v>
      </c>
      <c r="P590" s="16"/>
      <c r="X590" s="16"/>
      <c r="AE590" s="16"/>
      <c r="AF590" s="18" t="s">
        <v>5099</v>
      </c>
      <c r="AG590" s="16" t="s">
        <v>5100</v>
      </c>
      <c r="AH590" s="19" t="str">
        <f>VLOOKUP(AL590,[1]Sheet1!$A:$D,4,0)</f>
        <v>020101</v>
      </c>
      <c r="AI590" s="19" t="s">
        <v>5101</v>
      </c>
      <c r="AJ590" s="19">
        <v>13680</v>
      </c>
      <c r="AK590" s="19">
        <v>2010</v>
      </c>
      <c r="AL590" s="19" t="s">
        <v>5101</v>
      </c>
      <c r="AM590" s="19">
        <v>13680</v>
      </c>
      <c r="AO590" s="301"/>
      <c r="AP590" s="302" t="s">
        <v>65</v>
      </c>
      <c r="AQ590" s="40" t="e">
        <f>COUNTIF(#REF!,C590)</f>
        <v>#REF!</v>
      </c>
      <c r="AS590" s="220" t="e">
        <f>VLOOKUP(C590,#REF!,1,0)</f>
        <v>#REF!</v>
      </c>
    </row>
    <row r="591" ht="46.8" spans="1:45">
      <c r="A591" s="92" t="s">
        <v>5113</v>
      </c>
      <c r="B591" s="28">
        <v>598</v>
      </c>
      <c r="C591" s="92" t="s">
        <v>5113</v>
      </c>
      <c r="D591" s="15" t="s">
        <v>5114</v>
      </c>
      <c r="E591" s="248" t="s">
        <v>46</v>
      </c>
      <c r="F591" s="16"/>
      <c r="J591" s="16" t="s">
        <v>5096</v>
      </c>
      <c r="L591" s="43" t="s">
        <v>5097</v>
      </c>
      <c r="P591" s="16"/>
      <c r="X591" s="16"/>
      <c r="AE591" s="16"/>
      <c r="AF591" s="18" t="s">
        <v>5099</v>
      </c>
      <c r="AG591" s="16" t="s">
        <v>5100</v>
      </c>
      <c r="AH591" s="19" t="str">
        <f>VLOOKUP(AL591,[1]Sheet1!$A:$D,4,0)</f>
        <v>020101</v>
      </c>
      <c r="AI591" s="19" t="s">
        <v>5101</v>
      </c>
      <c r="AJ591" s="19">
        <v>13703</v>
      </c>
      <c r="AK591" s="19">
        <v>2000</v>
      </c>
      <c r="AL591" s="19" t="s">
        <v>5101</v>
      </c>
      <c r="AM591" s="19">
        <v>13703</v>
      </c>
      <c r="AO591" s="301"/>
      <c r="AP591" s="302" t="s">
        <v>65</v>
      </c>
      <c r="AQ591" s="40" t="e">
        <f>COUNTIF(#REF!,C591)</f>
        <v>#REF!</v>
      </c>
      <c r="AS591" s="220" t="e">
        <f>VLOOKUP(C591,#REF!,1,0)</f>
        <v>#REF!</v>
      </c>
    </row>
    <row r="592" ht="46.8" spans="1:45">
      <c r="A592" s="92" t="s">
        <v>5115</v>
      </c>
      <c r="B592" s="28">
        <v>599</v>
      </c>
      <c r="C592" s="92" t="s">
        <v>5115</v>
      </c>
      <c r="D592" s="15" t="s">
        <v>5116</v>
      </c>
      <c r="E592" s="248" t="s">
        <v>46</v>
      </c>
      <c r="F592" s="16"/>
      <c r="J592" s="16" t="s">
        <v>5096</v>
      </c>
      <c r="L592" s="43" t="s">
        <v>5097</v>
      </c>
      <c r="P592" s="16"/>
      <c r="X592" s="16"/>
      <c r="AE592" s="16"/>
      <c r="AF592" s="18" t="s">
        <v>5099</v>
      </c>
      <c r="AG592" s="16" t="s">
        <v>5100</v>
      </c>
      <c r="AH592" s="19" t="str">
        <f>VLOOKUP(AL592,[1]Sheet1!$A:$D,4,0)</f>
        <v>020101</v>
      </c>
      <c r="AI592" s="19" t="s">
        <v>5101</v>
      </c>
      <c r="AJ592" s="19">
        <v>15156</v>
      </c>
      <c r="AK592" s="19">
        <v>2020</v>
      </c>
      <c r="AL592" s="19" t="s">
        <v>5101</v>
      </c>
      <c r="AM592" s="19">
        <v>15156</v>
      </c>
      <c r="AO592" s="301"/>
      <c r="AP592" s="302" t="s">
        <v>65</v>
      </c>
      <c r="AQ592" s="40" t="e">
        <f>COUNTIF(#REF!,C592)</f>
        <v>#REF!</v>
      </c>
      <c r="AS592" s="220" t="e">
        <f>VLOOKUP(C592,#REF!,1,0)</f>
        <v>#REF!</v>
      </c>
    </row>
    <row r="593" ht="54" spans="1:45">
      <c r="A593" s="92" t="s">
        <v>1001</v>
      </c>
      <c r="B593" s="28">
        <v>600</v>
      </c>
      <c r="C593" s="92" t="s">
        <v>1001</v>
      </c>
      <c r="D593" s="15" t="s">
        <v>5117</v>
      </c>
      <c r="E593" s="248" t="s">
        <v>46</v>
      </c>
      <c r="F593" s="16"/>
      <c r="J593" s="16" t="s">
        <v>5096</v>
      </c>
      <c r="L593" s="43" t="s">
        <v>5097</v>
      </c>
      <c r="P593" s="16"/>
      <c r="X593" s="16"/>
      <c r="AE593" s="16"/>
      <c r="AF593" s="18" t="s">
        <v>5099</v>
      </c>
      <c r="AG593" s="16" t="s">
        <v>5100</v>
      </c>
      <c r="AH593" s="19" t="str">
        <f>VLOOKUP(AL593,[1]Sheet1!$A:$D,4,0)</f>
        <v>020101</v>
      </c>
      <c r="AI593" s="19" t="s">
        <v>5101</v>
      </c>
      <c r="AJ593" s="19" t="s">
        <v>5118</v>
      </c>
      <c r="AK593" s="19">
        <v>2011</v>
      </c>
      <c r="AL593" s="19" t="s">
        <v>5101</v>
      </c>
      <c r="AM593" s="19" t="s">
        <v>5118</v>
      </c>
      <c r="AO593" s="301"/>
      <c r="AP593" s="302" t="s">
        <v>65</v>
      </c>
      <c r="AQ593" s="40" t="e">
        <f>COUNTIF(#REF!,C593)</f>
        <v>#REF!</v>
      </c>
      <c r="AS593" s="220" t="e">
        <f>VLOOKUP(C593,#REF!,1,0)</f>
        <v>#REF!</v>
      </c>
    </row>
    <row r="594" ht="46.8" spans="1:45">
      <c r="A594" s="92" t="s">
        <v>5119</v>
      </c>
      <c r="B594" s="28">
        <v>601</v>
      </c>
      <c r="C594" s="92" t="s">
        <v>5119</v>
      </c>
      <c r="D594" s="15" t="s">
        <v>5120</v>
      </c>
      <c r="E594" s="248" t="s">
        <v>46</v>
      </c>
      <c r="F594" s="16"/>
      <c r="J594" s="43" t="s">
        <v>5099</v>
      </c>
      <c r="L594" s="43" t="s">
        <v>5121</v>
      </c>
      <c r="P594" s="16"/>
      <c r="X594" s="16"/>
      <c r="AE594" s="16"/>
      <c r="AF594" s="18" t="s">
        <v>5099</v>
      </c>
      <c r="AG594" s="16" t="s">
        <v>5122</v>
      </c>
      <c r="AH594" s="19" t="str">
        <f>VLOOKUP(AL594,[1]Sheet1!$A:$D,4,0)</f>
        <v>020201</v>
      </c>
      <c r="AI594" s="19" t="s">
        <v>5123</v>
      </c>
      <c r="AJ594" s="19" t="s">
        <v>5124</v>
      </c>
      <c r="AK594" s="19">
        <v>2012</v>
      </c>
      <c r="AL594" s="19" t="s">
        <v>5123</v>
      </c>
      <c r="AM594" s="19" t="s">
        <v>5124</v>
      </c>
      <c r="AO594" s="301"/>
      <c r="AP594" s="302" t="s">
        <v>65</v>
      </c>
      <c r="AQ594" s="40" t="e">
        <f>COUNTIF(#REF!,C594)</f>
        <v>#REF!</v>
      </c>
      <c r="AS594" s="220" t="e">
        <f>VLOOKUP(C594,#REF!,1,0)</f>
        <v>#REF!</v>
      </c>
    </row>
    <row r="595" ht="46.8" spans="1:45">
      <c r="A595" s="92" t="s">
        <v>5125</v>
      </c>
      <c r="B595" s="28">
        <v>602</v>
      </c>
      <c r="C595" s="92" t="s">
        <v>5125</v>
      </c>
      <c r="D595" s="15" t="s">
        <v>5126</v>
      </c>
      <c r="E595" s="248" t="s">
        <v>46</v>
      </c>
      <c r="F595" s="16"/>
      <c r="J595" s="43" t="s">
        <v>5099</v>
      </c>
      <c r="L595" s="43" t="s">
        <v>5121</v>
      </c>
      <c r="P595" s="16"/>
      <c r="X595" s="16"/>
      <c r="AE595" s="16"/>
      <c r="AF595" s="18" t="s">
        <v>5099</v>
      </c>
      <c r="AG595" s="16" t="s">
        <v>5122</v>
      </c>
      <c r="AH595" s="19" t="str">
        <f>VLOOKUP(AL595,[1]Sheet1!$A:$D,4,0)</f>
        <v>020201</v>
      </c>
      <c r="AI595" s="19" t="s">
        <v>5123</v>
      </c>
      <c r="AJ595" s="19" t="s">
        <v>5127</v>
      </c>
      <c r="AK595" s="19">
        <v>2020</v>
      </c>
      <c r="AL595" s="19" t="s">
        <v>5123</v>
      </c>
      <c r="AM595" s="19" t="s">
        <v>5127</v>
      </c>
      <c r="AO595" s="301"/>
      <c r="AP595" s="302" t="s">
        <v>65</v>
      </c>
      <c r="AQ595" s="40" t="e">
        <f>COUNTIF(#REF!,C595)</f>
        <v>#REF!</v>
      </c>
      <c r="AS595" s="220" t="e">
        <f>VLOOKUP(C595,#REF!,1,0)</f>
        <v>#REF!</v>
      </c>
    </row>
    <row r="596" ht="41.4" spans="1:45">
      <c r="A596" s="113" t="s">
        <v>5128</v>
      </c>
      <c r="B596" s="28">
        <v>603</v>
      </c>
      <c r="C596" s="113" t="s">
        <v>5128</v>
      </c>
      <c r="D596" s="15" t="s">
        <v>5129</v>
      </c>
      <c r="E596" s="248" t="s">
        <v>46</v>
      </c>
      <c r="F596" s="16"/>
      <c r="J596" s="43" t="s">
        <v>5099</v>
      </c>
      <c r="L596" s="43" t="s">
        <v>5121</v>
      </c>
      <c r="P596" s="16"/>
      <c r="X596" s="16"/>
      <c r="AE596" s="16"/>
      <c r="AF596" s="18" t="s">
        <v>5099</v>
      </c>
      <c r="AG596" s="16" t="s">
        <v>5122</v>
      </c>
      <c r="AH596" s="19" t="str">
        <f>VLOOKUP(AL596,[1]Sheet1!$A:$D,4,0)</f>
        <v>020201</v>
      </c>
      <c r="AI596" s="19" t="s">
        <v>5123</v>
      </c>
      <c r="AJ596" s="19" t="s">
        <v>5130</v>
      </c>
      <c r="AK596" s="19">
        <v>1991</v>
      </c>
      <c r="AL596" s="19" t="s">
        <v>5123</v>
      </c>
      <c r="AM596" s="19" t="s">
        <v>5130</v>
      </c>
      <c r="AO596" s="301"/>
      <c r="AP596" s="302" t="s">
        <v>65</v>
      </c>
      <c r="AQ596" s="40" t="e">
        <f>COUNTIF(#REF!,C596)</f>
        <v>#REF!</v>
      </c>
      <c r="AS596" s="220" t="e">
        <f>VLOOKUP(C596,#REF!,1,0)</f>
        <v>#REF!</v>
      </c>
    </row>
    <row r="597" ht="27.6" spans="1:45">
      <c r="A597" s="113" t="s">
        <v>5131</v>
      </c>
      <c r="B597" s="28">
        <v>604</v>
      </c>
      <c r="C597" s="113" t="s">
        <v>5131</v>
      </c>
      <c r="D597" s="15" t="s">
        <v>5132</v>
      </c>
      <c r="E597" s="248" t="s">
        <v>46</v>
      </c>
      <c r="F597" s="16"/>
      <c r="J597" s="43" t="s">
        <v>5099</v>
      </c>
      <c r="L597" s="43" t="s">
        <v>5121</v>
      </c>
      <c r="P597" s="16"/>
      <c r="X597" s="16"/>
      <c r="AE597" s="16"/>
      <c r="AF597" s="18" t="s">
        <v>5099</v>
      </c>
      <c r="AG597" s="16" t="s">
        <v>5122</v>
      </c>
      <c r="AH597" s="19" t="str">
        <f>VLOOKUP(AL597,[1]Sheet1!$A:$D,4,0)</f>
        <v>020201</v>
      </c>
      <c r="AI597" s="19" t="s">
        <v>5123</v>
      </c>
      <c r="AJ597" s="19" t="s">
        <v>5133</v>
      </c>
      <c r="AK597" s="19">
        <v>2014</v>
      </c>
      <c r="AL597" s="19" t="s">
        <v>5123</v>
      </c>
      <c r="AM597" s="19" t="s">
        <v>5133</v>
      </c>
      <c r="AO597" s="301"/>
      <c r="AP597" s="302" t="s">
        <v>65</v>
      </c>
      <c r="AQ597" s="40" t="e">
        <f>COUNTIF(#REF!,C597)</f>
        <v>#REF!</v>
      </c>
      <c r="AS597" s="220" t="e">
        <f>VLOOKUP(C597,#REF!,1,0)</f>
        <v>#REF!</v>
      </c>
    </row>
    <row r="598" ht="14.4" spans="1:45">
      <c r="A598" s="96" t="s">
        <v>5134</v>
      </c>
      <c r="B598" s="28">
        <v>605</v>
      </c>
      <c r="C598" s="96" t="s">
        <v>5134</v>
      </c>
      <c r="D598" s="76" t="s">
        <v>5135</v>
      </c>
      <c r="E598" s="382" t="s">
        <v>239</v>
      </c>
      <c r="F598" s="16"/>
      <c r="J598" s="43" t="s">
        <v>5099</v>
      </c>
      <c r="L598" s="43" t="s">
        <v>5121</v>
      </c>
      <c r="P598" s="16"/>
      <c r="X598" s="16"/>
      <c r="AE598" s="16"/>
      <c r="AF598" s="77" t="s">
        <v>5099</v>
      </c>
      <c r="AG598" s="77" t="s">
        <v>5122</v>
      </c>
      <c r="AH598" s="19" t="str">
        <f>VLOOKUP(AL598,[1]Sheet1!$A:$D,4,0)</f>
        <v>020201</v>
      </c>
      <c r="AI598" s="19" t="s">
        <v>5123</v>
      </c>
      <c r="AJ598" s="70" t="s">
        <v>5136</v>
      </c>
      <c r="AK598" s="19">
        <v>2001</v>
      </c>
      <c r="AL598" s="19" t="s">
        <v>5123</v>
      </c>
      <c r="AM598" s="70" t="s">
        <v>5136</v>
      </c>
      <c r="AO598" s="301"/>
      <c r="AP598" s="302" t="s">
        <v>65</v>
      </c>
      <c r="AQ598" s="40" t="e">
        <f>COUNTIF(#REF!,C598)</f>
        <v>#REF!</v>
      </c>
      <c r="AS598" s="220" t="e">
        <f>VLOOKUP(C598,#REF!,1,0)</f>
        <v>#REF!</v>
      </c>
    </row>
    <row r="599" ht="14.4" spans="1:46">
      <c r="A599" s="84" t="s">
        <v>5137</v>
      </c>
      <c r="B599" s="28">
        <v>606</v>
      </c>
      <c r="C599" s="84" t="s">
        <v>5137</v>
      </c>
      <c r="D599" s="383" t="s">
        <v>5138</v>
      </c>
      <c r="E599" s="384" t="s">
        <v>46</v>
      </c>
      <c r="F599" s="38"/>
      <c r="G599" s="249" t="s">
        <v>1282</v>
      </c>
      <c r="H599" s="249"/>
      <c r="I599" s="43" t="s">
        <v>1282</v>
      </c>
      <c r="J599" s="43" t="s">
        <v>5099</v>
      </c>
      <c r="K599" s="43"/>
      <c r="L599" s="43" t="s">
        <v>5121</v>
      </c>
      <c r="M599" s="288"/>
      <c r="N599" s="268"/>
      <c r="O599" s="314"/>
      <c r="P599" s="38"/>
      <c r="Q599" s="38"/>
      <c r="R599" s="38"/>
      <c r="S599" s="344" t="e">
        <f>VLOOKUP(C599,[2]待补齐信息!C:Z,16,0)</f>
        <v>#N/A</v>
      </c>
      <c r="T599" s="277" t="e">
        <f>VLOOKUP(C599,[2]待补齐信息!C:Z,17,0)</f>
        <v>#N/A</v>
      </c>
      <c r="U599" s="345"/>
      <c r="V599" s="345"/>
      <c r="W599" s="345"/>
      <c r="X599" s="38"/>
      <c r="Y599" s="268"/>
      <c r="Z599" s="38"/>
      <c r="AA599" s="288" t="e">
        <f>VLOOKUP(C599,[2]待补齐信息!C:Z,21,0)</f>
        <v>#N/A</v>
      </c>
      <c r="AB599" s="305" t="e">
        <f>VLOOKUP(C599,[2]待补齐信息!C:Z,22,0)</f>
        <v>#N/A</v>
      </c>
      <c r="AC599" s="305" t="e">
        <f>VLOOKUP(C599,[2]待补齐信息!C:Z,23,0)</f>
        <v>#N/A</v>
      </c>
      <c r="AD599" s="392"/>
      <c r="AE599" s="31"/>
      <c r="AF599" s="77" t="s">
        <v>5099</v>
      </c>
      <c r="AG599" s="77" t="s">
        <v>5122</v>
      </c>
      <c r="AH599" s="62" t="s">
        <v>5139</v>
      </c>
      <c r="AI599" s="70" t="s">
        <v>5123</v>
      </c>
      <c r="AJ599" s="70" t="s">
        <v>5136</v>
      </c>
      <c r="AK599" s="70">
        <v>2011</v>
      </c>
      <c r="AL599" s="62" t="s">
        <v>5123</v>
      </c>
      <c r="AM599" s="70" t="s">
        <v>5136</v>
      </c>
      <c r="AO599" s="301"/>
      <c r="AP599" s="302" t="s">
        <v>65</v>
      </c>
      <c r="AQ599" s="40" t="e">
        <f>COUNTIF(#REF!,C599)</f>
        <v>#REF!</v>
      </c>
      <c r="AS599" s="220" t="e">
        <f>VLOOKUP(C599,#REF!,1,0)</f>
        <v>#REF!</v>
      </c>
      <c r="AT599" s="38"/>
    </row>
    <row r="600" ht="14.4" spans="1:46">
      <c r="A600" s="96" t="s">
        <v>5140</v>
      </c>
      <c r="B600" s="28">
        <v>607</v>
      </c>
      <c r="C600" s="96" t="s">
        <v>5140</v>
      </c>
      <c r="D600" s="97" t="s">
        <v>5141</v>
      </c>
      <c r="E600" s="384" t="s">
        <v>46</v>
      </c>
      <c r="F600" s="147"/>
      <c r="I600" s="147"/>
      <c r="J600" s="43" t="s">
        <v>5099</v>
      </c>
      <c r="K600" s="147"/>
      <c r="L600" s="43" t="s">
        <v>5121</v>
      </c>
      <c r="M600" s="147"/>
      <c r="N600" s="147"/>
      <c r="O600" s="388"/>
      <c r="P600" s="147"/>
      <c r="Q600" s="147"/>
      <c r="R600" s="147"/>
      <c r="S600" s="390"/>
      <c r="T600" s="390"/>
      <c r="U600" s="147"/>
      <c r="V600" s="147"/>
      <c r="W600" s="147"/>
      <c r="X600" s="147"/>
      <c r="Y600" s="147"/>
      <c r="Z600" s="147"/>
      <c r="AA600" s="147"/>
      <c r="AB600" s="393"/>
      <c r="AC600" s="393"/>
      <c r="AD600" s="147"/>
      <c r="AE600" s="147"/>
      <c r="AF600" s="77" t="s">
        <v>5099</v>
      </c>
      <c r="AG600" s="77" t="s">
        <v>5122</v>
      </c>
      <c r="AH600" s="19" t="str">
        <f>VLOOKUP(AL600,[1]Sheet1!$A:$D,4,0)</f>
        <v>020201</v>
      </c>
      <c r="AI600" s="122" t="s">
        <v>5123</v>
      </c>
      <c r="AJ600" s="122" t="s">
        <v>5142</v>
      </c>
      <c r="AK600" s="122">
        <v>2009</v>
      </c>
      <c r="AL600" s="122" t="s">
        <v>5123</v>
      </c>
      <c r="AM600" s="122" t="s">
        <v>5142</v>
      </c>
      <c r="AO600" s="301"/>
      <c r="AP600" s="302" t="s">
        <v>65</v>
      </c>
      <c r="AQ600" s="40" t="e">
        <f>COUNTIF(#REF!,C600)</f>
        <v>#REF!</v>
      </c>
      <c r="AS600" s="220" t="e">
        <f>VLOOKUP(C600,#REF!,1,0)</f>
        <v>#REF!</v>
      </c>
      <c r="AT600" s="147"/>
    </row>
    <row r="601" ht="41.4" spans="1:45">
      <c r="A601" s="113" t="s">
        <v>5143</v>
      </c>
      <c r="B601" s="28">
        <v>608</v>
      </c>
      <c r="C601" s="113" t="s">
        <v>5143</v>
      </c>
      <c r="D601" s="15" t="s">
        <v>5144</v>
      </c>
      <c r="E601" s="384" t="s">
        <v>46</v>
      </c>
      <c r="F601" s="16"/>
      <c r="J601" s="43" t="s">
        <v>5099</v>
      </c>
      <c r="L601" s="43" t="s">
        <v>5121</v>
      </c>
      <c r="P601" s="16"/>
      <c r="X601" s="16"/>
      <c r="AE601" s="16"/>
      <c r="AF601" s="18" t="s">
        <v>5099</v>
      </c>
      <c r="AG601" s="16" t="s">
        <v>5122</v>
      </c>
      <c r="AH601" s="19" t="str">
        <f>VLOOKUP(AL601,[1]Sheet1!$A:$D,4,0)</f>
        <v>020201</v>
      </c>
      <c r="AI601" s="19" t="s">
        <v>5123</v>
      </c>
      <c r="AJ601" s="19" t="s">
        <v>5145</v>
      </c>
      <c r="AK601" s="16">
        <v>2017</v>
      </c>
      <c r="AL601" s="19" t="s">
        <v>5123</v>
      </c>
      <c r="AM601" s="19" t="s">
        <v>5145</v>
      </c>
      <c r="AO601" s="301"/>
      <c r="AP601" s="302" t="s">
        <v>65</v>
      </c>
      <c r="AQ601" s="40" t="e">
        <f>COUNTIF(#REF!,C601)</f>
        <v>#REF!</v>
      </c>
      <c r="AS601" s="220" t="e">
        <f>VLOOKUP(C601,#REF!,1,0)</f>
        <v>#REF!</v>
      </c>
    </row>
    <row r="602" ht="41.4" spans="1:45">
      <c r="A602" s="113" t="s">
        <v>5146</v>
      </c>
      <c r="B602" s="28">
        <v>609</v>
      </c>
      <c r="C602" s="113" t="s">
        <v>5146</v>
      </c>
      <c r="D602" s="15" t="s">
        <v>5147</v>
      </c>
      <c r="E602" s="384" t="s">
        <v>46</v>
      </c>
      <c r="F602" s="16"/>
      <c r="J602" s="43" t="s">
        <v>5099</v>
      </c>
      <c r="L602" s="43" t="s">
        <v>5121</v>
      </c>
      <c r="P602" s="16"/>
      <c r="X602" s="16"/>
      <c r="AE602" s="16"/>
      <c r="AF602" s="18" t="s">
        <v>5099</v>
      </c>
      <c r="AG602" s="16" t="s">
        <v>5122</v>
      </c>
      <c r="AH602" s="19" t="str">
        <f>VLOOKUP(AL602,[1]Sheet1!$A:$D,4,0)</f>
        <v>020201</v>
      </c>
      <c r="AI602" s="19" t="s">
        <v>5123</v>
      </c>
      <c r="AJ602" s="19" t="s">
        <v>5148</v>
      </c>
      <c r="AK602" s="16">
        <v>2020</v>
      </c>
      <c r="AL602" s="19" t="s">
        <v>5123</v>
      </c>
      <c r="AM602" s="19" t="s">
        <v>5148</v>
      </c>
      <c r="AO602" s="301"/>
      <c r="AP602" s="302" t="s">
        <v>65</v>
      </c>
      <c r="AQ602" s="40" t="e">
        <f>COUNTIF(#REF!,C602)</f>
        <v>#REF!</v>
      </c>
      <c r="AS602" s="220" t="e">
        <f>VLOOKUP(C602,#REF!,1,0)</f>
        <v>#REF!</v>
      </c>
    </row>
    <row r="603" ht="41.4" spans="1:45">
      <c r="A603" s="113" t="s">
        <v>5149</v>
      </c>
      <c r="B603" s="28">
        <v>610</v>
      </c>
      <c r="C603" s="113" t="s">
        <v>5149</v>
      </c>
      <c r="D603" s="15" t="s">
        <v>5150</v>
      </c>
      <c r="E603" s="384" t="s">
        <v>46</v>
      </c>
      <c r="F603" s="16"/>
      <c r="J603" s="43" t="s">
        <v>5099</v>
      </c>
      <c r="L603" s="43" t="s">
        <v>5121</v>
      </c>
      <c r="P603" s="16"/>
      <c r="X603" s="16"/>
      <c r="AE603" s="16"/>
      <c r="AF603" s="18" t="s">
        <v>5099</v>
      </c>
      <c r="AG603" s="16" t="s">
        <v>5122</v>
      </c>
      <c r="AH603" s="19" t="str">
        <f>VLOOKUP(AL603,[1]Sheet1!$A:$D,4,0)</f>
        <v>020201</v>
      </c>
      <c r="AI603" s="19" t="s">
        <v>5123</v>
      </c>
      <c r="AJ603" s="19" t="s">
        <v>5151</v>
      </c>
      <c r="AK603" s="16">
        <v>2017</v>
      </c>
      <c r="AL603" s="19" t="s">
        <v>5123</v>
      </c>
      <c r="AM603" s="19" t="s">
        <v>5151</v>
      </c>
      <c r="AO603" s="301"/>
      <c r="AP603" s="302" t="s">
        <v>65</v>
      </c>
      <c r="AQ603" s="40" t="e">
        <f>COUNTIF(#REF!,C603)</f>
        <v>#REF!</v>
      </c>
      <c r="AS603" s="220" t="e">
        <f>VLOOKUP(C603,#REF!,1,0)</f>
        <v>#REF!</v>
      </c>
    </row>
    <row r="604" ht="27.6" spans="1:45">
      <c r="A604" s="113" t="s">
        <v>5152</v>
      </c>
      <c r="B604" s="28">
        <v>611</v>
      </c>
      <c r="C604" s="113" t="s">
        <v>5152</v>
      </c>
      <c r="D604" s="15" t="s">
        <v>5153</v>
      </c>
      <c r="E604" s="384" t="s">
        <v>46</v>
      </c>
      <c r="F604" s="16"/>
      <c r="J604" s="43" t="s">
        <v>5099</v>
      </c>
      <c r="L604" s="43" t="s">
        <v>5121</v>
      </c>
      <c r="P604" s="16"/>
      <c r="X604" s="16"/>
      <c r="AE604" s="16"/>
      <c r="AF604" s="18" t="s">
        <v>5099</v>
      </c>
      <c r="AG604" s="16" t="s">
        <v>5122</v>
      </c>
      <c r="AH604" s="19" t="str">
        <f>VLOOKUP(AL604,[1]Sheet1!$A:$D,4,0)</f>
        <v>020201</v>
      </c>
      <c r="AI604" s="19" t="s">
        <v>5123</v>
      </c>
      <c r="AJ604" s="19" t="s">
        <v>5154</v>
      </c>
      <c r="AK604" s="16">
        <v>2020</v>
      </c>
      <c r="AL604" s="19" t="s">
        <v>5123</v>
      </c>
      <c r="AM604" s="19" t="s">
        <v>5154</v>
      </c>
      <c r="AO604" s="301"/>
      <c r="AP604" s="302" t="s">
        <v>65</v>
      </c>
      <c r="AQ604" s="40" t="e">
        <f>COUNTIF(#REF!,C604)</f>
        <v>#REF!</v>
      </c>
      <c r="AS604" s="220" t="e">
        <f>VLOOKUP(C604,#REF!,1,0)</f>
        <v>#REF!</v>
      </c>
    </row>
    <row r="605" ht="41.4" spans="1:45">
      <c r="A605" s="113" t="s">
        <v>5155</v>
      </c>
      <c r="B605" s="28">
        <v>612</v>
      </c>
      <c r="C605" s="113" t="s">
        <v>5155</v>
      </c>
      <c r="D605" s="15" t="s">
        <v>5156</v>
      </c>
      <c r="E605" s="384" t="s">
        <v>46</v>
      </c>
      <c r="F605" s="16"/>
      <c r="J605" s="43" t="s">
        <v>5099</v>
      </c>
      <c r="L605" s="43" t="s">
        <v>5121</v>
      </c>
      <c r="P605" s="16"/>
      <c r="X605" s="16"/>
      <c r="AE605" s="16"/>
      <c r="AF605" s="18" t="s">
        <v>5099</v>
      </c>
      <c r="AG605" s="16" t="s">
        <v>5122</v>
      </c>
      <c r="AH605" s="19" t="str">
        <f>VLOOKUP(AL605,[1]Sheet1!$A:$D,4,0)</f>
        <v>020201</v>
      </c>
      <c r="AI605" s="19" t="s">
        <v>5123</v>
      </c>
      <c r="AJ605" s="19" t="s">
        <v>5157</v>
      </c>
      <c r="AK605" s="16">
        <v>2009</v>
      </c>
      <c r="AL605" s="19" t="s">
        <v>5123</v>
      </c>
      <c r="AM605" s="19" t="s">
        <v>5157</v>
      </c>
      <c r="AO605" s="301"/>
      <c r="AP605" s="302" t="s">
        <v>65</v>
      </c>
      <c r="AQ605" s="40" t="e">
        <f>COUNTIF(#REF!,C605)</f>
        <v>#REF!</v>
      </c>
      <c r="AS605" s="220" t="e">
        <f>VLOOKUP(C605,#REF!,1,0)</f>
        <v>#REF!</v>
      </c>
    </row>
    <row r="606" ht="27.6" spans="1:45">
      <c r="A606" s="385" t="s">
        <v>5158</v>
      </c>
      <c r="B606" s="28">
        <v>613</v>
      </c>
      <c r="C606" s="385" t="s">
        <v>5158</v>
      </c>
      <c r="D606" s="15" t="s">
        <v>5159</v>
      </c>
      <c r="E606" s="384" t="s">
        <v>46</v>
      </c>
      <c r="F606" s="16"/>
      <c r="J606" s="43" t="s">
        <v>5099</v>
      </c>
      <c r="L606" s="43" t="s">
        <v>5121</v>
      </c>
      <c r="P606" s="16"/>
      <c r="X606" s="16"/>
      <c r="AE606" s="16"/>
      <c r="AF606" s="18" t="s">
        <v>5099</v>
      </c>
      <c r="AG606" s="16" t="s">
        <v>5122</v>
      </c>
      <c r="AH606" s="19" t="str">
        <f>VLOOKUP(AL606,[1]Sheet1!$A:$D,4,0)</f>
        <v>020201</v>
      </c>
      <c r="AI606" s="19" t="s">
        <v>5123</v>
      </c>
      <c r="AJ606" s="19" t="s">
        <v>5160</v>
      </c>
      <c r="AK606" s="16">
        <v>2004</v>
      </c>
      <c r="AL606" s="19" t="s">
        <v>5123</v>
      </c>
      <c r="AM606" s="19" t="s">
        <v>5160</v>
      </c>
      <c r="AO606" s="301"/>
      <c r="AP606" s="302" t="s">
        <v>65</v>
      </c>
      <c r="AQ606" s="40" t="e">
        <f>COUNTIF(#REF!,C606)</f>
        <v>#REF!</v>
      </c>
      <c r="AS606" s="220" t="e">
        <f>VLOOKUP(C606,#REF!,1,0)</f>
        <v>#REF!</v>
      </c>
    </row>
    <row r="607" ht="46.8" spans="1:45">
      <c r="A607" s="92" t="s">
        <v>5161</v>
      </c>
      <c r="B607" s="28">
        <v>614</v>
      </c>
      <c r="C607" s="92" t="s">
        <v>5161</v>
      </c>
      <c r="D607" s="15" t="s">
        <v>5162</v>
      </c>
      <c r="E607" s="384" t="s">
        <v>46</v>
      </c>
      <c r="F607" s="16"/>
      <c r="J607" s="43" t="s">
        <v>5099</v>
      </c>
      <c r="L607" s="43" t="s">
        <v>5121</v>
      </c>
      <c r="P607" s="16"/>
      <c r="X607" s="16"/>
      <c r="AE607" s="16"/>
      <c r="AF607" s="18" t="s">
        <v>5099</v>
      </c>
      <c r="AG607" s="16" t="s">
        <v>5122</v>
      </c>
      <c r="AH607" s="19" t="str">
        <f>VLOOKUP(AL607,[1]Sheet1!$A:$D,4,0)</f>
        <v>020201</v>
      </c>
      <c r="AI607" s="19" t="s">
        <v>5123</v>
      </c>
      <c r="AJ607" s="19" t="s">
        <v>5163</v>
      </c>
      <c r="AK607" s="16">
        <v>2013</v>
      </c>
      <c r="AL607" s="19" t="s">
        <v>5123</v>
      </c>
      <c r="AM607" s="19" t="s">
        <v>5163</v>
      </c>
      <c r="AO607" s="301"/>
      <c r="AP607" s="302" t="s">
        <v>65</v>
      </c>
      <c r="AQ607" s="40" t="e">
        <f>COUNTIF(#REF!,C607)</f>
        <v>#REF!</v>
      </c>
      <c r="AS607" s="220" t="e">
        <f>VLOOKUP(C607,#REF!,1,0)</f>
        <v>#REF!</v>
      </c>
    </row>
    <row r="608" ht="46.8" spans="1:45">
      <c r="A608" s="92" t="s">
        <v>5164</v>
      </c>
      <c r="B608" s="28">
        <v>615</v>
      </c>
      <c r="C608" s="92" t="s">
        <v>5164</v>
      </c>
      <c r="D608" s="15" t="s">
        <v>5165</v>
      </c>
      <c r="E608" s="384" t="s">
        <v>46</v>
      </c>
      <c r="F608" s="16"/>
      <c r="J608" s="43" t="s">
        <v>5099</v>
      </c>
      <c r="L608" s="43" t="s">
        <v>5121</v>
      </c>
      <c r="P608" s="16"/>
      <c r="X608" s="16"/>
      <c r="AE608" s="16"/>
      <c r="AF608" s="18" t="s">
        <v>5099</v>
      </c>
      <c r="AG608" s="16" t="s">
        <v>5122</v>
      </c>
      <c r="AH608" s="19" t="str">
        <f>VLOOKUP(AL608,[1]Sheet1!$A:$D,4,0)</f>
        <v>020201</v>
      </c>
      <c r="AI608" s="19" t="s">
        <v>5123</v>
      </c>
      <c r="AJ608" s="19" t="s">
        <v>5166</v>
      </c>
      <c r="AK608" s="16">
        <v>2017</v>
      </c>
      <c r="AL608" s="19" t="s">
        <v>5123</v>
      </c>
      <c r="AM608" s="19" t="s">
        <v>5166</v>
      </c>
      <c r="AO608" s="301"/>
      <c r="AP608" s="302" t="s">
        <v>65</v>
      </c>
      <c r="AQ608" s="40" t="e">
        <f>COUNTIF(#REF!,C608)</f>
        <v>#REF!</v>
      </c>
      <c r="AS608" s="220" t="e">
        <f>VLOOKUP(C608,#REF!,1,0)</f>
        <v>#REF!</v>
      </c>
    </row>
    <row r="609" ht="46.8" spans="1:45">
      <c r="A609" s="92" t="s">
        <v>5167</v>
      </c>
      <c r="B609" s="28">
        <v>617</v>
      </c>
      <c r="C609" s="92" t="s">
        <v>5167</v>
      </c>
      <c r="D609" s="15" t="s">
        <v>5168</v>
      </c>
      <c r="E609" s="384" t="s">
        <v>46</v>
      </c>
      <c r="F609" s="16"/>
      <c r="J609" s="43" t="s">
        <v>5099</v>
      </c>
      <c r="L609" s="43" t="s">
        <v>5121</v>
      </c>
      <c r="P609" s="16"/>
      <c r="X609" s="16"/>
      <c r="AE609" s="16"/>
      <c r="AF609" s="18" t="s">
        <v>5099</v>
      </c>
      <c r="AG609" s="16" t="s">
        <v>5122</v>
      </c>
      <c r="AH609" s="19" t="str">
        <f>VLOOKUP(AL609,[1]Sheet1!$A:$D,4,0)</f>
        <v>020201</v>
      </c>
      <c r="AI609" s="19" t="s">
        <v>5123</v>
      </c>
      <c r="AJ609" s="19" t="s">
        <v>5169</v>
      </c>
      <c r="AK609" s="16">
        <v>2018</v>
      </c>
      <c r="AL609" s="19" t="s">
        <v>5123</v>
      </c>
      <c r="AM609" s="19" t="s">
        <v>5169</v>
      </c>
      <c r="AO609" s="301"/>
      <c r="AP609" s="302" t="s">
        <v>65</v>
      </c>
      <c r="AQ609" s="40" t="e">
        <f>COUNTIF(#REF!,C609)</f>
        <v>#REF!</v>
      </c>
      <c r="AS609" s="220" t="e">
        <f>VLOOKUP(C609,#REF!,1,0)</f>
        <v>#REF!</v>
      </c>
    </row>
    <row r="610" ht="62.4" spans="1:45">
      <c r="A610" s="92" t="s">
        <v>5170</v>
      </c>
      <c r="B610" s="28">
        <v>618</v>
      </c>
      <c r="C610" s="92" t="s">
        <v>5170</v>
      </c>
      <c r="D610" s="15" t="s">
        <v>5171</v>
      </c>
      <c r="E610" s="384" t="s">
        <v>46</v>
      </c>
      <c r="F610" s="16"/>
      <c r="J610" s="43" t="s">
        <v>5099</v>
      </c>
      <c r="L610" s="16" t="s">
        <v>5172</v>
      </c>
      <c r="P610" s="16"/>
      <c r="X610" s="16"/>
      <c r="AE610" s="16"/>
      <c r="AF610" s="18" t="s">
        <v>5099</v>
      </c>
      <c r="AG610" s="16" t="s">
        <v>5122</v>
      </c>
      <c r="AH610" s="19" t="str">
        <f>VLOOKUP(AL610,[1]Sheet1!$A:$D,4,0)</f>
        <v>020202</v>
      </c>
      <c r="AI610" s="19" t="s">
        <v>5173</v>
      </c>
      <c r="AJ610" s="19" t="s">
        <v>5174</v>
      </c>
      <c r="AK610" s="16">
        <v>2003</v>
      </c>
      <c r="AL610" s="19" t="s">
        <v>5173</v>
      </c>
      <c r="AM610" s="19" t="s">
        <v>5174</v>
      </c>
      <c r="AO610" s="301"/>
      <c r="AP610" s="302" t="s">
        <v>65</v>
      </c>
      <c r="AQ610" s="40" t="e">
        <f>COUNTIF(#REF!,C610)</f>
        <v>#REF!</v>
      </c>
      <c r="AS610" s="220" t="e">
        <f>VLOOKUP(C610,#REF!,1,0)</f>
        <v>#REF!</v>
      </c>
    </row>
    <row r="611" ht="78" spans="1:45">
      <c r="A611" s="92" t="s">
        <v>5175</v>
      </c>
      <c r="B611" s="28">
        <v>619</v>
      </c>
      <c r="C611" s="92" t="s">
        <v>5175</v>
      </c>
      <c r="D611" s="15" t="s">
        <v>5176</v>
      </c>
      <c r="E611" s="384" t="s">
        <v>46</v>
      </c>
      <c r="F611" s="16"/>
      <c r="J611" s="43" t="s">
        <v>5099</v>
      </c>
      <c r="L611" s="16" t="s">
        <v>5172</v>
      </c>
      <c r="P611" s="16"/>
      <c r="X611" s="16"/>
      <c r="AE611" s="16"/>
      <c r="AF611" s="18" t="s">
        <v>5099</v>
      </c>
      <c r="AG611" s="16" t="s">
        <v>5122</v>
      </c>
      <c r="AH611" s="19" t="str">
        <f>VLOOKUP(AL611,[1]Sheet1!$A:$D,4,0)</f>
        <v>020202</v>
      </c>
      <c r="AI611" s="19" t="s">
        <v>5173</v>
      </c>
      <c r="AJ611" s="19" t="s">
        <v>5177</v>
      </c>
      <c r="AK611" s="16">
        <v>1983</v>
      </c>
      <c r="AL611" s="19" t="s">
        <v>5173</v>
      </c>
      <c r="AM611" s="19" t="s">
        <v>5177</v>
      </c>
      <c r="AO611" s="301"/>
      <c r="AP611" s="302" t="s">
        <v>65</v>
      </c>
      <c r="AQ611" s="40" t="e">
        <f>COUNTIF(#REF!,C611)</f>
        <v>#REF!</v>
      </c>
      <c r="AS611" s="220" t="e">
        <f>VLOOKUP(C611,#REF!,1,0)</f>
        <v>#REF!</v>
      </c>
    </row>
    <row r="612" ht="14.4" spans="1:46">
      <c r="A612" s="107" t="s">
        <v>5178</v>
      </c>
      <c r="B612" s="28">
        <v>620</v>
      </c>
      <c r="C612" s="107" t="s">
        <v>5178</v>
      </c>
      <c r="D612" s="76" t="s">
        <v>5179</v>
      </c>
      <c r="E612" s="384" t="s">
        <v>46</v>
      </c>
      <c r="F612" s="38"/>
      <c r="G612" s="249" t="s">
        <v>121</v>
      </c>
      <c r="H612" s="249"/>
      <c r="I612" s="43" t="s">
        <v>121</v>
      </c>
      <c r="J612" s="43" t="s">
        <v>5099</v>
      </c>
      <c r="K612" s="43"/>
      <c r="L612" s="236" t="s">
        <v>5172</v>
      </c>
      <c r="M612" s="288" t="e">
        <f>VLOOKUP(C612,[2]待补齐信息!C:Z,9,0)</f>
        <v>#N/A</v>
      </c>
      <c r="N612" s="268" t="e">
        <v>#N/A</v>
      </c>
      <c r="O612" s="314"/>
      <c r="P612" s="38"/>
      <c r="Q612" s="38"/>
      <c r="R612" s="38"/>
      <c r="S612" s="344" t="e">
        <f>VLOOKUP(C612,[2]待补齐信息!C:Z,16,0)</f>
        <v>#N/A</v>
      </c>
      <c r="T612" s="277" t="e">
        <f>VLOOKUP(C612,[2]待补齐信息!C:Z,17,0)</f>
        <v>#N/A</v>
      </c>
      <c r="U612" s="345"/>
      <c r="V612" s="345"/>
      <c r="W612" s="345"/>
      <c r="X612" s="38"/>
      <c r="Y612" s="268"/>
      <c r="Z612" s="38"/>
      <c r="AA612" s="288" t="e">
        <f>VLOOKUP(C612,[2]待补齐信息!C:Z,21,0)</f>
        <v>#N/A</v>
      </c>
      <c r="AB612" s="305" t="e">
        <f>VLOOKUP(C612,[2]待补齐信息!C:Z,22,0)</f>
        <v>#N/A</v>
      </c>
      <c r="AC612" s="305" t="e">
        <f>VLOOKUP(C612,[2]待补齐信息!C:Z,23,0)</f>
        <v>#N/A</v>
      </c>
      <c r="AD612" s="392"/>
      <c r="AE612" s="31"/>
      <c r="AF612" s="77" t="s">
        <v>5099</v>
      </c>
      <c r="AG612" s="77" t="s">
        <v>5122</v>
      </c>
      <c r="AH612" s="62" t="s">
        <v>5180</v>
      </c>
      <c r="AI612" s="70" t="s">
        <v>5173</v>
      </c>
      <c r="AJ612" s="70" t="s">
        <v>5181</v>
      </c>
      <c r="AK612" s="16">
        <v>1997</v>
      </c>
      <c r="AL612" s="62" t="s">
        <v>5173</v>
      </c>
      <c r="AM612" s="70" t="s">
        <v>5181</v>
      </c>
      <c r="AO612" s="301"/>
      <c r="AP612" s="302" t="s">
        <v>65</v>
      </c>
      <c r="AQ612" s="40" t="e">
        <f>COUNTIF(#REF!,C612)</f>
        <v>#REF!</v>
      </c>
      <c r="AS612" s="220" t="e">
        <f>VLOOKUP(C612,#REF!,1,0)</f>
        <v>#REF!</v>
      </c>
      <c r="AT612" s="38"/>
    </row>
    <row r="613" ht="14.4" spans="1:46">
      <c r="A613" s="107" t="s">
        <v>5182</v>
      </c>
      <c r="B613" s="28">
        <v>621</v>
      </c>
      <c r="C613" s="107" t="s">
        <v>5182</v>
      </c>
      <c r="D613" s="76" t="s">
        <v>5183</v>
      </c>
      <c r="E613" s="384" t="s">
        <v>46</v>
      </c>
      <c r="F613" s="38"/>
      <c r="G613" s="249" t="s">
        <v>121</v>
      </c>
      <c r="H613" s="249"/>
      <c r="I613" s="43" t="s">
        <v>121</v>
      </c>
      <c r="J613" s="43" t="s">
        <v>5099</v>
      </c>
      <c r="K613" s="43"/>
      <c r="L613" s="236" t="s">
        <v>5172</v>
      </c>
      <c r="M613" s="288" t="e">
        <f>VLOOKUP(C613,[2]待补齐信息!C:Z,9,0)</f>
        <v>#N/A</v>
      </c>
      <c r="N613" s="268" t="e">
        <v>#N/A</v>
      </c>
      <c r="O613" s="314"/>
      <c r="P613" s="38"/>
      <c r="Q613" s="38"/>
      <c r="R613" s="38"/>
      <c r="S613" s="344" t="e">
        <f>VLOOKUP(C613,[2]待补齐信息!C:Z,16,0)</f>
        <v>#N/A</v>
      </c>
      <c r="T613" s="277" t="e">
        <f>VLOOKUP(C613,[2]待补齐信息!C:Z,17,0)</f>
        <v>#N/A</v>
      </c>
      <c r="U613" s="345"/>
      <c r="V613" s="345"/>
      <c r="W613" s="345"/>
      <c r="X613" s="38"/>
      <c r="Y613" s="268"/>
      <c r="Z613" s="38"/>
      <c r="AA613" s="288" t="e">
        <f>VLOOKUP(C613,[2]待补齐信息!C:Z,21,0)</f>
        <v>#N/A</v>
      </c>
      <c r="AB613" s="305" t="e">
        <f>VLOOKUP(C613,[2]待补齐信息!C:Z,22,0)</f>
        <v>#N/A</v>
      </c>
      <c r="AC613" s="305" t="e">
        <f>VLOOKUP(C613,[2]待补齐信息!C:Z,23,0)</f>
        <v>#N/A</v>
      </c>
      <c r="AD613" s="392"/>
      <c r="AE613" s="31"/>
      <c r="AF613" s="77" t="s">
        <v>5099</v>
      </c>
      <c r="AG613" s="77" t="s">
        <v>5122</v>
      </c>
      <c r="AH613" s="62" t="s">
        <v>5180</v>
      </c>
      <c r="AI613" s="70" t="s">
        <v>5173</v>
      </c>
      <c r="AJ613" s="70" t="s">
        <v>5184</v>
      </c>
      <c r="AK613" s="16">
        <v>1988</v>
      </c>
      <c r="AL613" s="62" t="s">
        <v>5173</v>
      </c>
      <c r="AM613" s="70" t="s">
        <v>5184</v>
      </c>
      <c r="AO613" s="301"/>
      <c r="AP613" s="302" t="s">
        <v>65</v>
      </c>
      <c r="AQ613" s="40" t="e">
        <f>COUNTIF(#REF!,C613)</f>
        <v>#REF!</v>
      </c>
      <c r="AS613" s="220" t="e">
        <f>VLOOKUP(C613,#REF!,1,0)</f>
        <v>#REF!</v>
      </c>
      <c r="AT613" s="38"/>
    </row>
    <row r="614" ht="62.4" spans="1:45">
      <c r="A614" s="92" t="s">
        <v>5185</v>
      </c>
      <c r="B614" s="28">
        <v>622</v>
      </c>
      <c r="C614" s="92" t="s">
        <v>5185</v>
      </c>
      <c r="D614" s="15" t="s">
        <v>5186</v>
      </c>
      <c r="E614" s="384" t="s">
        <v>46</v>
      </c>
      <c r="F614" s="16"/>
      <c r="J614" s="43" t="s">
        <v>5099</v>
      </c>
      <c r="L614" s="236" t="s">
        <v>5172</v>
      </c>
      <c r="P614" s="16"/>
      <c r="X614" s="16"/>
      <c r="AE614" s="16"/>
      <c r="AF614" s="18" t="s">
        <v>5099</v>
      </c>
      <c r="AG614" s="16" t="s">
        <v>5122</v>
      </c>
      <c r="AH614" s="19" t="str">
        <f>VLOOKUP(AL614,[1]Sheet1!$A:$D,4,0)</f>
        <v>020202</v>
      </c>
      <c r="AI614" s="19" t="s">
        <v>5173</v>
      </c>
      <c r="AJ614" s="19" t="s">
        <v>5187</v>
      </c>
      <c r="AK614" s="16">
        <v>2020</v>
      </c>
      <c r="AL614" s="19" t="s">
        <v>5173</v>
      </c>
      <c r="AM614" s="19" t="s">
        <v>5187</v>
      </c>
      <c r="AO614" s="301"/>
      <c r="AP614" s="302" t="s">
        <v>65</v>
      </c>
      <c r="AQ614" s="40" t="e">
        <f>COUNTIF(#REF!,C614)</f>
        <v>#REF!</v>
      </c>
      <c r="AS614" s="220" t="e">
        <f>VLOOKUP(C614,#REF!,1,0)</f>
        <v>#REF!</v>
      </c>
    </row>
    <row r="615" ht="14.4" spans="1:46">
      <c r="A615" s="84" t="s">
        <v>5188</v>
      </c>
      <c r="B615" s="28">
        <v>623</v>
      </c>
      <c r="C615" s="84" t="s">
        <v>5188</v>
      </c>
      <c r="D615" s="76" t="s">
        <v>5189</v>
      </c>
      <c r="E615" s="384" t="s">
        <v>46</v>
      </c>
      <c r="F615" s="38"/>
      <c r="G615" s="249" t="s">
        <v>121</v>
      </c>
      <c r="H615" s="249"/>
      <c r="I615" s="43" t="s">
        <v>121</v>
      </c>
      <c r="J615" s="43" t="s">
        <v>5099</v>
      </c>
      <c r="K615" s="43"/>
      <c r="L615" s="236" t="s">
        <v>5190</v>
      </c>
      <c r="M615" s="38" t="s">
        <v>5191</v>
      </c>
      <c r="N615" s="43"/>
      <c r="O615" s="314"/>
      <c r="P615" s="38"/>
      <c r="Q615" s="38"/>
      <c r="R615" s="38"/>
      <c r="S615" s="344" t="e">
        <f>VLOOKUP(C615,[2]待补齐信息!C:Z,16,0)</f>
        <v>#N/A</v>
      </c>
      <c r="T615" s="277" t="e">
        <f>VLOOKUP(C615,[2]待补齐信息!C:Z,17,0)</f>
        <v>#N/A</v>
      </c>
      <c r="U615" s="345"/>
      <c r="V615" s="345"/>
      <c r="W615" s="345"/>
      <c r="X615" s="38"/>
      <c r="Y615" s="268"/>
      <c r="Z615" s="38"/>
      <c r="AA615" s="288" t="e">
        <f>VLOOKUP(C615,[2]待补齐信息!C:Z,21,0)</f>
        <v>#N/A</v>
      </c>
      <c r="AB615" s="305" t="e">
        <f>VLOOKUP(C615,[2]待补齐信息!C:Z,22,0)</f>
        <v>#N/A</v>
      </c>
      <c r="AC615" s="305" t="e">
        <f>VLOOKUP(C615,[2]待补齐信息!C:Z,23,0)</f>
        <v>#N/A</v>
      </c>
      <c r="AD615" s="392"/>
      <c r="AE615" s="31"/>
      <c r="AF615" s="77" t="s">
        <v>5099</v>
      </c>
      <c r="AG615" s="77" t="s">
        <v>5122</v>
      </c>
      <c r="AH615" s="62" t="s">
        <v>5192</v>
      </c>
      <c r="AI615" s="70" t="s">
        <v>5193</v>
      </c>
      <c r="AJ615" s="70" t="s">
        <v>5174</v>
      </c>
      <c r="AK615" s="16">
        <v>2019</v>
      </c>
      <c r="AL615" s="62" t="s">
        <v>5193</v>
      </c>
      <c r="AM615" s="70" t="s">
        <v>5174</v>
      </c>
      <c r="AO615" s="301"/>
      <c r="AP615" s="302" t="s">
        <v>65</v>
      </c>
      <c r="AQ615" s="40" t="e">
        <f>COUNTIF(#REF!,C615)</f>
        <v>#REF!</v>
      </c>
      <c r="AS615" s="220" t="e">
        <f>VLOOKUP(C615,#REF!,1,0)</f>
        <v>#REF!</v>
      </c>
      <c r="AT615" s="38"/>
    </row>
    <row r="616" ht="14.4" spans="1:46">
      <c r="A616" s="84" t="s">
        <v>5194</v>
      </c>
      <c r="B616" s="28">
        <v>624</v>
      </c>
      <c r="C616" s="84" t="s">
        <v>5194</v>
      </c>
      <c r="D616" s="76" t="s">
        <v>5195</v>
      </c>
      <c r="E616" s="384" t="s">
        <v>46</v>
      </c>
      <c r="F616" s="38"/>
      <c r="G616" s="249" t="s">
        <v>121</v>
      </c>
      <c r="H616" s="249"/>
      <c r="I616" s="43" t="s">
        <v>121</v>
      </c>
      <c r="J616" s="43" t="s">
        <v>5099</v>
      </c>
      <c r="K616" s="43"/>
      <c r="L616" s="236" t="s">
        <v>5190</v>
      </c>
      <c r="M616" s="389" t="s">
        <v>5196</v>
      </c>
      <c r="N616" s="43"/>
      <c r="O616" s="314"/>
      <c r="P616" s="38"/>
      <c r="Q616" s="38"/>
      <c r="R616" s="38"/>
      <c r="S616" s="344" t="e">
        <f>VLOOKUP(C616,[2]待补齐信息!C:Z,16,0)</f>
        <v>#N/A</v>
      </c>
      <c r="T616" s="277" t="e">
        <f>VLOOKUP(C616,[2]待补齐信息!C:Z,17,0)</f>
        <v>#N/A</v>
      </c>
      <c r="U616" s="345"/>
      <c r="V616" s="345"/>
      <c r="W616" s="345"/>
      <c r="X616" s="38"/>
      <c r="Y616" s="268"/>
      <c r="Z616" s="38"/>
      <c r="AA616" s="288" t="e">
        <f>VLOOKUP(C616,[2]待补齐信息!C:Z,21,0)</f>
        <v>#N/A</v>
      </c>
      <c r="AB616" s="305" t="e">
        <f>VLOOKUP(C616,[2]待补齐信息!C:Z,22,0)</f>
        <v>#N/A</v>
      </c>
      <c r="AC616" s="305" t="e">
        <f>VLOOKUP(C616,[2]待补齐信息!C:Z,23,0)</f>
        <v>#N/A</v>
      </c>
      <c r="AD616" s="392"/>
      <c r="AE616" s="31"/>
      <c r="AF616" s="77" t="s">
        <v>5099</v>
      </c>
      <c r="AG616" s="77" t="s">
        <v>5122</v>
      </c>
      <c r="AH616" s="62" t="s">
        <v>5192</v>
      </c>
      <c r="AI616" s="70" t="s">
        <v>5193</v>
      </c>
      <c r="AJ616" s="70" t="s">
        <v>5177</v>
      </c>
      <c r="AK616" s="16">
        <v>1983</v>
      </c>
      <c r="AL616" s="62" t="s">
        <v>5193</v>
      </c>
      <c r="AM616" s="70" t="s">
        <v>5177</v>
      </c>
      <c r="AO616" s="301"/>
      <c r="AP616" s="302" t="s">
        <v>65</v>
      </c>
      <c r="AQ616" s="40" t="e">
        <f>COUNTIF(#REF!,C616)</f>
        <v>#REF!</v>
      </c>
      <c r="AS616" s="220" t="e">
        <f>VLOOKUP(C616,#REF!,1,0)</f>
        <v>#REF!</v>
      </c>
      <c r="AT616" s="38"/>
    </row>
    <row r="617" ht="41.4" spans="1:45">
      <c r="A617" s="386" t="s">
        <v>5197</v>
      </c>
      <c r="B617" s="28">
        <v>625</v>
      </c>
      <c r="C617" s="386" t="s">
        <v>5197</v>
      </c>
      <c r="D617" s="15" t="s">
        <v>5198</v>
      </c>
      <c r="E617" s="384" t="s">
        <v>46</v>
      </c>
      <c r="F617" s="16"/>
      <c r="I617" s="16" t="s">
        <v>1303</v>
      </c>
      <c r="J617" s="43" t="s">
        <v>5099</v>
      </c>
      <c r="L617" s="16" t="s">
        <v>5199</v>
      </c>
      <c r="P617" s="16"/>
      <c r="X617" s="16"/>
      <c r="AE617" s="16"/>
      <c r="AF617" s="18" t="s">
        <v>5099</v>
      </c>
      <c r="AG617" s="16" t="s">
        <v>5122</v>
      </c>
      <c r="AH617" s="19" t="str">
        <f>VLOOKUP(AL617,[1]Sheet1!$A:$D,4,0)</f>
        <v>020206</v>
      </c>
      <c r="AI617" s="19" t="s">
        <v>5200</v>
      </c>
      <c r="AJ617" s="19" t="s">
        <v>5201</v>
      </c>
      <c r="AK617" s="16">
        <v>2020</v>
      </c>
      <c r="AL617" s="19" t="s">
        <v>5200</v>
      </c>
      <c r="AM617" s="19" t="s">
        <v>5201</v>
      </c>
      <c r="AO617" s="301"/>
      <c r="AP617" s="302" t="s">
        <v>65</v>
      </c>
      <c r="AQ617" s="40" t="e">
        <f>COUNTIF(#REF!,C617)</f>
        <v>#REF!</v>
      </c>
      <c r="AS617" s="220" t="e">
        <f>VLOOKUP(C617,#REF!,1,0)</f>
        <v>#REF!</v>
      </c>
    </row>
    <row r="618" ht="46.8" spans="1:45">
      <c r="A618" s="92" t="s">
        <v>5202</v>
      </c>
      <c r="B618" s="28">
        <v>626</v>
      </c>
      <c r="C618" s="92" t="s">
        <v>5202</v>
      </c>
      <c r="D618" s="15" t="s">
        <v>5203</v>
      </c>
      <c r="E618" s="384" t="s">
        <v>46</v>
      </c>
      <c r="F618" s="16"/>
      <c r="I618" s="16" t="s">
        <v>5204</v>
      </c>
      <c r="J618" s="43" t="s">
        <v>5099</v>
      </c>
      <c r="L618" s="236" t="s">
        <v>5205</v>
      </c>
      <c r="P618" s="16"/>
      <c r="X618" s="16"/>
      <c r="AE618" s="16"/>
      <c r="AF618" s="18" t="s">
        <v>5099</v>
      </c>
      <c r="AG618" s="16" t="s">
        <v>5122</v>
      </c>
      <c r="AH618" s="19" t="str">
        <f>VLOOKUP(AL618,[1]Sheet1!$A:$D,4,0)</f>
        <v>020207</v>
      </c>
      <c r="AI618" s="19" t="s">
        <v>5206</v>
      </c>
      <c r="AJ618" s="19" t="s">
        <v>5207</v>
      </c>
      <c r="AK618" s="16">
        <v>2022</v>
      </c>
      <c r="AL618" s="19" t="s">
        <v>5206</v>
      </c>
      <c r="AM618" s="19" t="s">
        <v>5207</v>
      </c>
      <c r="AO618" s="301"/>
      <c r="AP618" s="302" t="s">
        <v>65</v>
      </c>
      <c r="AQ618" s="40" t="e">
        <f>COUNTIF(#REF!,C618)</f>
        <v>#REF!</v>
      </c>
      <c r="AS618" s="220" t="e">
        <f>VLOOKUP(C618,#REF!,1,0)</f>
        <v>#REF!</v>
      </c>
    </row>
    <row r="619" ht="14.4" spans="1:46">
      <c r="A619" s="84" t="s">
        <v>5208</v>
      </c>
      <c r="B619" s="28">
        <v>627</v>
      </c>
      <c r="C619" s="84" t="s">
        <v>5208</v>
      </c>
      <c r="D619" s="76" t="s">
        <v>5209</v>
      </c>
      <c r="E619" s="384" t="s">
        <v>46</v>
      </c>
      <c r="F619" s="38"/>
      <c r="G619" s="249" t="s">
        <v>5210</v>
      </c>
      <c r="H619" s="249"/>
      <c r="I619" s="16" t="s">
        <v>5204</v>
      </c>
      <c r="J619" s="43" t="s">
        <v>5099</v>
      </c>
      <c r="K619" s="43"/>
      <c r="L619" s="236" t="s">
        <v>5205</v>
      </c>
      <c r="M619" s="38" t="s">
        <v>5211</v>
      </c>
      <c r="N619" s="43"/>
      <c r="O619" s="314"/>
      <c r="P619" s="38"/>
      <c r="Q619" s="38"/>
      <c r="R619" s="38"/>
      <c r="S619" s="344" t="e">
        <f>VLOOKUP(C619,[2]待补齐信息!C:Z,16,0)</f>
        <v>#N/A</v>
      </c>
      <c r="T619" s="277" t="e">
        <f>VLOOKUP(C619,[2]待补齐信息!C:Z,17,0)</f>
        <v>#N/A</v>
      </c>
      <c r="U619" s="345"/>
      <c r="V619" s="345"/>
      <c r="W619" s="345"/>
      <c r="X619" s="38"/>
      <c r="Y619" s="268"/>
      <c r="Z619" s="38"/>
      <c r="AA619" s="288" t="e">
        <f>VLOOKUP(C619,[2]待补齐信息!C:Z,21,0)</f>
        <v>#N/A</v>
      </c>
      <c r="AB619" s="305" t="e">
        <f>VLOOKUP(C619,[2]待补齐信息!C:Z,22,0)</f>
        <v>#N/A</v>
      </c>
      <c r="AC619" s="305" t="e">
        <f>VLOOKUP(C619,[2]待补齐信息!C:Z,23,0)</f>
        <v>#N/A</v>
      </c>
      <c r="AD619" s="392"/>
      <c r="AE619" s="31"/>
      <c r="AF619" s="77" t="s">
        <v>5099</v>
      </c>
      <c r="AG619" s="77" t="s">
        <v>5122</v>
      </c>
      <c r="AH619" s="62" t="s">
        <v>5212</v>
      </c>
      <c r="AI619" s="70" t="s">
        <v>5206</v>
      </c>
      <c r="AJ619" s="70" t="s">
        <v>5213</v>
      </c>
      <c r="AK619" s="16">
        <v>2019</v>
      </c>
      <c r="AL619" s="62" t="s">
        <v>5206</v>
      </c>
      <c r="AM619" s="70" t="s">
        <v>5213</v>
      </c>
      <c r="AO619" s="301"/>
      <c r="AP619" s="302" t="s">
        <v>65</v>
      </c>
      <c r="AQ619" s="40" t="e">
        <f>COUNTIF(#REF!,C619)</f>
        <v>#REF!</v>
      </c>
      <c r="AS619" s="220" t="e">
        <f>VLOOKUP(C619,#REF!,1,0)</f>
        <v>#REF!</v>
      </c>
      <c r="AT619" s="38"/>
    </row>
    <row r="620" ht="62.4" spans="1:45">
      <c r="A620" s="92" t="s">
        <v>5214</v>
      </c>
      <c r="B620" s="28">
        <v>628</v>
      </c>
      <c r="C620" s="92" t="s">
        <v>5214</v>
      </c>
      <c r="D620" s="15" t="s">
        <v>5215</v>
      </c>
      <c r="E620" s="384" t="s">
        <v>46</v>
      </c>
      <c r="F620" s="16"/>
      <c r="I620" s="16" t="s">
        <v>5204</v>
      </c>
      <c r="J620" s="43" t="s">
        <v>5099</v>
      </c>
      <c r="L620" s="236" t="s">
        <v>5205</v>
      </c>
      <c r="P620" s="16"/>
      <c r="X620" s="16"/>
      <c r="AE620" s="16"/>
      <c r="AF620" s="18" t="s">
        <v>5099</v>
      </c>
      <c r="AG620" s="16" t="s">
        <v>5122</v>
      </c>
      <c r="AH620" s="19" t="str">
        <f>VLOOKUP(AL620,[1]Sheet1!$A:$D,4,0)</f>
        <v>020207</v>
      </c>
      <c r="AI620" s="19" t="s">
        <v>5206</v>
      </c>
      <c r="AJ620" s="19" t="s">
        <v>5216</v>
      </c>
      <c r="AK620" s="16">
        <v>2021</v>
      </c>
      <c r="AL620" s="19" t="s">
        <v>5206</v>
      </c>
      <c r="AM620" s="19" t="s">
        <v>5216</v>
      </c>
      <c r="AO620" s="301"/>
      <c r="AP620" s="302" t="s">
        <v>65</v>
      </c>
      <c r="AQ620" s="40" t="e">
        <f>COUNTIF(#REF!,C620)</f>
        <v>#REF!</v>
      </c>
      <c r="AS620" s="220" t="e">
        <f>VLOOKUP(C620,#REF!,1,0)</f>
        <v>#REF!</v>
      </c>
    </row>
    <row r="621" ht="46.8" spans="1:45">
      <c r="A621" s="92" t="s">
        <v>5217</v>
      </c>
      <c r="B621" s="28">
        <v>629</v>
      </c>
      <c r="C621" s="92" t="s">
        <v>5217</v>
      </c>
      <c r="D621" s="15" t="s">
        <v>5218</v>
      </c>
      <c r="E621" s="384" t="s">
        <v>46</v>
      </c>
      <c r="F621" s="16"/>
      <c r="I621" s="16" t="s">
        <v>5204</v>
      </c>
      <c r="J621" s="43" t="s">
        <v>5099</v>
      </c>
      <c r="L621" s="236" t="s">
        <v>5205</v>
      </c>
      <c r="P621" s="16"/>
      <c r="X621" s="16"/>
      <c r="AE621" s="16"/>
      <c r="AF621" s="18" t="s">
        <v>5099</v>
      </c>
      <c r="AG621" s="16" t="s">
        <v>5122</v>
      </c>
      <c r="AH621" s="19" t="str">
        <f>VLOOKUP(AL621,[1]Sheet1!$A:$D,4,0)</f>
        <v>020207</v>
      </c>
      <c r="AI621" s="19" t="s">
        <v>5206</v>
      </c>
      <c r="AJ621" s="19" t="s">
        <v>5219</v>
      </c>
      <c r="AK621" s="16">
        <v>2018</v>
      </c>
      <c r="AL621" s="19" t="s">
        <v>5206</v>
      </c>
      <c r="AM621" s="19" t="s">
        <v>5219</v>
      </c>
      <c r="AO621" s="301"/>
      <c r="AP621" s="302" t="s">
        <v>65</v>
      </c>
      <c r="AQ621" s="40" t="e">
        <f>COUNTIF(#REF!,C621)</f>
        <v>#REF!</v>
      </c>
      <c r="AS621" s="220" t="e">
        <f>VLOOKUP(C621,#REF!,1,0)</f>
        <v>#REF!</v>
      </c>
    </row>
    <row r="622" ht="46.8" spans="1:45">
      <c r="A622" s="92" t="s">
        <v>5220</v>
      </c>
      <c r="B622" s="28">
        <v>630</v>
      </c>
      <c r="C622" s="92" t="s">
        <v>5220</v>
      </c>
      <c r="D622" s="15" t="s">
        <v>5221</v>
      </c>
      <c r="E622" s="384" t="s">
        <v>46</v>
      </c>
      <c r="F622" s="16"/>
      <c r="I622" s="16" t="s">
        <v>5204</v>
      </c>
      <c r="J622" s="43" t="s">
        <v>5099</v>
      </c>
      <c r="L622" s="236" t="s">
        <v>5205</v>
      </c>
      <c r="P622" s="16"/>
      <c r="X622" s="16"/>
      <c r="AE622" s="16"/>
      <c r="AF622" s="18" t="s">
        <v>5099</v>
      </c>
      <c r="AG622" s="16" t="s">
        <v>5122</v>
      </c>
      <c r="AH622" s="19" t="str">
        <f>VLOOKUP(AL622,[1]Sheet1!$A:$D,4,0)</f>
        <v>020207</v>
      </c>
      <c r="AI622" s="19" t="s">
        <v>5206</v>
      </c>
      <c r="AJ622" s="19" t="s">
        <v>5222</v>
      </c>
      <c r="AK622" s="16">
        <v>2022</v>
      </c>
      <c r="AL622" s="19" t="s">
        <v>5206</v>
      </c>
      <c r="AM622" s="19" t="s">
        <v>5222</v>
      </c>
      <c r="AO622" s="301"/>
      <c r="AP622" s="302" t="s">
        <v>65</v>
      </c>
      <c r="AQ622" s="40" t="e">
        <f>COUNTIF(#REF!,C622)</f>
        <v>#REF!</v>
      </c>
      <c r="AS622" s="220" t="e">
        <f>VLOOKUP(C622,#REF!,1,0)</f>
        <v>#REF!</v>
      </c>
    </row>
    <row r="623" ht="46.8" spans="1:45">
      <c r="A623" s="92" t="s">
        <v>5223</v>
      </c>
      <c r="B623" s="28">
        <v>631</v>
      </c>
      <c r="C623" s="92" t="s">
        <v>5223</v>
      </c>
      <c r="D623" s="15" t="s">
        <v>5224</v>
      </c>
      <c r="E623" s="384" t="s">
        <v>46</v>
      </c>
      <c r="F623" s="16"/>
      <c r="I623" s="16" t="s">
        <v>5204</v>
      </c>
      <c r="J623" s="43" t="s">
        <v>5099</v>
      </c>
      <c r="L623" s="236" t="s">
        <v>5205</v>
      </c>
      <c r="P623" s="16"/>
      <c r="X623" s="16"/>
      <c r="AE623" s="16"/>
      <c r="AF623" s="18" t="s">
        <v>5099</v>
      </c>
      <c r="AG623" s="16" t="s">
        <v>5122</v>
      </c>
      <c r="AH623" s="19" t="str">
        <f>VLOOKUP(AL623,[1]Sheet1!$A:$D,4,0)</f>
        <v>020207</v>
      </c>
      <c r="AI623" s="19" t="s">
        <v>5206</v>
      </c>
      <c r="AJ623" s="19" t="s">
        <v>5225</v>
      </c>
      <c r="AK623" s="16">
        <v>2021</v>
      </c>
      <c r="AL623" s="19" t="s">
        <v>5206</v>
      </c>
      <c r="AM623" s="19" t="s">
        <v>5225</v>
      </c>
      <c r="AO623" s="301"/>
      <c r="AP623" s="302" t="s">
        <v>65</v>
      </c>
      <c r="AQ623" s="40" t="e">
        <f>COUNTIF(#REF!,C623)</f>
        <v>#REF!</v>
      </c>
      <c r="AS623" s="220" t="e">
        <f>VLOOKUP(C623,#REF!,1,0)</f>
        <v>#REF!</v>
      </c>
    </row>
    <row r="624" ht="46.8" spans="1:45">
      <c r="A624" s="92" t="s">
        <v>5226</v>
      </c>
      <c r="B624" s="28">
        <v>632</v>
      </c>
      <c r="C624" s="92" t="s">
        <v>5226</v>
      </c>
      <c r="D624" s="15" t="s">
        <v>5227</v>
      </c>
      <c r="E624" s="384" t="s">
        <v>46</v>
      </c>
      <c r="F624" s="16"/>
      <c r="I624" s="16" t="s">
        <v>5204</v>
      </c>
      <c r="J624" s="43" t="s">
        <v>5099</v>
      </c>
      <c r="L624" s="236" t="s">
        <v>5205</v>
      </c>
      <c r="P624" s="16"/>
      <c r="X624" s="16"/>
      <c r="AE624" s="16"/>
      <c r="AF624" s="18" t="s">
        <v>5099</v>
      </c>
      <c r="AG624" s="16" t="s">
        <v>5122</v>
      </c>
      <c r="AH624" s="19" t="str">
        <f>VLOOKUP(AL624,[1]Sheet1!$A:$D,4,0)</f>
        <v>020207</v>
      </c>
      <c r="AI624" s="19" t="s">
        <v>5206</v>
      </c>
      <c r="AJ624" s="19" t="s">
        <v>1706</v>
      </c>
      <c r="AK624" s="16">
        <v>2021</v>
      </c>
      <c r="AL624" s="19" t="s">
        <v>5206</v>
      </c>
      <c r="AM624" s="19" t="s">
        <v>1706</v>
      </c>
      <c r="AO624" s="301"/>
      <c r="AP624" s="302" t="s">
        <v>65</v>
      </c>
      <c r="AQ624" s="40" t="e">
        <f>COUNTIF(#REF!,C624)</f>
        <v>#REF!</v>
      </c>
      <c r="AS624" s="220" t="e">
        <f>VLOOKUP(C624,#REF!,1,0)</f>
        <v>#REF!</v>
      </c>
    </row>
    <row r="625" ht="14.4" spans="1:46">
      <c r="A625" s="84" t="s">
        <v>5228</v>
      </c>
      <c r="B625" s="28">
        <v>633</v>
      </c>
      <c r="C625" s="84" t="s">
        <v>5228</v>
      </c>
      <c r="D625" s="76" t="s">
        <v>5229</v>
      </c>
      <c r="E625" s="384" t="s">
        <v>46</v>
      </c>
      <c r="F625" s="38"/>
      <c r="G625" s="249" t="s">
        <v>5210</v>
      </c>
      <c r="H625" s="249"/>
      <c r="I625" s="16" t="s">
        <v>5204</v>
      </c>
      <c r="J625" s="43" t="s">
        <v>5099</v>
      </c>
      <c r="K625" s="43"/>
      <c r="L625" s="236" t="s">
        <v>5205</v>
      </c>
      <c r="M625" s="38" t="s">
        <v>5230</v>
      </c>
      <c r="N625" s="43"/>
      <c r="O625" s="314"/>
      <c r="P625" s="38"/>
      <c r="Q625" s="38"/>
      <c r="R625" s="38"/>
      <c r="S625" s="344" t="e">
        <f>VLOOKUP(C625,[2]待补齐信息!C:Z,16,0)</f>
        <v>#N/A</v>
      </c>
      <c r="T625" s="277" t="e">
        <f>VLOOKUP(C625,[2]待补齐信息!C:Z,17,0)</f>
        <v>#N/A</v>
      </c>
      <c r="U625" s="345"/>
      <c r="V625" s="345"/>
      <c r="W625" s="345"/>
      <c r="X625" s="38"/>
      <c r="Y625" s="268"/>
      <c r="Z625" s="38"/>
      <c r="AA625" s="288" t="e">
        <f>VLOOKUP(C625,[2]待补齐信息!C:Z,21,0)</f>
        <v>#N/A</v>
      </c>
      <c r="AB625" s="305" t="e">
        <f>VLOOKUP(C625,[2]待补齐信息!C:Z,22,0)</f>
        <v>#N/A</v>
      </c>
      <c r="AC625" s="305" t="e">
        <f>VLOOKUP(C625,[2]待补齐信息!C:Z,23,0)</f>
        <v>#N/A</v>
      </c>
      <c r="AD625" s="392"/>
      <c r="AE625" s="31"/>
      <c r="AF625" s="77" t="s">
        <v>5099</v>
      </c>
      <c r="AG625" s="77" t="s">
        <v>5122</v>
      </c>
      <c r="AH625" s="62" t="s">
        <v>5212</v>
      </c>
      <c r="AI625" s="62" t="s">
        <v>5206</v>
      </c>
      <c r="AJ625" s="62" t="s">
        <v>1916</v>
      </c>
      <c r="AK625" s="16">
        <v>2022</v>
      </c>
      <c r="AL625" s="62" t="s">
        <v>5206</v>
      </c>
      <c r="AM625" s="62" t="s">
        <v>1916</v>
      </c>
      <c r="AO625" s="301"/>
      <c r="AP625" s="302" t="s">
        <v>65</v>
      </c>
      <c r="AQ625" s="40" t="e">
        <f>COUNTIF(#REF!,C625)</f>
        <v>#REF!</v>
      </c>
      <c r="AS625" s="220" t="e">
        <f>VLOOKUP(C625,#REF!,1,0)</f>
        <v>#REF!</v>
      </c>
      <c r="AT625"/>
    </row>
    <row r="626" ht="46.8" spans="1:45">
      <c r="A626" s="92" t="s">
        <v>5231</v>
      </c>
      <c r="B626" s="28">
        <v>634</v>
      </c>
      <c r="C626" s="92" t="s">
        <v>5231</v>
      </c>
      <c r="D626" s="15" t="s">
        <v>5232</v>
      </c>
      <c r="E626" s="384" t="s">
        <v>46</v>
      </c>
      <c r="F626" s="16"/>
      <c r="I626" s="16" t="s">
        <v>5204</v>
      </c>
      <c r="J626" s="43" t="s">
        <v>5099</v>
      </c>
      <c r="L626" s="236" t="s">
        <v>5205</v>
      </c>
      <c r="P626" s="16"/>
      <c r="X626" s="16"/>
      <c r="AE626" s="16"/>
      <c r="AF626" s="18" t="s">
        <v>5099</v>
      </c>
      <c r="AG626" s="16" t="s">
        <v>5122</v>
      </c>
      <c r="AH626" s="19" t="str">
        <f>VLOOKUP(AL626,[1]Sheet1!$A:$D,4,0)</f>
        <v>020207</v>
      </c>
      <c r="AI626" s="19" t="s">
        <v>5206</v>
      </c>
      <c r="AJ626" s="19" t="s">
        <v>5233</v>
      </c>
      <c r="AK626" s="16">
        <v>2022</v>
      </c>
      <c r="AL626" s="19" t="s">
        <v>5206</v>
      </c>
      <c r="AM626" s="19" t="s">
        <v>5233</v>
      </c>
      <c r="AO626" s="301"/>
      <c r="AP626" s="302" t="s">
        <v>65</v>
      </c>
      <c r="AQ626" s="40" t="e">
        <f>COUNTIF(#REF!,C626)</f>
        <v>#REF!</v>
      </c>
      <c r="AS626" s="220" t="e">
        <f>VLOOKUP(C626,#REF!,1,0)</f>
        <v>#REF!</v>
      </c>
    </row>
    <row r="627" ht="46.8" spans="1:45">
      <c r="A627" s="92" t="s">
        <v>5234</v>
      </c>
      <c r="B627" s="28">
        <v>635</v>
      </c>
      <c r="C627" s="92" t="s">
        <v>5234</v>
      </c>
      <c r="D627" s="15" t="s">
        <v>5235</v>
      </c>
      <c r="E627" s="384" t="s">
        <v>46</v>
      </c>
      <c r="F627" s="16"/>
      <c r="I627" s="16" t="s">
        <v>5204</v>
      </c>
      <c r="J627" s="43" t="s">
        <v>5099</v>
      </c>
      <c r="L627" s="236" t="s">
        <v>5205</v>
      </c>
      <c r="P627" s="16"/>
      <c r="X627" s="16"/>
      <c r="AE627" s="16"/>
      <c r="AF627" s="18" t="s">
        <v>5099</v>
      </c>
      <c r="AG627" s="16" t="s">
        <v>5122</v>
      </c>
      <c r="AH627" s="19" t="str">
        <f>VLOOKUP(AL627,[1]Sheet1!$A:$D,4,0)</f>
        <v>020207</v>
      </c>
      <c r="AI627" s="19" t="s">
        <v>5206</v>
      </c>
      <c r="AJ627" s="19" t="s">
        <v>3906</v>
      </c>
      <c r="AK627" s="16">
        <v>2017</v>
      </c>
      <c r="AL627" s="19" t="s">
        <v>5206</v>
      </c>
      <c r="AM627" s="19" t="s">
        <v>3906</v>
      </c>
      <c r="AO627" s="301"/>
      <c r="AP627" s="302" t="s">
        <v>65</v>
      </c>
      <c r="AQ627" s="40" t="e">
        <f>COUNTIF(#REF!,C627)</f>
        <v>#REF!</v>
      </c>
      <c r="AS627" s="220" t="e">
        <f>VLOOKUP(C627,#REF!,1,0)</f>
        <v>#REF!</v>
      </c>
    </row>
    <row r="628" ht="46.8" spans="1:45">
      <c r="A628" s="92" t="s">
        <v>5236</v>
      </c>
      <c r="B628" s="28">
        <v>636</v>
      </c>
      <c r="C628" s="92" t="s">
        <v>5236</v>
      </c>
      <c r="D628" s="15" t="s">
        <v>5237</v>
      </c>
      <c r="E628" s="384" t="s">
        <v>46</v>
      </c>
      <c r="F628" s="16"/>
      <c r="I628" s="16" t="s">
        <v>5204</v>
      </c>
      <c r="J628" s="43" t="s">
        <v>5099</v>
      </c>
      <c r="L628" s="236" t="s">
        <v>5205</v>
      </c>
      <c r="P628" s="16"/>
      <c r="X628" s="16"/>
      <c r="AE628" s="16"/>
      <c r="AF628" s="18" t="s">
        <v>5099</v>
      </c>
      <c r="AG628" s="16" t="s">
        <v>5122</v>
      </c>
      <c r="AH628" s="19" t="str">
        <f>VLOOKUP(AL628,[1]Sheet1!$A:$D,4,0)</f>
        <v>020207</v>
      </c>
      <c r="AI628" s="19" t="s">
        <v>5206</v>
      </c>
      <c r="AJ628" s="19" t="s">
        <v>5238</v>
      </c>
      <c r="AK628" s="16">
        <v>2022</v>
      </c>
      <c r="AL628" s="19" t="s">
        <v>5206</v>
      </c>
      <c r="AM628" s="19" t="s">
        <v>5238</v>
      </c>
      <c r="AO628" s="301"/>
      <c r="AP628" s="302" t="s">
        <v>65</v>
      </c>
      <c r="AQ628" s="40" t="e">
        <f>COUNTIF(#REF!,C628)</f>
        <v>#REF!</v>
      </c>
      <c r="AS628" s="220" t="e">
        <f>VLOOKUP(C628,#REF!,1,0)</f>
        <v>#REF!</v>
      </c>
    </row>
    <row r="629" ht="62.4" spans="1:46">
      <c r="A629" s="92" t="s">
        <v>5239</v>
      </c>
      <c r="B629" s="28">
        <v>637</v>
      </c>
      <c r="C629" s="92" t="s">
        <v>5239</v>
      </c>
      <c r="D629" s="387" t="s">
        <v>5240</v>
      </c>
      <c r="E629" s="384" t="s">
        <v>46</v>
      </c>
      <c r="F629" s="38"/>
      <c r="G629" s="249" t="s">
        <v>5210</v>
      </c>
      <c r="H629" s="249"/>
      <c r="I629" s="16" t="s">
        <v>5204</v>
      </c>
      <c r="J629" s="43" t="s">
        <v>5099</v>
      </c>
      <c r="K629" s="43"/>
      <c r="L629" s="236" t="s">
        <v>5205</v>
      </c>
      <c r="M629" s="38" t="s">
        <v>5241</v>
      </c>
      <c r="N629" s="43"/>
      <c r="O629" s="314"/>
      <c r="P629" s="38"/>
      <c r="Q629" s="38"/>
      <c r="R629" s="38"/>
      <c r="S629" s="344" t="e">
        <f>VLOOKUP(C629,[2]待补齐信息!C:Z,16,0)</f>
        <v>#N/A</v>
      </c>
      <c r="T629" s="277" t="e">
        <f>VLOOKUP(C629,[2]待补齐信息!C:Z,17,0)</f>
        <v>#N/A</v>
      </c>
      <c r="U629" s="345"/>
      <c r="V629" s="345"/>
      <c r="W629" s="345"/>
      <c r="X629" s="38"/>
      <c r="Y629" s="268"/>
      <c r="Z629" s="38"/>
      <c r="AA629" s="288" t="e">
        <f>VLOOKUP(C629,[2]待补齐信息!C:Z,21,0)</f>
        <v>#N/A</v>
      </c>
      <c r="AB629" s="305" t="e">
        <f>VLOOKUP(C629,[2]待补齐信息!C:Z,22,0)</f>
        <v>#N/A</v>
      </c>
      <c r="AC629" s="305" t="e">
        <f>VLOOKUP(C629,[2]待补齐信息!C:Z,23,0)</f>
        <v>#N/A</v>
      </c>
      <c r="AD629" s="392"/>
      <c r="AE629" s="31"/>
      <c r="AF629" s="77" t="s">
        <v>5099</v>
      </c>
      <c r="AG629" s="77" t="s">
        <v>5122</v>
      </c>
      <c r="AH629" s="62" t="s">
        <v>5212</v>
      </c>
      <c r="AI629" s="62" t="s">
        <v>5206</v>
      </c>
      <c r="AJ629" s="62" t="s">
        <v>5242</v>
      </c>
      <c r="AK629" s="16">
        <v>2018</v>
      </c>
      <c r="AL629" s="62" t="s">
        <v>5206</v>
      </c>
      <c r="AM629" s="62" t="s">
        <v>5242</v>
      </c>
      <c r="AO629" s="301"/>
      <c r="AP629" s="302" t="s">
        <v>65</v>
      </c>
      <c r="AQ629" s="40" t="e">
        <f>COUNTIF(#REF!,C629)</f>
        <v>#REF!</v>
      </c>
      <c r="AS629" s="220" t="e">
        <f>VLOOKUP(C629,#REF!,1,0)</f>
        <v>#REF!</v>
      </c>
      <c r="AT629"/>
    </row>
    <row r="630" ht="46.8" spans="1:45">
      <c r="A630" s="92" t="s">
        <v>5243</v>
      </c>
      <c r="B630" s="28">
        <v>638</v>
      </c>
      <c r="C630" s="92" t="s">
        <v>5243</v>
      </c>
      <c r="D630" s="15" t="s">
        <v>5244</v>
      </c>
      <c r="E630" s="384" t="s">
        <v>46</v>
      </c>
      <c r="F630" s="16"/>
      <c r="I630" s="16" t="s">
        <v>5204</v>
      </c>
      <c r="J630" s="43" t="s">
        <v>5099</v>
      </c>
      <c r="L630" s="236" t="s">
        <v>5205</v>
      </c>
      <c r="P630" s="16"/>
      <c r="X630" s="16"/>
      <c r="AE630" s="16"/>
      <c r="AF630" s="18" t="s">
        <v>5099</v>
      </c>
      <c r="AG630" s="16" t="s">
        <v>5122</v>
      </c>
      <c r="AH630" s="19" t="str">
        <f>VLOOKUP(AL630,[1]Sheet1!$A:$D,4,0)</f>
        <v>020207</v>
      </c>
      <c r="AI630" s="19" t="s">
        <v>5206</v>
      </c>
      <c r="AJ630" s="19" t="s">
        <v>5245</v>
      </c>
      <c r="AK630" s="16">
        <v>2022</v>
      </c>
      <c r="AL630" s="19" t="s">
        <v>5206</v>
      </c>
      <c r="AM630" s="19" t="s">
        <v>5245</v>
      </c>
      <c r="AO630" s="301"/>
      <c r="AP630" s="302" t="s">
        <v>65</v>
      </c>
      <c r="AQ630" s="40" t="e">
        <f>COUNTIF(#REF!,C630)</f>
        <v>#REF!</v>
      </c>
      <c r="AS630" s="220" t="e">
        <f>VLOOKUP(C630,#REF!,1,0)</f>
        <v>#REF!</v>
      </c>
    </row>
    <row r="631" ht="46.8" spans="1:45">
      <c r="A631" s="92" t="s">
        <v>5246</v>
      </c>
      <c r="B631" s="28">
        <v>639</v>
      </c>
      <c r="C631" s="92" t="s">
        <v>5246</v>
      </c>
      <c r="D631" s="15" t="s">
        <v>5247</v>
      </c>
      <c r="E631" s="384" t="s">
        <v>46</v>
      </c>
      <c r="F631" s="16"/>
      <c r="I631" s="16" t="s">
        <v>5204</v>
      </c>
      <c r="J631" s="43" t="s">
        <v>5099</v>
      </c>
      <c r="L631" s="236" t="s">
        <v>5205</v>
      </c>
      <c r="P631" s="16"/>
      <c r="X631" s="16"/>
      <c r="AE631" s="16"/>
      <c r="AF631" s="18" t="s">
        <v>5099</v>
      </c>
      <c r="AG631" s="16" t="s">
        <v>5122</v>
      </c>
      <c r="AH631" s="19" t="str">
        <f>VLOOKUP(AL631,[1]Sheet1!$A:$D,4,0)</f>
        <v>020207</v>
      </c>
      <c r="AI631" s="19" t="s">
        <v>5206</v>
      </c>
      <c r="AJ631" s="19" t="s">
        <v>5248</v>
      </c>
      <c r="AK631" s="16">
        <v>2022</v>
      </c>
      <c r="AL631" s="19" t="s">
        <v>5206</v>
      </c>
      <c r="AM631" s="19" t="s">
        <v>5248</v>
      </c>
      <c r="AO631" s="301"/>
      <c r="AP631" s="302" t="s">
        <v>65</v>
      </c>
      <c r="AQ631" s="40" t="e">
        <f>COUNTIF(#REF!,C631)</f>
        <v>#REF!</v>
      </c>
      <c r="AS631" s="220" t="e">
        <f>VLOOKUP(C631,#REF!,1,0)</f>
        <v>#REF!</v>
      </c>
    </row>
    <row r="632" ht="46.8" spans="1:45">
      <c r="A632" s="92" t="s">
        <v>5249</v>
      </c>
      <c r="B632" s="28">
        <v>640</v>
      </c>
      <c r="C632" s="92" t="s">
        <v>5249</v>
      </c>
      <c r="D632" s="15" t="s">
        <v>5250</v>
      </c>
      <c r="E632" s="384" t="s">
        <v>46</v>
      </c>
      <c r="F632" s="16"/>
      <c r="I632" s="16" t="s">
        <v>5204</v>
      </c>
      <c r="J632" s="43" t="s">
        <v>5099</v>
      </c>
      <c r="L632" s="236" t="s">
        <v>5205</v>
      </c>
      <c r="P632" s="16"/>
      <c r="X632" s="16"/>
      <c r="AE632" s="16"/>
      <c r="AF632" s="18" t="s">
        <v>5099</v>
      </c>
      <c r="AG632" s="16" t="s">
        <v>5122</v>
      </c>
      <c r="AH632" s="19" t="str">
        <f>VLOOKUP(AL632,[1]Sheet1!$A:$D,4,0)</f>
        <v>020207</v>
      </c>
      <c r="AI632" s="19" t="s">
        <v>5206</v>
      </c>
      <c r="AJ632" s="19" t="s">
        <v>5251</v>
      </c>
      <c r="AK632" s="16">
        <v>2022</v>
      </c>
      <c r="AL632" s="19" t="s">
        <v>5206</v>
      </c>
      <c r="AM632" s="19" t="s">
        <v>5251</v>
      </c>
      <c r="AO632" s="301"/>
      <c r="AP632" s="302" t="s">
        <v>65</v>
      </c>
      <c r="AQ632" s="40" t="e">
        <f>COUNTIF(#REF!,C632)</f>
        <v>#REF!</v>
      </c>
      <c r="AS632" s="220" t="e">
        <f>VLOOKUP(C632,#REF!,1,0)</f>
        <v>#REF!</v>
      </c>
    </row>
    <row r="633" ht="46.8" spans="1:45">
      <c r="A633" s="92" t="s">
        <v>5252</v>
      </c>
      <c r="B633" s="28">
        <v>641</v>
      </c>
      <c r="C633" s="92" t="s">
        <v>5252</v>
      </c>
      <c r="D633" s="15" t="s">
        <v>5253</v>
      </c>
      <c r="E633" s="384" t="s">
        <v>46</v>
      </c>
      <c r="F633" s="16"/>
      <c r="I633" s="16" t="s">
        <v>5204</v>
      </c>
      <c r="J633" s="43" t="s">
        <v>5099</v>
      </c>
      <c r="L633" s="236" t="s">
        <v>5205</v>
      </c>
      <c r="P633" s="16"/>
      <c r="X633" s="16"/>
      <c r="AE633" s="16"/>
      <c r="AF633" s="18" t="s">
        <v>5099</v>
      </c>
      <c r="AG633" s="16" t="s">
        <v>5122</v>
      </c>
      <c r="AH633" s="19" t="str">
        <f>VLOOKUP(AL633,[1]Sheet1!$A:$D,4,0)</f>
        <v>020207</v>
      </c>
      <c r="AI633" s="19" t="s">
        <v>5206</v>
      </c>
      <c r="AJ633" s="19" t="s">
        <v>5254</v>
      </c>
      <c r="AK633" s="16">
        <v>2022</v>
      </c>
      <c r="AL633" s="19" t="s">
        <v>5206</v>
      </c>
      <c r="AM633" s="19" t="s">
        <v>5254</v>
      </c>
      <c r="AO633" s="301"/>
      <c r="AP633" s="302" t="s">
        <v>65</v>
      </c>
      <c r="AQ633" s="40" t="e">
        <f>COUNTIF(#REF!,C633)</f>
        <v>#REF!</v>
      </c>
      <c r="AS633" s="220" t="e">
        <f>VLOOKUP(C633,#REF!,1,0)</f>
        <v>#REF!</v>
      </c>
    </row>
    <row r="634" ht="46.8" spans="1:45">
      <c r="A634" s="92" t="s">
        <v>5255</v>
      </c>
      <c r="B634" s="28">
        <v>642</v>
      </c>
      <c r="C634" s="92" t="s">
        <v>5255</v>
      </c>
      <c r="D634" s="15" t="s">
        <v>5256</v>
      </c>
      <c r="E634" s="384" t="s">
        <v>46</v>
      </c>
      <c r="F634" s="16"/>
      <c r="I634" s="16" t="s">
        <v>5204</v>
      </c>
      <c r="J634" s="43" t="s">
        <v>5099</v>
      </c>
      <c r="L634" s="236" t="s">
        <v>5205</v>
      </c>
      <c r="P634" s="16"/>
      <c r="X634" s="16"/>
      <c r="AE634" s="16"/>
      <c r="AF634" s="18" t="s">
        <v>5099</v>
      </c>
      <c r="AG634" s="16" t="s">
        <v>5122</v>
      </c>
      <c r="AH634" s="19" t="str">
        <f>VLOOKUP(AL634,[1]Sheet1!$A:$D,4,0)</f>
        <v>020207</v>
      </c>
      <c r="AI634" s="19" t="s">
        <v>5206</v>
      </c>
      <c r="AJ634" s="19" t="s">
        <v>5257</v>
      </c>
      <c r="AK634" s="16">
        <v>2022</v>
      </c>
      <c r="AL634" s="19" t="s">
        <v>5206</v>
      </c>
      <c r="AM634" s="19" t="s">
        <v>5257</v>
      </c>
      <c r="AO634" s="301"/>
      <c r="AP634" s="302" t="s">
        <v>65</v>
      </c>
      <c r="AQ634" s="40" t="e">
        <f>COUNTIF(#REF!,C634)</f>
        <v>#REF!</v>
      </c>
      <c r="AS634" s="220" t="e">
        <f>VLOOKUP(C634,#REF!,1,0)</f>
        <v>#REF!</v>
      </c>
    </row>
    <row r="635" ht="46.8" spans="1:45">
      <c r="A635" s="92" t="s">
        <v>5258</v>
      </c>
      <c r="B635" s="28">
        <v>643</v>
      </c>
      <c r="C635" s="92" t="s">
        <v>5258</v>
      </c>
      <c r="D635" s="15" t="s">
        <v>5259</v>
      </c>
      <c r="E635" s="384" t="s">
        <v>46</v>
      </c>
      <c r="F635" s="16"/>
      <c r="I635" s="16" t="s">
        <v>5204</v>
      </c>
      <c r="J635" s="43" t="s">
        <v>5099</v>
      </c>
      <c r="L635" s="236" t="s">
        <v>5205</v>
      </c>
      <c r="P635" s="16"/>
      <c r="X635" s="16"/>
      <c r="AE635" s="16"/>
      <c r="AF635" s="18" t="s">
        <v>5099</v>
      </c>
      <c r="AG635" s="16" t="s">
        <v>5122</v>
      </c>
      <c r="AH635" s="19" t="str">
        <f>VLOOKUP(AL635,[1]Sheet1!$A:$D,4,0)</f>
        <v>020207</v>
      </c>
      <c r="AI635" s="19" t="s">
        <v>5206</v>
      </c>
      <c r="AJ635" s="19" t="s">
        <v>5260</v>
      </c>
      <c r="AK635" s="16">
        <v>2022</v>
      </c>
      <c r="AL635" s="19" t="s">
        <v>5206</v>
      </c>
      <c r="AM635" s="19" t="s">
        <v>5260</v>
      </c>
      <c r="AO635" s="301"/>
      <c r="AP635" s="302" t="s">
        <v>65</v>
      </c>
      <c r="AQ635" s="40" t="e">
        <f>COUNTIF(#REF!,C635)</f>
        <v>#REF!</v>
      </c>
      <c r="AS635" s="220" t="e">
        <f>VLOOKUP(C635,#REF!,1,0)</f>
        <v>#REF!</v>
      </c>
    </row>
    <row r="636" ht="46.8" spans="1:45">
      <c r="A636" s="92" t="s">
        <v>5261</v>
      </c>
      <c r="B636" s="28">
        <v>644</v>
      </c>
      <c r="C636" s="92" t="s">
        <v>5261</v>
      </c>
      <c r="D636" s="15" t="s">
        <v>5262</v>
      </c>
      <c r="E636" s="384" t="s">
        <v>46</v>
      </c>
      <c r="F636" s="16"/>
      <c r="I636" s="16" t="s">
        <v>5204</v>
      </c>
      <c r="J636" s="43" t="s">
        <v>5099</v>
      </c>
      <c r="L636" s="236" t="s">
        <v>5205</v>
      </c>
      <c r="P636" s="16"/>
      <c r="X636" s="16"/>
      <c r="AE636" s="16"/>
      <c r="AF636" s="18" t="s">
        <v>5099</v>
      </c>
      <c r="AG636" s="16" t="s">
        <v>5122</v>
      </c>
      <c r="AH636" s="19" t="str">
        <f>VLOOKUP(AL636,[1]Sheet1!$A:$D,4,0)</f>
        <v>020207</v>
      </c>
      <c r="AI636" s="19" t="s">
        <v>5206</v>
      </c>
      <c r="AJ636" s="19" t="s">
        <v>5263</v>
      </c>
      <c r="AK636" s="16">
        <v>2022</v>
      </c>
      <c r="AL636" s="19" t="s">
        <v>5206</v>
      </c>
      <c r="AM636" s="19" t="s">
        <v>5263</v>
      </c>
      <c r="AO636" s="301"/>
      <c r="AP636" s="302" t="s">
        <v>65</v>
      </c>
      <c r="AQ636" s="40" t="e">
        <f>COUNTIF(#REF!,C636)</f>
        <v>#REF!</v>
      </c>
      <c r="AS636" s="220" t="e">
        <f>VLOOKUP(C636,#REF!,1,0)</f>
        <v>#REF!</v>
      </c>
    </row>
    <row r="637" ht="46.8" spans="1:46">
      <c r="A637" s="92" t="s">
        <v>5264</v>
      </c>
      <c r="B637" s="28">
        <v>645</v>
      </c>
      <c r="C637" s="92" t="s">
        <v>5264</v>
      </c>
      <c r="D637" s="387" t="s">
        <v>5265</v>
      </c>
      <c r="E637" s="384" t="s">
        <v>46</v>
      </c>
      <c r="F637" s="38"/>
      <c r="G637" s="249" t="s">
        <v>5210</v>
      </c>
      <c r="H637" s="249"/>
      <c r="I637" s="16" t="s">
        <v>5204</v>
      </c>
      <c r="J637" s="43" t="s">
        <v>5099</v>
      </c>
      <c r="K637" s="43"/>
      <c r="L637" s="236" t="s">
        <v>5205</v>
      </c>
      <c r="M637" s="38" t="s">
        <v>5266</v>
      </c>
      <c r="N637" s="43"/>
      <c r="O637" s="314"/>
      <c r="P637" s="38"/>
      <c r="Q637" s="38"/>
      <c r="R637" s="38"/>
      <c r="S637" s="344"/>
      <c r="T637" s="277"/>
      <c r="U637" s="345"/>
      <c r="V637" s="345"/>
      <c r="W637" s="345"/>
      <c r="X637" s="38"/>
      <c r="Y637" s="268"/>
      <c r="Z637" s="38"/>
      <c r="AA637" s="288"/>
      <c r="AB637" s="305"/>
      <c r="AC637" s="305"/>
      <c r="AD637" s="392"/>
      <c r="AE637" s="31"/>
      <c r="AF637" s="77" t="s">
        <v>5099</v>
      </c>
      <c r="AG637" s="77" t="s">
        <v>5122</v>
      </c>
      <c r="AH637" s="62" t="s">
        <v>5212</v>
      </c>
      <c r="AI637" s="70" t="s">
        <v>5206</v>
      </c>
      <c r="AJ637" s="70" t="s">
        <v>5267</v>
      </c>
      <c r="AK637" s="16">
        <v>2021</v>
      </c>
      <c r="AL637" s="62" t="s">
        <v>5206</v>
      </c>
      <c r="AM637" s="70" t="s">
        <v>5267</v>
      </c>
      <c r="AO637" s="301"/>
      <c r="AP637" s="302" t="s">
        <v>65</v>
      </c>
      <c r="AQ637" s="40" t="e">
        <f>COUNTIF(#REF!,C637)</f>
        <v>#REF!</v>
      </c>
      <c r="AS637" s="220" t="e">
        <f>VLOOKUP(C637,#REF!,1,0)</f>
        <v>#REF!</v>
      </c>
      <c r="AT637"/>
    </row>
    <row r="638" ht="46.8" spans="1:45">
      <c r="A638" s="92" t="s">
        <v>5268</v>
      </c>
      <c r="B638" s="28">
        <v>646</v>
      </c>
      <c r="C638" s="92" t="s">
        <v>5268</v>
      </c>
      <c r="D638" s="15" t="s">
        <v>5269</v>
      </c>
      <c r="E638" s="384" t="s">
        <v>46</v>
      </c>
      <c r="F638" s="16"/>
      <c r="I638" s="16" t="s">
        <v>5204</v>
      </c>
      <c r="J638" s="43" t="s">
        <v>5099</v>
      </c>
      <c r="L638" s="236" t="s">
        <v>5205</v>
      </c>
      <c r="P638" s="16"/>
      <c r="X638" s="16"/>
      <c r="AE638" s="16"/>
      <c r="AF638" s="18" t="s">
        <v>5099</v>
      </c>
      <c r="AG638" s="16" t="s">
        <v>5122</v>
      </c>
      <c r="AH638" s="19" t="str">
        <f>VLOOKUP(AL638,[1]Sheet1!$A:$D,4,0)</f>
        <v>020207</v>
      </c>
      <c r="AI638" s="19" t="s">
        <v>5206</v>
      </c>
      <c r="AJ638" s="19" t="s">
        <v>5270</v>
      </c>
      <c r="AK638" s="16">
        <v>2022</v>
      </c>
      <c r="AL638" s="19" t="s">
        <v>5206</v>
      </c>
      <c r="AM638" s="19" t="s">
        <v>5270</v>
      </c>
      <c r="AO638" s="301"/>
      <c r="AP638" s="302" t="s">
        <v>65</v>
      </c>
      <c r="AQ638" s="40" t="e">
        <f>COUNTIF(#REF!,C638)</f>
        <v>#REF!</v>
      </c>
      <c r="AS638" s="220" t="e">
        <f>VLOOKUP(C638,#REF!,1,0)</f>
        <v>#REF!</v>
      </c>
    </row>
    <row r="639" ht="46.8" spans="1:45">
      <c r="A639" s="92" t="s">
        <v>5271</v>
      </c>
      <c r="B639" s="28">
        <v>647</v>
      </c>
      <c r="C639" s="92" t="s">
        <v>5271</v>
      </c>
      <c r="D639" s="15" t="s">
        <v>5272</v>
      </c>
      <c r="E639" s="384" t="s">
        <v>46</v>
      </c>
      <c r="F639" s="16"/>
      <c r="I639" s="16" t="s">
        <v>1403</v>
      </c>
      <c r="J639" s="43" t="s">
        <v>5099</v>
      </c>
      <c r="L639" s="236" t="s">
        <v>5273</v>
      </c>
      <c r="P639" s="16"/>
      <c r="X639" s="16"/>
      <c r="AE639" s="16"/>
      <c r="AF639" s="18" t="s">
        <v>5099</v>
      </c>
      <c r="AG639" s="16" t="s">
        <v>5122</v>
      </c>
      <c r="AH639" s="36" t="str">
        <f>VLOOKUP(AL639,[1]Sheet1!$A:$D,4,0)</f>
        <v>020208</v>
      </c>
      <c r="AI639" s="19" t="s">
        <v>5274</v>
      </c>
      <c r="AJ639" s="19" t="s">
        <v>5275</v>
      </c>
      <c r="AK639" s="16">
        <v>2012</v>
      </c>
      <c r="AL639" s="19" t="s">
        <v>5274</v>
      </c>
      <c r="AM639" s="19" t="s">
        <v>5275</v>
      </c>
      <c r="AO639" s="301"/>
      <c r="AP639" s="302" t="s">
        <v>65</v>
      </c>
      <c r="AQ639" s="40" t="e">
        <f>COUNTIF(#REF!,C639)</f>
        <v>#REF!</v>
      </c>
      <c r="AS639" s="220" t="e">
        <f>VLOOKUP(C639,#REF!,1,0)</f>
        <v>#REF!</v>
      </c>
    </row>
    <row r="640" ht="14.4" spans="1:46">
      <c r="A640" s="84" t="s">
        <v>5276</v>
      </c>
      <c r="B640" s="28">
        <v>648</v>
      </c>
      <c r="C640" s="84" t="s">
        <v>5276</v>
      </c>
      <c r="D640" s="76" t="s">
        <v>5277</v>
      </c>
      <c r="E640" s="384" t="s">
        <v>46</v>
      </c>
      <c r="F640" s="38"/>
      <c r="G640" s="249" t="s">
        <v>1403</v>
      </c>
      <c r="H640" s="249"/>
      <c r="I640" s="43" t="s">
        <v>1403</v>
      </c>
      <c r="J640" s="43" t="s">
        <v>5099</v>
      </c>
      <c r="K640" s="43"/>
      <c r="L640" s="236" t="s">
        <v>5273</v>
      </c>
      <c r="M640" s="38" t="s">
        <v>5278</v>
      </c>
      <c r="N640" s="43"/>
      <c r="O640" s="314"/>
      <c r="P640" s="38"/>
      <c r="Q640" s="38"/>
      <c r="R640" s="38"/>
      <c r="S640" s="344"/>
      <c r="T640" s="277"/>
      <c r="U640" s="345"/>
      <c r="V640" s="345"/>
      <c r="W640" s="345"/>
      <c r="X640" s="38"/>
      <c r="Y640" s="268"/>
      <c r="Z640" s="38"/>
      <c r="AA640" s="288"/>
      <c r="AB640" s="305"/>
      <c r="AC640" s="305"/>
      <c r="AD640" s="392"/>
      <c r="AE640" s="31"/>
      <c r="AF640" s="77" t="s">
        <v>5099</v>
      </c>
      <c r="AG640" s="77" t="s">
        <v>5122</v>
      </c>
      <c r="AH640" s="33" t="s">
        <v>5279</v>
      </c>
      <c r="AI640" s="70" t="s">
        <v>5274</v>
      </c>
      <c r="AJ640" s="70" t="s">
        <v>5280</v>
      </c>
      <c r="AK640" s="16">
        <v>2020</v>
      </c>
      <c r="AL640" s="62" t="s">
        <v>5274</v>
      </c>
      <c r="AM640" s="70" t="s">
        <v>5280</v>
      </c>
      <c r="AO640" s="301"/>
      <c r="AP640" s="302" t="s">
        <v>65</v>
      </c>
      <c r="AQ640" s="40" t="e">
        <f>COUNTIF(#REF!,C640)</f>
        <v>#REF!</v>
      </c>
      <c r="AS640" s="220" t="e">
        <f>VLOOKUP(C640,#REF!,1,0)</f>
        <v>#REF!</v>
      </c>
      <c r="AT640"/>
    </row>
    <row r="641" ht="14.4" spans="1:46">
      <c r="A641" s="85" t="s">
        <v>5281</v>
      </c>
      <c r="B641" s="28">
        <v>649</v>
      </c>
      <c r="C641" s="85" t="s">
        <v>5281</v>
      </c>
      <c r="D641" s="76" t="s">
        <v>5282</v>
      </c>
      <c r="E641" s="384" t="s">
        <v>46</v>
      </c>
      <c r="F641" s="38"/>
      <c r="G641" s="249" t="s">
        <v>5283</v>
      </c>
      <c r="H641" s="249"/>
      <c r="I641" s="43" t="s">
        <v>5283</v>
      </c>
      <c r="J641" s="43" t="s">
        <v>5099</v>
      </c>
      <c r="K641" s="43"/>
      <c r="L641" s="236" t="s">
        <v>5284</v>
      </c>
      <c r="M641" s="288"/>
      <c r="N641" s="268"/>
      <c r="O641" s="314"/>
      <c r="P641" s="38"/>
      <c r="Q641" s="38"/>
      <c r="R641" s="38"/>
      <c r="S641" s="344"/>
      <c r="T641" s="277"/>
      <c r="U641" s="345"/>
      <c r="V641" s="345"/>
      <c r="W641" s="345"/>
      <c r="X641" s="38"/>
      <c r="Y641" s="268"/>
      <c r="Z641" s="38"/>
      <c r="AA641" s="288"/>
      <c r="AB641" s="305"/>
      <c r="AC641" s="305"/>
      <c r="AD641" s="392"/>
      <c r="AE641" s="38"/>
      <c r="AF641" s="40" t="s">
        <v>5099</v>
      </c>
      <c r="AG641" s="77" t="s">
        <v>5122</v>
      </c>
      <c r="AH641" s="33" t="s">
        <v>5285</v>
      </c>
      <c r="AI641" s="70" t="s">
        <v>5286</v>
      </c>
      <c r="AJ641" s="70" t="s">
        <v>5287</v>
      </c>
      <c r="AK641" s="16">
        <v>1991</v>
      </c>
      <c r="AL641" s="70" t="s">
        <v>5286</v>
      </c>
      <c r="AM641" s="70" t="s">
        <v>5287</v>
      </c>
      <c r="AO641" s="301"/>
      <c r="AP641" s="302" t="s">
        <v>65</v>
      </c>
      <c r="AQ641" s="40" t="e">
        <f>COUNTIF(#REF!,C641)</f>
        <v>#REF!</v>
      </c>
      <c r="AS641" s="220" t="e">
        <f>VLOOKUP(C641,#REF!,1,0)</f>
        <v>#REF!</v>
      </c>
      <c r="AT641" s="38"/>
    </row>
    <row r="642" ht="14.4" spans="1:46">
      <c r="A642" s="84" t="s">
        <v>5288</v>
      </c>
      <c r="B642" s="28">
        <v>650</v>
      </c>
      <c r="C642" s="84" t="s">
        <v>5288</v>
      </c>
      <c r="D642" s="76" t="s">
        <v>5289</v>
      </c>
      <c r="E642" s="384" t="s">
        <v>46</v>
      </c>
      <c r="F642" s="38"/>
      <c r="G642" s="249" t="s">
        <v>1303</v>
      </c>
      <c r="H642" s="249"/>
      <c r="I642" s="43" t="s">
        <v>1303</v>
      </c>
      <c r="J642" s="43" t="s">
        <v>5099</v>
      </c>
      <c r="K642" s="43"/>
      <c r="L642" s="236" t="s">
        <v>5284</v>
      </c>
      <c r="M642" s="38" t="s">
        <v>5290</v>
      </c>
      <c r="N642" s="43"/>
      <c r="O642" s="314"/>
      <c r="P642" s="38"/>
      <c r="Q642" s="38"/>
      <c r="R642" s="38"/>
      <c r="S642" s="344"/>
      <c r="T642" s="277"/>
      <c r="U642" s="345"/>
      <c r="V642" s="345"/>
      <c r="W642" s="345"/>
      <c r="X642" s="38"/>
      <c r="Y642" s="268"/>
      <c r="Z642" s="38"/>
      <c r="AA642" s="288"/>
      <c r="AB642" s="305"/>
      <c r="AC642" s="305"/>
      <c r="AD642" s="392"/>
      <c r="AE642" s="31"/>
      <c r="AF642" s="77" t="s">
        <v>5099</v>
      </c>
      <c r="AG642" s="77" t="s">
        <v>5122</v>
      </c>
      <c r="AH642" s="33" t="s">
        <v>5285</v>
      </c>
      <c r="AI642" s="70" t="s">
        <v>5286</v>
      </c>
      <c r="AJ642" s="70" t="s">
        <v>5291</v>
      </c>
      <c r="AK642" s="16">
        <v>2022</v>
      </c>
      <c r="AL642" s="70" t="s">
        <v>5286</v>
      </c>
      <c r="AM642" s="70" t="s">
        <v>5291</v>
      </c>
      <c r="AO642" s="301"/>
      <c r="AP642" s="302" t="s">
        <v>65</v>
      </c>
      <c r="AQ642" s="40" t="e">
        <f>COUNTIF(#REF!,C642)</f>
        <v>#REF!</v>
      </c>
      <c r="AS642" s="220" t="e">
        <f>VLOOKUP(C642,#REF!,1,0)</f>
        <v>#REF!</v>
      </c>
      <c r="AT642" s="38"/>
    </row>
    <row r="643" ht="26.4" spans="1:45">
      <c r="A643" s="179" t="s">
        <v>5292</v>
      </c>
      <c r="B643" s="28">
        <v>651</v>
      </c>
      <c r="C643" s="179" t="s">
        <v>5292</v>
      </c>
      <c r="D643" s="15" t="s">
        <v>5293</v>
      </c>
      <c r="E643" s="384" t="s">
        <v>46</v>
      </c>
      <c r="F643" s="16"/>
      <c r="I643" s="16" t="s">
        <v>1403</v>
      </c>
      <c r="J643" s="43" t="s">
        <v>5099</v>
      </c>
      <c r="L643" s="16" t="s">
        <v>5294</v>
      </c>
      <c r="P643" s="16"/>
      <c r="X643" s="16"/>
      <c r="AE643" s="16"/>
      <c r="AF643" s="18" t="s">
        <v>5099</v>
      </c>
      <c r="AG643" s="16" t="s">
        <v>5122</v>
      </c>
      <c r="AH643" s="36" t="str">
        <f>VLOOKUP(AL643,[1]Sheet1!$A:$D,4,0)</f>
        <v>020211</v>
      </c>
      <c r="AI643" s="19" t="s">
        <v>5295</v>
      </c>
      <c r="AJ643" s="19" t="s">
        <v>5296</v>
      </c>
      <c r="AK643" s="16">
        <v>1992</v>
      </c>
      <c r="AL643" s="19" t="s">
        <v>5295</v>
      </c>
      <c r="AM643" s="19" t="s">
        <v>5296</v>
      </c>
      <c r="AO643" s="301"/>
      <c r="AP643" s="302" t="s">
        <v>65</v>
      </c>
      <c r="AQ643" s="40" t="e">
        <f>COUNTIF(#REF!,C643)</f>
        <v>#REF!</v>
      </c>
      <c r="AS643" s="220" t="e">
        <f>VLOOKUP(C643,#REF!,1,0)</f>
        <v>#REF!</v>
      </c>
    </row>
    <row r="644" ht="20.4" spans="1:45">
      <c r="A644" s="394" t="s">
        <v>5297</v>
      </c>
      <c r="B644" s="28">
        <v>652</v>
      </c>
      <c r="C644" s="394" t="s">
        <v>5297</v>
      </c>
      <c r="D644" s="181" t="s">
        <v>5298</v>
      </c>
      <c r="E644" s="384" t="s">
        <v>46</v>
      </c>
      <c r="F644" s="16"/>
      <c r="I644" s="16" t="s">
        <v>5299</v>
      </c>
      <c r="J644" s="43" t="s">
        <v>5099</v>
      </c>
      <c r="L644" s="16" t="s">
        <v>5300</v>
      </c>
      <c r="P644" s="16"/>
      <c r="X644" s="16"/>
      <c r="AE644" s="16"/>
      <c r="AF644" s="18" t="s">
        <v>5099</v>
      </c>
      <c r="AG644" s="16" t="s">
        <v>5122</v>
      </c>
      <c r="AH644" s="122" t="str">
        <f>VLOOKUP(AL644,[1]Sheet1!$A:$D,4,0)</f>
        <v>020212</v>
      </c>
      <c r="AI644" s="19" t="s">
        <v>5301</v>
      </c>
      <c r="AJ644" s="19" t="s">
        <v>5302</v>
      </c>
      <c r="AK644" s="16">
        <v>1989</v>
      </c>
      <c r="AL644" s="19" t="s">
        <v>5301</v>
      </c>
      <c r="AM644" s="19" t="s">
        <v>5302</v>
      </c>
      <c r="AO644" s="301"/>
      <c r="AP644" s="302" t="s">
        <v>65</v>
      </c>
      <c r="AQ644" s="40" t="e">
        <f>COUNTIF(#REF!,C644)</f>
        <v>#REF!</v>
      </c>
      <c r="AS644" s="220" t="e">
        <f>VLOOKUP(C644,#REF!,1,0)</f>
        <v>#REF!</v>
      </c>
    </row>
    <row r="645" ht="20.4" spans="1:45">
      <c r="A645" s="394" t="s">
        <v>5303</v>
      </c>
      <c r="B645" s="28">
        <v>653</v>
      </c>
      <c r="C645" s="394" t="s">
        <v>5303</v>
      </c>
      <c r="D645" s="181" t="s">
        <v>5304</v>
      </c>
      <c r="E645" s="384" t="s">
        <v>46</v>
      </c>
      <c r="F645" s="16"/>
      <c r="I645" s="16" t="s">
        <v>134</v>
      </c>
      <c r="J645" s="43"/>
      <c r="L645" s="16" t="s">
        <v>5300</v>
      </c>
      <c r="P645" s="16"/>
      <c r="X645" s="16"/>
      <c r="AE645" s="16"/>
      <c r="AF645" s="18" t="s">
        <v>5099</v>
      </c>
      <c r="AG645" s="16" t="s">
        <v>5122</v>
      </c>
      <c r="AH645" s="19" t="str">
        <f>VLOOKUP(AL645,[1]Sheet1!$A:$D,4,0)</f>
        <v>020212</v>
      </c>
      <c r="AI645" s="19" t="s">
        <v>5301</v>
      </c>
      <c r="AJ645" s="19" t="s">
        <v>5305</v>
      </c>
      <c r="AK645" s="16">
        <v>1999</v>
      </c>
      <c r="AL645" s="19" t="s">
        <v>5301</v>
      </c>
      <c r="AM645" s="19" t="s">
        <v>5305</v>
      </c>
      <c r="AO645" s="301"/>
      <c r="AP645" s="302" t="s">
        <v>65</v>
      </c>
      <c r="AQ645" s="40" t="e">
        <f>COUNTIF(#REF!,C645)</f>
        <v>#REF!</v>
      </c>
      <c r="AS645" s="220" t="e">
        <f>VLOOKUP(C645,#REF!,1,0)</f>
        <v>#REF!</v>
      </c>
    </row>
    <row r="646" ht="69" spans="1:45">
      <c r="A646" s="386" t="s">
        <v>5306</v>
      </c>
      <c r="B646" s="28">
        <v>654</v>
      </c>
      <c r="C646" s="386" t="s">
        <v>5306</v>
      </c>
      <c r="D646" s="15" t="s">
        <v>5116</v>
      </c>
      <c r="E646" s="384" t="s">
        <v>46</v>
      </c>
      <c r="F646" s="16"/>
      <c r="I646" s="16" t="s">
        <v>1807</v>
      </c>
      <c r="J646" s="43" t="s">
        <v>5099</v>
      </c>
      <c r="L646" s="16" t="s">
        <v>5307</v>
      </c>
      <c r="P646" s="16"/>
      <c r="X646" s="16"/>
      <c r="AE646" s="16"/>
      <c r="AF646" s="18" t="s">
        <v>5099</v>
      </c>
      <c r="AG646" s="16" t="s">
        <v>5122</v>
      </c>
      <c r="AH646" s="36" t="str">
        <f>VLOOKUP(AL646,[1]Sheet1!$A:$D,4,0)</f>
        <v>020213</v>
      </c>
      <c r="AI646" s="19" t="s">
        <v>5308</v>
      </c>
      <c r="AJ646" s="19" t="s">
        <v>5309</v>
      </c>
      <c r="AK646" s="16">
        <v>2020</v>
      </c>
      <c r="AL646" s="19" t="s">
        <v>5308</v>
      </c>
      <c r="AM646" s="19" t="s">
        <v>5309</v>
      </c>
      <c r="AO646" s="301"/>
      <c r="AP646" s="302" t="s">
        <v>65</v>
      </c>
      <c r="AQ646" s="40" t="e">
        <f>COUNTIF(#REF!,C646)</f>
        <v>#REF!</v>
      </c>
      <c r="AS646" s="220" t="e">
        <f>VLOOKUP(C646,#REF!,1,0)</f>
        <v>#REF!</v>
      </c>
    </row>
    <row r="647" ht="14.4" spans="1:46">
      <c r="A647" s="85" t="s">
        <v>5310</v>
      </c>
      <c r="B647" s="28">
        <v>655</v>
      </c>
      <c r="C647" s="85" t="s">
        <v>5310</v>
      </c>
      <c r="D647" s="76" t="s">
        <v>5311</v>
      </c>
      <c r="E647" s="384" t="s">
        <v>46</v>
      </c>
      <c r="F647" s="38"/>
      <c r="G647" s="249" t="s">
        <v>5312</v>
      </c>
      <c r="H647" s="249"/>
      <c r="I647" s="43" t="s">
        <v>5312</v>
      </c>
      <c r="J647" s="43" t="s">
        <v>5099</v>
      </c>
      <c r="K647" s="43"/>
      <c r="L647" s="395" t="s">
        <v>5313</v>
      </c>
      <c r="M647" s="288"/>
      <c r="N647" s="268"/>
      <c r="O647" s="314"/>
      <c r="P647" s="38"/>
      <c r="Q647" s="38"/>
      <c r="R647" s="38"/>
      <c r="S647" s="344"/>
      <c r="T647" s="277"/>
      <c r="U647" s="345"/>
      <c r="V647" s="345"/>
      <c r="W647" s="345"/>
      <c r="X647" s="38"/>
      <c r="Y647" s="268"/>
      <c r="Z647" s="38"/>
      <c r="AA647" s="288"/>
      <c r="AB647" s="305"/>
      <c r="AC647" s="305"/>
      <c r="AD647" s="392"/>
      <c r="AE647" s="38"/>
      <c r="AF647" s="40" t="s">
        <v>5099</v>
      </c>
      <c r="AG647" s="77" t="s">
        <v>5122</v>
      </c>
      <c r="AH647" s="33" t="s">
        <v>5314</v>
      </c>
      <c r="AI647" s="70" t="s">
        <v>5315</v>
      </c>
      <c r="AJ647" s="70" t="s">
        <v>5316</v>
      </c>
      <c r="AK647" s="16">
        <v>1998</v>
      </c>
      <c r="AL647" s="70" t="s">
        <v>5315</v>
      </c>
      <c r="AM647" s="70" t="s">
        <v>5316</v>
      </c>
      <c r="AO647" s="301"/>
      <c r="AP647" s="302" t="s">
        <v>65</v>
      </c>
      <c r="AQ647" s="40" t="e">
        <f>COUNTIF(#REF!,C647)</f>
        <v>#REF!</v>
      </c>
      <c r="AS647" s="220" t="e">
        <f>VLOOKUP(C647,#REF!,1,0)</f>
        <v>#REF!</v>
      </c>
      <c r="AT647" s="38"/>
    </row>
    <row r="648" ht="41.4" spans="1:45">
      <c r="A648" s="386" t="s">
        <v>5317</v>
      </c>
      <c r="B648" s="28">
        <v>656</v>
      </c>
      <c r="C648" s="386" t="s">
        <v>5317</v>
      </c>
      <c r="D648" s="15" t="s">
        <v>5318</v>
      </c>
      <c r="E648" s="384" t="s">
        <v>46</v>
      </c>
      <c r="F648" s="16"/>
      <c r="I648" s="43" t="s">
        <v>5312</v>
      </c>
      <c r="J648" s="43" t="s">
        <v>5099</v>
      </c>
      <c r="L648" s="395" t="s">
        <v>5313</v>
      </c>
      <c r="P648" s="16"/>
      <c r="X648" s="16"/>
      <c r="AE648" s="16"/>
      <c r="AF648" s="18" t="s">
        <v>5099</v>
      </c>
      <c r="AG648" s="16" t="s">
        <v>5122</v>
      </c>
      <c r="AH648" s="122" t="str">
        <f>VLOOKUP(AL648,[1]Sheet1!$A:$D,4,0)</f>
        <v>020214</v>
      </c>
      <c r="AI648" s="19" t="s">
        <v>5315</v>
      </c>
      <c r="AJ648" s="19" t="s">
        <v>5319</v>
      </c>
      <c r="AK648" s="16">
        <v>2016</v>
      </c>
      <c r="AL648" s="19" t="s">
        <v>5315</v>
      </c>
      <c r="AM648" s="19" t="s">
        <v>5319</v>
      </c>
      <c r="AO648" s="301"/>
      <c r="AP648" s="302" t="s">
        <v>65</v>
      </c>
      <c r="AQ648" s="40" t="e">
        <f>COUNTIF(#REF!,C648)</f>
        <v>#REF!</v>
      </c>
      <c r="AS648" s="220" t="e">
        <f>VLOOKUP(C648,#REF!,1,0)</f>
        <v>#REF!</v>
      </c>
    </row>
    <row r="649" spans="42:43">
      <c r="AP649" s="16"/>
      <c r="AQ649" s="16"/>
    </row>
  </sheetData>
  <autoFilter xmlns:etc="http://www.wps.cn/officeDocument/2017/etCustomData" ref="A1:AT648" etc:filterBottomFollowUsedRange="0">
    <extLst/>
  </autoFilter>
  <sortState ref="B2:BE480">
    <sortCondition ref="AF2:AF480"/>
    <sortCondition ref="AH2:AH480"/>
    <sortCondition ref="AM2:AM480"/>
    <sortCondition ref="AN2:AN480"/>
  </sortState>
  <conditionalFormatting sqref="L441">
    <cfRule type="duplicateValues" dxfId="0" priority="2"/>
  </conditionalFormatting>
  <conditionalFormatting sqref="C551">
    <cfRule type="duplicateValues" dxfId="0" priority="1"/>
  </conditionalFormatting>
  <conditionalFormatting sqref="A585:A648">
    <cfRule type="duplicateValues" dxfId="0" priority="5"/>
  </conditionalFormatting>
  <conditionalFormatting sqref="C585:C648">
    <cfRule type="duplicateValues" dxfId="0" priority="6"/>
  </conditionalFormatting>
  <conditionalFormatting sqref="AJ585:AJ648">
    <cfRule type="duplicateValues" dxfId="0" priority="7"/>
  </conditionalFormatting>
  <conditionalFormatting sqref="AM594:AM648">
    <cfRule type="duplicateValues" dxfId="0" priority="4"/>
  </conditionalFormatting>
  <conditionalFormatting sqref="A1:A584 A649:A1048576">
    <cfRule type="duplicateValues" dxfId="0" priority="11"/>
  </conditionalFormatting>
  <conditionalFormatting sqref="C1:C550 C649:C1048576 C552:C584">
    <cfRule type="duplicateValues" dxfId="0" priority="35"/>
  </conditionalFormatting>
  <hyperlinks>
    <hyperlink ref="D462" r:id="rId1" display="页岩气 储层改造 第2部分：工厂化压裂作业规范"/>
    <hyperlink ref="D458" r:id="rId1" display="页岩油储层压裂液体系、压裂施工及效果评价技术规范"/>
    <hyperlink ref="D459" r:id="rId1" display="煤层气L型水平井压裂设计规范"/>
    <hyperlink ref="D209" r:id="rId1" display="页岩气 工厂化压裂用水输送系统技术要求"/>
    <hyperlink ref="D457" r:id="rId1" display="煤层顶板水平井分段压裂抽采煤层气技术方案设计规范"/>
    <hyperlink ref="D474" r:id="rId1" display="页岩气 工具设备 第3部分：趾端压裂滑套"/>
    <hyperlink ref="T585" r:id="rId2" display="83.140.10 " tooltip="https://www.iso.org/ics/83.140.10.html"/>
  </hyperlinks>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2:AE673"/>
  <sheetViews>
    <sheetView workbookViewId="0">
      <pane ySplit="3" topLeftCell="A4" activePane="bottomLeft" state="frozen"/>
      <selection/>
      <selection pane="bottomLeft" activeCell="I26" sqref="I26:I27"/>
    </sheetView>
  </sheetViews>
  <sheetFormatPr defaultColWidth="8.88888888888889" defaultRowHeight="14.4"/>
  <cols>
    <col min="1" max="1" width="12.2222222222222" style="16" customWidth="1"/>
    <col min="2" max="2" width="6.88888888888889" style="18" customWidth="1"/>
    <col min="3" max="3" width="7.77777777777778" style="16" customWidth="1"/>
    <col min="4" max="4" width="4.66666666666667" style="16" customWidth="1"/>
    <col min="5" max="5" width="8.44444444444444" style="16" customWidth="1"/>
    <col min="6" max="6" width="6.88888888888889" style="18" customWidth="1"/>
    <col min="7" max="7" width="6.88888888888889" style="16" customWidth="1"/>
    <col min="8" max="8" width="4.33333333333333" style="16" customWidth="1"/>
    <col min="9" max="9" width="16.1111111111111" style="16" customWidth="1"/>
    <col min="10" max="10" width="15.9722222222222" style="196" customWidth="1"/>
    <col min="11" max="11" width="10.9722222222222" customWidth="1"/>
    <col min="12" max="13" width="2.88888888888889" customWidth="1"/>
    <col min="17" max="17" width="12" customWidth="1"/>
    <col min="18" max="18" width="9.33333333333333" style="196" customWidth="1"/>
    <col min="19" max="19" width="8.22222222222222" style="197" customWidth="1"/>
    <col min="20" max="20" width="11.1111111111111" style="196" customWidth="1"/>
    <col min="21" max="21" width="2.22222222222222" style="198" customWidth="1"/>
    <col min="22" max="22" width="15.7777777777778" customWidth="1"/>
    <col min="23" max="23" width="2.77777777777778" style="198" customWidth="1"/>
    <col min="24" max="25" width="8.88888888888889" style="199"/>
    <col min="26" max="27" width="8.88888888888889" style="196"/>
    <col min="28" max="29" width="8.88888888888889" style="199"/>
    <col min="30" max="31" width="8.88888888888889" style="196"/>
  </cols>
  <sheetData>
    <row r="2" ht="16.2" spans="14:31">
      <c r="N2" s="211" t="s">
        <v>5320</v>
      </c>
      <c r="X2" s="199" t="s">
        <v>5321</v>
      </c>
      <c r="Y2" s="199" t="s">
        <v>5321</v>
      </c>
      <c r="Z2" s="196" t="s">
        <v>5321</v>
      </c>
      <c r="AA2" s="196" t="s">
        <v>5321</v>
      </c>
      <c r="AB2" s="199" t="s">
        <v>5322</v>
      </c>
      <c r="AC2" s="199" t="s">
        <v>5322</v>
      </c>
      <c r="AD2" s="196" t="s">
        <v>5322</v>
      </c>
      <c r="AE2" s="196" t="s">
        <v>5322</v>
      </c>
    </row>
    <row r="3" ht="21.6" spans="1:31">
      <c r="A3" s="200" t="s">
        <v>5323</v>
      </c>
      <c r="B3" s="201" t="s">
        <v>5324</v>
      </c>
      <c r="C3" s="202" t="s">
        <v>5325</v>
      </c>
      <c r="D3" s="203"/>
      <c r="E3" s="200" t="s">
        <v>5326</v>
      </c>
      <c r="F3" s="201" t="s">
        <v>5324</v>
      </c>
      <c r="G3" s="202" t="s">
        <v>5325</v>
      </c>
      <c r="H3" s="203"/>
      <c r="I3" s="200" t="s">
        <v>5327</v>
      </c>
      <c r="J3" s="201" t="s">
        <v>5324</v>
      </c>
      <c r="K3" s="202" t="s">
        <v>5325</v>
      </c>
      <c r="N3" s="212" t="s">
        <v>5328</v>
      </c>
      <c r="O3" s="213" t="s">
        <v>30</v>
      </c>
      <c r="P3" s="213" t="s">
        <v>5329</v>
      </c>
      <c r="Q3" s="225" t="s">
        <v>32</v>
      </c>
      <c r="R3" s="226" t="s">
        <v>5330</v>
      </c>
      <c r="S3" s="227" t="s">
        <v>5331</v>
      </c>
      <c r="T3" s="226" t="s">
        <v>5332</v>
      </c>
      <c r="X3" s="228" t="s">
        <v>5333</v>
      </c>
      <c r="Y3" s="228" t="s">
        <v>5334</v>
      </c>
      <c r="Z3" s="235" t="s">
        <v>445</v>
      </c>
      <c r="AA3" s="235" t="s">
        <v>239</v>
      </c>
      <c r="AB3" s="228" t="s">
        <v>5333</v>
      </c>
      <c r="AC3" s="228" t="s">
        <v>5334</v>
      </c>
      <c r="AD3" s="235" t="s">
        <v>445</v>
      </c>
      <c r="AE3" s="235" t="s">
        <v>239</v>
      </c>
    </row>
    <row r="4" spans="1:31">
      <c r="A4" s="80" t="s">
        <v>5335</v>
      </c>
      <c r="B4" s="71" t="e">
        <f>COUNTIF(总表!#REF!,A4)</f>
        <v>#REF!</v>
      </c>
      <c r="C4" s="204" t="e">
        <f>B4/128</f>
        <v>#REF!</v>
      </c>
      <c r="D4" s="80"/>
      <c r="E4" s="80" t="s">
        <v>5336</v>
      </c>
      <c r="F4" s="71" t="e">
        <f>COUNTIF(总表!#REF!,E4)</f>
        <v>#REF!</v>
      </c>
      <c r="G4" s="204" t="e">
        <f>F4/128</f>
        <v>#REF!</v>
      </c>
      <c r="H4" s="80"/>
      <c r="I4" s="80" t="s">
        <v>5337</v>
      </c>
      <c r="J4" s="196" t="e">
        <f>COUNTIF(总表!#REF!,I4)</f>
        <v>#REF!</v>
      </c>
      <c r="K4" s="214" t="e">
        <f>J4/128</f>
        <v>#REF!</v>
      </c>
      <c r="N4" s="197" t="s">
        <v>64</v>
      </c>
      <c r="O4" t="s">
        <v>60</v>
      </c>
      <c r="P4" t="s">
        <v>61</v>
      </c>
      <c r="Q4" s="413" t="s">
        <v>62</v>
      </c>
      <c r="R4" s="196">
        <f>COUNTIF(总表!AL:AL,N4)</f>
        <v>220</v>
      </c>
      <c r="S4" s="197">
        <f>COUNTIFS(总表!AL:AL,N4,总表!AO:AO,"是")</f>
        <v>12</v>
      </c>
      <c r="T4" s="196">
        <f>COUNTIFS(总表!AL:AL,N4,总表!AP:AP,"是")</f>
        <v>215</v>
      </c>
      <c r="V4" s="229" t="s">
        <v>5338</v>
      </c>
      <c r="X4" s="199">
        <f>COUNTIFS(总表!AL:AL,N4,总表!E:E,"现行")</f>
        <v>193</v>
      </c>
      <c r="Y4" s="199">
        <f>SUM(Z4:AA4)</f>
        <v>27</v>
      </c>
      <c r="Z4" s="196">
        <f>COUNTIFS(总表!AL:AL,N4,总表!E:E,"废止")</f>
        <v>7</v>
      </c>
      <c r="AA4" s="196">
        <f>COUNTIFS(总表!AL:AL,N4,总表!E:E,"被代替")</f>
        <v>20</v>
      </c>
      <c r="AB4" s="199">
        <f>COUNTIFS(总表!AL:AL,N4,总表!AP:AP,"是",总表!E:E,"现行")</f>
        <v>188</v>
      </c>
      <c r="AC4" s="199">
        <f>SUM(AD4:AE4)</f>
        <v>27</v>
      </c>
      <c r="AD4" s="196">
        <f>COUNTIFS(总表!AL:AL,N4,总表!AP:AP,"是",总表!E:E,"废止")</f>
        <v>7</v>
      </c>
      <c r="AE4" s="196">
        <f>COUNTIFS(总表!AL:AL,N4,总表!AP:AP,"是",总表!E:E,"被代替")</f>
        <v>20</v>
      </c>
    </row>
    <row r="5" spans="1:31">
      <c r="A5" s="80" t="s">
        <v>5339</v>
      </c>
      <c r="B5" s="71" t="e">
        <f>COUNTIF(总表!#REF!,A5)</f>
        <v>#REF!</v>
      </c>
      <c r="C5" s="204" t="e">
        <f>B5/128</f>
        <v>#REF!</v>
      </c>
      <c r="D5" s="80"/>
      <c r="E5" s="80" t="s">
        <v>5340</v>
      </c>
      <c r="F5" s="71" t="e">
        <f>COUNTIF(总表!#REF!,E5)</f>
        <v>#REF!</v>
      </c>
      <c r="G5" s="204" t="e">
        <f>F5/128</f>
        <v>#REF!</v>
      </c>
      <c r="H5" s="80"/>
      <c r="I5" s="80" t="s">
        <v>5341</v>
      </c>
      <c r="J5" s="196" t="e">
        <f>COUNTIF(总表!#REF!,I5)</f>
        <v>#REF!</v>
      </c>
      <c r="K5" s="214" t="e">
        <f t="shared" ref="K5:K10" si="0">J5/128</f>
        <v>#REF!</v>
      </c>
      <c r="N5" s="215" t="s">
        <v>2072</v>
      </c>
      <c r="O5" s="198" t="s">
        <v>60</v>
      </c>
      <c r="P5" s="198" t="s">
        <v>61</v>
      </c>
      <c r="Q5" s="414" t="s">
        <v>2071</v>
      </c>
      <c r="R5" s="196">
        <f>COUNTIF(总表!AL:AL,N5)</f>
        <v>12</v>
      </c>
      <c r="T5" s="196">
        <f>COUNTIFS(总表!AL:AL,N5,总表!AP:AP,"是")</f>
        <v>12</v>
      </c>
      <c r="V5" s="229">
        <f>SUM(S:S)</f>
        <v>139</v>
      </c>
      <c r="X5" s="199">
        <f>COUNTIFS(总表!AL:AL,N5,总表!E:E,"现行")</f>
        <v>11</v>
      </c>
      <c r="Y5" s="199">
        <f t="shared" ref="Y5:Y36" si="1">SUM(Z5:AA5)</f>
        <v>1</v>
      </c>
      <c r="Z5" s="196">
        <f>COUNTIFS(总表!AL:AL,N5,总表!E:E,"废止")</f>
        <v>1</v>
      </c>
      <c r="AA5" s="196">
        <f>COUNTIFS(总表!AL:AL,N5,总表!E:E,"被代替")</f>
        <v>0</v>
      </c>
      <c r="AB5" s="199">
        <f>COUNTIFS(总表!AL:AL,N5,总表!AP:AP,"是",总表!E:E,"现行")</f>
        <v>11</v>
      </c>
      <c r="AC5" s="199">
        <f t="shared" ref="AC5:AC36" si="2">SUM(AD5:AE5)</f>
        <v>1</v>
      </c>
      <c r="AD5" s="196">
        <f>COUNTIFS(总表!AL:AL,N5,总表!AP:AP,"是",总表!E:E,"废止")</f>
        <v>1</v>
      </c>
      <c r="AE5" s="196">
        <f>COUNTIFS(总表!AL:AL,N5,总表!AP:AP,"是",总表!E:E,"被代替")</f>
        <v>0</v>
      </c>
    </row>
    <row r="6" spans="1:31">
      <c r="A6" s="80" t="s">
        <v>5342</v>
      </c>
      <c r="B6" s="71" t="e">
        <f>COUNTIF(总表!#REF!,A6)</f>
        <v>#REF!</v>
      </c>
      <c r="C6" s="204" t="e">
        <f>B6/128</f>
        <v>#REF!</v>
      </c>
      <c r="D6" s="80"/>
      <c r="E6" s="80" t="s">
        <v>5343</v>
      </c>
      <c r="F6" s="71" t="e">
        <f>COUNTIF(总表!#REF!,E6)</f>
        <v>#REF!</v>
      </c>
      <c r="G6" s="204" t="e">
        <f>F6/128</f>
        <v>#REF!</v>
      </c>
      <c r="H6" s="80"/>
      <c r="I6" s="216" t="s">
        <v>5344</v>
      </c>
      <c r="J6" s="196" t="e">
        <f>COUNTIF(总表!#REF!,I6)</f>
        <v>#REF!</v>
      </c>
      <c r="K6" s="214" t="e">
        <f t="shared" si="0"/>
        <v>#REF!</v>
      </c>
      <c r="N6" s="217" t="s">
        <v>2167</v>
      </c>
      <c r="O6" s="218" t="s">
        <v>60</v>
      </c>
      <c r="P6" s="218" t="s">
        <v>2164</v>
      </c>
      <c r="Q6" s="415" t="s">
        <v>2165</v>
      </c>
      <c r="R6" s="196">
        <f>COUNTIF(总表!AL:AL,N6)</f>
        <v>208</v>
      </c>
      <c r="S6" s="197">
        <f>COUNTIFS(总表!AL:AL,N6,总表!AO:AO,"是")</f>
        <v>63</v>
      </c>
      <c r="T6" s="196">
        <f>COUNTIFS(总表!AL:AL,N6,总表!AP:AP,"是")</f>
        <v>184</v>
      </c>
      <c r="X6" s="199">
        <f>COUNTIFS(总表!AL:AL,N6,总表!E:E,"现行")</f>
        <v>160</v>
      </c>
      <c r="Y6" s="199">
        <f t="shared" si="1"/>
        <v>48</v>
      </c>
      <c r="Z6" s="196">
        <f>COUNTIFS(总表!AL:AL,N6,总表!E:E,"废止")</f>
        <v>5</v>
      </c>
      <c r="AA6" s="196">
        <f>COUNTIFS(总表!AL:AL,N6,总表!E:E,"被代替")</f>
        <v>43</v>
      </c>
      <c r="AB6" s="199">
        <f>COUNTIFS(总表!AL:AL,N6,总表!AP:AP,"是",总表!E:E,"现行")</f>
        <v>136</v>
      </c>
      <c r="AC6" s="199">
        <f t="shared" si="2"/>
        <v>48</v>
      </c>
      <c r="AD6" s="196">
        <f>COUNTIFS(总表!AL:AL,N6,总表!AP:AP,"是",总表!E:E,"废止")</f>
        <v>5</v>
      </c>
      <c r="AE6" s="196">
        <f>COUNTIFS(总表!AL:AL,N6,总表!AP:AP,"是",总表!E:E,"被代替")</f>
        <v>43</v>
      </c>
    </row>
    <row r="7" spans="1:31">
      <c r="A7"/>
      <c r="B7" s="71" t="e">
        <f>SUM(B4:B6)</f>
        <v>#REF!</v>
      </c>
      <c r="C7" s="80"/>
      <c r="D7" s="43"/>
      <c r="E7"/>
      <c r="F7" s="71" t="e">
        <f>SUM(F4:F6)</f>
        <v>#REF!</v>
      </c>
      <c r="G7" s="80"/>
      <c r="H7" s="43"/>
      <c r="I7" s="43" t="s">
        <v>5345</v>
      </c>
      <c r="J7" s="196" t="e">
        <f>COUNTIF(总表!#REF!,I7)</f>
        <v>#REF!</v>
      </c>
      <c r="K7" s="214" t="e">
        <f t="shared" si="0"/>
        <v>#REF!</v>
      </c>
      <c r="N7" s="219" t="s">
        <v>3921</v>
      </c>
      <c r="O7" s="220" t="s">
        <v>60</v>
      </c>
      <c r="P7" s="220" t="s">
        <v>2164</v>
      </c>
      <c r="Q7" s="416" t="s">
        <v>3919</v>
      </c>
      <c r="R7" s="196">
        <f>COUNTIF(总表!AL:AL,N7)</f>
        <v>53</v>
      </c>
      <c r="S7" s="197">
        <f>COUNTIFS(总表!AL:AL,N7,总表!AO:AO,"是")</f>
        <v>25</v>
      </c>
      <c r="T7" s="196">
        <f>COUNTIFS(总表!AL:AL,N7,总表!AP:AP,"是")</f>
        <v>33</v>
      </c>
      <c r="X7" s="199">
        <f>COUNTIFS(总表!AL:AL,N7,总表!E:E,"现行")</f>
        <v>51</v>
      </c>
      <c r="Y7" s="199">
        <f t="shared" si="1"/>
        <v>2</v>
      </c>
      <c r="Z7" s="196">
        <f>COUNTIFS(总表!AL:AL,N7,总表!E:E,"废止")</f>
        <v>0</v>
      </c>
      <c r="AA7" s="196">
        <f>COUNTIFS(总表!AL:AL,N7,总表!E:E,"被代替")</f>
        <v>2</v>
      </c>
      <c r="AB7" s="199">
        <f>COUNTIFS(总表!AL:AL,N7,总表!AP:AP,"是",总表!E:E,"现行")</f>
        <v>31</v>
      </c>
      <c r="AC7" s="199">
        <f t="shared" si="2"/>
        <v>2</v>
      </c>
      <c r="AD7" s="196">
        <f>COUNTIFS(总表!AL:AL,N7,总表!AP:AP,"是",总表!E:E,"废止")</f>
        <v>0</v>
      </c>
      <c r="AE7" s="196">
        <f>COUNTIFS(总表!AL:AL,N7,总表!AP:AP,"是",总表!E:E,"被代替")</f>
        <v>2</v>
      </c>
    </row>
    <row r="8" spans="1:31">
      <c r="A8"/>
      <c r="B8" s="71"/>
      <c r="C8" s="80"/>
      <c r="D8" s="43"/>
      <c r="E8"/>
      <c r="F8" s="71"/>
      <c r="G8" s="80"/>
      <c r="H8" s="43"/>
      <c r="I8" s="43" t="s">
        <v>5346</v>
      </c>
      <c r="J8" s="196" t="e">
        <f>COUNTIF(总表!#REF!,I8)</f>
        <v>#REF!</v>
      </c>
      <c r="K8" s="214" t="e">
        <f t="shared" si="0"/>
        <v>#REF!</v>
      </c>
      <c r="N8" s="221" t="s">
        <v>4335</v>
      </c>
      <c r="O8" s="218" t="s">
        <v>60</v>
      </c>
      <c r="P8" s="218" t="s">
        <v>2164</v>
      </c>
      <c r="Q8" s="415" t="s">
        <v>4334</v>
      </c>
      <c r="R8" s="196">
        <f>COUNTIF(总表!AL:AL,N8)</f>
        <v>4</v>
      </c>
      <c r="T8" s="196">
        <f>COUNTIFS(总表!AL:AL,N8,总表!AP:AP,"是")</f>
        <v>4</v>
      </c>
      <c r="V8" s="229" t="s">
        <v>5347</v>
      </c>
      <c r="X8" s="199">
        <f>COUNTIFS(总表!AL:AL,N8,总表!E:E,"现行")</f>
        <v>4</v>
      </c>
      <c r="Y8" s="199">
        <f t="shared" si="1"/>
        <v>0</v>
      </c>
      <c r="Z8" s="196">
        <f>COUNTIFS(总表!AL:AL,N8,总表!E:E,"废止")</f>
        <v>0</v>
      </c>
      <c r="AA8" s="196">
        <f>COUNTIFS(总表!AL:AL,N8,总表!E:E,"被代替")</f>
        <v>0</v>
      </c>
      <c r="AB8" s="199">
        <f>COUNTIFS(总表!AL:AL,N8,总表!AP:AP,"是",总表!E:E,"现行")</f>
        <v>4</v>
      </c>
      <c r="AC8" s="199">
        <f t="shared" si="2"/>
        <v>0</v>
      </c>
      <c r="AD8" s="196">
        <f>COUNTIFS(总表!AL:AL,N8,总表!AP:AP,"是",总表!E:E,"废止")</f>
        <v>0</v>
      </c>
      <c r="AE8" s="196">
        <f>COUNTIFS(总表!AL:AL,N8,总表!AP:AP,"是",总表!E:E,"被代替")</f>
        <v>0</v>
      </c>
    </row>
    <row r="9" spans="1:31">
      <c r="A9"/>
      <c r="B9" s="71"/>
      <c r="C9" s="80"/>
      <c r="D9" s="43"/>
      <c r="E9"/>
      <c r="F9" s="71"/>
      <c r="G9" s="80"/>
      <c r="H9" s="43"/>
      <c r="I9" s="43" t="s">
        <v>5348</v>
      </c>
      <c r="J9" s="196" t="e">
        <f>COUNTIF(总表!#REF!,I9)</f>
        <v>#REF!</v>
      </c>
      <c r="K9" s="214" t="e">
        <f t="shared" si="0"/>
        <v>#REF!</v>
      </c>
      <c r="N9" s="222" t="s">
        <v>4374</v>
      </c>
      <c r="O9" s="220" t="s">
        <v>60</v>
      </c>
      <c r="P9" s="220" t="s">
        <v>2164</v>
      </c>
      <c r="Q9" s="415" t="s">
        <v>4372</v>
      </c>
      <c r="R9" s="196">
        <f>COUNTIF(总表!AL:AL,N9)</f>
        <v>6</v>
      </c>
      <c r="T9" s="196">
        <f>COUNTIFS(总表!AL:AL,N9,总表!AP:AP,"是")</f>
        <v>6</v>
      </c>
      <c r="V9" s="232">
        <v>1127</v>
      </c>
      <c r="X9" s="199">
        <f>COUNTIFS(总表!AL:AL,N9,总表!E:E,"现行")</f>
        <v>6</v>
      </c>
      <c r="Y9" s="199">
        <f t="shared" si="1"/>
        <v>0</v>
      </c>
      <c r="Z9" s="196">
        <f>COUNTIFS(总表!AL:AL,N9,总表!E:E,"废止")</f>
        <v>0</v>
      </c>
      <c r="AA9" s="196">
        <f>COUNTIFS(总表!AL:AL,N9,总表!E:E,"被代替")</f>
        <v>0</v>
      </c>
      <c r="AB9" s="199">
        <f>COUNTIFS(总表!AL:AL,N9,总表!AP:AP,"是",总表!E:E,"现行")</f>
        <v>6</v>
      </c>
      <c r="AC9" s="199">
        <f t="shared" si="2"/>
        <v>0</v>
      </c>
      <c r="AD9" s="196">
        <f>COUNTIFS(总表!AL:AL,N9,总表!AP:AP,"是",总表!E:E,"废止")</f>
        <v>0</v>
      </c>
      <c r="AE9" s="196">
        <f>COUNTIFS(总表!AL:AL,N9,总表!AP:AP,"是",总表!E:E,"被代替")</f>
        <v>0</v>
      </c>
    </row>
    <row r="10" spans="1:31">
      <c r="A10"/>
      <c r="B10" s="71"/>
      <c r="C10" s="80"/>
      <c r="D10" s="43"/>
      <c r="E10"/>
      <c r="F10" s="71"/>
      <c r="G10" s="80"/>
      <c r="H10" s="80"/>
      <c r="I10" s="80" t="s">
        <v>5349</v>
      </c>
      <c r="J10" s="196" t="e">
        <f>COUNTIF(总表!#REF!,I10)</f>
        <v>#REF!</v>
      </c>
      <c r="K10" s="214" t="e">
        <f t="shared" si="0"/>
        <v>#REF!</v>
      </c>
      <c r="N10" s="217" t="s">
        <v>4416</v>
      </c>
      <c r="O10" s="218" t="s">
        <v>60</v>
      </c>
      <c r="P10" s="218" t="s">
        <v>2164</v>
      </c>
      <c r="Q10" s="415" t="s">
        <v>4415</v>
      </c>
      <c r="R10" s="196">
        <f>COUNTIF(总表!AL:AL,N10)</f>
        <v>1</v>
      </c>
      <c r="T10" s="196">
        <f>COUNTIFS(总表!AL:AL,N10,总表!AP:AP,"是")</f>
        <v>1</v>
      </c>
      <c r="X10" s="199">
        <f>COUNTIFS(总表!AL:AL,N10,总表!E:E,"现行")</f>
        <v>0</v>
      </c>
      <c r="Y10" s="199">
        <f t="shared" si="1"/>
        <v>1</v>
      </c>
      <c r="Z10" s="196">
        <f>COUNTIFS(总表!AL:AL,N10,总表!E:E,"废止")</f>
        <v>1</v>
      </c>
      <c r="AA10" s="196">
        <f>COUNTIFS(总表!AL:AL,N10,总表!E:E,"被代替")</f>
        <v>0</v>
      </c>
      <c r="AB10" s="199">
        <f>COUNTIFS(总表!AL:AL,N10,总表!AP:AP,"是",总表!E:E,"现行")</f>
        <v>0</v>
      </c>
      <c r="AC10" s="199">
        <f t="shared" si="2"/>
        <v>1</v>
      </c>
      <c r="AD10" s="196">
        <f>COUNTIFS(总表!AL:AL,N10,总表!AP:AP,"是",总表!E:E,"废止")</f>
        <v>1</v>
      </c>
      <c r="AE10" s="196">
        <f>COUNTIFS(总表!AL:AL,N10,总表!AP:AP,"是",总表!E:E,"被代替")</f>
        <v>0</v>
      </c>
    </row>
    <row r="11" spans="1:31">
      <c r="A11"/>
      <c r="B11" s="71"/>
      <c r="C11" s="80"/>
      <c r="D11" s="43"/>
      <c r="E11"/>
      <c r="F11" s="71"/>
      <c r="G11" s="80"/>
      <c r="H11" s="43"/>
      <c r="I11"/>
      <c r="J11" s="196" t="e">
        <f>SUM(J4:J10)</f>
        <v>#REF!</v>
      </c>
      <c r="N11" s="222" t="s">
        <v>4428</v>
      </c>
      <c r="O11" s="220" t="s">
        <v>60</v>
      </c>
      <c r="P11" s="220" t="s">
        <v>2164</v>
      </c>
      <c r="Q11" s="415" t="s">
        <v>4426</v>
      </c>
      <c r="R11" s="196">
        <f>COUNTIF(总表!AL:AL,N11)</f>
        <v>5</v>
      </c>
      <c r="S11" s="197">
        <f>COUNTIFS(总表!AL:AL,N11,总表!AO:AO,"是")</f>
        <v>1</v>
      </c>
      <c r="T11" s="196">
        <f>COUNTIFS(总表!AL:AL,N11,总表!AP:AP,"是")</f>
        <v>5</v>
      </c>
      <c r="X11" s="199">
        <f>COUNTIFS(总表!AL:AL,N11,总表!E:E,"现行")</f>
        <v>5</v>
      </c>
      <c r="Y11" s="199">
        <f t="shared" si="1"/>
        <v>0</v>
      </c>
      <c r="Z11" s="196">
        <f>COUNTIFS(总表!AL:AL,N11,总表!E:E,"废止")</f>
        <v>0</v>
      </c>
      <c r="AA11" s="196">
        <f>COUNTIFS(总表!AL:AL,N11,总表!E:E,"被代替")</f>
        <v>0</v>
      </c>
      <c r="AB11" s="199">
        <f>COUNTIFS(总表!AL:AL,N11,总表!AP:AP,"是",总表!E:E,"现行")</f>
        <v>5</v>
      </c>
      <c r="AC11" s="199">
        <f t="shared" si="2"/>
        <v>0</v>
      </c>
      <c r="AD11" s="196">
        <f>COUNTIFS(总表!AL:AL,N11,总表!AP:AP,"是",总表!E:E,"废止")</f>
        <v>0</v>
      </c>
      <c r="AE11" s="196">
        <f>COUNTIFS(总表!AL:AL,N11,总表!AP:AP,"是",总表!E:E,"被代替")</f>
        <v>0</v>
      </c>
    </row>
    <row r="12" spans="1:31">
      <c r="A12"/>
      <c r="B12" s="71"/>
      <c r="C12" s="80"/>
      <c r="D12" s="43"/>
      <c r="E12"/>
      <c r="F12" s="71"/>
      <c r="G12" s="80"/>
      <c r="H12" s="43"/>
      <c r="I12"/>
      <c r="J12" s="196" t="s">
        <v>5350</v>
      </c>
      <c r="N12" s="221" t="s">
        <v>4474</v>
      </c>
      <c r="O12" s="218" t="s">
        <v>60</v>
      </c>
      <c r="P12" s="218" t="s">
        <v>2164</v>
      </c>
      <c r="Q12" s="415" t="s">
        <v>4473</v>
      </c>
      <c r="R12" s="196">
        <f>COUNTIF(总表!AL:AL,N12)</f>
        <v>1</v>
      </c>
      <c r="T12" s="196">
        <f>COUNTIFS(总表!AL:AL,N12,总表!AP:AP,"是")</f>
        <v>1</v>
      </c>
      <c r="V12" s="229" t="s">
        <v>5351</v>
      </c>
      <c r="X12" s="199">
        <f>COUNTIFS(总表!AL:AL,N12,总表!E:E,"现行")</f>
        <v>1</v>
      </c>
      <c r="Y12" s="199">
        <f t="shared" si="1"/>
        <v>0</v>
      </c>
      <c r="Z12" s="196">
        <f>COUNTIFS(总表!AL:AL,N12,总表!E:E,"废止")</f>
        <v>0</v>
      </c>
      <c r="AA12" s="196">
        <f>COUNTIFS(总表!AL:AL,N12,总表!E:E,"被代替")</f>
        <v>0</v>
      </c>
      <c r="AB12" s="199">
        <f>COUNTIFS(总表!AL:AL,N12,总表!AP:AP,"是",总表!E:E,"现行")</f>
        <v>1</v>
      </c>
      <c r="AC12" s="199">
        <f t="shared" si="2"/>
        <v>0</v>
      </c>
      <c r="AD12" s="196">
        <f>COUNTIFS(总表!AL:AL,N12,总表!AP:AP,"是",总表!E:E,"废止")</f>
        <v>0</v>
      </c>
      <c r="AE12" s="196">
        <f>COUNTIFS(总表!AL:AL,N12,总表!AP:AP,"是",总表!E:E,"被代替")</f>
        <v>0</v>
      </c>
    </row>
    <row r="13" spans="1:31">
      <c r="A13"/>
      <c r="B13" s="71"/>
      <c r="C13" s="80"/>
      <c r="D13" s="43"/>
      <c r="E13"/>
      <c r="F13" s="205"/>
      <c r="G13" s="43"/>
      <c r="H13" s="43"/>
      <c r="I13"/>
      <c r="N13" s="223" t="s">
        <v>4484</v>
      </c>
      <c r="O13" s="198" t="s">
        <v>60</v>
      </c>
      <c r="P13" s="198" t="s">
        <v>2164</v>
      </c>
      <c r="Q13" s="415" t="s">
        <v>4482</v>
      </c>
      <c r="R13" s="196">
        <f>COUNTIF(总表!AL:AL,N13)</f>
        <v>13</v>
      </c>
      <c r="T13" s="196">
        <f>COUNTIFS(总表!AL:AL,N13,总表!AP:AP,"是")</f>
        <v>13</v>
      </c>
      <c r="V13" s="232">
        <f>V9/V5</f>
        <v>8.10791366906475</v>
      </c>
      <c r="X13" s="199">
        <f>COUNTIFS(总表!AL:AL,N13,总表!E:E,"现行")</f>
        <v>8</v>
      </c>
      <c r="Y13" s="199">
        <f t="shared" si="1"/>
        <v>5</v>
      </c>
      <c r="Z13" s="196">
        <f>COUNTIFS(总表!AL:AL,N13,总表!E:E,"废止")</f>
        <v>5</v>
      </c>
      <c r="AA13" s="196">
        <f>COUNTIFS(总表!AL:AL,N13,总表!E:E,"被代替")</f>
        <v>0</v>
      </c>
      <c r="AB13" s="199">
        <f>COUNTIFS(总表!AL:AL,N13,总表!AP:AP,"是",总表!E:E,"现行")</f>
        <v>8</v>
      </c>
      <c r="AC13" s="199">
        <f t="shared" si="2"/>
        <v>5</v>
      </c>
      <c r="AD13" s="196">
        <f>COUNTIFS(总表!AL:AL,N13,总表!AP:AP,"是",总表!E:E,"废止")</f>
        <v>5</v>
      </c>
      <c r="AE13" s="196">
        <f>COUNTIFS(总表!AL:AL,N13,总表!AP:AP,"是",总表!E:E,"被代替")</f>
        <v>0</v>
      </c>
    </row>
    <row r="14" spans="1:31">
      <c r="A14"/>
      <c r="B14" s="71"/>
      <c r="C14" s="80"/>
      <c r="D14" s="43"/>
      <c r="E14"/>
      <c r="F14" s="71"/>
      <c r="G14" s="80"/>
      <c r="H14" s="43"/>
      <c r="I14"/>
      <c r="N14" s="222" t="s">
        <v>4596</v>
      </c>
      <c r="O14" s="220" t="s">
        <v>60</v>
      </c>
      <c r="P14" s="220" t="s">
        <v>2164</v>
      </c>
      <c r="Q14" s="415" t="s">
        <v>4595</v>
      </c>
      <c r="R14" s="196">
        <f>COUNTIF(总表!AL:AL,N14)</f>
        <v>1</v>
      </c>
      <c r="T14" s="196">
        <f>COUNTIFS(总表!AL:AL,N14,总表!AP:AP,"是")</f>
        <v>1</v>
      </c>
      <c r="X14" s="199">
        <f>COUNTIFS(总表!AL:AL,N14,总表!E:E,"现行")</f>
        <v>1</v>
      </c>
      <c r="Y14" s="199">
        <f t="shared" si="1"/>
        <v>0</v>
      </c>
      <c r="Z14" s="196">
        <f>COUNTIFS(总表!AL:AL,N14,总表!E:E,"废止")</f>
        <v>0</v>
      </c>
      <c r="AA14" s="196">
        <f>COUNTIFS(总表!AL:AL,N14,总表!E:E,"被代替")</f>
        <v>0</v>
      </c>
      <c r="AB14" s="199">
        <f>COUNTIFS(总表!AL:AL,N14,总表!AP:AP,"是",总表!E:E,"现行")</f>
        <v>1</v>
      </c>
      <c r="AC14" s="199">
        <f t="shared" si="2"/>
        <v>0</v>
      </c>
      <c r="AD14" s="196">
        <f>COUNTIFS(总表!AL:AL,N14,总表!AP:AP,"是",总表!E:E,"废止")</f>
        <v>0</v>
      </c>
      <c r="AE14" s="196">
        <f>COUNTIFS(总表!AL:AL,N14,总表!AP:AP,"是",总表!E:E,"被代替")</f>
        <v>0</v>
      </c>
    </row>
    <row r="15" spans="1:31">
      <c r="A15"/>
      <c r="B15" s="71"/>
      <c r="C15" s="80"/>
      <c r="D15" s="43"/>
      <c r="E15"/>
      <c r="F15" s="71"/>
      <c r="G15" s="80"/>
      <c r="H15" s="43"/>
      <c r="I15"/>
      <c r="N15" s="222" t="s">
        <v>4609</v>
      </c>
      <c r="O15" s="220" t="s">
        <v>60</v>
      </c>
      <c r="P15" s="220" t="s">
        <v>2164</v>
      </c>
      <c r="Q15" s="415" t="s">
        <v>4608</v>
      </c>
      <c r="R15" s="196">
        <f>COUNTIF(总表!AL:AL,N15)</f>
        <v>1</v>
      </c>
      <c r="T15" s="196">
        <f>COUNTIFS(总表!AL:AL,N15,总表!AP:AP,"是")</f>
        <v>1</v>
      </c>
      <c r="X15" s="199">
        <f>COUNTIFS(总表!AL:AL,N15,总表!E:E,"现行")</f>
        <v>1</v>
      </c>
      <c r="Y15" s="199">
        <f t="shared" si="1"/>
        <v>0</v>
      </c>
      <c r="Z15" s="196">
        <f>COUNTIFS(总表!AL:AL,N15,总表!E:E,"废止")</f>
        <v>0</v>
      </c>
      <c r="AA15" s="196">
        <f>COUNTIFS(总表!AL:AL,N15,总表!E:E,"被代替")</f>
        <v>0</v>
      </c>
      <c r="AB15" s="199">
        <f>COUNTIFS(总表!AL:AL,N15,总表!AP:AP,"是",总表!E:E,"现行")</f>
        <v>1</v>
      </c>
      <c r="AC15" s="199">
        <f t="shared" si="2"/>
        <v>0</v>
      </c>
      <c r="AD15" s="196">
        <f>COUNTIFS(总表!AL:AL,N15,总表!AP:AP,"是",总表!E:E,"废止")</f>
        <v>0</v>
      </c>
      <c r="AE15" s="196">
        <f>COUNTIFS(总表!AL:AL,N15,总表!AP:AP,"是",总表!E:E,"被代替")</f>
        <v>0</v>
      </c>
    </row>
    <row r="16" spans="1:31">
      <c r="A16"/>
      <c r="B16" s="71"/>
      <c r="C16" s="80"/>
      <c r="D16" s="43"/>
      <c r="E16"/>
      <c r="F16" s="205"/>
      <c r="G16" s="43"/>
      <c r="H16" s="43"/>
      <c r="I16"/>
      <c r="N16" s="197" t="s">
        <v>4621</v>
      </c>
      <c r="O16" t="s">
        <v>60</v>
      </c>
      <c r="P16" t="s">
        <v>2164</v>
      </c>
      <c r="Q16" s="415" t="s">
        <v>4620</v>
      </c>
      <c r="R16" s="196">
        <f>COUNTIF(总表!AL:AL,N16)</f>
        <v>1</v>
      </c>
      <c r="T16" s="196">
        <f>COUNTIFS(总表!AL:AL,N16,总表!AP:AP,"是")</f>
        <v>1</v>
      </c>
      <c r="V16" s="233" t="s">
        <v>5352</v>
      </c>
      <c r="X16" s="199">
        <f>COUNTIFS(总表!AL:AL,N16,总表!E:E,"现行")</f>
        <v>1</v>
      </c>
      <c r="Y16" s="199">
        <f t="shared" si="1"/>
        <v>0</v>
      </c>
      <c r="Z16" s="196">
        <f>COUNTIFS(总表!AL:AL,N16,总表!E:E,"废止")</f>
        <v>0</v>
      </c>
      <c r="AA16" s="196">
        <f>COUNTIFS(总表!AL:AL,N16,总表!E:E,"被代替")</f>
        <v>0</v>
      </c>
      <c r="AB16" s="199">
        <f>COUNTIFS(总表!AL:AL,N16,总表!AP:AP,"是",总表!E:E,"现行")</f>
        <v>1</v>
      </c>
      <c r="AC16" s="199">
        <f t="shared" si="2"/>
        <v>0</v>
      </c>
      <c r="AD16" s="196">
        <f>COUNTIFS(总表!AL:AL,N16,总表!AP:AP,"是",总表!E:E,"废止")</f>
        <v>0</v>
      </c>
      <c r="AE16" s="196">
        <f>COUNTIFS(总表!AL:AL,N16,总表!AP:AP,"是",总表!E:E,"被代替")</f>
        <v>0</v>
      </c>
    </row>
    <row r="17" spans="1:31">
      <c r="A17"/>
      <c r="B17" s="71"/>
      <c r="C17" s="80"/>
      <c r="D17" s="43"/>
      <c r="E17"/>
      <c r="F17" s="71"/>
      <c r="G17" s="80"/>
      <c r="H17" s="43"/>
      <c r="I17"/>
      <c r="N17" s="222" t="s">
        <v>4637</v>
      </c>
      <c r="O17" s="220" t="s">
        <v>60</v>
      </c>
      <c r="P17" s="220" t="s">
        <v>2164</v>
      </c>
      <c r="Q17" s="415" t="s">
        <v>4635</v>
      </c>
      <c r="R17" s="196">
        <f>COUNTIF(总表!AL:AL,N17)</f>
        <v>1</v>
      </c>
      <c r="T17" s="196">
        <f>COUNTIFS(总表!AL:AL,N17,总表!AP:AP,"是")</f>
        <v>1</v>
      </c>
      <c r="X17" s="199">
        <f>COUNTIFS(总表!AL:AL,N17,总表!E:E,"现行")</f>
        <v>0</v>
      </c>
      <c r="Y17" s="199">
        <f t="shared" si="1"/>
        <v>1</v>
      </c>
      <c r="Z17" s="196">
        <f>COUNTIFS(总表!AL:AL,N17,总表!E:E,"废止")</f>
        <v>1</v>
      </c>
      <c r="AA17" s="196">
        <f>COUNTIFS(总表!AL:AL,N17,总表!E:E,"被代替")</f>
        <v>0</v>
      </c>
      <c r="AB17" s="199">
        <f>COUNTIFS(总表!AL:AL,N17,总表!AP:AP,"是",总表!E:E,"现行")</f>
        <v>0</v>
      </c>
      <c r="AC17" s="199">
        <f t="shared" si="2"/>
        <v>1</v>
      </c>
      <c r="AD17" s="196">
        <f>COUNTIFS(总表!AL:AL,N17,总表!AP:AP,"是",总表!E:E,"废止")</f>
        <v>1</v>
      </c>
      <c r="AE17" s="196">
        <f>COUNTIFS(总表!AL:AL,N17,总表!AP:AP,"是",总表!E:E,"被代替")</f>
        <v>0</v>
      </c>
    </row>
    <row r="18" spans="1:31">
      <c r="A18"/>
      <c r="B18" s="71"/>
      <c r="C18" s="80"/>
      <c r="D18" s="43"/>
      <c r="E18" s="206" t="s">
        <v>5353</v>
      </c>
      <c r="F18" s="71"/>
      <c r="G18" s="80"/>
      <c r="H18" s="43"/>
      <c r="I18"/>
      <c r="N18" s="222" t="s">
        <v>4645</v>
      </c>
      <c r="O18" s="220" t="s">
        <v>60</v>
      </c>
      <c r="P18" s="220" t="s">
        <v>2164</v>
      </c>
      <c r="Q18" s="415" t="s">
        <v>4643</v>
      </c>
      <c r="R18" s="196">
        <f>COUNTIF(总表!AL:AL,N18)</f>
        <v>1</v>
      </c>
      <c r="T18" s="196">
        <f>COUNTIFS(总表!AL:AL,N18,总表!AP:AP,"是")</f>
        <v>1</v>
      </c>
      <c r="X18" s="199">
        <f>COUNTIFS(总表!AL:AL,N18,总表!E:E,"现行")</f>
        <v>1</v>
      </c>
      <c r="Y18" s="199">
        <f t="shared" si="1"/>
        <v>0</v>
      </c>
      <c r="Z18" s="196">
        <f>COUNTIFS(总表!AL:AL,N18,总表!E:E,"废止")</f>
        <v>0</v>
      </c>
      <c r="AA18" s="196">
        <f>COUNTIFS(总表!AL:AL,N18,总表!E:E,"被代替")</f>
        <v>0</v>
      </c>
      <c r="AB18" s="199">
        <f>COUNTIFS(总表!AL:AL,N18,总表!AP:AP,"是",总表!E:E,"现行")</f>
        <v>1</v>
      </c>
      <c r="AC18" s="199">
        <f t="shared" si="2"/>
        <v>0</v>
      </c>
      <c r="AD18" s="196">
        <f>COUNTIFS(总表!AL:AL,N18,总表!AP:AP,"是",总表!E:E,"废止")</f>
        <v>0</v>
      </c>
      <c r="AE18" s="196">
        <f>COUNTIFS(总表!AL:AL,N18,总表!AP:AP,"是",总表!E:E,"被代替")</f>
        <v>0</v>
      </c>
    </row>
    <row r="19" ht="21.6" spans="1:31">
      <c r="A19" s="207" t="s">
        <v>3</v>
      </c>
      <c r="B19" s="201" t="s">
        <v>5324</v>
      </c>
      <c r="C19" s="80"/>
      <c r="D19" s="43"/>
      <c r="E19" s="201" t="s">
        <v>5354</v>
      </c>
      <c r="F19" s="201" t="s">
        <v>5355</v>
      </c>
      <c r="G19" s="80" t="s">
        <v>5356</v>
      </c>
      <c r="H19" s="43"/>
      <c r="I19"/>
      <c r="N19" s="224" t="s">
        <v>4654</v>
      </c>
      <c r="O19" t="s">
        <v>60</v>
      </c>
      <c r="P19" t="s">
        <v>2164</v>
      </c>
      <c r="Q19" s="415" t="s">
        <v>4652</v>
      </c>
      <c r="R19" s="196">
        <f>COUNTIF(总表!AL:AL,N19)</f>
        <v>2</v>
      </c>
      <c r="T19" s="196">
        <f>COUNTIFS(总表!AL:AL,N19,总表!AP:AP,"是")</f>
        <v>2</v>
      </c>
      <c r="X19" s="199">
        <f>COUNTIFS(总表!AL:AL,N19,总表!E:E,"现行")</f>
        <v>2</v>
      </c>
      <c r="Y19" s="199">
        <f t="shared" si="1"/>
        <v>0</v>
      </c>
      <c r="Z19" s="196">
        <f>COUNTIFS(总表!AL:AL,N19,总表!E:E,"废止")</f>
        <v>0</v>
      </c>
      <c r="AA19" s="196">
        <f>COUNTIFS(总表!AL:AL,N19,总表!E:E,"被代替")</f>
        <v>0</v>
      </c>
      <c r="AB19" s="199">
        <f>COUNTIFS(总表!AL:AL,N19,总表!AP:AP,"是",总表!E:E,"现行")</f>
        <v>2</v>
      </c>
      <c r="AC19" s="199">
        <f t="shared" si="2"/>
        <v>0</v>
      </c>
      <c r="AD19" s="196">
        <f>COUNTIFS(总表!AL:AL,N19,总表!AP:AP,"是",总表!E:E,"废止")</f>
        <v>0</v>
      </c>
      <c r="AE19" s="196">
        <f>COUNTIFS(总表!AL:AL,N19,总表!AP:AP,"是",总表!E:E,"被代替")</f>
        <v>0</v>
      </c>
    </row>
    <row r="20" spans="1:31">
      <c r="A20" s="31" t="s">
        <v>46</v>
      </c>
      <c r="B20" s="71">
        <f>COUNTIF(总表!E:E,A20)</f>
        <v>556</v>
      </c>
      <c r="C20" s="80"/>
      <c r="D20" s="43"/>
      <c r="E20" s="208" t="s">
        <v>5357</v>
      </c>
      <c r="F20" s="71" t="e">
        <f>COUNTIF(#REF!,E20)</f>
        <v>#REF!</v>
      </c>
      <c r="G20" s="71" t="e">
        <f>COUNTIF(#REF!,E20)</f>
        <v>#REF!</v>
      </c>
      <c r="H20" s="43"/>
      <c r="I20"/>
      <c r="N20" s="224" t="s">
        <v>4677</v>
      </c>
      <c r="O20" t="s">
        <v>60</v>
      </c>
      <c r="P20" t="s">
        <v>2164</v>
      </c>
      <c r="Q20" s="415" t="s">
        <v>4675</v>
      </c>
      <c r="R20" s="196">
        <f>COUNTIF(总表!AL:AL,N20)</f>
        <v>1</v>
      </c>
      <c r="T20" s="196">
        <f>COUNTIFS(总表!AL:AL,N20,总表!AP:AP,"是")</f>
        <v>1</v>
      </c>
      <c r="X20" s="199">
        <f>COUNTIFS(总表!AL:AL,N20,总表!E:E,"现行")</f>
        <v>1</v>
      </c>
      <c r="Y20" s="199">
        <f t="shared" si="1"/>
        <v>0</v>
      </c>
      <c r="Z20" s="196">
        <f>COUNTIFS(总表!AL:AL,N20,总表!E:E,"废止")</f>
        <v>0</v>
      </c>
      <c r="AA20" s="196">
        <f>COUNTIFS(总表!AL:AL,N20,总表!E:E,"被代替")</f>
        <v>0</v>
      </c>
      <c r="AB20" s="199">
        <f>COUNTIFS(总表!AL:AL,N20,总表!AP:AP,"是",总表!E:E,"现行")</f>
        <v>1</v>
      </c>
      <c r="AC20" s="199">
        <f t="shared" si="2"/>
        <v>0</v>
      </c>
      <c r="AD20" s="196">
        <f>COUNTIFS(总表!AL:AL,N20,总表!AP:AP,"是",总表!E:E,"废止")</f>
        <v>0</v>
      </c>
      <c r="AE20" s="196">
        <f>COUNTIFS(总表!AL:AL,N20,总表!AP:AP,"是",总表!E:E,"被代替")</f>
        <v>0</v>
      </c>
    </row>
    <row r="21" spans="1:31">
      <c r="A21" s="16" t="s">
        <v>239</v>
      </c>
      <c r="B21" s="71">
        <f>COUNTIF(总表!E:E,A21)</f>
        <v>70</v>
      </c>
      <c r="C21" s="80"/>
      <c r="D21" s="43"/>
      <c r="E21" s="209" t="s">
        <v>5358</v>
      </c>
      <c r="F21" s="71" t="e">
        <f>COUNTIF(#REF!,E21)</f>
        <v>#REF!</v>
      </c>
      <c r="G21" s="71" t="e">
        <f>COUNTIF(#REF!,E21)</f>
        <v>#REF!</v>
      </c>
      <c r="H21" s="43"/>
      <c r="I21"/>
      <c r="N21" s="224" t="s">
        <v>4686</v>
      </c>
      <c r="O21" t="s">
        <v>60</v>
      </c>
      <c r="P21" t="s">
        <v>2164</v>
      </c>
      <c r="Q21" s="415" t="s">
        <v>4684</v>
      </c>
      <c r="R21" s="196">
        <f>COUNTIF(总表!AL:AL,N21)</f>
        <v>1</v>
      </c>
      <c r="T21" s="196">
        <f>COUNTIFS(总表!AL:AL,N21,总表!AP:AP,"是")</f>
        <v>1</v>
      </c>
      <c r="V21" s="234" t="s">
        <v>5359</v>
      </c>
      <c r="X21" s="199">
        <f>COUNTIFS(总表!AL:AL,N21,总表!E:E,"现行")</f>
        <v>1</v>
      </c>
      <c r="Y21" s="199">
        <f t="shared" si="1"/>
        <v>0</v>
      </c>
      <c r="Z21" s="196">
        <f>COUNTIFS(总表!AL:AL,N21,总表!E:E,"废止")</f>
        <v>0</v>
      </c>
      <c r="AA21" s="196">
        <f>COUNTIFS(总表!AL:AL,N21,总表!E:E,"被代替")</f>
        <v>0</v>
      </c>
      <c r="AB21" s="199">
        <f>COUNTIFS(总表!AL:AL,N21,总表!AP:AP,"是",总表!E:E,"现行")</f>
        <v>1</v>
      </c>
      <c r="AC21" s="199">
        <f t="shared" si="2"/>
        <v>0</v>
      </c>
      <c r="AD21" s="196">
        <f>COUNTIFS(总表!AL:AL,N21,总表!AP:AP,"是",总表!E:E,"废止")</f>
        <v>0</v>
      </c>
      <c r="AE21" s="196">
        <f>COUNTIFS(总表!AL:AL,N21,总表!AP:AP,"是",总表!E:E,"被代替")</f>
        <v>0</v>
      </c>
    </row>
    <row r="22" spans="1:31">
      <c r="A22" s="31" t="s">
        <v>445</v>
      </c>
      <c r="B22" s="71">
        <f>COUNTIF(总表!E:E,A22)</f>
        <v>21</v>
      </c>
      <c r="C22" s="80"/>
      <c r="D22" s="43"/>
      <c r="E22" s="208" t="s">
        <v>5360</v>
      </c>
      <c r="F22" s="71" t="e">
        <f>COUNTIF(#REF!,E22)</f>
        <v>#REF!</v>
      </c>
      <c r="G22" s="71" t="e">
        <f>COUNTIF(#REF!,E22)</f>
        <v>#REF!</v>
      </c>
      <c r="H22" s="43"/>
      <c r="I22"/>
      <c r="N22" s="224" t="s">
        <v>4701</v>
      </c>
      <c r="O22" t="s">
        <v>60</v>
      </c>
      <c r="P22" t="s">
        <v>4634</v>
      </c>
      <c r="Q22" s="415" t="s">
        <v>4699</v>
      </c>
      <c r="R22" s="196">
        <f>COUNTIF(总表!AL:AL,N22)</f>
        <v>50</v>
      </c>
      <c r="S22" s="197">
        <f>COUNTIFS(总表!AL:AL,N22,总表!AO:AO,"是")</f>
        <v>38</v>
      </c>
      <c r="T22" s="196">
        <f>COUNTIFS(总表!AL:AL,N22,总表!AP:AP,"是")</f>
        <v>18</v>
      </c>
      <c r="V22" s="234">
        <f>SUM(R:R)</f>
        <v>1294</v>
      </c>
      <c r="X22" s="199">
        <f>COUNTIFS(总表!AL:AL,N22,总表!E:E,"现行")</f>
        <v>46</v>
      </c>
      <c r="Y22" s="199">
        <f t="shared" si="1"/>
        <v>4</v>
      </c>
      <c r="Z22" s="196">
        <f>COUNTIFS(总表!AL:AL,N22,总表!E:E,"废止")</f>
        <v>0</v>
      </c>
      <c r="AA22" s="196">
        <f>COUNTIFS(总表!AL:AL,N22,总表!E:E,"被代替")</f>
        <v>4</v>
      </c>
      <c r="AB22" s="199">
        <f>COUNTIFS(总表!AL:AL,N22,总表!AP:AP,"是",总表!E:E,"现行")</f>
        <v>14</v>
      </c>
      <c r="AC22" s="199">
        <f t="shared" si="2"/>
        <v>4</v>
      </c>
      <c r="AD22" s="196">
        <f>COUNTIFS(总表!AL:AL,N22,总表!AP:AP,"是",总表!E:E,"废止")</f>
        <v>0</v>
      </c>
      <c r="AE22" s="196">
        <f>COUNTIFS(总表!AL:AL,N22,总表!AP:AP,"是",总表!E:E,"被代替")</f>
        <v>4</v>
      </c>
    </row>
    <row r="23" spans="1:31">
      <c r="A23" s="16" t="s">
        <v>5361</v>
      </c>
      <c r="B23" s="210">
        <v>51</v>
      </c>
      <c r="C23" s="80"/>
      <c r="D23" s="43"/>
      <c r="E23" s="209" t="s">
        <v>5362</v>
      </c>
      <c r="F23" s="71" t="e">
        <f>COUNTIF(#REF!,E23)</f>
        <v>#REF!</v>
      </c>
      <c r="G23" s="71" t="e">
        <f>COUNTIF(#REF!,E23)</f>
        <v>#REF!</v>
      </c>
      <c r="H23" s="43"/>
      <c r="I23"/>
      <c r="N23" s="197" t="s">
        <v>5092</v>
      </c>
      <c r="O23" t="s">
        <v>60</v>
      </c>
      <c r="P23" t="s">
        <v>5088</v>
      </c>
      <c r="Q23" s="416" t="s">
        <v>5089</v>
      </c>
      <c r="R23" s="196">
        <f>COUNTIF(总表!AL:AL,N23)</f>
        <v>1</v>
      </c>
      <c r="T23" s="196">
        <f>COUNTIFS(总表!AL:AL,N23,总表!AP:AP,"是")</f>
        <v>1</v>
      </c>
      <c r="V23" s="229" t="s">
        <v>5331</v>
      </c>
      <c r="X23" s="199">
        <f>COUNTIFS(总表!AL:AL,N23,总表!E:E,"现行")</f>
        <v>1</v>
      </c>
      <c r="Y23" s="199">
        <f t="shared" si="1"/>
        <v>0</v>
      </c>
      <c r="Z23" s="196">
        <f>COUNTIFS(总表!AL:AL,N23,总表!E:E,"废止")</f>
        <v>0</v>
      </c>
      <c r="AA23" s="196">
        <f>COUNTIFS(总表!AL:AL,N23,总表!E:E,"被代替")</f>
        <v>0</v>
      </c>
      <c r="AB23" s="199">
        <f>COUNTIFS(总表!AL:AL,N23,总表!AP:AP,"是",总表!E:E,"现行")</f>
        <v>1</v>
      </c>
      <c r="AC23" s="199">
        <f t="shared" si="2"/>
        <v>0</v>
      </c>
      <c r="AD23" s="196">
        <f>COUNTIFS(总表!AL:AL,N23,总表!AP:AP,"是",总表!E:E,"废止")</f>
        <v>0</v>
      </c>
      <c r="AE23" s="196">
        <f>COUNTIFS(总表!AL:AL,N23,总表!AP:AP,"是",总表!E:E,"被代替")</f>
        <v>0</v>
      </c>
    </row>
    <row r="24" spans="1:31">
      <c r="A24"/>
      <c r="B24" s="72">
        <f>SUM(B20:B22)</f>
        <v>647</v>
      </c>
      <c r="C24" s="80"/>
      <c r="D24" s="43"/>
      <c r="E24" s="208" t="s">
        <v>5363</v>
      </c>
      <c r="F24" s="71" t="e">
        <f>COUNTIF(#REF!,E24)</f>
        <v>#REF!</v>
      </c>
      <c r="G24" s="71" t="e">
        <f>COUNTIF(#REF!,E24)</f>
        <v>#REF!</v>
      </c>
      <c r="H24" s="43"/>
      <c r="I24"/>
      <c r="N24" s="224" t="s">
        <v>5101</v>
      </c>
      <c r="O24" t="s">
        <v>5099</v>
      </c>
      <c r="P24" t="s">
        <v>5100</v>
      </c>
      <c r="Q24" s="416" t="s">
        <v>5364</v>
      </c>
      <c r="R24" s="196">
        <f>COUNTIF(总表!AL:AL,N24)</f>
        <v>9</v>
      </c>
      <c r="T24" s="196">
        <f>COUNTIFS(总表!AL:AL,N24,总表!AP:AP,"是")</f>
        <v>9</v>
      </c>
      <c r="V24" s="229">
        <f>SUM(S:S)</f>
        <v>139</v>
      </c>
      <c r="X24" s="199">
        <f>COUNTIFS(总表!AL:AL,N24,总表!E:E,"现行")</f>
        <v>8</v>
      </c>
      <c r="Y24" s="199">
        <f t="shared" si="1"/>
        <v>1</v>
      </c>
      <c r="Z24" s="196">
        <f>COUNTIFS(总表!AL:AL,N24,总表!E:E,"废止")</f>
        <v>1</v>
      </c>
      <c r="AA24" s="196">
        <f>COUNTIFS(总表!AL:AL,N24,总表!E:E,"被代替")</f>
        <v>0</v>
      </c>
      <c r="AB24" s="199">
        <f>COUNTIFS(总表!AL:AL,N24,总表!AP:AP,"是",总表!E:E,"现行")</f>
        <v>8</v>
      </c>
      <c r="AC24" s="199">
        <f t="shared" si="2"/>
        <v>1</v>
      </c>
      <c r="AD24" s="196">
        <f>COUNTIFS(总表!AL:AL,N24,总表!AP:AP,"是",总表!E:E,"废止")</f>
        <v>1</v>
      </c>
      <c r="AE24" s="196">
        <f>COUNTIFS(总表!AL:AL,N24,总表!AP:AP,"是",总表!E:E,"被代替")</f>
        <v>0</v>
      </c>
    </row>
    <row r="25" spans="1:31">
      <c r="A25"/>
      <c r="B25" s="205"/>
      <c r="C25" s="80"/>
      <c r="D25" s="43"/>
      <c r="E25" s="208" t="s">
        <v>5365</v>
      </c>
      <c r="F25" s="71" t="e">
        <f>COUNTIF(#REF!,E25)</f>
        <v>#REF!</v>
      </c>
      <c r="G25" s="71" t="e">
        <f>COUNTIF(#REF!,E25)</f>
        <v>#REF!</v>
      </c>
      <c r="H25" s="43"/>
      <c r="I25"/>
      <c r="N25" s="224" t="s">
        <v>5123</v>
      </c>
      <c r="O25" t="s">
        <v>5099</v>
      </c>
      <c r="P25" t="s">
        <v>5122</v>
      </c>
      <c r="Q25" s="416" t="s">
        <v>5139</v>
      </c>
      <c r="R25" s="196">
        <f>COUNTIF(总表!AL:AL,N25)</f>
        <v>16</v>
      </c>
      <c r="T25" s="196">
        <f>COUNTIFS(总表!AL:AL,N25,总表!AP:AP,"是")</f>
        <v>16</v>
      </c>
      <c r="X25" s="199">
        <f>COUNTIFS(总表!AL:AL,N25,总表!E:E,"现行")</f>
        <v>15</v>
      </c>
      <c r="Y25" s="199">
        <f t="shared" si="1"/>
        <v>1</v>
      </c>
      <c r="Z25" s="196">
        <f>COUNTIFS(总表!AL:AL,N25,总表!E:E,"废止")</f>
        <v>0</v>
      </c>
      <c r="AA25" s="196">
        <f>COUNTIFS(总表!AL:AL,N25,总表!E:E,"被代替")</f>
        <v>1</v>
      </c>
      <c r="AB25" s="199">
        <f>COUNTIFS(总表!AL:AL,N25,总表!AP:AP,"是",总表!E:E,"现行")</f>
        <v>15</v>
      </c>
      <c r="AC25" s="199">
        <f t="shared" si="2"/>
        <v>1</v>
      </c>
      <c r="AD25" s="196">
        <f>COUNTIFS(总表!AL:AL,N25,总表!AP:AP,"是",总表!E:E,"废止")</f>
        <v>0</v>
      </c>
      <c r="AE25" s="196">
        <f>COUNTIFS(总表!AL:AL,N25,总表!AP:AP,"是",总表!E:E,"被代替")</f>
        <v>1</v>
      </c>
    </row>
    <row r="26" spans="1:31">
      <c r="A26"/>
      <c r="B26" s="71"/>
      <c r="C26" s="43"/>
      <c r="D26" s="43"/>
      <c r="E26"/>
      <c r="F26" s="205"/>
      <c r="G26" s="43"/>
      <c r="H26" s="43"/>
      <c r="I26"/>
      <c r="N26" s="224" t="s">
        <v>5173</v>
      </c>
      <c r="O26" t="s">
        <v>5099</v>
      </c>
      <c r="P26" t="s">
        <v>5122</v>
      </c>
      <c r="Q26" s="416" t="s">
        <v>5180</v>
      </c>
      <c r="R26" s="196">
        <f>COUNTIF(总表!AL:AL,N26)</f>
        <v>5</v>
      </c>
      <c r="T26" s="196">
        <f>COUNTIFS(总表!AL:AL,N26,总表!AP:AP,"是")</f>
        <v>5</v>
      </c>
      <c r="V26" s="229" t="s">
        <v>5366</v>
      </c>
      <c r="X26" s="199">
        <f>COUNTIFS(总表!AL:AL,N26,总表!E:E,"现行")</f>
        <v>5</v>
      </c>
      <c r="Y26" s="199">
        <f t="shared" si="1"/>
        <v>0</v>
      </c>
      <c r="Z26" s="196">
        <f>COUNTIFS(总表!AL:AL,N26,总表!E:E,"废止")</f>
        <v>0</v>
      </c>
      <c r="AA26" s="196">
        <f>COUNTIFS(总表!AL:AL,N26,总表!E:E,"被代替")</f>
        <v>0</v>
      </c>
      <c r="AB26" s="199">
        <f>COUNTIFS(总表!AL:AL,N26,总表!AP:AP,"是",总表!E:E,"现行")</f>
        <v>5</v>
      </c>
      <c r="AC26" s="199">
        <f t="shared" si="2"/>
        <v>0</v>
      </c>
      <c r="AD26" s="196">
        <f>COUNTIFS(总表!AL:AL,N26,总表!AP:AP,"是",总表!E:E,"废止")</f>
        <v>0</v>
      </c>
      <c r="AE26" s="196">
        <f>COUNTIFS(总表!AL:AL,N26,总表!AP:AP,"是",总表!E:E,"被代替")</f>
        <v>0</v>
      </c>
    </row>
    <row r="27" spans="1:31">
      <c r="A27"/>
      <c r="B27" s="71"/>
      <c r="C27" s="80"/>
      <c r="D27" s="43"/>
      <c r="E27"/>
      <c r="F27" s="71"/>
      <c r="G27" s="80"/>
      <c r="H27" s="43"/>
      <c r="I27"/>
      <c r="N27" s="224" t="s">
        <v>5193</v>
      </c>
      <c r="O27" t="s">
        <v>5099</v>
      </c>
      <c r="P27" t="s">
        <v>5122</v>
      </c>
      <c r="Q27" s="416" t="s">
        <v>5192</v>
      </c>
      <c r="R27" s="196">
        <f>COUNTIF(总表!AL:AL,N27)</f>
        <v>2</v>
      </c>
      <c r="T27" s="196">
        <f>COUNTIFS(总表!AL:AL,N27,总表!AP:AP,"是")</f>
        <v>2</v>
      </c>
      <c r="V27" s="232">
        <f>SUM(R4:R22)</f>
        <v>582</v>
      </c>
      <c r="X27" s="199">
        <f>COUNTIFS(总表!AL:AL,N27,总表!E:E,"现行")</f>
        <v>2</v>
      </c>
      <c r="Y27" s="199">
        <f t="shared" si="1"/>
        <v>0</v>
      </c>
      <c r="Z27" s="196">
        <f>COUNTIFS(总表!AL:AL,N27,总表!E:E,"废止")</f>
        <v>0</v>
      </c>
      <c r="AA27" s="196">
        <f>COUNTIFS(总表!AL:AL,N27,总表!E:E,"被代替")</f>
        <v>0</v>
      </c>
      <c r="AB27" s="199">
        <f>COUNTIFS(总表!AL:AL,N27,总表!AP:AP,"是",总表!E:E,"现行")</f>
        <v>2</v>
      </c>
      <c r="AC27" s="199">
        <f t="shared" si="2"/>
        <v>0</v>
      </c>
      <c r="AD27" s="196">
        <f>COUNTIFS(总表!AL:AL,N27,总表!AP:AP,"是",总表!E:E,"废止")</f>
        <v>0</v>
      </c>
      <c r="AE27" s="196">
        <f>COUNTIFS(总表!AL:AL,N27,总表!AP:AP,"是",总表!E:E,"被代替")</f>
        <v>0</v>
      </c>
    </row>
    <row r="28" spans="1:31">
      <c r="A28"/>
      <c r="B28" s="71"/>
      <c r="C28" s="80"/>
      <c r="D28" s="43"/>
      <c r="E28"/>
      <c r="F28" s="71"/>
      <c r="G28" s="80"/>
      <c r="H28" s="43"/>
      <c r="I28"/>
      <c r="N28" s="197" t="s">
        <v>5200</v>
      </c>
      <c r="O28" t="s">
        <v>5099</v>
      </c>
      <c r="P28" t="s">
        <v>5122</v>
      </c>
      <c r="Q28" s="413" t="s">
        <v>5367</v>
      </c>
      <c r="R28" s="196">
        <f>COUNTIF(总表!AL:AL,N28)</f>
        <v>1</v>
      </c>
      <c r="T28" s="196">
        <f>COUNTIFS(总表!AL:AL,N28,总表!AP:AP,"是")</f>
        <v>1</v>
      </c>
      <c r="V28" s="229" t="s">
        <v>5368</v>
      </c>
      <c r="X28" s="199">
        <f>COUNTIFS(总表!AL:AL,N28,总表!E:E,"现行")</f>
        <v>1</v>
      </c>
      <c r="Y28" s="199">
        <f t="shared" si="1"/>
        <v>0</v>
      </c>
      <c r="Z28" s="196">
        <f>COUNTIFS(总表!AL:AL,N28,总表!E:E,"废止")</f>
        <v>0</v>
      </c>
      <c r="AA28" s="196">
        <f>COUNTIFS(总表!AL:AL,N28,总表!E:E,"被代替")</f>
        <v>0</v>
      </c>
      <c r="AB28" s="199">
        <f>COUNTIFS(总表!AL:AL,N28,总表!AP:AP,"是",总表!E:E,"现行")</f>
        <v>1</v>
      </c>
      <c r="AC28" s="199">
        <f t="shared" si="2"/>
        <v>0</v>
      </c>
      <c r="AD28" s="196">
        <f>COUNTIFS(总表!AL:AL,N28,总表!AP:AP,"是",总表!E:E,"废止")</f>
        <v>0</v>
      </c>
      <c r="AE28" s="196">
        <f>COUNTIFS(总表!AL:AL,N28,总表!AP:AP,"是",总表!E:E,"被代替")</f>
        <v>0</v>
      </c>
    </row>
    <row r="29" spans="1:31">
      <c r="A29"/>
      <c r="B29" s="205"/>
      <c r="C29" s="80"/>
      <c r="D29" s="43"/>
      <c r="E29"/>
      <c r="F29" s="71"/>
      <c r="G29" s="80"/>
      <c r="H29" s="43"/>
      <c r="I29"/>
      <c r="N29" s="224" t="s">
        <v>5206</v>
      </c>
      <c r="O29" t="s">
        <v>5099</v>
      </c>
      <c r="P29" t="s">
        <v>5122</v>
      </c>
      <c r="Q29" s="413" t="s">
        <v>5212</v>
      </c>
      <c r="R29" s="196">
        <f>COUNTIF(总表!AL:AL,N29)</f>
        <v>21</v>
      </c>
      <c r="T29" s="196">
        <f>COUNTIFS(总表!AL:AL,N29,总表!AP:AP,"是")</f>
        <v>21</v>
      </c>
      <c r="V29" s="232">
        <v>1</v>
      </c>
      <c r="X29" s="199">
        <f>COUNTIFS(总表!AL:AL,N29,总表!E:E,"现行")</f>
        <v>21</v>
      </c>
      <c r="Y29" s="199">
        <f t="shared" si="1"/>
        <v>0</v>
      </c>
      <c r="Z29" s="196">
        <f>COUNTIFS(总表!AL:AL,N29,总表!E:E,"废止")</f>
        <v>0</v>
      </c>
      <c r="AA29" s="196">
        <f>COUNTIFS(总表!AL:AL,N29,总表!E:E,"被代替")</f>
        <v>0</v>
      </c>
      <c r="AB29" s="199">
        <f>COUNTIFS(总表!AL:AL,N29,总表!AP:AP,"是",总表!E:E,"现行")</f>
        <v>21</v>
      </c>
      <c r="AC29" s="199">
        <f t="shared" si="2"/>
        <v>0</v>
      </c>
      <c r="AD29" s="196">
        <f>COUNTIFS(总表!AL:AL,N29,总表!AP:AP,"是",总表!E:E,"废止")</f>
        <v>0</v>
      </c>
      <c r="AE29" s="196">
        <f>COUNTIFS(总表!AL:AL,N29,总表!AP:AP,"是",总表!E:E,"被代替")</f>
        <v>0</v>
      </c>
    </row>
    <row r="30" spans="1:31">
      <c r="A30"/>
      <c r="B30" s="71"/>
      <c r="C30" s="43"/>
      <c r="D30" s="43"/>
      <c r="E30"/>
      <c r="F30" s="205"/>
      <c r="G30" s="43"/>
      <c r="H30" s="43"/>
      <c r="I30"/>
      <c r="N30" s="224" t="s">
        <v>5274</v>
      </c>
      <c r="O30" t="s">
        <v>5099</v>
      </c>
      <c r="P30" t="s">
        <v>5122</v>
      </c>
      <c r="Q30" s="413" t="s">
        <v>5279</v>
      </c>
      <c r="R30" s="196">
        <f>COUNTIF(总表!AL:AL,N30)</f>
        <v>2</v>
      </c>
      <c r="T30" s="196">
        <f>COUNTIFS(总表!AL:AL,N30,总表!AP:AP,"是")</f>
        <v>2</v>
      </c>
      <c r="V30" s="229" t="s">
        <v>5369</v>
      </c>
      <c r="X30" s="199">
        <f>COUNTIFS(总表!AL:AL,N30,总表!E:E,"现行")</f>
        <v>2</v>
      </c>
      <c r="Y30" s="199">
        <f t="shared" si="1"/>
        <v>0</v>
      </c>
      <c r="Z30" s="196">
        <f>COUNTIFS(总表!AL:AL,N30,总表!E:E,"废止")</f>
        <v>0</v>
      </c>
      <c r="AA30" s="196">
        <f>COUNTIFS(总表!AL:AL,N30,总表!E:E,"被代替")</f>
        <v>0</v>
      </c>
      <c r="AB30" s="199">
        <f>COUNTIFS(总表!AL:AL,N30,总表!AP:AP,"是",总表!E:E,"现行")</f>
        <v>2</v>
      </c>
      <c r="AC30" s="199">
        <f t="shared" si="2"/>
        <v>0</v>
      </c>
      <c r="AD30" s="196">
        <f>COUNTIFS(总表!AL:AL,N30,总表!AP:AP,"是",总表!E:E,"废止")</f>
        <v>0</v>
      </c>
      <c r="AE30" s="196">
        <f>COUNTIFS(总表!AL:AL,N30,总表!AP:AP,"是",总表!E:E,"被代替")</f>
        <v>0</v>
      </c>
    </row>
    <row r="31" spans="1:31">
      <c r="A31"/>
      <c r="B31" s="71"/>
      <c r="C31" s="80"/>
      <c r="D31" s="43"/>
      <c r="E31"/>
      <c r="F31" s="71"/>
      <c r="G31" s="80"/>
      <c r="H31" s="43"/>
      <c r="I31"/>
      <c r="N31" s="197" t="s">
        <v>5286</v>
      </c>
      <c r="O31" t="s">
        <v>5099</v>
      </c>
      <c r="P31" t="s">
        <v>5122</v>
      </c>
      <c r="Q31" s="413" t="s">
        <v>5285</v>
      </c>
      <c r="R31" s="196">
        <f>COUNTIF(总表!AL:AL,N31)</f>
        <v>2</v>
      </c>
      <c r="T31" s="196">
        <f>COUNTIFS(总表!AL:AL,N31,总表!AP:AP,"是")</f>
        <v>2</v>
      </c>
      <c r="V31" s="232">
        <f>SUM(R24:R35)</f>
        <v>64</v>
      </c>
      <c r="X31" s="199">
        <f>COUNTIFS(总表!AL:AL,N31,总表!E:E,"现行")</f>
        <v>2</v>
      </c>
      <c r="Y31" s="199">
        <f t="shared" si="1"/>
        <v>0</v>
      </c>
      <c r="Z31" s="196">
        <f>COUNTIFS(总表!AL:AL,N31,总表!E:E,"废止")</f>
        <v>0</v>
      </c>
      <c r="AA31" s="196">
        <f>COUNTIFS(总表!AL:AL,N31,总表!E:E,"被代替")</f>
        <v>0</v>
      </c>
      <c r="AB31" s="199">
        <f>COUNTIFS(总表!AL:AL,N31,总表!AP:AP,"是",总表!E:E,"现行")</f>
        <v>2</v>
      </c>
      <c r="AC31" s="199">
        <f t="shared" si="2"/>
        <v>0</v>
      </c>
      <c r="AD31" s="196">
        <f>COUNTIFS(总表!AL:AL,N31,总表!AP:AP,"是",总表!E:E,"废止")</f>
        <v>0</v>
      </c>
      <c r="AE31" s="196">
        <f>COUNTIFS(总表!AL:AL,N31,总表!AP:AP,"是",总表!E:E,"被代替")</f>
        <v>0</v>
      </c>
    </row>
    <row r="32" spans="1:31">
      <c r="A32"/>
      <c r="B32" s="71"/>
      <c r="C32" s="80"/>
      <c r="D32" s="43"/>
      <c r="E32"/>
      <c r="F32" s="71"/>
      <c r="G32" s="80"/>
      <c r="H32" s="43"/>
      <c r="I32"/>
      <c r="N32" s="197" t="s">
        <v>5295</v>
      </c>
      <c r="O32" t="s">
        <v>5099</v>
      </c>
      <c r="P32" t="s">
        <v>5122</v>
      </c>
      <c r="Q32" s="413" t="s">
        <v>5370</v>
      </c>
      <c r="R32" s="196">
        <f>COUNTIF(总表!AL:AL,N32)</f>
        <v>1</v>
      </c>
      <c r="T32" s="196">
        <f>COUNTIFS(总表!AL:AL,N32,总表!AP:AP,"是")</f>
        <v>1</v>
      </c>
      <c r="X32" s="199">
        <f>COUNTIFS(总表!AL:AL,N32,总表!E:E,"现行")</f>
        <v>1</v>
      </c>
      <c r="Y32" s="199">
        <f t="shared" si="1"/>
        <v>0</v>
      </c>
      <c r="Z32" s="196">
        <f>COUNTIFS(总表!AL:AL,N32,总表!E:E,"废止")</f>
        <v>0</v>
      </c>
      <c r="AA32" s="196">
        <f>COUNTIFS(总表!AL:AL,N32,总表!E:E,"被代替")</f>
        <v>0</v>
      </c>
      <c r="AB32" s="199">
        <f>COUNTIFS(总表!AL:AL,N32,总表!AP:AP,"是",总表!E:E,"现行")</f>
        <v>1</v>
      </c>
      <c r="AC32" s="199">
        <f t="shared" si="2"/>
        <v>0</v>
      </c>
      <c r="AD32" s="196">
        <f>COUNTIFS(总表!AL:AL,N32,总表!AP:AP,"是",总表!E:E,"废止")</f>
        <v>0</v>
      </c>
      <c r="AE32" s="196">
        <f>COUNTIFS(总表!AL:AL,N32,总表!AP:AP,"是",总表!E:E,"被代替")</f>
        <v>0</v>
      </c>
    </row>
    <row r="33" spans="1:31">
      <c r="A33"/>
      <c r="B33" s="71"/>
      <c r="C33" s="80"/>
      <c r="D33" s="43"/>
      <c r="E33"/>
      <c r="F33" s="71"/>
      <c r="G33" s="80"/>
      <c r="H33" s="43"/>
      <c r="I33"/>
      <c r="N33" s="197" t="s">
        <v>5301</v>
      </c>
      <c r="O33" t="s">
        <v>5099</v>
      </c>
      <c r="P33" t="s">
        <v>5122</v>
      </c>
      <c r="Q33" s="413" t="s">
        <v>5371</v>
      </c>
      <c r="R33" s="196">
        <f>COUNTIF(总表!AL:AL,N33)</f>
        <v>2</v>
      </c>
      <c r="T33" s="196">
        <f>COUNTIFS(总表!AL:AL,N33,总表!AP:AP,"是")</f>
        <v>2</v>
      </c>
      <c r="X33" s="199">
        <f>COUNTIFS(总表!AL:AL,N33,总表!E:E,"现行")</f>
        <v>2</v>
      </c>
      <c r="Y33" s="199">
        <f t="shared" si="1"/>
        <v>0</v>
      </c>
      <c r="Z33" s="196">
        <f>COUNTIFS(总表!AL:AL,N33,总表!E:E,"废止")</f>
        <v>0</v>
      </c>
      <c r="AA33" s="196">
        <f>COUNTIFS(总表!AL:AL,N33,总表!E:E,"被代替")</f>
        <v>0</v>
      </c>
      <c r="AB33" s="199">
        <f>COUNTIFS(总表!AL:AL,N33,总表!AP:AP,"是",总表!E:E,"现行")</f>
        <v>2</v>
      </c>
      <c r="AC33" s="199">
        <f t="shared" si="2"/>
        <v>0</v>
      </c>
      <c r="AD33" s="196">
        <f>COUNTIFS(总表!AL:AL,N33,总表!AP:AP,"是",总表!E:E,"废止")</f>
        <v>0</v>
      </c>
      <c r="AE33" s="196">
        <f>COUNTIFS(总表!AL:AL,N33,总表!AP:AP,"是",总表!E:E,"被代替")</f>
        <v>0</v>
      </c>
    </row>
    <row r="34" spans="1:31">
      <c r="A34"/>
      <c r="B34" s="71"/>
      <c r="C34" s="80"/>
      <c r="D34" s="43"/>
      <c r="E34"/>
      <c r="F34" s="71"/>
      <c r="G34" s="80"/>
      <c r="H34" s="43"/>
      <c r="I34"/>
      <c r="N34" s="224" t="s">
        <v>5308</v>
      </c>
      <c r="O34" t="s">
        <v>5099</v>
      </c>
      <c r="P34" t="s">
        <v>5122</v>
      </c>
      <c r="Q34" s="413" t="s">
        <v>5372</v>
      </c>
      <c r="R34" s="196">
        <f>COUNTIF(总表!AL:AL,N34)</f>
        <v>1</v>
      </c>
      <c r="T34" s="196">
        <f>COUNTIFS(总表!AL:AL,N34,总表!AP:AP,"是")</f>
        <v>1</v>
      </c>
      <c r="X34" s="199">
        <f>COUNTIFS(总表!AL:AL,N34,总表!E:E,"现行")</f>
        <v>1</v>
      </c>
      <c r="Y34" s="199">
        <f t="shared" si="1"/>
        <v>0</v>
      </c>
      <c r="Z34" s="196">
        <f>COUNTIFS(总表!AL:AL,N34,总表!E:E,"废止")</f>
        <v>0</v>
      </c>
      <c r="AA34" s="196">
        <f>COUNTIFS(总表!AL:AL,N34,总表!E:E,"被代替")</f>
        <v>0</v>
      </c>
      <c r="AB34" s="199">
        <f>COUNTIFS(总表!AL:AL,N34,总表!AP:AP,"是",总表!E:E,"现行")</f>
        <v>1</v>
      </c>
      <c r="AC34" s="199">
        <f t="shared" si="2"/>
        <v>0</v>
      </c>
      <c r="AD34" s="196">
        <f>COUNTIFS(总表!AL:AL,N34,总表!AP:AP,"是",总表!E:E,"废止")</f>
        <v>0</v>
      </c>
      <c r="AE34" s="196">
        <f>COUNTIFS(总表!AL:AL,N34,总表!AP:AP,"是",总表!E:E,"被代替")</f>
        <v>0</v>
      </c>
    </row>
    <row r="35" spans="1:31">
      <c r="A35"/>
      <c r="B35" s="71"/>
      <c r="C35" s="80"/>
      <c r="D35" s="43"/>
      <c r="E35"/>
      <c r="F35" s="71"/>
      <c r="G35" s="80"/>
      <c r="H35" s="43"/>
      <c r="I35"/>
      <c r="N35" s="197" t="s">
        <v>5315</v>
      </c>
      <c r="O35" t="s">
        <v>5099</v>
      </c>
      <c r="P35" t="s">
        <v>5122</v>
      </c>
      <c r="Q35" s="413" t="s">
        <v>5314</v>
      </c>
      <c r="R35" s="196">
        <f>COUNTIF(总表!AL:AL,N35)</f>
        <v>2</v>
      </c>
      <c r="T35" s="196">
        <f>COUNTIFS(总表!AL:AL,N35,总表!AP:AP,"是")</f>
        <v>2</v>
      </c>
      <c r="X35" s="199">
        <f>COUNTIFS(总表!AL:AL,N35,总表!E:E,"现行")</f>
        <v>2</v>
      </c>
      <c r="Y35" s="199">
        <f t="shared" si="1"/>
        <v>0</v>
      </c>
      <c r="Z35" s="196">
        <f>COUNTIFS(总表!AL:AL,N35,总表!E:E,"废止")</f>
        <v>0</v>
      </c>
      <c r="AA35" s="196">
        <f>COUNTIFS(总表!AL:AL,N35,总表!E:E,"被代替")</f>
        <v>0</v>
      </c>
      <c r="AB35" s="199">
        <f>COUNTIFS(总表!AL:AL,N35,总表!AP:AP,"是",总表!E:E,"现行")</f>
        <v>2</v>
      </c>
      <c r="AC35" s="199">
        <f t="shared" si="2"/>
        <v>0</v>
      </c>
      <c r="AD35" s="196">
        <f>COUNTIFS(总表!AL:AL,N35,总表!AP:AP,"是",总表!E:E,"废止")</f>
        <v>0</v>
      </c>
      <c r="AE35" s="196">
        <f>COUNTIFS(总表!AL:AL,N35,总表!AP:AP,"是",总表!E:E,"被代替")</f>
        <v>0</v>
      </c>
    </row>
    <row r="36" spans="1:31">
      <c r="A36"/>
      <c r="B36" s="205"/>
      <c r="C36" s="80"/>
      <c r="D36" s="43"/>
      <c r="E36"/>
      <c r="F36" s="71"/>
      <c r="G36" s="80"/>
      <c r="H36" s="43"/>
      <c r="I36"/>
      <c r="R36" s="196">
        <f>SUM(R4:R35)</f>
        <v>647</v>
      </c>
      <c r="T36" s="196">
        <f>SUM(T4:T35)</f>
        <v>566</v>
      </c>
      <c r="X36" s="199">
        <f t="shared" ref="X36:AE36" si="3">SUM(X4:X35)</f>
        <v>556</v>
      </c>
      <c r="Y36" s="199">
        <f t="shared" si="3"/>
        <v>91</v>
      </c>
      <c r="Z36" s="199">
        <f t="shared" si="3"/>
        <v>21</v>
      </c>
      <c r="AA36" s="199">
        <f t="shared" si="3"/>
        <v>70</v>
      </c>
      <c r="AB36" s="199">
        <f t="shared" si="3"/>
        <v>475</v>
      </c>
      <c r="AC36" s="199">
        <f t="shared" si="3"/>
        <v>91</v>
      </c>
      <c r="AD36" s="199">
        <f t="shared" si="3"/>
        <v>21</v>
      </c>
      <c r="AE36" s="199">
        <f t="shared" si="3"/>
        <v>70</v>
      </c>
    </row>
    <row r="37" spans="1:9">
      <c r="A37"/>
      <c r="B37" s="71"/>
      <c r="C37" s="43"/>
      <c r="D37" s="43"/>
      <c r="E37"/>
      <c r="F37" s="205"/>
      <c r="G37" s="43"/>
      <c r="H37" s="43"/>
      <c r="I37"/>
    </row>
    <row r="38" spans="1:16">
      <c r="A38"/>
      <c r="B38" s="71"/>
      <c r="C38" s="80"/>
      <c r="D38" s="43"/>
      <c r="E38"/>
      <c r="F38" s="71"/>
      <c r="G38" s="80"/>
      <c r="H38" s="43"/>
      <c r="I38"/>
      <c r="P38">
        <f>SUM(R8:R21)</f>
        <v>39</v>
      </c>
    </row>
    <row r="39" spans="1:9">
      <c r="A39"/>
      <c r="B39" s="71"/>
      <c r="C39" s="80"/>
      <c r="D39" s="43"/>
      <c r="E39"/>
      <c r="F39" s="71"/>
      <c r="G39" s="80"/>
      <c r="H39" s="43"/>
      <c r="I39"/>
    </row>
    <row r="40" spans="1:9">
      <c r="A40"/>
      <c r="B40" s="71"/>
      <c r="C40" s="80"/>
      <c r="D40" s="43"/>
      <c r="E40"/>
      <c r="F40" s="71"/>
      <c r="G40" s="80"/>
      <c r="H40" s="43"/>
      <c r="I40"/>
    </row>
    <row r="41" spans="1:9">
      <c r="A41"/>
      <c r="B41" s="71"/>
      <c r="C41" s="80"/>
      <c r="D41" s="43"/>
      <c r="E41"/>
      <c r="F41" s="71"/>
      <c r="G41" s="80"/>
      <c r="H41" s="43"/>
      <c r="I41"/>
    </row>
    <row r="42" spans="1:9">
      <c r="A42"/>
      <c r="B42" s="71"/>
      <c r="C42" s="80"/>
      <c r="D42" s="43"/>
      <c r="E42"/>
      <c r="F42" s="71"/>
      <c r="G42" s="80"/>
      <c r="H42" s="43"/>
      <c r="I42"/>
    </row>
    <row r="43" spans="1:9">
      <c r="A43"/>
      <c r="B43" s="71"/>
      <c r="C43" s="80"/>
      <c r="D43" s="43"/>
      <c r="E43"/>
      <c r="F43" s="71"/>
      <c r="G43" s="80"/>
      <c r="H43" s="43"/>
      <c r="I43"/>
    </row>
    <row r="44" spans="1:9">
      <c r="A44"/>
      <c r="B44" s="71"/>
      <c r="C44" s="80"/>
      <c r="D44" s="43"/>
      <c r="E44"/>
      <c r="F44" s="71"/>
      <c r="G44" s="80"/>
      <c r="H44" s="43"/>
      <c r="I44"/>
    </row>
    <row r="45" spans="1:9">
      <c r="A45"/>
      <c r="B45" s="71"/>
      <c r="C45" s="80"/>
      <c r="D45" s="43"/>
      <c r="E45"/>
      <c r="F45" s="71"/>
      <c r="G45" s="80"/>
      <c r="H45" s="43"/>
      <c r="I45"/>
    </row>
    <row r="46" spans="1:9">
      <c r="A46"/>
      <c r="B46" s="71"/>
      <c r="C46" s="80"/>
      <c r="D46" s="43"/>
      <c r="E46"/>
      <c r="F46" s="71"/>
      <c r="G46" s="80"/>
      <c r="H46" s="43"/>
      <c r="I46"/>
    </row>
    <row r="47" spans="1:9">
      <c r="A47"/>
      <c r="B47" s="71"/>
      <c r="C47" s="80"/>
      <c r="D47" s="43"/>
      <c r="E47"/>
      <c r="F47" s="71"/>
      <c r="G47" s="80"/>
      <c r="H47" s="43"/>
      <c r="I47"/>
    </row>
    <row r="48" spans="1:9">
      <c r="A48"/>
      <c r="B48" s="71"/>
      <c r="C48" s="80"/>
      <c r="D48" s="43"/>
      <c r="E48"/>
      <c r="F48" s="71"/>
      <c r="G48" s="80"/>
      <c r="H48" s="43"/>
      <c r="I48"/>
    </row>
    <row r="49" spans="1:9">
      <c r="A49"/>
      <c r="B49" s="71"/>
      <c r="C49" s="80"/>
      <c r="D49" s="43"/>
      <c r="E49"/>
      <c r="F49" s="71"/>
      <c r="G49" s="80"/>
      <c r="H49" s="43"/>
      <c r="I49"/>
    </row>
    <row r="50" spans="1:9">
      <c r="A50"/>
      <c r="B50" s="71"/>
      <c r="C50" s="80"/>
      <c r="D50" s="43"/>
      <c r="E50"/>
      <c r="F50" s="71"/>
      <c r="G50" s="80"/>
      <c r="H50" s="43"/>
      <c r="I50"/>
    </row>
    <row r="51" spans="1:9">
      <c r="A51"/>
      <c r="B51" s="71"/>
      <c r="C51" s="80"/>
      <c r="D51" s="43"/>
      <c r="E51"/>
      <c r="F51" s="71"/>
      <c r="G51" s="80"/>
      <c r="H51" s="43"/>
      <c r="I51"/>
    </row>
    <row r="52" spans="1:9">
      <c r="A52"/>
      <c r="B52" s="71"/>
      <c r="C52" s="80"/>
      <c r="D52" s="43"/>
      <c r="E52"/>
      <c r="F52" s="71"/>
      <c r="G52" s="80"/>
      <c r="H52" s="43"/>
      <c r="I52"/>
    </row>
    <row r="53" spans="1:9">
      <c r="A53"/>
      <c r="B53" s="71"/>
      <c r="C53" s="80"/>
      <c r="D53" s="43"/>
      <c r="E53"/>
      <c r="F53" s="71"/>
      <c r="G53" s="80"/>
      <c r="H53" s="43"/>
      <c r="I53"/>
    </row>
    <row r="54" spans="1:9">
      <c r="A54"/>
      <c r="B54" s="71"/>
      <c r="C54" s="80"/>
      <c r="D54" s="43"/>
      <c r="E54"/>
      <c r="F54" s="71"/>
      <c r="G54" s="80"/>
      <c r="H54" s="43"/>
      <c r="I54"/>
    </row>
    <row r="55" spans="1:9">
      <c r="A55"/>
      <c r="B55" s="71"/>
      <c r="C55" s="80"/>
      <c r="D55" s="43"/>
      <c r="E55"/>
      <c r="F55" s="71"/>
      <c r="G55" s="80"/>
      <c r="H55" s="43"/>
      <c r="I55"/>
    </row>
    <row r="56" spans="1:9">
      <c r="A56"/>
      <c r="B56" s="71"/>
      <c r="C56" s="80"/>
      <c r="D56" s="43"/>
      <c r="E56"/>
      <c r="F56" s="71"/>
      <c r="G56" s="80"/>
      <c r="H56" s="43"/>
      <c r="I56"/>
    </row>
    <row r="57" spans="1:9">
      <c r="A57"/>
      <c r="B57" s="71"/>
      <c r="C57" s="80"/>
      <c r="D57" s="43"/>
      <c r="E57"/>
      <c r="F57" s="71"/>
      <c r="G57" s="80"/>
      <c r="H57" s="43"/>
      <c r="I57"/>
    </row>
    <row r="58" spans="1:9">
      <c r="A58"/>
      <c r="B58" s="71"/>
      <c r="C58" s="80"/>
      <c r="D58" s="43"/>
      <c r="E58"/>
      <c r="F58" s="71"/>
      <c r="G58" s="80"/>
      <c r="H58" s="43"/>
      <c r="I58"/>
    </row>
    <row r="59" spans="1:9">
      <c r="A59"/>
      <c r="B59" s="71"/>
      <c r="C59" s="80"/>
      <c r="D59" s="43"/>
      <c r="E59"/>
      <c r="F59" s="71"/>
      <c r="G59" s="80"/>
      <c r="H59" s="43"/>
      <c r="I59"/>
    </row>
    <row r="60" spans="1:9">
      <c r="A60"/>
      <c r="B60" s="71"/>
      <c r="C60" s="80"/>
      <c r="D60" s="43"/>
      <c r="E60"/>
      <c r="F60" s="71"/>
      <c r="G60" s="80"/>
      <c r="H60" s="43"/>
      <c r="I60"/>
    </row>
    <row r="61" spans="1:9">
      <c r="A61"/>
      <c r="B61" s="71"/>
      <c r="C61" s="80"/>
      <c r="D61" s="43"/>
      <c r="E61"/>
      <c r="F61" s="71"/>
      <c r="G61" s="80"/>
      <c r="H61" s="43"/>
      <c r="I61"/>
    </row>
    <row r="62" spans="1:9">
      <c r="A62"/>
      <c r="B62" s="71"/>
      <c r="C62" s="80"/>
      <c r="D62" s="43"/>
      <c r="E62"/>
      <c r="F62" s="71"/>
      <c r="G62" s="80"/>
      <c r="H62" s="43"/>
      <c r="I62"/>
    </row>
    <row r="63" spans="1:9">
      <c r="A63"/>
      <c r="B63" s="71"/>
      <c r="C63" s="80"/>
      <c r="D63" s="43"/>
      <c r="E63"/>
      <c r="F63" s="71"/>
      <c r="G63" s="80"/>
      <c r="H63" s="43"/>
      <c r="I63"/>
    </row>
    <row r="64" spans="1:9">
      <c r="A64"/>
      <c r="B64" s="71"/>
      <c r="C64" s="80"/>
      <c r="D64" s="43"/>
      <c r="E64"/>
      <c r="F64" s="71"/>
      <c r="G64" s="80"/>
      <c r="H64" s="43"/>
      <c r="I64"/>
    </row>
    <row r="65" spans="1:9">
      <c r="A65"/>
      <c r="B65" s="71"/>
      <c r="C65" s="80"/>
      <c r="D65" s="43"/>
      <c r="E65"/>
      <c r="F65" s="71"/>
      <c r="G65" s="80"/>
      <c r="H65" s="43"/>
      <c r="I65"/>
    </row>
    <row r="66" spans="1:9">
      <c r="A66"/>
      <c r="B66" s="71"/>
      <c r="C66" s="80"/>
      <c r="D66" s="43"/>
      <c r="E66"/>
      <c r="F66" s="71"/>
      <c r="G66" s="80"/>
      <c r="H66" s="43"/>
      <c r="I66"/>
    </row>
    <row r="67" spans="1:9">
      <c r="A67"/>
      <c r="B67" s="71"/>
      <c r="C67" s="80"/>
      <c r="D67" s="43"/>
      <c r="E67"/>
      <c r="F67" s="71"/>
      <c r="G67" s="80"/>
      <c r="H67" s="43"/>
      <c r="I67"/>
    </row>
    <row r="68" spans="1:9">
      <c r="A68"/>
      <c r="B68" s="71"/>
      <c r="C68" s="80"/>
      <c r="D68" s="43"/>
      <c r="E68"/>
      <c r="F68" s="71"/>
      <c r="G68" s="80"/>
      <c r="H68" s="43"/>
      <c r="I68"/>
    </row>
    <row r="69" spans="1:9">
      <c r="A69"/>
      <c r="B69" s="71"/>
      <c r="C69" s="80"/>
      <c r="D69" s="43"/>
      <c r="E69"/>
      <c r="F69" s="71"/>
      <c r="G69" s="80"/>
      <c r="H69" s="43"/>
      <c r="I69"/>
    </row>
    <row r="70" spans="1:9">
      <c r="A70"/>
      <c r="B70" s="71"/>
      <c r="C70" s="80"/>
      <c r="D70" s="43"/>
      <c r="E70"/>
      <c r="F70" s="71"/>
      <c r="G70" s="80"/>
      <c r="H70" s="43"/>
      <c r="I70"/>
    </row>
    <row r="71" spans="1:9">
      <c r="A71"/>
      <c r="B71" s="71"/>
      <c r="C71" s="80"/>
      <c r="D71" s="43"/>
      <c r="E71"/>
      <c r="F71" s="71"/>
      <c r="G71" s="80"/>
      <c r="H71" s="43"/>
      <c r="I71"/>
    </row>
    <row r="72" spans="1:9">
      <c r="A72"/>
      <c r="B72" s="71"/>
      <c r="C72" s="80"/>
      <c r="D72" s="43"/>
      <c r="E72"/>
      <c r="F72" s="71"/>
      <c r="G72" s="80"/>
      <c r="H72" s="43"/>
      <c r="I72"/>
    </row>
    <row r="73" spans="1:9">
      <c r="A73"/>
      <c r="B73" s="71"/>
      <c r="C73" s="80"/>
      <c r="D73" s="43"/>
      <c r="E73"/>
      <c r="F73" s="71"/>
      <c r="G73" s="80"/>
      <c r="H73" s="43"/>
      <c r="I73"/>
    </row>
    <row r="74" spans="1:9">
      <c r="A74"/>
      <c r="B74" s="71"/>
      <c r="C74" s="80"/>
      <c r="D74" s="43"/>
      <c r="E74"/>
      <c r="F74" s="71"/>
      <c r="G74" s="80"/>
      <c r="H74" s="43"/>
      <c r="I74"/>
    </row>
    <row r="75" spans="1:9">
      <c r="A75"/>
      <c r="B75" s="71"/>
      <c r="C75" s="80"/>
      <c r="D75" s="43"/>
      <c r="E75"/>
      <c r="F75" s="71"/>
      <c r="G75" s="80"/>
      <c r="H75" s="43"/>
      <c r="I75"/>
    </row>
    <row r="76" spans="1:9">
      <c r="A76"/>
      <c r="B76" s="71"/>
      <c r="C76" s="80"/>
      <c r="D76" s="43"/>
      <c r="E76"/>
      <c r="F76" s="71"/>
      <c r="G76" s="80"/>
      <c r="H76" s="43"/>
      <c r="I76"/>
    </row>
    <row r="77" spans="1:9">
      <c r="A77"/>
      <c r="B77" s="71"/>
      <c r="C77" s="80"/>
      <c r="D77" s="43"/>
      <c r="E77"/>
      <c r="F77" s="71"/>
      <c r="G77" s="80"/>
      <c r="H77" s="43"/>
      <c r="I77"/>
    </row>
    <row r="78" spans="1:9">
      <c r="A78"/>
      <c r="B78" s="71"/>
      <c r="C78" s="80"/>
      <c r="D78" s="43"/>
      <c r="E78"/>
      <c r="F78" s="71"/>
      <c r="G78" s="80"/>
      <c r="H78" s="43"/>
      <c r="I78"/>
    </row>
    <row r="79" spans="1:9">
      <c r="A79"/>
      <c r="B79" s="71"/>
      <c r="C79" s="80"/>
      <c r="D79" s="43"/>
      <c r="E79"/>
      <c r="F79" s="71"/>
      <c r="G79" s="80"/>
      <c r="H79" s="43"/>
      <c r="I79"/>
    </row>
    <row r="80" spans="1:9">
      <c r="A80"/>
      <c r="B80" s="71"/>
      <c r="C80" s="80"/>
      <c r="D80" s="43"/>
      <c r="E80"/>
      <c r="F80" s="71"/>
      <c r="G80" s="80"/>
      <c r="H80" s="43"/>
      <c r="I80"/>
    </row>
    <row r="81" spans="1:9">
      <c r="A81"/>
      <c r="B81" s="71"/>
      <c r="C81" s="80"/>
      <c r="D81" s="43"/>
      <c r="E81"/>
      <c r="F81" s="71"/>
      <c r="G81" s="80"/>
      <c r="H81" s="43"/>
      <c r="I81"/>
    </row>
    <row r="82" spans="1:9">
      <c r="A82"/>
      <c r="B82" s="71"/>
      <c r="C82" s="80"/>
      <c r="D82" s="43"/>
      <c r="E82"/>
      <c r="F82" s="71"/>
      <c r="G82" s="80"/>
      <c r="H82" s="43"/>
      <c r="I82"/>
    </row>
    <row r="83" spans="1:9">
      <c r="A83"/>
      <c r="B83" s="71"/>
      <c r="C83" s="80"/>
      <c r="D83" s="43"/>
      <c r="E83"/>
      <c r="F83" s="71"/>
      <c r="G83" s="80"/>
      <c r="H83" s="43"/>
      <c r="I83"/>
    </row>
    <row r="84" spans="1:9">
      <c r="A84"/>
      <c r="B84" s="71"/>
      <c r="C84" s="80"/>
      <c r="D84" s="43"/>
      <c r="E84"/>
      <c r="F84" s="71"/>
      <c r="G84" s="80"/>
      <c r="H84" s="43"/>
      <c r="I84"/>
    </row>
    <row r="85" spans="1:9">
      <c r="A85"/>
      <c r="B85" s="71"/>
      <c r="C85" s="80"/>
      <c r="D85" s="43"/>
      <c r="E85"/>
      <c r="F85" s="71"/>
      <c r="G85" s="80"/>
      <c r="H85" s="43"/>
      <c r="I85"/>
    </row>
    <row r="86" spans="1:9">
      <c r="A86"/>
      <c r="B86" s="71"/>
      <c r="C86" s="80"/>
      <c r="D86" s="43"/>
      <c r="E86"/>
      <c r="F86" s="71"/>
      <c r="G86" s="80"/>
      <c r="H86" s="43"/>
      <c r="I86"/>
    </row>
    <row r="87" spans="1:9">
      <c r="A87"/>
      <c r="B87" s="71"/>
      <c r="C87" s="80"/>
      <c r="D87" s="43"/>
      <c r="E87"/>
      <c r="F87" s="71"/>
      <c r="G87" s="80"/>
      <c r="H87" s="43"/>
      <c r="I87"/>
    </row>
    <row r="88" spans="1:9">
      <c r="A88"/>
      <c r="B88" s="71"/>
      <c r="C88" s="80"/>
      <c r="D88" s="43"/>
      <c r="E88"/>
      <c r="F88" s="71"/>
      <c r="G88" s="80"/>
      <c r="H88" s="43"/>
      <c r="I88"/>
    </row>
    <row r="89" spans="1:9">
      <c r="A89"/>
      <c r="B89" s="71"/>
      <c r="C89" s="80"/>
      <c r="D89" s="43"/>
      <c r="E89"/>
      <c r="F89" s="71"/>
      <c r="G89" s="80"/>
      <c r="H89" s="43"/>
      <c r="I89"/>
    </row>
    <row r="90" spans="1:9">
      <c r="A90"/>
      <c r="B90" s="71"/>
      <c r="C90" s="80"/>
      <c r="D90" s="43"/>
      <c r="E90"/>
      <c r="F90" s="71"/>
      <c r="G90" s="80"/>
      <c r="H90" s="43"/>
      <c r="I90"/>
    </row>
    <row r="91" spans="1:9">
      <c r="A91"/>
      <c r="B91" s="71"/>
      <c r="C91" s="80"/>
      <c r="D91" s="43"/>
      <c r="E91"/>
      <c r="F91" s="71"/>
      <c r="G91" s="80"/>
      <c r="H91" s="43"/>
      <c r="I91"/>
    </row>
    <row r="92" spans="1:9">
      <c r="A92"/>
      <c r="B92" s="71"/>
      <c r="C92" s="80"/>
      <c r="D92" s="43"/>
      <c r="E92"/>
      <c r="F92" s="71"/>
      <c r="G92" s="80"/>
      <c r="H92" s="43"/>
      <c r="I92"/>
    </row>
    <row r="93" spans="1:9">
      <c r="A93"/>
      <c r="B93" s="71"/>
      <c r="C93" s="80"/>
      <c r="D93" s="43"/>
      <c r="E93"/>
      <c r="F93" s="71"/>
      <c r="G93" s="80"/>
      <c r="H93" s="43"/>
      <c r="I93"/>
    </row>
    <row r="94" spans="1:9">
      <c r="A94"/>
      <c r="B94" s="71"/>
      <c r="C94" s="80"/>
      <c r="D94" s="43"/>
      <c r="E94"/>
      <c r="F94" s="71"/>
      <c r="G94" s="80"/>
      <c r="H94" s="43"/>
      <c r="I94"/>
    </row>
    <row r="95" spans="1:9">
      <c r="A95"/>
      <c r="B95" s="71"/>
      <c r="C95" s="80"/>
      <c r="D95" s="43"/>
      <c r="E95"/>
      <c r="F95" s="71"/>
      <c r="G95" s="80"/>
      <c r="H95" s="43"/>
      <c r="I95"/>
    </row>
    <row r="96" spans="1:9">
      <c r="A96"/>
      <c r="B96" s="71"/>
      <c r="C96" s="80"/>
      <c r="D96" s="43"/>
      <c r="E96"/>
      <c r="F96" s="71"/>
      <c r="G96" s="80"/>
      <c r="H96" s="43"/>
      <c r="I96"/>
    </row>
    <row r="97" spans="1:9">
      <c r="A97"/>
      <c r="B97" s="71"/>
      <c r="C97" s="80"/>
      <c r="D97" s="43"/>
      <c r="E97"/>
      <c r="F97" s="71"/>
      <c r="G97" s="80"/>
      <c r="H97" s="43"/>
      <c r="I97"/>
    </row>
    <row r="98" spans="1:9">
      <c r="A98"/>
      <c r="B98" s="71"/>
      <c r="C98" s="80"/>
      <c r="D98" s="43"/>
      <c r="E98"/>
      <c r="F98" s="71"/>
      <c r="G98" s="80"/>
      <c r="H98" s="43"/>
      <c r="I98"/>
    </row>
    <row r="99" spans="1:9">
      <c r="A99"/>
      <c r="B99" s="71"/>
      <c r="C99" s="80"/>
      <c r="D99" s="43"/>
      <c r="E99"/>
      <c r="F99" s="71"/>
      <c r="G99" s="80"/>
      <c r="H99" s="43"/>
      <c r="I99"/>
    </row>
    <row r="100" spans="1:9">
      <c r="A100"/>
      <c r="B100" s="71"/>
      <c r="C100" s="80"/>
      <c r="D100" s="43"/>
      <c r="E100"/>
      <c r="F100" s="71"/>
      <c r="G100" s="80"/>
      <c r="H100" s="43"/>
      <c r="I100"/>
    </row>
    <row r="101" spans="1:9">
      <c r="A101"/>
      <c r="B101" s="71"/>
      <c r="C101" s="80"/>
      <c r="D101" s="43"/>
      <c r="E101"/>
      <c r="F101" s="71"/>
      <c r="G101" s="80"/>
      <c r="H101" s="43"/>
      <c r="I101"/>
    </row>
    <row r="102" spans="1:9">
      <c r="A102"/>
      <c r="B102" s="71"/>
      <c r="C102" s="80"/>
      <c r="D102" s="43"/>
      <c r="E102"/>
      <c r="F102" s="71"/>
      <c r="G102" s="80"/>
      <c r="H102" s="43"/>
      <c r="I102"/>
    </row>
    <row r="103" spans="1:9">
      <c r="A103"/>
      <c r="B103" s="71"/>
      <c r="C103" s="80"/>
      <c r="D103" s="43"/>
      <c r="E103"/>
      <c r="F103" s="71"/>
      <c r="G103" s="80"/>
      <c r="H103" s="43"/>
      <c r="I103"/>
    </row>
    <row r="104" spans="1:9">
      <c r="A104"/>
      <c r="B104" s="71"/>
      <c r="C104" s="80"/>
      <c r="D104" s="43"/>
      <c r="E104"/>
      <c r="F104" s="71"/>
      <c r="G104" s="80"/>
      <c r="H104" s="43"/>
      <c r="I104"/>
    </row>
    <row r="105" spans="1:9">
      <c r="A105"/>
      <c r="B105" s="71"/>
      <c r="C105" s="80"/>
      <c r="D105" s="43"/>
      <c r="E105"/>
      <c r="F105" s="71"/>
      <c r="G105" s="80"/>
      <c r="H105" s="43"/>
      <c r="I105"/>
    </row>
    <row r="106" spans="1:9">
      <c r="A106"/>
      <c r="B106" s="71"/>
      <c r="C106" s="80"/>
      <c r="D106" s="43"/>
      <c r="E106"/>
      <c r="F106" s="71"/>
      <c r="G106" s="80"/>
      <c r="H106" s="43"/>
      <c r="I106"/>
    </row>
    <row r="107" spans="1:9">
      <c r="A107"/>
      <c r="B107" s="71"/>
      <c r="C107" s="80"/>
      <c r="D107" s="43"/>
      <c r="E107"/>
      <c r="F107" s="71"/>
      <c r="G107" s="80"/>
      <c r="H107" s="43"/>
      <c r="I107"/>
    </row>
    <row r="108" spans="1:9">
      <c r="A108"/>
      <c r="B108" s="71"/>
      <c r="C108" s="80"/>
      <c r="D108" s="43"/>
      <c r="E108"/>
      <c r="F108" s="71"/>
      <c r="G108" s="80"/>
      <c r="H108" s="43"/>
      <c r="I108"/>
    </row>
    <row r="109" spans="1:9">
      <c r="A109"/>
      <c r="B109" s="71"/>
      <c r="C109" s="80"/>
      <c r="D109" s="43"/>
      <c r="E109"/>
      <c r="F109" s="71"/>
      <c r="G109" s="80"/>
      <c r="H109" s="43"/>
      <c r="I109"/>
    </row>
    <row r="110" spans="1:9">
      <c r="A110"/>
      <c r="B110" s="71"/>
      <c r="C110" s="80"/>
      <c r="D110" s="43"/>
      <c r="E110"/>
      <c r="F110" s="71"/>
      <c r="G110" s="80"/>
      <c r="H110" s="43"/>
      <c r="I110"/>
    </row>
    <row r="111" spans="1:9">
      <c r="A111"/>
      <c r="B111" s="71"/>
      <c r="C111" s="80"/>
      <c r="D111" s="43"/>
      <c r="E111"/>
      <c r="F111" s="71"/>
      <c r="G111" s="80"/>
      <c r="H111" s="43"/>
      <c r="I111"/>
    </row>
    <row r="112" spans="1:9">
      <c r="A112"/>
      <c r="B112" s="71"/>
      <c r="C112" s="80"/>
      <c r="D112" s="43"/>
      <c r="E112"/>
      <c r="F112" s="71"/>
      <c r="G112" s="80"/>
      <c r="H112" s="43"/>
      <c r="I112"/>
    </row>
    <row r="113" spans="1:9">
      <c r="A113"/>
      <c r="B113" s="71"/>
      <c r="C113" s="80"/>
      <c r="D113" s="43"/>
      <c r="E113"/>
      <c r="F113" s="71"/>
      <c r="G113" s="80"/>
      <c r="H113" s="43"/>
      <c r="I113"/>
    </row>
    <row r="114" spans="1:9">
      <c r="A114"/>
      <c r="B114" s="71"/>
      <c r="C114" s="80"/>
      <c r="D114" s="43"/>
      <c r="E114"/>
      <c r="F114" s="71"/>
      <c r="G114" s="80"/>
      <c r="H114" s="43"/>
      <c r="I114"/>
    </row>
    <row r="115" spans="1:9">
      <c r="A115"/>
      <c r="B115" s="71"/>
      <c r="C115" s="80"/>
      <c r="D115" s="43"/>
      <c r="E115"/>
      <c r="F115" s="71"/>
      <c r="G115" s="80"/>
      <c r="H115" s="43"/>
      <c r="I115"/>
    </row>
    <row r="116" spans="1:9">
      <c r="A116"/>
      <c r="B116" s="71"/>
      <c r="C116" s="80"/>
      <c r="D116" s="43"/>
      <c r="E116"/>
      <c r="F116" s="71"/>
      <c r="G116" s="80"/>
      <c r="H116" s="43"/>
      <c r="I116"/>
    </row>
    <row r="117" spans="1:9">
      <c r="A117"/>
      <c r="B117" s="71"/>
      <c r="C117" s="80"/>
      <c r="D117" s="43"/>
      <c r="E117"/>
      <c r="F117" s="71"/>
      <c r="G117" s="80"/>
      <c r="H117" s="43"/>
      <c r="I117"/>
    </row>
    <row r="118" spans="1:9">
      <c r="A118"/>
      <c r="B118" s="71"/>
      <c r="C118" s="80"/>
      <c r="D118" s="43"/>
      <c r="E118"/>
      <c r="F118" s="71"/>
      <c r="G118" s="80"/>
      <c r="H118" s="43"/>
      <c r="I118"/>
    </row>
    <row r="119" spans="1:9">
      <c r="A119"/>
      <c r="B119" s="71"/>
      <c r="C119" s="80"/>
      <c r="D119" s="43"/>
      <c r="E119"/>
      <c r="F119" s="71"/>
      <c r="G119" s="80"/>
      <c r="H119" s="43"/>
      <c r="I119"/>
    </row>
    <row r="120" spans="1:9">
      <c r="A120"/>
      <c r="B120" s="71"/>
      <c r="C120" s="80"/>
      <c r="D120" s="43"/>
      <c r="E120"/>
      <c r="F120" s="71"/>
      <c r="G120" s="80"/>
      <c r="H120" s="43"/>
      <c r="I120"/>
    </row>
    <row r="121" spans="1:9">
      <c r="A121"/>
      <c r="B121" s="71"/>
      <c r="C121" s="80"/>
      <c r="D121" s="43"/>
      <c r="E121"/>
      <c r="F121" s="71"/>
      <c r="G121" s="80"/>
      <c r="H121" s="43"/>
      <c r="I121"/>
    </row>
    <row r="122" spans="1:9">
      <c r="A122"/>
      <c r="B122" s="71"/>
      <c r="C122" s="80"/>
      <c r="D122" s="43"/>
      <c r="E122"/>
      <c r="F122" s="71"/>
      <c r="G122" s="80"/>
      <c r="H122" s="43"/>
      <c r="I122"/>
    </row>
    <row r="123" spans="1:9">
      <c r="A123"/>
      <c r="B123" s="71"/>
      <c r="C123" s="80"/>
      <c r="D123" s="43"/>
      <c r="E123"/>
      <c r="F123" s="71"/>
      <c r="G123" s="80"/>
      <c r="H123" s="43"/>
      <c r="I123"/>
    </row>
    <row r="124" spans="1:9">
      <c r="A124"/>
      <c r="B124" s="71"/>
      <c r="C124" s="80"/>
      <c r="D124" s="43"/>
      <c r="E124"/>
      <c r="F124" s="71"/>
      <c r="G124" s="80"/>
      <c r="H124" s="43"/>
      <c r="I124"/>
    </row>
    <row r="125" spans="1:9">
      <c r="A125"/>
      <c r="B125" s="71"/>
      <c r="C125" s="80"/>
      <c r="D125" s="43"/>
      <c r="E125"/>
      <c r="F125" s="71"/>
      <c r="G125" s="80"/>
      <c r="H125" s="43"/>
      <c r="I125"/>
    </row>
    <row r="126" spans="1:9">
      <c r="A126"/>
      <c r="B126" s="71"/>
      <c r="C126" s="80"/>
      <c r="D126" s="43"/>
      <c r="E126"/>
      <c r="F126" s="71"/>
      <c r="G126" s="80"/>
      <c r="H126" s="43"/>
      <c r="I126"/>
    </row>
    <row r="127" spans="1:9">
      <c r="A127"/>
      <c r="B127" s="71"/>
      <c r="C127" s="80"/>
      <c r="D127" s="43"/>
      <c r="E127"/>
      <c r="F127" s="71"/>
      <c r="G127" s="80"/>
      <c r="H127" s="43"/>
      <c r="I127"/>
    </row>
    <row r="128" spans="1:9">
      <c r="A128"/>
      <c r="B128" s="71"/>
      <c r="C128" s="80"/>
      <c r="D128" s="43"/>
      <c r="E128"/>
      <c r="F128" s="71"/>
      <c r="G128" s="80"/>
      <c r="H128" s="43"/>
      <c r="I128"/>
    </row>
    <row r="129" spans="1:9">
      <c r="A129"/>
      <c r="B129" s="71"/>
      <c r="C129" s="80"/>
      <c r="D129" s="43"/>
      <c r="E129"/>
      <c r="F129" s="71"/>
      <c r="G129" s="80"/>
      <c r="H129" s="43"/>
      <c r="I129"/>
    </row>
    <row r="130" spans="1:9">
      <c r="A130"/>
      <c r="C130" s="80"/>
      <c r="D130" s="43"/>
      <c r="E130"/>
      <c r="F130" s="71"/>
      <c r="G130" s="80"/>
      <c r="H130" s="43"/>
      <c r="I130"/>
    </row>
    <row r="131" spans="1:1">
      <c r="A131"/>
    </row>
    <row r="132" spans="1:1">
      <c r="A132"/>
    </row>
    <row r="133" spans="1:1">
      <c r="A133"/>
    </row>
    <row r="134" spans="1:1">
      <c r="A134"/>
    </row>
    <row r="135" spans="1:1">
      <c r="A135"/>
    </row>
    <row r="136" spans="1:1">
      <c r="A136"/>
    </row>
    <row r="137" spans="1:1">
      <c r="A137"/>
    </row>
    <row r="138" spans="1:1">
      <c r="A138"/>
    </row>
    <row r="139" spans="1:1">
      <c r="A139"/>
    </row>
    <row r="140" spans="1:1">
      <c r="A140"/>
    </row>
    <row r="141" spans="1:1">
      <c r="A141"/>
    </row>
    <row r="142" spans="1:1">
      <c r="A142"/>
    </row>
    <row r="143" spans="1:1">
      <c r="A143"/>
    </row>
    <row r="144" spans="1:1">
      <c r="A144"/>
    </row>
    <row r="145" spans="1:1">
      <c r="A145"/>
    </row>
    <row r="146" spans="1:1">
      <c r="A146"/>
    </row>
    <row r="147" spans="1:1">
      <c r="A147"/>
    </row>
    <row r="148" spans="1:1">
      <c r="A148"/>
    </row>
    <row r="149" spans="1:1">
      <c r="A149"/>
    </row>
    <row r="150" spans="1:1">
      <c r="A150"/>
    </row>
    <row r="151" spans="1:1">
      <c r="A151"/>
    </row>
    <row r="152" spans="1:1">
      <c r="A152"/>
    </row>
    <row r="153" spans="1:1">
      <c r="A153"/>
    </row>
    <row r="154" spans="1:1">
      <c r="A154"/>
    </row>
    <row r="155" spans="1:1">
      <c r="A155"/>
    </row>
    <row r="156" spans="1:1">
      <c r="A156"/>
    </row>
    <row r="157" spans="1:1">
      <c r="A157"/>
    </row>
    <row r="158" spans="1:1">
      <c r="A158"/>
    </row>
    <row r="159" spans="1:1">
      <c r="A159"/>
    </row>
    <row r="160" spans="1:1">
      <c r="A160"/>
    </row>
    <row r="161" spans="1:1">
      <c r="A161"/>
    </row>
    <row r="162" spans="1:1">
      <c r="A162"/>
    </row>
    <row r="163" spans="1:1">
      <c r="A163"/>
    </row>
    <row r="164" spans="1:1">
      <c r="A164"/>
    </row>
    <row r="165" spans="1:1">
      <c r="A165"/>
    </row>
    <row r="166" spans="1:1">
      <c r="A166"/>
    </row>
    <row r="167" spans="1:1">
      <c r="A167"/>
    </row>
    <row r="168" spans="1:1">
      <c r="A168"/>
    </row>
    <row r="169" spans="1:1">
      <c r="A169"/>
    </row>
    <row r="170" spans="1:1">
      <c r="A170"/>
    </row>
    <row r="171" spans="1:1">
      <c r="A171"/>
    </row>
    <row r="172" spans="1:1">
      <c r="A172"/>
    </row>
    <row r="173" spans="1:1">
      <c r="A173"/>
    </row>
    <row r="174" spans="1:1">
      <c r="A174"/>
    </row>
    <row r="175" spans="1:1">
      <c r="A175"/>
    </row>
    <row r="176" spans="1:1">
      <c r="A176"/>
    </row>
    <row r="177" spans="1:1">
      <c r="A177"/>
    </row>
    <row r="178" spans="1:1">
      <c r="A178"/>
    </row>
    <row r="179" spans="1:1">
      <c r="A179"/>
    </row>
    <row r="180" spans="1:1">
      <c r="A180"/>
    </row>
    <row r="181" spans="1:1">
      <c r="A181"/>
    </row>
    <row r="182" spans="1:1">
      <c r="A182"/>
    </row>
    <row r="183" spans="1:1">
      <c r="A183"/>
    </row>
    <row r="184" spans="1:1">
      <c r="A184"/>
    </row>
    <row r="185" spans="1:1">
      <c r="A185"/>
    </row>
    <row r="186" spans="1:1">
      <c r="A186"/>
    </row>
    <row r="187" spans="1:1">
      <c r="A187"/>
    </row>
    <row r="188" spans="1:1">
      <c r="A188"/>
    </row>
    <row r="189" spans="1:1">
      <c r="A189"/>
    </row>
    <row r="190" spans="1:1">
      <c r="A190"/>
    </row>
    <row r="191" spans="1:1">
      <c r="A191"/>
    </row>
    <row r="192" spans="1:1">
      <c r="A192"/>
    </row>
    <row r="193" spans="1:1">
      <c r="A193"/>
    </row>
    <row r="194" spans="1:1">
      <c r="A194"/>
    </row>
    <row r="195" spans="1:1">
      <c r="A195"/>
    </row>
    <row r="196" spans="1:1">
      <c r="A196"/>
    </row>
    <row r="197" spans="1:1">
      <c r="A197"/>
    </row>
    <row r="198" spans="1:1">
      <c r="A198"/>
    </row>
    <row r="199" spans="1:1">
      <c r="A199"/>
    </row>
    <row r="200" spans="1:1">
      <c r="A200"/>
    </row>
    <row r="201" spans="1:1">
      <c r="A201"/>
    </row>
    <row r="202" spans="1:1">
      <c r="A202"/>
    </row>
    <row r="203" spans="1:1">
      <c r="A203"/>
    </row>
    <row r="204" spans="1:1">
      <c r="A204"/>
    </row>
    <row r="205" spans="1:1">
      <c r="A205"/>
    </row>
    <row r="206" spans="1:1">
      <c r="A206"/>
    </row>
    <row r="207" spans="1:1">
      <c r="A207"/>
    </row>
    <row r="208" spans="1:1">
      <c r="A208"/>
    </row>
    <row r="209" spans="1:1">
      <c r="A209"/>
    </row>
    <row r="210" spans="1:1">
      <c r="A210"/>
    </row>
    <row r="211" spans="1:1">
      <c r="A211"/>
    </row>
    <row r="212" spans="1:1">
      <c r="A212"/>
    </row>
    <row r="213" spans="1:1">
      <c r="A213"/>
    </row>
    <row r="214" spans="1:1">
      <c r="A214"/>
    </row>
    <row r="215" spans="1:1">
      <c r="A215"/>
    </row>
    <row r="216" spans="1:1">
      <c r="A216"/>
    </row>
    <row r="217" spans="1:1">
      <c r="A217"/>
    </row>
    <row r="218" spans="1:1">
      <c r="A218"/>
    </row>
    <row r="219" spans="1:1">
      <c r="A219"/>
    </row>
    <row r="220" spans="1:1">
      <c r="A220"/>
    </row>
    <row r="221" spans="1:1">
      <c r="A221"/>
    </row>
    <row r="222" spans="1:1">
      <c r="A222"/>
    </row>
    <row r="223" spans="1:1">
      <c r="A223"/>
    </row>
    <row r="224" spans="1:1">
      <c r="A224"/>
    </row>
    <row r="225" spans="1:1">
      <c r="A225"/>
    </row>
    <row r="226" spans="1:1">
      <c r="A226"/>
    </row>
    <row r="227" spans="1:1">
      <c r="A227"/>
    </row>
    <row r="228" spans="1:1">
      <c r="A228"/>
    </row>
    <row r="229" spans="1:1">
      <c r="A229"/>
    </row>
    <row r="230" spans="1:1">
      <c r="A230"/>
    </row>
    <row r="231" spans="1:1">
      <c r="A231"/>
    </row>
    <row r="232" spans="1:1">
      <c r="A232"/>
    </row>
    <row r="233" spans="1:1">
      <c r="A233"/>
    </row>
    <row r="234" spans="1:1">
      <c r="A234"/>
    </row>
    <row r="235" spans="1:1">
      <c r="A235"/>
    </row>
    <row r="236" spans="1:1">
      <c r="A236"/>
    </row>
    <row r="237" spans="1:1">
      <c r="A237"/>
    </row>
    <row r="238" spans="1:1">
      <c r="A238"/>
    </row>
    <row r="239" spans="1:1">
      <c r="A239"/>
    </row>
    <row r="240" spans="1:1">
      <c r="A240"/>
    </row>
    <row r="241" spans="1:1">
      <c r="A241"/>
    </row>
    <row r="242" spans="1:1">
      <c r="A242"/>
    </row>
    <row r="243" spans="1:1">
      <c r="A243"/>
    </row>
    <row r="244" spans="1:1">
      <c r="A244"/>
    </row>
    <row r="245" spans="1:1">
      <c r="A245"/>
    </row>
    <row r="246" spans="1:1">
      <c r="A246"/>
    </row>
    <row r="247" spans="1:1">
      <c r="A247"/>
    </row>
    <row r="248" spans="1:1">
      <c r="A248"/>
    </row>
    <row r="249" spans="1:1">
      <c r="A249"/>
    </row>
    <row r="250" spans="1:1">
      <c r="A250"/>
    </row>
    <row r="251" spans="1:1">
      <c r="A251"/>
    </row>
    <row r="252" spans="1:1">
      <c r="A252"/>
    </row>
    <row r="253" spans="1:1">
      <c r="A253"/>
    </row>
    <row r="254" spans="1:1">
      <c r="A254"/>
    </row>
    <row r="255" spans="1:1">
      <c r="A255"/>
    </row>
    <row r="256" spans="1:1">
      <c r="A256"/>
    </row>
    <row r="257" spans="1:1">
      <c r="A257"/>
    </row>
    <row r="258" spans="1:1">
      <c r="A258"/>
    </row>
    <row r="259" spans="1:1">
      <c r="A259"/>
    </row>
    <row r="260" spans="1:1">
      <c r="A260"/>
    </row>
    <row r="261" spans="1:1">
      <c r="A261"/>
    </row>
    <row r="262" spans="1:1">
      <c r="A262"/>
    </row>
    <row r="263" spans="1:1">
      <c r="A263"/>
    </row>
    <row r="264" spans="1:1">
      <c r="A264"/>
    </row>
    <row r="265" spans="1:1">
      <c r="A265"/>
    </row>
    <row r="266" spans="1:1">
      <c r="A266"/>
    </row>
    <row r="267" spans="1:1">
      <c r="A267"/>
    </row>
    <row r="268" spans="1:1">
      <c r="A268"/>
    </row>
    <row r="269" spans="1:1">
      <c r="A269"/>
    </row>
    <row r="270" spans="1:1">
      <c r="A270"/>
    </row>
    <row r="271" spans="1:1">
      <c r="A271"/>
    </row>
    <row r="272" spans="1:1">
      <c r="A272"/>
    </row>
    <row r="273" spans="1:1">
      <c r="A273"/>
    </row>
    <row r="274" spans="1:1">
      <c r="A274"/>
    </row>
    <row r="275" spans="1:1">
      <c r="A275"/>
    </row>
    <row r="276" spans="1:1">
      <c r="A276"/>
    </row>
    <row r="277" spans="1:1">
      <c r="A277"/>
    </row>
    <row r="278" spans="1:1">
      <c r="A278"/>
    </row>
    <row r="279" spans="1:1">
      <c r="A279"/>
    </row>
    <row r="280" spans="1:1">
      <c r="A280"/>
    </row>
    <row r="281" spans="1:1">
      <c r="A281"/>
    </row>
    <row r="282" spans="1:1">
      <c r="A282"/>
    </row>
    <row r="283" spans="1:1">
      <c r="A283"/>
    </row>
    <row r="284" spans="1:1">
      <c r="A284"/>
    </row>
    <row r="285" spans="1:1">
      <c r="A285"/>
    </row>
    <row r="286" spans="1:1">
      <c r="A286"/>
    </row>
    <row r="287" spans="1:1">
      <c r="A287"/>
    </row>
    <row r="288" spans="1:1">
      <c r="A288"/>
    </row>
    <row r="289" spans="1:1">
      <c r="A289"/>
    </row>
    <row r="290" spans="1:1">
      <c r="A290"/>
    </row>
    <row r="291" spans="1:1">
      <c r="A291"/>
    </row>
    <row r="292" spans="1:1">
      <c r="A292"/>
    </row>
    <row r="293" spans="1:1">
      <c r="A293"/>
    </row>
    <row r="294" spans="1:1">
      <c r="A294"/>
    </row>
    <row r="295" spans="1:1">
      <c r="A295"/>
    </row>
    <row r="296" spans="1:1">
      <c r="A296"/>
    </row>
    <row r="297" spans="1:1">
      <c r="A297"/>
    </row>
    <row r="298" spans="1:1">
      <c r="A298"/>
    </row>
    <row r="299" spans="1:1">
      <c r="A299"/>
    </row>
    <row r="300" spans="1:1">
      <c r="A300"/>
    </row>
    <row r="301" spans="1:1">
      <c r="A301"/>
    </row>
    <row r="302" spans="1:1">
      <c r="A302"/>
    </row>
    <row r="303" spans="1:1">
      <c r="A303"/>
    </row>
    <row r="304" spans="1:1">
      <c r="A304"/>
    </row>
    <row r="305" spans="1:1">
      <c r="A305"/>
    </row>
    <row r="306" spans="1:1">
      <c r="A306"/>
    </row>
    <row r="307" spans="1:1">
      <c r="A307"/>
    </row>
    <row r="308" spans="1:1">
      <c r="A308"/>
    </row>
    <row r="309" spans="1:1">
      <c r="A309"/>
    </row>
    <row r="310" spans="1:1">
      <c r="A310"/>
    </row>
    <row r="311" spans="1:1">
      <c r="A311"/>
    </row>
    <row r="312" spans="1:1">
      <c r="A312"/>
    </row>
    <row r="313" spans="1:1">
      <c r="A313"/>
    </row>
    <row r="314" spans="1:1">
      <c r="A314"/>
    </row>
    <row r="315" spans="1:1">
      <c r="A315"/>
    </row>
    <row r="316" spans="1:1">
      <c r="A316"/>
    </row>
    <row r="317" spans="1:1">
      <c r="A317"/>
    </row>
    <row r="318" spans="1:1">
      <c r="A318"/>
    </row>
    <row r="319" spans="1:1">
      <c r="A319"/>
    </row>
    <row r="320" spans="1:1">
      <c r="A320"/>
    </row>
    <row r="321" spans="1:1">
      <c r="A321"/>
    </row>
    <row r="322" spans="1:1">
      <c r="A322"/>
    </row>
    <row r="323" spans="1:1">
      <c r="A323"/>
    </row>
    <row r="324" spans="1:1">
      <c r="A324"/>
    </row>
    <row r="325" spans="1:1">
      <c r="A325"/>
    </row>
    <row r="326" spans="1:1">
      <c r="A326"/>
    </row>
    <row r="327" spans="1:1">
      <c r="A327"/>
    </row>
    <row r="328" spans="1:1">
      <c r="A328"/>
    </row>
    <row r="329" spans="1:1">
      <c r="A329"/>
    </row>
    <row r="330" spans="1:1">
      <c r="A330"/>
    </row>
    <row r="331" spans="1:1">
      <c r="A331"/>
    </row>
    <row r="332" spans="1:1">
      <c r="A332"/>
    </row>
    <row r="333" spans="1:1">
      <c r="A333"/>
    </row>
    <row r="334" spans="1:1">
      <c r="A334"/>
    </row>
    <row r="335" spans="1:1">
      <c r="A335"/>
    </row>
    <row r="336" spans="1:1">
      <c r="A336"/>
    </row>
    <row r="337" spans="1:1">
      <c r="A337"/>
    </row>
    <row r="338" spans="1:1">
      <c r="A338"/>
    </row>
    <row r="339" spans="1:1">
      <c r="A339"/>
    </row>
    <row r="340" spans="1:1">
      <c r="A340"/>
    </row>
    <row r="341" spans="1:1">
      <c r="A341"/>
    </row>
    <row r="342" spans="1:1">
      <c r="A342"/>
    </row>
    <row r="343" spans="1:1">
      <c r="A343"/>
    </row>
    <row r="344" spans="1:1">
      <c r="A344"/>
    </row>
    <row r="345" spans="1:1">
      <c r="A345"/>
    </row>
    <row r="346" spans="1:1">
      <c r="A346"/>
    </row>
    <row r="347" spans="1:1">
      <c r="A347"/>
    </row>
    <row r="348" spans="1:1">
      <c r="A348"/>
    </row>
    <row r="349" spans="1:1">
      <c r="A349"/>
    </row>
    <row r="350" spans="1:1">
      <c r="A350"/>
    </row>
    <row r="351" spans="1:1">
      <c r="A351"/>
    </row>
    <row r="352" spans="1:1">
      <c r="A352"/>
    </row>
    <row r="353" spans="1:1">
      <c r="A353"/>
    </row>
    <row r="354" spans="1:1">
      <c r="A354"/>
    </row>
    <row r="355" spans="1:1">
      <c r="A355"/>
    </row>
    <row r="356" spans="1:1">
      <c r="A356"/>
    </row>
    <row r="357" spans="1:1">
      <c r="A357"/>
    </row>
    <row r="358" spans="1:1">
      <c r="A358"/>
    </row>
    <row r="359" spans="1:1">
      <c r="A359"/>
    </row>
    <row r="360" spans="1:1">
      <c r="A360"/>
    </row>
    <row r="361" spans="1:1">
      <c r="A361"/>
    </row>
    <row r="362" spans="1:1">
      <c r="A362"/>
    </row>
    <row r="363" spans="1:1">
      <c r="A363"/>
    </row>
    <row r="364" spans="1:1">
      <c r="A364"/>
    </row>
    <row r="365" spans="1:1">
      <c r="A365"/>
    </row>
    <row r="366" spans="1:1">
      <c r="A366"/>
    </row>
    <row r="367" spans="1:1">
      <c r="A367"/>
    </row>
    <row r="368" spans="1:1">
      <c r="A368"/>
    </row>
    <row r="369" spans="1:1">
      <c r="A369"/>
    </row>
    <row r="370" spans="1:1">
      <c r="A370"/>
    </row>
    <row r="371" spans="1:1">
      <c r="A371"/>
    </row>
    <row r="372" spans="1:1">
      <c r="A372"/>
    </row>
    <row r="373" spans="1:1">
      <c r="A373"/>
    </row>
    <row r="374" spans="1:1">
      <c r="A374"/>
    </row>
    <row r="375" spans="1:1">
      <c r="A375"/>
    </row>
    <row r="376" spans="1:1">
      <c r="A376"/>
    </row>
    <row r="377" spans="1:1">
      <c r="A377"/>
    </row>
    <row r="378" spans="1:1">
      <c r="A378"/>
    </row>
    <row r="379" spans="1:1">
      <c r="A379"/>
    </row>
    <row r="380" spans="1:1">
      <c r="A380"/>
    </row>
    <row r="381" spans="1:1">
      <c r="A381"/>
    </row>
    <row r="382" spans="1:1">
      <c r="A382"/>
    </row>
    <row r="383" spans="1:1">
      <c r="A383"/>
    </row>
    <row r="384" spans="1:1">
      <c r="A384"/>
    </row>
    <row r="385" spans="1:1">
      <c r="A385"/>
    </row>
    <row r="386" spans="1:1">
      <c r="A386"/>
    </row>
    <row r="387" spans="1:1">
      <c r="A387"/>
    </row>
    <row r="388" spans="1:1">
      <c r="A388"/>
    </row>
    <row r="389" spans="1:1">
      <c r="A389"/>
    </row>
    <row r="390" spans="1:1">
      <c r="A390"/>
    </row>
    <row r="391" spans="1:1">
      <c r="A391"/>
    </row>
    <row r="392" spans="1:1">
      <c r="A392"/>
    </row>
    <row r="393" spans="1:1">
      <c r="A393"/>
    </row>
    <row r="394" spans="1:1">
      <c r="A394"/>
    </row>
    <row r="395" spans="1:1">
      <c r="A395"/>
    </row>
    <row r="396" spans="1:1">
      <c r="A396"/>
    </row>
    <row r="397" spans="1:1">
      <c r="A397"/>
    </row>
    <row r="398" spans="1:1">
      <c r="A398"/>
    </row>
    <row r="399" spans="1:1">
      <c r="A399"/>
    </row>
    <row r="400" spans="1:1">
      <c r="A400"/>
    </row>
    <row r="401" spans="1:1">
      <c r="A401"/>
    </row>
    <row r="402" spans="1:1">
      <c r="A402"/>
    </row>
    <row r="403" spans="1:1">
      <c r="A403"/>
    </row>
    <row r="404" spans="1:1">
      <c r="A404"/>
    </row>
    <row r="405" spans="1:1">
      <c r="A405"/>
    </row>
    <row r="406" spans="1:1">
      <c r="A406"/>
    </row>
    <row r="407" spans="1:1">
      <c r="A407"/>
    </row>
    <row r="408" spans="1:1">
      <c r="A408"/>
    </row>
    <row r="409" spans="1:1">
      <c r="A409"/>
    </row>
    <row r="410" spans="1:1">
      <c r="A410"/>
    </row>
    <row r="411" spans="1:1">
      <c r="A411"/>
    </row>
    <row r="412" spans="1:1">
      <c r="A412"/>
    </row>
    <row r="413" spans="1:1">
      <c r="A413"/>
    </row>
    <row r="414" spans="1:1">
      <c r="A414"/>
    </row>
    <row r="415" spans="1:1">
      <c r="A415"/>
    </row>
    <row r="416" spans="1:1">
      <c r="A416"/>
    </row>
    <row r="417" spans="1:1">
      <c r="A417"/>
    </row>
    <row r="418" spans="1:1">
      <c r="A418"/>
    </row>
    <row r="419" spans="1:1">
      <c r="A419"/>
    </row>
    <row r="420" spans="1:1">
      <c r="A420"/>
    </row>
    <row r="421" spans="1:1">
      <c r="A421"/>
    </row>
    <row r="422" spans="1:1">
      <c r="A422"/>
    </row>
    <row r="423" spans="1:1">
      <c r="A423"/>
    </row>
    <row r="424" spans="1:1">
      <c r="A424"/>
    </row>
    <row r="425" spans="1:1">
      <c r="A425"/>
    </row>
    <row r="426" spans="1:1">
      <c r="A426"/>
    </row>
    <row r="427" spans="1:1">
      <c r="A427"/>
    </row>
    <row r="428" spans="1:1">
      <c r="A428"/>
    </row>
    <row r="429" spans="1:1">
      <c r="A429"/>
    </row>
    <row r="430" spans="1:1">
      <c r="A430"/>
    </row>
    <row r="431" spans="1:1">
      <c r="A431"/>
    </row>
    <row r="432" spans="1:1">
      <c r="A432"/>
    </row>
    <row r="433" spans="1:1">
      <c r="A433"/>
    </row>
    <row r="434" spans="1:1">
      <c r="A434"/>
    </row>
    <row r="435" spans="1:1">
      <c r="A435"/>
    </row>
    <row r="436" spans="1:1">
      <c r="A436"/>
    </row>
    <row r="437" spans="1:1">
      <c r="A437"/>
    </row>
    <row r="438" spans="1:1">
      <c r="A438"/>
    </row>
    <row r="439" spans="1:1">
      <c r="A439"/>
    </row>
    <row r="440" spans="1:1">
      <c r="A440"/>
    </row>
    <row r="441" spans="1:1">
      <c r="A441"/>
    </row>
    <row r="442" spans="1:1">
      <c r="A442"/>
    </row>
    <row r="443" spans="1:1">
      <c r="A443"/>
    </row>
    <row r="444" spans="1:1">
      <c r="A444"/>
    </row>
    <row r="445" spans="1:1">
      <c r="A445"/>
    </row>
    <row r="446" spans="1:1">
      <c r="A446"/>
    </row>
    <row r="447" spans="1:1">
      <c r="A447"/>
    </row>
    <row r="448" spans="1:1">
      <c r="A448"/>
    </row>
    <row r="449" spans="1:1">
      <c r="A449"/>
    </row>
    <row r="450" spans="1:1">
      <c r="A450"/>
    </row>
    <row r="451" spans="1:1">
      <c r="A451"/>
    </row>
    <row r="452" spans="1:1">
      <c r="A452"/>
    </row>
    <row r="453" spans="1:1">
      <c r="A453"/>
    </row>
    <row r="454" spans="1:1">
      <c r="A454"/>
    </row>
    <row r="455" spans="1:1">
      <c r="A455"/>
    </row>
    <row r="456" spans="1:1">
      <c r="A456"/>
    </row>
    <row r="457" spans="1:1">
      <c r="A457"/>
    </row>
    <row r="458" spans="1:1">
      <c r="A458"/>
    </row>
    <row r="459" spans="1:1">
      <c r="A459"/>
    </row>
    <row r="460" spans="1:1">
      <c r="A460"/>
    </row>
    <row r="461" spans="1:1">
      <c r="A461"/>
    </row>
    <row r="462" spans="1:1">
      <c r="A462"/>
    </row>
    <row r="463" spans="1:1">
      <c r="A463"/>
    </row>
    <row r="464" spans="1:1">
      <c r="A464"/>
    </row>
    <row r="465" spans="1:1">
      <c r="A465"/>
    </row>
    <row r="466" spans="1:1">
      <c r="A466"/>
    </row>
    <row r="467" spans="1:1">
      <c r="A467"/>
    </row>
    <row r="468" spans="1:1">
      <c r="A468"/>
    </row>
    <row r="469" spans="1:1">
      <c r="A469"/>
    </row>
    <row r="470" spans="1:1">
      <c r="A470"/>
    </row>
    <row r="471" spans="1:1">
      <c r="A471"/>
    </row>
    <row r="472" spans="1:1">
      <c r="A472"/>
    </row>
    <row r="473" spans="1:1">
      <c r="A473"/>
    </row>
    <row r="474" spans="1:1">
      <c r="A474"/>
    </row>
    <row r="475" spans="1:1">
      <c r="A475"/>
    </row>
    <row r="476" spans="1:1">
      <c r="A476"/>
    </row>
    <row r="477" spans="1:1">
      <c r="A477"/>
    </row>
    <row r="478" spans="1:1">
      <c r="A478"/>
    </row>
    <row r="479" spans="1:1">
      <c r="A479"/>
    </row>
    <row r="480" spans="1:1">
      <c r="A480"/>
    </row>
    <row r="481" spans="1:1">
      <c r="A481"/>
    </row>
    <row r="482" spans="1:1">
      <c r="A482"/>
    </row>
    <row r="483" spans="1:1">
      <c r="A483"/>
    </row>
    <row r="484" spans="1:1">
      <c r="A484"/>
    </row>
    <row r="485" spans="1:1">
      <c r="A485"/>
    </row>
    <row r="486" spans="1:1">
      <c r="A486"/>
    </row>
    <row r="487" spans="1:1">
      <c r="A487"/>
    </row>
    <row r="488" spans="1:1">
      <c r="A488"/>
    </row>
    <row r="489" spans="1:1">
      <c r="A489"/>
    </row>
    <row r="490" spans="1:1">
      <c r="A490"/>
    </row>
    <row r="491" spans="1:1">
      <c r="A491"/>
    </row>
    <row r="492" spans="1:1">
      <c r="A492"/>
    </row>
    <row r="493" spans="1:1">
      <c r="A493"/>
    </row>
    <row r="494" spans="1:1">
      <c r="A494"/>
    </row>
    <row r="495" spans="1:1">
      <c r="A495"/>
    </row>
    <row r="496" spans="1:1">
      <c r="A496"/>
    </row>
    <row r="497" spans="1:1">
      <c r="A497"/>
    </row>
    <row r="498" spans="1:1">
      <c r="A498"/>
    </row>
    <row r="499" spans="1:1">
      <c r="A499"/>
    </row>
    <row r="500" spans="1:1">
      <c r="A500"/>
    </row>
    <row r="501" spans="1:1">
      <c r="A501"/>
    </row>
    <row r="502" spans="1:1">
      <c r="A502"/>
    </row>
    <row r="503" spans="1:1">
      <c r="A503"/>
    </row>
    <row r="504" spans="1:1">
      <c r="A504"/>
    </row>
    <row r="505" spans="1:1">
      <c r="A505"/>
    </row>
    <row r="506" spans="1:1">
      <c r="A506"/>
    </row>
    <row r="507" spans="1:1">
      <c r="A507"/>
    </row>
    <row r="508" spans="1:1">
      <c r="A508"/>
    </row>
    <row r="509" spans="1:1">
      <c r="A509"/>
    </row>
    <row r="510" spans="1:1">
      <c r="A510"/>
    </row>
    <row r="511" spans="1:1">
      <c r="A511"/>
    </row>
    <row r="512" spans="1:1">
      <c r="A512"/>
    </row>
    <row r="513" spans="1:1">
      <c r="A513"/>
    </row>
    <row r="514" spans="1:1">
      <c r="A514"/>
    </row>
    <row r="515" spans="1:1">
      <c r="A515"/>
    </row>
    <row r="516" spans="1:1">
      <c r="A516"/>
    </row>
    <row r="517" spans="1:1">
      <c r="A517"/>
    </row>
    <row r="518" spans="1:1">
      <c r="A518"/>
    </row>
    <row r="519" spans="1:1">
      <c r="A519"/>
    </row>
    <row r="520" spans="1:1">
      <c r="A520"/>
    </row>
    <row r="521" spans="1:1">
      <c r="A521"/>
    </row>
    <row r="522" spans="1:1">
      <c r="A522"/>
    </row>
    <row r="523" spans="1:1">
      <c r="A523"/>
    </row>
    <row r="524" spans="1:1">
      <c r="A524"/>
    </row>
    <row r="525" spans="1:1">
      <c r="A525"/>
    </row>
    <row r="526" spans="1:1">
      <c r="A526"/>
    </row>
    <row r="527" spans="1:1">
      <c r="A527"/>
    </row>
    <row r="528" spans="1:1">
      <c r="A528"/>
    </row>
    <row r="529" spans="1:1">
      <c r="A529"/>
    </row>
    <row r="530" spans="1:1">
      <c r="A530"/>
    </row>
    <row r="531" spans="1:1">
      <c r="A531"/>
    </row>
    <row r="532" spans="1:1">
      <c r="A532"/>
    </row>
    <row r="533" spans="1:1">
      <c r="A533"/>
    </row>
    <row r="534" spans="1:1">
      <c r="A534"/>
    </row>
    <row r="535" spans="1:1">
      <c r="A535"/>
    </row>
    <row r="536" spans="1:1">
      <c r="A536"/>
    </row>
    <row r="537" spans="1:1">
      <c r="A537"/>
    </row>
    <row r="538" spans="1:1">
      <c r="A538"/>
    </row>
    <row r="539" spans="1:1">
      <c r="A539"/>
    </row>
    <row r="540" spans="1:1">
      <c r="A540"/>
    </row>
    <row r="541" spans="1:1">
      <c r="A541"/>
    </row>
    <row r="542" spans="1:1">
      <c r="A542"/>
    </row>
    <row r="543" spans="1:1">
      <c r="A543"/>
    </row>
    <row r="544" spans="1:1">
      <c r="A544"/>
    </row>
    <row r="545" spans="1:1">
      <c r="A545"/>
    </row>
    <row r="546" spans="1:1">
      <c r="A546"/>
    </row>
    <row r="547" spans="1:1">
      <c r="A547"/>
    </row>
    <row r="548" spans="1:1">
      <c r="A548"/>
    </row>
    <row r="549" spans="1:1">
      <c r="A549"/>
    </row>
    <row r="550" spans="1:1">
      <c r="A550"/>
    </row>
    <row r="551" spans="1:1">
      <c r="A551"/>
    </row>
    <row r="552" spans="1:1">
      <c r="A552"/>
    </row>
    <row r="553" spans="1:1">
      <c r="A553"/>
    </row>
    <row r="554" spans="1:1">
      <c r="A554"/>
    </row>
    <row r="555" spans="1:1">
      <c r="A555"/>
    </row>
    <row r="556" spans="1:1">
      <c r="A556"/>
    </row>
    <row r="557" spans="1:1">
      <c r="A557"/>
    </row>
    <row r="558" spans="1:1">
      <c r="A558"/>
    </row>
    <row r="559" spans="1:1">
      <c r="A559"/>
    </row>
    <row r="560" spans="1:1">
      <c r="A560"/>
    </row>
    <row r="561" spans="1:1">
      <c r="A561"/>
    </row>
    <row r="562" spans="1:1">
      <c r="A562"/>
    </row>
    <row r="563" spans="1:1">
      <c r="A563"/>
    </row>
    <row r="564" spans="1:1">
      <c r="A564"/>
    </row>
    <row r="565" spans="1:1">
      <c r="A565"/>
    </row>
    <row r="566" spans="1:1">
      <c r="A566"/>
    </row>
    <row r="567" spans="1:1">
      <c r="A567"/>
    </row>
    <row r="568" spans="1:1">
      <c r="A568"/>
    </row>
    <row r="569" spans="1:1">
      <c r="A569"/>
    </row>
    <row r="570" spans="1:1">
      <c r="A570"/>
    </row>
    <row r="571" spans="1:1">
      <c r="A571"/>
    </row>
    <row r="572" spans="1:1">
      <c r="A572"/>
    </row>
    <row r="573" spans="1:1">
      <c r="A573"/>
    </row>
    <row r="574" spans="1:1">
      <c r="A574"/>
    </row>
    <row r="575" spans="1:1">
      <c r="A575"/>
    </row>
    <row r="576" spans="1:1">
      <c r="A576"/>
    </row>
    <row r="577" spans="1:1">
      <c r="A577"/>
    </row>
    <row r="578" spans="1:1">
      <c r="A578"/>
    </row>
    <row r="579" spans="1:1">
      <c r="A579"/>
    </row>
    <row r="580" spans="1:1">
      <c r="A580"/>
    </row>
    <row r="581" spans="1:1">
      <c r="A581"/>
    </row>
    <row r="582" spans="1:1">
      <c r="A582"/>
    </row>
    <row r="583" spans="1:1">
      <c r="A583"/>
    </row>
    <row r="584" spans="1:1">
      <c r="A584"/>
    </row>
    <row r="585" spans="1:1">
      <c r="A585"/>
    </row>
    <row r="586" spans="1:1">
      <c r="A586"/>
    </row>
    <row r="587" spans="1:1">
      <c r="A587"/>
    </row>
    <row r="588" spans="1:1">
      <c r="A588"/>
    </row>
    <row r="589" spans="1:1">
      <c r="A589"/>
    </row>
    <row r="590" spans="1:1">
      <c r="A590"/>
    </row>
    <row r="591" spans="1:1">
      <c r="A591"/>
    </row>
    <row r="592" spans="1:1">
      <c r="A592"/>
    </row>
    <row r="593" spans="1:1">
      <c r="A593"/>
    </row>
    <row r="594" spans="1:1">
      <c r="A594"/>
    </row>
    <row r="595" spans="1:1">
      <c r="A595"/>
    </row>
    <row r="596" spans="1:1">
      <c r="A596"/>
    </row>
    <row r="597" spans="1:1">
      <c r="A597"/>
    </row>
    <row r="598" spans="1:1">
      <c r="A598"/>
    </row>
    <row r="599" spans="1:1">
      <c r="A599"/>
    </row>
    <row r="600" spans="1:1">
      <c r="A600"/>
    </row>
    <row r="601" spans="1:1">
      <c r="A601"/>
    </row>
    <row r="602" spans="1:1">
      <c r="A602"/>
    </row>
    <row r="603" spans="1:1">
      <c r="A603"/>
    </row>
    <row r="604" spans="1:1">
      <c r="A604"/>
    </row>
    <row r="605" spans="1:1">
      <c r="A605"/>
    </row>
    <row r="606" spans="1:1">
      <c r="A606"/>
    </row>
    <row r="607" spans="1:1">
      <c r="A607"/>
    </row>
    <row r="608" spans="1:1">
      <c r="A608"/>
    </row>
    <row r="609" spans="1:1">
      <c r="A609"/>
    </row>
    <row r="610" spans="1:1">
      <c r="A610"/>
    </row>
    <row r="611" spans="1:1">
      <c r="A611"/>
    </row>
    <row r="612" spans="1:1">
      <c r="A612"/>
    </row>
    <row r="613" spans="1:1">
      <c r="A613"/>
    </row>
    <row r="614" spans="1:1">
      <c r="A614"/>
    </row>
    <row r="615" spans="1:1">
      <c r="A615"/>
    </row>
    <row r="616" spans="1:1">
      <c r="A616"/>
    </row>
    <row r="617" spans="1:1">
      <c r="A617"/>
    </row>
    <row r="618" spans="1:1">
      <c r="A618"/>
    </row>
    <row r="619" spans="1:1">
      <c r="A619"/>
    </row>
    <row r="620" spans="1:1">
      <c r="A620"/>
    </row>
    <row r="621" spans="1:1">
      <c r="A621"/>
    </row>
    <row r="622" spans="1:1">
      <c r="A622"/>
    </row>
    <row r="623" spans="1:1">
      <c r="A623"/>
    </row>
    <row r="624" spans="1:1">
      <c r="A624"/>
    </row>
    <row r="625" spans="1:1">
      <c r="A625"/>
    </row>
    <row r="626" spans="1:1">
      <c r="A626"/>
    </row>
    <row r="627" spans="1:1">
      <c r="A627"/>
    </row>
    <row r="628" spans="1:1">
      <c r="A628"/>
    </row>
    <row r="629" spans="1:1">
      <c r="A629"/>
    </row>
    <row r="630" spans="1:1">
      <c r="A630"/>
    </row>
    <row r="631" spans="1:1">
      <c r="A631"/>
    </row>
    <row r="632" spans="1:1">
      <c r="A632"/>
    </row>
    <row r="633" spans="1:1">
      <c r="A633"/>
    </row>
    <row r="634" spans="1:1">
      <c r="A634"/>
    </row>
    <row r="635" spans="1:1">
      <c r="A635"/>
    </row>
    <row r="636" spans="1:1">
      <c r="A636"/>
    </row>
    <row r="637" spans="1:1">
      <c r="A637"/>
    </row>
    <row r="638" spans="1:1">
      <c r="A638"/>
    </row>
    <row r="639" spans="1:1">
      <c r="A639"/>
    </row>
    <row r="640" spans="1:1">
      <c r="A640"/>
    </row>
    <row r="641" spans="1:1">
      <c r="A641"/>
    </row>
    <row r="642" spans="1:1">
      <c r="A642"/>
    </row>
    <row r="643" spans="1:1">
      <c r="A643"/>
    </row>
    <row r="644" spans="1:1">
      <c r="A644"/>
    </row>
    <row r="645" spans="1:1">
      <c r="A645"/>
    </row>
    <row r="646" spans="1:1">
      <c r="A646"/>
    </row>
    <row r="647" spans="1:1">
      <c r="A647"/>
    </row>
    <row r="648" spans="1:1">
      <c r="A648"/>
    </row>
    <row r="649" spans="1:1">
      <c r="A649"/>
    </row>
    <row r="650" spans="1:1">
      <c r="A650"/>
    </row>
    <row r="651" spans="1:1">
      <c r="A651"/>
    </row>
    <row r="652" spans="1:1">
      <c r="A652"/>
    </row>
    <row r="653" spans="1:1">
      <c r="A653"/>
    </row>
    <row r="654" spans="1:1">
      <c r="A654"/>
    </row>
    <row r="655" spans="1:1">
      <c r="A655"/>
    </row>
    <row r="656" spans="1:1">
      <c r="A656"/>
    </row>
    <row r="657" spans="1:1">
      <c r="A657"/>
    </row>
    <row r="658" spans="1:1">
      <c r="A658"/>
    </row>
    <row r="659" spans="1:1">
      <c r="A659"/>
    </row>
    <row r="660" spans="1:1">
      <c r="A660"/>
    </row>
    <row r="661" spans="1:1">
      <c r="A661"/>
    </row>
    <row r="662" spans="1:1">
      <c r="A662"/>
    </row>
    <row r="663" spans="1:1">
      <c r="A663"/>
    </row>
    <row r="664" spans="1:1">
      <c r="A664"/>
    </row>
    <row r="665" spans="1:1">
      <c r="A665"/>
    </row>
    <row r="666" spans="1:1">
      <c r="A666"/>
    </row>
    <row r="667" spans="1:1">
      <c r="A667"/>
    </row>
    <row r="668" spans="1:1">
      <c r="A668"/>
    </row>
    <row r="669" spans="1:1">
      <c r="A669"/>
    </row>
    <row r="670" spans="1:1">
      <c r="A670"/>
    </row>
    <row r="671" spans="1:1">
      <c r="A671"/>
    </row>
    <row r="672" spans="1:1">
      <c r="A672"/>
    </row>
    <row r="673" spans="1:1">
      <c r="A673"/>
    </row>
  </sheetData>
  <autoFilter xmlns:etc="http://www.wps.cn/officeDocument/2017/etCustomData" ref="A3:X36" etc:filterBottomFollowUsedRange="0">
    <extLst/>
  </autoFilter>
  <pageMargins left="0.75" right="0.75" top="1" bottom="1" header="0.5" footer="0.5"/>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R655"/>
  <sheetViews>
    <sheetView workbookViewId="0">
      <pane ySplit="2" topLeftCell="A3" activePane="bottomLeft" state="frozen"/>
      <selection/>
      <selection pane="bottomLeft" activeCell="P15" sqref="P2:P15"/>
    </sheetView>
  </sheetViews>
  <sheetFormatPr defaultColWidth="8.88888888888889" defaultRowHeight="14.4"/>
  <cols>
    <col min="1" max="1" width="3.15740740740741" style="13" customWidth="1"/>
    <col min="2" max="2" width="19.6666666666667" style="14" customWidth="1"/>
    <col min="3" max="3" width="32.1296296296296" style="15" customWidth="1"/>
    <col min="4" max="4" width="5.88888888888889" style="16" customWidth="1"/>
    <col min="5" max="5" width="8.88888888888889" style="17"/>
    <col min="6" max="6" width="8.88888888888889" style="18"/>
    <col min="7" max="7" width="8.88888888888889" style="16"/>
    <col min="8" max="8" width="8.88888888888889" style="19"/>
    <col min="9" max="9" width="9.66666666666667" style="19"/>
    <col min="10" max="10" width="10.2222222222222" style="19"/>
    <col min="11" max="12" width="8.88888888888889" style="19"/>
    <col min="13" max="13" width="10.2222222222222" style="19"/>
    <col min="14" max="14" width="8.88888888888889" style="20"/>
    <col min="15" max="15" width="11" style="21" customWidth="1"/>
    <col min="17" max="17" width="18.1111111111111" customWidth="1"/>
  </cols>
  <sheetData>
    <row r="1" s="12" customFormat="1" ht="47" customHeight="1" spans="1:17">
      <c r="A1" s="22" t="s">
        <v>1</v>
      </c>
      <c r="B1" s="23" t="s">
        <v>0</v>
      </c>
      <c r="C1" s="24" t="s">
        <v>2</v>
      </c>
      <c r="D1" s="24" t="s">
        <v>3</v>
      </c>
      <c r="E1" s="12" t="s">
        <v>30</v>
      </c>
      <c r="F1" s="25" t="s">
        <v>31</v>
      </c>
      <c r="G1" s="26" t="s">
        <v>32</v>
      </c>
      <c r="H1" s="27" t="s">
        <v>33</v>
      </c>
      <c r="I1" s="27" t="s">
        <v>34</v>
      </c>
      <c r="J1" s="27" t="s">
        <v>35</v>
      </c>
      <c r="K1" s="27" t="s">
        <v>5373</v>
      </c>
      <c r="L1" s="27" t="s">
        <v>5374</v>
      </c>
      <c r="M1" s="27" t="s">
        <v>5375</v>
      </c>
      <c r="N1" s="59" t="s">
        <v>39</v>
      </c>
      <c r="O1" s="60" t="s">
        <v>40</v>
      </c>
      <c r="P1" s="61" t="s">
        <v>41</v>
      </c>
      <c r="Q1" s="12" t="s">
        <v>5376</v>
      </c>
    </row>
    <row r="2" spans="1:17">
      <c r="A2" s="28">
        <v>115</v>
      </c>
      <c r="B2" s="29" t="s">
        <v>1131</v>
      </c>
      <c r="C2" s="30" t="s">
        <v>1132</v>
      </c>
      <c r="D2" s="31" t="s">
        <v>46</v>
      </c>
      <c r="E2" s="17" t="s">
        <v>60</v>
      </c>
      <c r="F2" s="32" t="s">
        <v>61</v>
      </c>
      <c r="G2" s="32" t="s">
        <v>62</v>
      </c>
      <c r="H2" s="33" t="s">
        <v>63</v>
      </c>
      <c r="I2" s="33">
        <v>6682</v>
      </c>
      <c r="J2" s="33">
        <v>2008</v>
      </c>
      <c r="K2" s="33" t="s">
        <v>64</v>
      </c>
      <c r="L2" s="62">
        <v>6682</v>
      </c>
      <c r="M2" s="33"/>
      <c r="N2" s="63" t="s">
        <v>65</v>
      </c>
      <c r="O2" s="64" t="s">
        <v>65</v>
      </c>
      <c r="P2" s="17" t="e">
        <f>COUNTIF(#REF!,B2)</f>
        <v>#REF!</v>
      </c>
      <c r="Q2">
        <f>SUM(E:E)</f>
        <v>0</v>
      </c>
    </row>
    <row r="3" spans="1:16">
      <c r="A3" s="28">
        <v>333</v>
      </c>
      <c r="B3" s="34" t="s">
        <v>2997</v>
      </c>
      <c r="C3" s="35" t="s">
        <v>2991</v>
      </c>
      <c r="D3" s="16" t="s">
        <v>46</v>
      </c>
      <c r="E3" s="17" t="s">
        <v>60</v>
      </c>
      <c r="F3" s="32" t="s">
        <v>2164</v>
      </c>
      <c r="G3" s="32" t="s">
        <v>2165</v>
      </c>
      <c r="H3" s="36" t="s">
        <v>2166</v>
      </c>
      <c r="I3" s="36">
        <v>5727</v>
      </c>
      <c r="J3" s="36">
        <v>2020</v>
      </c>
      <c r="K3" s="36" t="s">
        <v>2167</v>
      </c>
      <c r="L3" s="62">
        <v>5727</v>
      </c>
      <c r="M3" s="36"/>
      <c r="N3" s="65" t="s">
        <v>65</v>
      </c>
      <c r="O3" s="64" t="s">
        <v>65</v>
      </c>
      <c r="P3" s="17" t="e">
        <f>COUNTIF(#REF!,B3)</f>
        <v>#REF!</v>
      </c>
    </row>
    <row r="4" spans="1:16">
      <c r="A4" s="28">
        <v>373</v>
      </c>
      <c r="B4" s="34" t="s">
        <v>3312</v>
      </c>
      <c r="C4" s="35" t="s">
        <v>3317</v>
      </c>
      <c r="D4" s="16" t="s">
        <v>46</v>
      </c>
      <c r="E4" s="17" t="s">
        <v>60</v>
      </c>
      <c r="F4" s="32" t="s">
        <v>2164</v>
      </c>
      <c r="G4" s="16" t="s">
        <v>2165</v>
      </c>
      <c r="H4" s="36" t="s">
        <v>2166</v>
      </c>
      <c r="I4" s="36">
        <v>6277</v>
      </c>
      <c r="J4" s="36">
        <v>2017</v>
      </c>
      <c r="K4" s="36" t="s">
        <v>2167</v>
      </c>
      <c r="L4" s="19">
        <v>6277</v>
      </c>
      <c r="M4" s="36"/>
      <c r="N4" s="65" t="s">
        <v>65</v>
      </c>
      <c r="O4" s="64" t="s">
        <v>65</v>
      </c>
      <c r="P4" s="17" t="e">
        <f>COUNTIF(#REF!,B4)</f>
        <v>#REF!</v>
      </c>
    </row>
    <row r="5" spans="1:18">
      <c r="A5" s="28">
        <v>250</v>
      </c>
      <c r="B5" s="34" t="s">
        <v>2266</v>
      </c>
      <c r="C5" s="35" t="s">
        <v>2260</v>
      </c>
      <c r="D5" s="16" t="s">
        <v>46</v>
      </c>
      <c r="E5" s="17" t="s">
        <v>60</v>
      </c>
      <c r="F5" s="32" t="s">
        <v>2164</v>
      </c>
      <c r="G5" s="32" t="s">
        <v>2165</v>
      </c>
      <c r="H5" s="36" t="s">
        <v>2166</v>
      </c>
      <c r="I5" s="36">
        <v>5107</v>
      </c>
      <c r="J5" s="36">
        <v>2016</v>
      </c>
      <c r="K5" s="36" t="s">
        <v>2167</v>
      </c>
      <c r="L5" s="62">
        <v>5107</v>
      </c>
      <c r="M5" s="36"/>
      <c r="N5" s="65" t="s">
        <v>65</v>
      </c>
      <c r="O5" s="64" t="s">
        <v>65</v>
      </c>
      <c r="P5" s="17" t="e">
        <f>COUNTIF(#REF!,B5)</f>
        <v>#REF!</v>
      </c>
      <c r="Q5" s="24" t="s">
        <v>3</v>
      </c>
      <c r="R5" s="71" t="s">
        <v>5356</v>
      </c>
    </row>
    <row r="6" spans="1:18">
      <c r="A6" s="28">
        <v>252</v>
      </c>
      <c r="B6" s="37" t="s">
        <v>2283</v>
      </c>
      <c r="C6" s="30" t="s">
        <v>2290</v>
      </c>
      <c r="D6" s="31" t="s">
        <v>46</v>
      </c>
      <c r="E6" s="17" t="s">
        <v>60</v>
      </c>
      <c r="F6" s="32" t="s">
        <v>2164</v>
      </c>
      <c r="G6" s="32" t="s">
        <v>2165</v>
      </c>
      <c r="H6" s="33" t="s">
        <v>2166</v>
      </c>
      <c r="I6" s="33">
        <v>5108</v>
      </c>
      <c r="J6" s="33">
        <v>2014</v>
      </c>
      <c r="K6" s="33" t="s">
        <v>2167</v>
      </c>
      <c r="L6" s="62">
        <v>5108</v>
      </c>
      <c r="M6" s="33"/>
      <c r="N6" s="63" t="s">
        <v>65</v>
      </c>
      <c r="O6" s="64" t="s">
        <v>65</v>
      </c>
      <c r="P6" s="17" t="e">
        <f>COUNTIF(#REF!,B6)</f>
        <v>#REF!</v>
      </c>
      <c r="Q6" s="31" t="s">
        <v>46</v>
      </c>
      <c r="R6" s="71">
        <f>SUMIF(D:D,Q6,E:E)</f>
        <v>0</v>
      </c>
    </row>
    <row r="7" spans="1:18">
      <c r="A7" s="28">
        <v>408</v>
      </c>
      <c r="B7" s="37" t="s">
        <v>3603</v>
      </c>
      <c r="C7" s="30" t="s">
        <v>3597</v>
      </c>
      <c r="D7" s="38" t="s">
        <v>46</v>
      </c>
      <c r="E7" s="17" t="s">
        <v>60</v>
      </c>
      <c r="F7" s="32" t="s">
        <v>2164</v>
      </c>
      <c r="G7" s="32" t="s">
        <v>2165</v>
      </c>
      <c r="H7" s="33" t="s">
        <v>2166</v>
      </c>
      <c r="I7" s="33">
        <v>6610</v>
      </c>
      <c r="J7" s="33">
        <v>2017</v>
      </c>
      <c r="K7" s="33" t="s">
        <v>2167</v>
      </c>
      <c r="L7" s="62">
        <v>6610</v>
      </c>
      <c r="M7" s="33"/>
      <c r="N7" s="66" t="s">
        <v>65</v>
      </c>
      <c r="O7" s="64" t="s">
        <v>65</v>
      </c>
      <c r="P7" s="17" t="e">
        <f>COUNTIF(#REF!,B7)</f>
        <v>#REF!</v>
      </c>
      <c r="Q7" s="16" t="s">
        <v>239</v>
      </c>
      <c r="R7" s="71">
        <f>SUMIF(D:D,Q7,E:E)</f>
        <v>0</v>
      </c>
    </row>
    <row r="8" spans="1:18">
      <c r="A8" s="28">
        <v>391</v>
      </c>
      <c r="B8" s="34" t="s">
        <v>3464</v>
      </c>
      <c r="C8" s="35" t="s">
        <v>3465</v>
      </c>
      <c r="D8" s="16" t="s">
        <v>445</v>
      </c>
      <c r="E8" s="17" t="s">
        <v>60</v>
      </c>
      <c r="F8" s="32" t="s">
        <v>2164</v>
      </c>
      <c r="G8" s="16" t="s">
        <v>2165</v>
      </c>
      <c r="H8" s="36" t="s">
        <v>2166</v>
      </c>
      <c r="I8" s="36">
        <v>6376</v>
      </c>
      <c r="J8" s="36">
        <v>2008</v>
      </c>
      <c r="K8" s="36" t="s">
        <v>2167</v>
      </c>
      <c r="L8" s="19">
        <v>6376</v>
      </c>
      <c r="M8" s="36"/>
      <c r="O8" s="64" t="s">
        <v>65</v>
      </c>
      <c r="P8" s="17" t="e">
        <f>COUNTIF(#REF!,B8)</f>
        <v>#REF!</v>
      </c>
      <c r="Q8" s="31" t="s">
        <v>445</v>
      </c>
      <c r="R8" s="71">
        <f>SUMIF(D:D,Q8,E:E)</f>
        <v>0</v>
      </c>
    </row>
    <row r="9" spans="1:18">
      <c r="A9" s="28">
        <v>272</v>
      </c>
      <c r="B9" s="37" t="s">
        <v>2471</v>
      </c>
      <c r="C9" s="30" t="s">
        <v>2469</v>
      </c>
      <c r="D9" s="31" t="s">
        <v>46</v>
      </c>
      <c r="E9" s="17" t="s">
        <v>60</v>
      </c>
      <c r="F9" s="32" t="s">
        <v>2164</v>
      </c>
      <c r="G9" s="32" t="s">
        <v>2165</v>
      </c>
      <c r="H9" s="33" t="s">
        <v>2166</v>
      </c>
      <c r="I9" s="33">
        <v>5289</v>
      </c>
      <c r="J9" s="33">
        <v>2016</v>
      </c>
      <c r="K9" s="33" t="s">
        <v>2167</v>
      </c>
      <c r="L9" s="62">
        <v>5289</v>
      </c>
      <c r="M9" s="33"/>
      <c r="N9" s="63" t="s">
        <v>65</v>
      </c>
      <c r="O9" s="64" t="s">
        <v>65</v>
      </c>
      <c r="P9" s="17" t="e">
        <f>COUNTIF(#REF!,B9)</f>
        <v>#REF!</v>
      </c>
      <c r="Q9" s="16">
        <v>0</v>
      </c>
      <c r="R9" s="71">
        <f>SUMIF(D:D,Q9,E:E)</f>
        <v>0</v>
      </c>
    </row>
    <row r="10" spans="1:18">
      <c r="A10" s="28">
        <v>314</v>
      </c>
      <c r="B10" s="37" t="s">
        <v>2834</v>
      </c>
      <c r="C10" s="30" t="s">
        <v>2839</v>
      </c>
      <c r="D10" s="31" t="s">
        <v>46</v>
      </c>
      <c r="E10" s="17" t="s">
        <v>60</v>
      </c>
      <c r="F10" s="32" t="s">
        <v>2164</v>
      </c>
      <c r="G10" s="32" t="s">
        <v>2165</v>
      </c>
      <c r="H10" s="33" t="s">
        <v>2166</v>
      </c>
      <c r="I10" s="33">
        <v>5587.5</v>
      </c>
      <c r="J10" s="33">
        <v>2018</v>
      </c>
      <c r="K10" s="33" t="s">
        <v>2167</v>
      </c>
      <c r="L10" s="62">
        <v>5587</v>
      </c>
      <c r="M10" s="33">
        <v>5</v>
      </c>
      <c r="N10" s="67"/>
      <c r="O10" s="64" t="s">
        <v>65</v>
      </c>
      <c r="P10" s="17" t="e">
        <f>COUNTIF(#REF!,B10)</f>
        <v>#REF!</v>
      </c>
      <c r="R10" s="72">
        <f>SUM(R6:R9)</f>
        <v>0</v>
      </c>
    </row>
    <row r="11" spans="1:16">
      <c r="A11" s="28">
        <v>412</v>
      </c>
      <c r="B11" s="39" t="s">
        <v>3199</v>
      </c>
      <c r="C11" s="30" t="s">
        <v>3626</v>
      </c>
      <c r="D11" s="38" t="s">
        <v>46</v>
      </c>
      <c r="E11" s="17" t="s">
        <v>60</v>
      </c>
      <c r="F11" s="40" t="s">
        <v>2164</v>
      </c>
      <c r="G11" s="32" t="s">
        <v>2165</v>
      </c>
      <c r="H11" s="33" t="s">
        <v>2166</v>
      </c>
      <c r="I11" s="33">
        <v>6690</v>
      </c>
      <c r="J11" s="33">
        <v>2016</v>
      </c>
      <c r="K11" s="33" t="s">
        <v>2167</v>
      </c>
      <c r="L11" s="62">
        <v>6690</v>
      </c>
      <c r="M11" s="33"/>
      <c r="N11" s="68"/>
      <c r="O11" s="64" t="s">
        <v>65</v>
      </c>
      <c r="P11" s="17" t="e">
        <f>COUNTIF(#REF!,B11)</f>
        <v>#REF!</v>
      </c>
    </row>
    <row r="12" spans="1:16">
      <c r="A12" s="28">
        <v>371</v>
      </c>
      <c r="B12" s="37" t="s">
        <v>3300</v>
      </c>
      <c r="C12" s="30" t="s">
        <v>3301</v>
      </c>
      <c r="D12" s="38" t="s">
        <v>46</v>
      </c>
      <c r="E12" s="17" t="s">
        <v>60</v>
      </c>
      <c r="F12" s="32" t="s">
        <v>2164</v>
      </c>
      <c r="G12" s="32" t="s">
        <v>2165</v>
      </c>
      <c r="H12" s="33" t="s">
        <v>2166</v>
      </c>
      <c r="I12" s="33">
        <v>6276</v>
      </c>
      <c r="J12" s="33">
        <v>2014</v>
      </c>
      <c r="K12" s="33" t="s">
        <v>2167</v>
      </c>
      <c r="L12" s="62">
        <v>6276</v>
      </c>
      <c r="M12" s="33"/>
      <c r="N12" s="66" t="s">
        <v>65</v>
      </c>
      <c r="O12" s="64" t="s">
        <v>65</v>
      </c>
      <c r="P12" s="17" t="e">
        <f>COUNTIF(#REF!,B12)</f>
        <v>#REF!</v>
      </c>
    </row>
    <row r="13" spans="1:16">
      <c r="A13" s="28">
        <v>101</v>
      </c>
      <c r="B13" s="37" t="s">
        <v>1023</v>
      </c>
      <c r="C13" s="30" t="s">
        <v>1013</v>
      </c>
      <c r="D13" s="31" t="s">
        <v>46</v>
      </c>
      <c r="E13" s="17" t="s">
        <v>60</v>
      </c>
      <c r="F13" s="32" t="s">
        <v>61</v>
      </c>
      <c r="G13" s="32" t="s">
        <v>62</v>
      </c>
      <c r="H13" s="33" t="s">
        <v>63</v>
      </c>
      <c r="I13" s="33">
        <v>6003.1</v>
      </c>
      <c r="J13" s="33">
        <v>2022</v>
      </c>
      <c r="K13" s="33" t="s">
        <v>64</v>
      </c>
      <c r="L13" s="62">
        <v>6003</v>
      </c>
      <c r="M13" s="33">
        <v>1</v>
      </c>
      <c r="N13" s="67"/>
      <c r="O13" s="64" t="s">
        <v>65</v>
      </c>
      <c r="P13" s="17" t="e">
        <f>COUNTIF(#REF!,B13)</f>
        <v>#REF!</v>
      </c>
    </row>
    <row r="14" spans="1:16">
      <c r="A14" s="28">
        <v>249</v>
      </c>
      <c r="B14" s="34" t="s">
        <v>2265</v>
      </c>
      <c r="C14" s="35" t="s">
        <v>2260</v>
      </c>
      <c r="D14" s="16" t="s">
        <v>239</v>
      </c>
      <c r="E14" s="17" t="s">
        <v>60</v>
      </c>
      <c r="F14" s="32" t="s">
        <v>2164</v>
      </c>
      <c r="G14" s="32" t="s">
        <v>2165</v>
      </c>
      <c r="H14" s="36" t="s">
        <v>2166</v>
      </c>
      <c r="I14" s="36">
        <v>5107</v>
      </c>
      <c r="J14" s="36">
        <v>2005</v>
      </c>
      <c r="K14" s="36" t="s">
        <v>2167</v>
      </c>
      <c r="L14" s="62">
        <v>5107</v>
      </c>
      <c r="M14" s="36"/>
      <c r="O14" s="64" t="s">
        <v>65</v>
      </c>
      <c r="P14" s="17" t="e">
        <f>COUNTIF(#REF!,B14)</f>
        <v>#REF!</v>
      </c>
    </row>
    <row r="15" spans="1:16">
      <c r="A15" s="28">
        <v>378</v>
      </c>
      <c r="B15" s="37" t="s">
        <v>3350</v>
      </c>
      <c r="C15" s="30" t="s">
        <v>3354</v>
      </c>
      <c r="D15" s="38" t="s">
        <v>46</v>
      </c>
      <c r="E15" s="17" t="s">
        <v>60</v>
      </c>
      <c r="F15" s="32" t="s">
        <v>2164</v>
      </c>
      <c r="G15" s="32" t="s">
        <v>2165</v>
      </c>
      <c r="H15" s="33" t="s">
        <v>2166</v>
      </c>
      <c r="I15" s="33">
        <v>6302</v>
      </c>
      <c r="J15" s="33">
        <v>2019</v>
      </c>
      <c r="K15" s="33" t="s">
        <v>2167</v>
      </c>
      <c r="L15" s="62">
        <v>6302</v>
      </c>
      <c r="M15" s="33"/>
      <c r="N15" s="66" t="s">
        <v>65</v>
      </c>
      <c r="O15" s="64" t="s">
        <v>65</v>
      </c>
      <c r="P15" s="17" t="e">
        <f>COUNTIF(#REF!,B15)</f>
        <v>#REF!</v>
      </c>
    </row>
    <row r="16" spans="1:16">
      <c r="A16" s="28">
        <v>6</v>
      </c>
      <c r="B16" s="41" t="s">
        <v>106</v>
      </c>
      <c r="C16" s="42" t="s">
        <v>107</v>
      </c>
      <c r="D16" s="43" t="s">
        <v>46</v>
      </c>
      <c r="E16" s="17" t="s">
        <v>60</v>
      </c>
      <c r="F16" s="44" t="s">
        <v>61</v>
      </c>
      <c r="G16" s="44" t="s">
        <v>62</v>
      </c>
      <c r="H16" s="33" t="s">
        <v>63</v>
      </c>
      <c r="I16" s="69">
        <v>191</v>
      </c>
      <c r="J16" s="69">
        <v>2008</v>
      </c>
      <c r="K16" s="69" t="s">
        <v>64</v>
      </c>
      <c r="L16" s="62">
        <v>191</v>
      </c>
      <c r="M16" s="69"/>
      <c r="N16" s="68"/>
      <c r="O16" s="64" t="s">
        <v>65</v>
      </c>
      <c r="P16" s="17" t="e">
        <f>COUNTIF(#REF!,B16)</f>
        <v>#REF!</v>
      </c>
    </row>
    <row r="17" spans="1:16">
      <c r="A17" s="28">
        <v>113</v>
      </c>
      <c r="B17" s="37" t="s">
        <v>1118</v>
      </c>
      <c r="C17" s="30" t="s">
        <v>1119</v>
      </c>
      <c r="D17" s="31" t="s">
        <v>46</v>
      </c>
      <c r="E17" s="17" t="s">
        <v>60</v>
      </c>
      <c r="F17" s="32" t="s">
        <v>61</v>
      </c>
      <c r="G17" s="32" t="s">
        <v>62</v>
      </c>
      <c r="H17" s="33" t="s">
        <v>63</v>
      </c>
      <c r="I17" s="33">
        <v>6679</v>
      </c>
      <c r="J17" s="33">
        <v>2003</v>
      </c>
      <c r="K17" s="33" t="s">
        <v>64</v>
      </c>
      <c r="L17" s="62">
        <v>6679</v>
      </c>
      <c r="M17" s="33"/>
      <c r="N17" s="63" t="s">
        <v>65</v>
      </c>
      <c r="O17" s="64" t="s">
        <v>65</v>
      </c>
      <c r="P17" s="17" t="e">
        <f>COUNTIF(#REF!,B17)</f>
        <v>#REF!</v>
      </c>
    </row>
    <row r="18" spans="1:16">
      <c r="A18" s="28">
        <v>5</v>
      </c>
      <c r="B18" s="41" t="s">
        <v>89</v>
      </c>
      <c r="C18" s="42" t="s">
        <v>90</v>
      </c>
      <c r="D18" s="43" t="s">
        <v>46</v>
      </c>
      <c r="E18" s="17" t="s">
        <v>60</v>
      </c>
      <c r="F18" s="44" t="s">
        <v>61</v>
      </c>
      <c r="G18" s="44" t="s">
        <v>62</v>
      </c>
      <c r="H18" s="33" t="s">
        <v>64</v>
      </c>
      <c r="I18" s="69">
        <v>190</v>
      </c>
      <c r="J18" s="69">
        <v>2009</v>
      </c>
      <c r="K18" s="69" t="s">
        <v>64</v>
      </c>
      <c r="L18" s="62">
        <v>190</v>
      </c>
      <c r="M18" s="69"/>
      <c r="N18" s="68"/>
      <c r="O18" s="64" t="s">
        <v>65</v>
      </c>
      <c r="P18" s="17" t="e">
        <f>COUNTIF(#REF!,B18)</f>
        <v>#REF!</v>
      </c>
    </row>
    <row r="19" spans="1:16">
      <c r="A19" s="28">
        <v>37</v>
      </c>
      <c r="B19" s="45" t="s">
        <v>400</v>
      </c>
      <c r="C19" s="46" t="s">
        <v>405</v>
      </c>
      <c r="D19" s="38" t="s">
        <v>46</v>
      </c>
      <c r="E19" s="17" t="s">
        <v>60</v>
      </c>
      <c r="F19" s="32" t="s">
        <v>61</v>
      </c>
      <c r="G19" s="32" t="s">
        <v>62</v>
      </c>
      <c r="H19" s="33" t="s">
        <v>63</v>
      </c>
      <c r="I19" s="33">
        <v>601</v>
      </c>
      <c r="J19" s="33">
        <v>2016</v>
      </c>
      <c r="K19" s="33" t="s">
        <v>64</v>
      </c>
      <c r="L19" s="62">
        <v>601</v>
      </c>
      <c r="M19" s="33"/>
      <c r="N19" s="68"/>
      <c r="O19" s="64" t="s">
        <v>65</v>
      </c>
      <c r="P19" s="17" t="e">
        <f>COUNTIF(#REF!,B19)</f>
        <v>#REF!</v>
      </c>
    </row>
    <row r="20" spans="1:16">
      <c r="A20" s="28">
        <v>292</v>
      </c>
      <c r="B20" s="39" t="s">
        <v>2647</v>
      </c>
      <c r="C20" s="30" t="s">
        <v>2648</v>
      </c>
      <c r="D20" s="31" t="s">
        <v>239</v>
      </c>
      <c r="E20" s="17" t="s">
        <v>60</v>
      </c>
      <c r="F20" s="40" t="s">
        <v>2164</v>
      </c>
      <c r="G20" s="32" t="s">
        <v>2165</v>
      </c>
      <c r="H20" s="33" t="s">
        <v>2166</v>
      </c>
      <c r="I20" s="33">
        <v>5405</v>
      </c>
      <c r="J20" s="33">
        <v>1996</v>
      </c>
      <c r="K20" s="33" t="s">
        <v>2167</v>
      </c>
      <c r="L20" s="70">
        <v>5405</v>
      </c>
      <c r="M20" s="33"/>
      <c r="N20" s="67"/>
      <c r="O20" s="64" t="s">
        <v>65</v>
      </c>
      <c r="P20" s="17" t="e">
        <f>COUNTIF(#REF!,B20)</f>
        <v>#REF!</v>
      </c>
    </row>
    <row r="21" spans="1:16">
      <c r="A21" s="28">
        <v>370</v>
      </c>
      <c r="B21" s="47" t="s">
        <v>3291</v>
      </c>
      <c r="C21" s="48" t="s">
        <v>3292</v>
      </c>
      <c r="D21" s="38" t="s">
        <v>46</v>
      </c>
      <c r="E21" s="17" t="s">
        <v>60</v>
      </c>
      <c r="F21" s="32" t="s">
        <v>2164</v>
      </c>
      <c r="G21" s="32" t="s">
        <v>2165</v>
      </c>
      <c r="H21" s="33" t="s">
        <v>2166</v>
      </c>
      <c r="I21" s="33">
        <v>6270</v>
      </c>
      <c r="J21" s="33">
        <v>2017</v>
      </c>
      <c r="K21" s="33" t="s">
        <v>2167</v>
      </c>
      <c r="L21" s="62">
        <v>6270</v>
      </c>
      <c r="M21" s="33"/>
      <c r="N21" s="66" t="s">
        <v>65</v>
      </c>
      <c r="O21" s="64" t="s">
        <v>65</v>
      </c>
      <c r="P21" s="17" t="e">
        <f>COUNTIF(#REF!,B21)</f>
        <v>#REF!</v>
      </c>
    </row>
    <row r="22" spans="1:16">
      <c r="A22" s="28">
        <v>474</v>
      </c>
      <c r="B22" s="49" t="s">
        <v>4129</v>
      </c>
      <c r="C22" s="50" t="s">
        <v>4130</v>
      </c>
      <c r="D22" s="51" t="s">
        <v>46</v>
      </c>
      <c r="E22" s="17" t="s">
        <v>60</v>
      </c>
      <c r="F22" s="32" t="s">
        <v>2164</v>
      </c>
      <c r="G22" s="32" t="s">
        <v>3919</v>
      </c>
      <c r="H22" s="33" t="s">
        <v>3920</v>
      </c>
      <c r="I22" s="33">
        <v>14003.1</v>
      </c>
      <c r="J22" s="33">
        <v>2015</v>
      </c>
      <c r="K22" s="33" t="s">
        <v>3921</v>
      </c>
      <c r="L22" s="62">
        <v>14003.1</v>
      </c>
      <c r="M22" s="33"/>
      <c r="N22" s="63" t="s">
        <v>65</v>
      </c>
      <c r="O22" s="64" t="s">
        <v>65</v>
      </c>
      <c r="P22" s="17" t="e">
        <f>COUNTIF(#REF!,B22)</f>
        <v>#REF!</v>
      </c>
    </row>
    <row r="23" spans="1:16">
      <c r="A23" s="28">
        <v>112</v>
      </c>
      <c r="B23" s="37" t="s">
        <v>1110</v>
      </c>
      <c r="C23" s="52" t="s">
        <v>1111</v>
      </c>
      <c r="D23" s="31" t="s">
        <v>46</v>
      </c>
      <c r="E23" s="17" t="s">
        <v>60</v>
      </c>
      <c r="F23" s="32" t="s">
        <v>61</v>
      </c>
      <c r="G23" s="32" t="s">
        <v>62</v>
      </c>
      <c r="H23" s="33" t="s">
        <v>63</v>
      </c>
      <c r="I23" s="33">
        <v>6678</v>
      </c>
      <c r="J23" s="33">
        <v>2003</v>
      </c>
      <c r="K23" s="33" t="s">
        <v>64</v>
      </c>
      <c r="L23" s="62">
        <v>6678</v>
      </c>
      <c r="M23" s="33"/>
      <c r="N23" s="67"/>
      <c r="O23" s="64" t="s">
        <v>65</v>
      </c>
      <c r="P23" s="17" t="e">
        <f>COUNTIF(#REF!,B23)</f>
        <v>#REF!</v>
      </c>
    </row>
    <row r="24" spans="1:16">
      <c r="A24" s="28">
        <v>132</v>
      </c>
      <c r="B24" s="37" t="s">
        <v>1280</v>
      </c>
      <c r="C24" s="30" t="s">
        <v>1281</v>
      </c>
      <c r="D24" s="31" t="s">
        <v>239</v>
      </c>
      <c r="E24" s="17" t="s">
        <v>60</v>
      </c>
      <c r="F24" s="32" t="s">
        <v>61</v>
      </c>
      <c r="G24" s="32" t="s">
        <v>62</v>
      </c>
      <c r="H24" s="33" t="s">
        <v>63</v>
      </c>
      <c r="I24" s="33">
        <v>9253.2</v>
      </c>
      <c r="J24" s="33">
        <v>2017</v>
      </c>
      <c r="K24" s="33" t="s">
        <v>64</v>
      </c>
      <c r="L24" s="62">
        <v>9253</v>
      </c>
      <c r="M24" s="33">
        <v>2</v>
      </c>
      <c r="N24" s="67"/>
      <c r="O24" s="64" t="s">
        <v>65</v>
      </c>
      <c r="P24" s="17" t="e">
        <f>COUNTIF(#REF!,B24)</f>
        <v>#REF!</v>
      </c>
    </row>
    <row r="25" spans="1:16">
      <c r="A25" s="28">
        <v>134</v>
      </c>
      <c r="B25" s="37" t="s">
        <v>1301</v>
      </c>
      <c r="C25" s="30" t="s">
        <v>1302</v>
      </c>
      <c r="D25" s="31" t="s">
        <v>46</v>
      </c>
      <c r="E25" s="17" t="s">
        <v>60</v>
      </c>
      <c r="F25" s="32" t="s">
        <v>61</v>
      </c>
      <c r="G25" s="32" t="s">
        <v>62</v>
      </c>
      <c r="H25" s="33" t="s">
        <v>63</v>
      </c>
      <c r="I25" s="33">
        <v>9445</v>
      </c>
      <c r="J25" s="33">
        <v>2015</v>
      </c>
      <c r="K25" s="33" t="s">
        <v>64</v>
      </c>
      <c r="L25" s="62">
        <v>9445</v>
      </c>
      <c r="M25" s="33"/>
      <c r="N25" s="67"/>
      <c r="O25" s="64" t="s">
        <v>65</v>
      </c>
      <c r="P25" s="17" t="e">
        <f>COUNTIF(#REF!,B25)</f>
        <v>#REF!</v>
      </c>
    </row>
    <row r="26" spans="1:16">
      <c r="A26" s="28">
        <v>266</v>
      </c>
      <c r="B26" s="37" t="s">
        <v>2422</v>
      </c>
      <c r="C26" s="30" t="s">
        <v>2423</v>
      </c>
      <c r="D26" s="31" t="s">
        <v>46</v>
      </c>
      <c r="E26" s="17" t="s">
        <v>60</v>
      </c>
      <c r="F26" s="32" t="s">
        <v>2164</v>
      </c>
      <c r="G26" s="32" t="s">
        <v>2165</v>
      </c>
      <c r="H26" s="33" t="s">
        <v>2166</v>
      </c>
      <c r="I26" s="33">
        <v>5225</v>
      </c>
      <c r="J26" s="33">
        <v>2019</v>
      </c>
      <c r="K26" s="33" t="s">
        <v>2167</v>
      </c>
      <c r="L26" s="62">
        <v>5225</v>
      </c>
      <c r="M26" s="33"/>
      <c r="N26" s="67"/>
      <c r="O26" s="64" t="s">
        <v>65</v>
      </c>
      <c r="P26" s="17" t="e">
        <f>COUNTIF(#REF!,B26)</f>
        <v>#REF!</v>
      </c>
    </row>
    <row r="27" spans="1:16">
      <c r="A27" s="28">
        <v>85</v>
      </c>
      <c r="B27" s="37" t="s">
        <v>874</v>
      </c>
      <c r="C27" s="30" t="s">
        <v>872</v>
      </c>
      <c r="D27" s="38" t="s">
        <v>46</v>
      </c>
      <c r="E27" s="17" t="s">
        <v>60</v>
      </c>
      <c r="F27" s="32" t="s">
        <v>61</v>
      </c>
      <c r="G27" s="32" t="s">
        <v>62</v>
      </c>
      <c r="H27" s="33" t="s">
        <v>63</v>
      </c>
      <c r="I27" s="33">
        <v>4472</v>
      </c>
      <c r="J27" s="33">
        <v>2011</v>
      </c>
      <c r="K27" s="33" t="s">
        <v>64</v>
      </c>
      <c r="L27" s="62">
        <v>4472</v>
      </c>
      <c r="M27" s="33"/>
      <c r="N27" s="66" t="s">
        <v>65</v>
      </c>
      <c r="O27" s="64" t="s">
        <v>65</v>
      </c>
      <c r="P27" s="17" t="e">
        <f>COUNTIF(#REF!,B27)</f>
        <v>#REF!</v>
      </c>
    </row>
    <row r="28" spans="1:16">
      <c r="A28" s="28">
        <v>287</v>
      </c>
      <c r="B28" s="34" t="s">
        <v>2604</v>
      </c>
      <c r="C28" s="35" t="s">
        <v>2605</v>
      </c>
      <c r="D28" s="16" t="s">
        <v>46</v>
      </c>
      <c r="E28" s="17" t="s">
        <v>60</v>
      </c>
      <c r="F28" s="32" t="s">
        <v>2164</v>
      </c>
      <c r="G28" s="32" t="s">
        <v>2165</v>
      </c>
      <c r="H28" s="36" t="s">
        <v>2166</v>
      </c>
      <c r="I28" s="36">
        <v>5358</v>
      </c>
      <c r="J28" s="36">
        <v>2010</v>
      </c>
      <c r="K28" s="36" t="s">
        <v>2167</v>
      </c>
      <c r="L28" s="62">
        <v>5358</v>
      </c>
      <c r="M28" s="36"/>
      <c r="O28" s="64" t="s">
        <v>65</v>
      </c>
      <c r="P28" s="17" t="e">
        <f>COUNTIF(#REF!,B28)</f>
        <v>#REF!</v>
      </c>
    </row>
    <row r="29" spans="1:16">
      <c r="A29" s="28">
        <v>289</v>
      </c>
      <c r="B29" s="34" t="s">
        <v>2620</v>
      </c>
      <c r="C29" s="35" t="s">
        <v>2621</v>
      </c>
      <c r="D29" s="16" t="s">
        <v>239</v>
      </c>
      <c r="E29" s="17" t="s">
        <v>60</v>
      </c>
      <c r="F29" s="32" t="s">
        <v>2164</v>
      </c>
      <c r="G29" s="32" t="s">
        <v>2165</v>
      </c>
      <c r="H29" s="36" t="s">
        <v>2166</v>
      </c>
      <c r="I29" s="36">
        <v>5370</v>
      </c>
      <c r="J29" s="36">
        <v>1999</v>
      </c>
      <c r="K29" s="36" t="s">
        <v>2167</v>
      </c>
      <c r="L29" s="62">
        <v>5370</v>
      </c>
      <c r="M29" s="36"/>
      <c r="O29" s="64" t="s">
        <v>65</v>
      </c>
      <c r="P29" s="17" t="e">
        <f>COUNTIF(#REF!,B29)</f>
        <v>#REF!</v>
      </c>
    </row>
    <row r="30" spans="1:16">
      <c r="A30" s="28">
        <v>290</v>
      </c>
      <c r="B30" s="417" t="s">
        <v>2623</v>
      </c>
      <c r="C30" s="35" t="s">
        <v>2631</v>
      </c>
      <c r="D30" s="16" t="s">
        <v>46</v>
      </c>
      <c r="E30" s="17" t="s">
        <v>60</v>
      </c>
      <c r="F30" s="32" t="s">
        <v>2164</v>
      </c>
      <c r="G30" s="32" t="s">
        <v>2165</v>
      </c>
      <c r="H30" s="36" t="s">
        <v>2166</v>
      </c>
      <c r="I30" s="36">
        <v>5370</v>
      </c>
      <c r="J30" s="36">
        <v>2018</v>
      </c>
      <c r="K30" s="36" t="s">
        <v>2167</v>
      </c>
      <c r="L30" s="62">
        <v>5370</v>
      </c>
      <c r="M30" s="36"/>
      <c r="N30" s="65" t="s">
        <v>65</v>
      </c>
      <c r="O30" s="64" t="s">
        <v>65</v>
      </c>
      <c r="P30" s="17" t="e">
        <f>COUNTIF(#REF!,B30)</f>
        <v>#REF!</v>
      </c>
    </row>
    <row r="31" spans="1:16">
      <c r="A31" s="28">
        <v>9</v>
      </c>
      <c r="B31" s="53" t="s">
        <v>141</v>
      </c>
      <c r="C31" s="42" t="s">
        <v>142</v>
      </c>
      <c r="D31" s="43" t="s">
        <v>46</v>
      </c>
      <c r="E31" s="17" t="s">
        <v>60</v>
      </c>
      <c r="F31" s="44" t="s">
        <v>61</v>
      </c>
      <c r="G31" s="44" t="s">
        <v>62</v>
      </c>
      <c r="H31" s="33" t="s">
        <v>63</v>
      </c>
      <c r="I31" s="69">
        <v>228.1</v>
      </c>
      <c r="J31" s="69">
        <v>2021</v>
      </c>
      <c r="K31" s="69" t="s">
        <v>64</v>
      </c>
      <c r="L31" s="62">
        <v>228</v>
      </c>
      <c r="M31" s="69">
        <v>1</v>
      </c>
      <c r="N31" s="68"/>
      <c r="O31" s="64" t="s">
        <v>65</v>
      </c>
      <c r="P31" s="17" t="e">
        <f>COUNTIF(#REF!,B31)</f>
        <v>#REF!</v>
      </c>
    </row>
    <row r="32" spans="1:16">
      <c r="A32" s="28">
        <v>114</v>
      </c>
      <c r="B32" s="37" t="s">
        <v>1125</v>
      </c>
      <c r="C32" s="30" t="s">
        <v>1126</v>
      </c>
      <c r="D32" s="31" t="s">
        <v>46</v>
      </c>
      <c r="E32" s="17" t="s">
        <v>60</v>
      </c>
      <c r="F32" s="32" t="s">
        <v>61</v>
      </c>
      <c r="G32" s="32" t="s">
        <v>62</v>
      </c>
      <c r="H32" s="33" t="s">
        <v>63</v>
      </c>
      <c r="I32" s="33">
        <v>6680</v>
      </c>
      <c r="J32" s="33">
        <v>2003</v>
      </c>
      <c r="K32" s="33" t="s">
        <v>64</v>
      </c>
      <c r="L32" s="62">
        <v>6680</v>
      </c>
      <c r="M32" s="33"/>
      <c r="N32" s="67"/>
      <c r="O32" s="64" t="s">
        <v>65</v>
      </c>
      <c r="P32" s="17" t="e">
        <f>COUNTIF(#REF!,B32)</f>
        <v>#REF!</v>
      </c>
    </row>
    <row r="33" spans="1:16">
      <c r="A33" s="28">
        <v>131</v>
      </c>
      <c r="B33" s="29" t="s">
        <v>1273</v>
      </c>
      <c r="C33" s="48" t="s">
        <v>1274</v>
      </c>
      <c r="D33" s="31" t="s">
        <v>46</v>
      </c>
      <c r="E33" s="17" t="s">
        <v>60</v>
      </c>
      <c r="F33" s="32" t="s">
        <v>61</v>
      </c>
      <c r="G33" s="32" t="s">
        <v>62</v>
      </c>
      <c r="H33" s="33" t="s">
        <v>64</v>
      </c>
      <c r="I33" s="33">
        <v>8978</v>
      </c>
      <c r="J33" s="33">
        <v>1996</v>
      </c>
      <c r="K33" s="33" t="s">
        <v>64</v>
      </c>
      <c r="L33" s="62">
        <v>8978</v>
      </c>
      <c r="M33" s="33"/>
      <c r="N33" s="67"/>
      <c r="O33" s="64" t="s">
        <v>65</v>
      </c>
      <c r="P33" s="17" t="e">
        <f>COUNTIF(#REF!,B33)</f>
        <v>#REF!</v>
      </c>
    </row>
    <row r="34" spans="1:16">
      <c r="A34" s="28">
        <v>139</v>
      </c>
      <c r="B34" s="37" t="s">
        <v>1335</v>
      </c>
      <c r="C34" s="54" t="s">
        <v>1336</v>
      </c>
      <c r="D34" s="38" t="s">
        <v>46</v>
      </c>
      <c r="E34" s="17" t="s">
        <v>60</v>
      </c>
      <c r="F34" s="32" t="s">
        <v>61</v>
      </c>
      <c r="G34" s="32" t="s">
        <v>62</v>
      </c>
      <c r="H34" s="33" t="s">
        <v>63</v>
      </c>
      <c r="I34" s="33">
        <v>10247</v>
      </c>
      <c r="J34" s="33">
        <v>2008</v>
      </c>
      <c r="K34" s="33" t="s">
        <v>64</v>
      </c>
      <c r="L34" s="62">
        <v>10247</v>
      </c>
      <c r="M34" s="33"/>
      <c r="N34" s="67"/>
      <c r="O34" s="64" t="s">
        <v>65</v>
      </c>
      <c r="P34" s="17" t="e">
        <f>COUNTIF(#REF!,B34)</f>
        <v>#REF!</v>
      </c>
    </row>
    <row r="35" ht="21.6" spans="1:16">
      <c r="A35" s="28">
        <v>174</v>
      </c>
      <c r="B35" s="55" t="s">
        <v>1627</v>
      </c>
      <c r="C35" s="56" t="s">
        <v>1628</v>
      </c>
      <c r="D35" s="38" t="s">
        <v>46</v>
      </c>
      <c r="E35" s="17" t="s">
        <v>60</v>
      </c>
      <c r="F35" s="18" t="s">
        <v>61</v>
      </c>
      <c r="G35" s="397" t="s">
        <v>62</v>
      </c>
      <c r="H35" s="36" t="s">
        <v>63</v>
      </c>
      <c r="I35" s="36">
        <v>19830</v>
      </c>
      <c r="J35" s="36">
        <v>2023</v>
      </c>
      <c r="K35" s="36" t="s">
        <v>64</v>
      </c>
      <c r="L35" s="19">
        <v>19830</v>
      </c>
      <c r="M35" s="36"/>
      <c r="O35" s="64" t="s">
        <v>65</v>
      </c>
      <c r="P35" s="17" t="e">
        <f>COUNTIF(#REF!,B35)</f>
        <v>#REF!</v>
      </c>
    </row>
    <row r="36" spans="1:16">
      <c r="A36" s="28">
        <v>179</v>
      </c>
      <c r="B36" s="34" t="s">
        <v>1676</v>
      </c>
      <c r="C36" s="35" t="s">
        <v>1677</v>
      </c>
      <c r="D36" s="16" t="s">
        <v>46</v>
      </c>
      <c r="E36" s="17" t="s">
        <v>60</v>
      </c>
      <c r="F36" s="32" t="s">
        <v>61</v>
      </c>
      <c r="G36" s="16" t="s">
        <v>62</v>
      </c>
      <c r="H36" s="36" t="s">
        <v>63</v>
      </c>
      <c r="I36" s="36">
        <v>20739</v>
      </c>
      <c r="J36" s="36">
        <v>2006</v>
      </c>
      <c r="K36" s="36" t="s">
        <v>64</v>
      </c>
      <c r="L36" s="19">
        <v>20739</v>
      </c>
      <c r="M36" s="36"/>
      <c r="N36" s="65" t="s">
        <v>65</v>
      </c>
      <c r="O36" s="64" t="s">
        <v>65</v>
      </c>
      <c r="P36" s="17" t="e">
        <f>COUNTIF(#REF!,B36)</f>
        <v>#REF!</v>
      </c>
    </row>
    <row r="37" spans="1:16">
      <c r="A37" s="28">
        <v>181</v>
      </c>
      <c r="B37" s="37" t="s">
        <v>1689</v>
      </c>
      <c r="C37" s="30" t="s">
        <v>1690</v>
      </c>
      <c r="D37" s="31" t="s">
        <v>46</v>
      </c>
      <c r="E37" s="17" t="s">
        <v>60</v>
      </c>
      <c r="F37" s="32" t="s">
        <v>61</v>
      </c>
      <c r="G37" s="32" t="s">
        <v>62</v>
      </c>
      <c r="H37" s="33" t="s">
        <v>63</v>
      </c>
      <c r="I37" s="33">
        <v>20970</v>
      </c>
      <c r="J37" s="33">
        <v>2015</v>
      </c>
      <c r="K37" s="33" t="s">
        <v>64</v>
      </c>
      <c r="L37" s="62">
        <v>20970</v>
      </c>
      <c r="M37" s="33"/>
      <c r="N37" s="66" t="s">
        <v>65</v>
      </c>
      <c r="O37" s="64" t="s">
        <v>65</v>
      </c>
      <c r="P37" s="17" t="e">
        <f>COUNTIF(#REF!,B37)</f>
        <v>#REF!</v>
      </c>
    </row>
    <row r="38" spans="1:16">
      <c r="A38" s="28">
        <v>283</v>
      </c>
      <c r="B38" s="34" t="s">
        <v>2569</v>
      </c>
      <c r="C38" s="35" t="s">
        <v>1886</v>
      </c>
      <c r="D38" s="16" t="s">
        <v>445</v>
      </c>
      <c r="E38" s="17" t="s">
        <v>60</v>
      </c>
      <c r="F38" s="32" t="s">
        <v>2164</v>
      </c>
      <c r="G38" s="32" t="s">
        <v>2165</v>
      </c>
      <c r="H38" s="36" t="s">
        <v>2166</v>
      </c>
      <c r="I38" s="36">
        <v>5336</v>
      </c>
      <c r="J38" s="36">
        <v>2006</v>
      </c>
      <c r="K38" s="36" t="s">
        <v>2167</v>
      </c>
      <c r="L38" s="62">
        <v>5336</v>
      </c>
      <c r="M38" s="36"/>
      <c r="O38" s="64" t="s">
        <v>65</v>
      </c>
      <c r="P38" s="17" t="e">
        <f>COUNTIF(#REF!,B38)</f>
        <v>#REF!</v>
      </c>
    </row>
    <row r="39" spans="1:16">
      <c r="A39" s="28">
        <v>303</v>
      </c>
      <c r="B39" s="417" t="s">
        <v>2747</v>
      </c>
      <c r="C39" s="418" t="s">
        <v>2748</v>
      </c>
      <c r="D39" s="16" t="s">
        <v>46</v>
      </c>
      <c r="E39" s="17" t="s">
        <v>60</v>
      </c>
      <c r="F39" s="32" t="s">
        <v>2164</v>
      </c>
      <c r="G39" s="32" t="s">
        <v>2165</v>
      </c>
      <c r="H39" s="36" t="s">
        <v>2166</v>
      </c>
      <c r="I39" s="36">
        <v>5490</v>
      </c>
      <c r="J39" s="36">
        <v>2016</v>
      </c>
      <c r="K39" s="36" t="s">
        <v>2167</v>
      </c>
      <c r="L39" s="62">
        <v>5490</v>
      </c>
      <c r="M39" s="36"/>
      <c r="N39" s="65" t="s">
        <v>65</v>
      </c>
      <c r="O39" s="64" t="s">
        <v>65</v>
      </c>
      <c r="P39" s="17" t="e">
        <f>COUNTIF(#REF!,B39)</f>
        <v>#REF!</v>
      </c>
    </row>
    <row r="40" spans="1:16">
      <c r="A40" s="28">
        <v>360</v>
      </c>
      <c r="B40" s="53" t="s">
        <v>3212</v>
      </c>
      <c r="C40" s="42" t="s">
        <v>3213</v>
      </c>
      <c r="D40" s="43" t="s">
        <v>239</v>
      </c>
      <c r="E40" s="17" t="s">
        <v>60</v>
      </c>
      <c r="F40" s="44" t="s">
        <v>2164</v>
      </c>
      <c r="G40" s="44" t="s">
        <v>2165</v>
      </c>
      <c r="H40" s="33" t="s">
        <v>2166</v>
      </c>
      <c r="I40" s="69">
        <v>6127</v>
      </c>
      <c r="J40" s="69">
        <v>2006</v>
      </c>
      <c r="K40" s="69" t="s">
        <v>2167</v>
      </c>
      <c r="L40" s="62">
        <v>6127</v>
      </c>
      <c r="M40" s="69"/>
      <c r="N40" s="68"/>
      <c r="O40" s="64" t="s">
        <v>65</v>
      </c>
      <c r="P40" s="17" t="e">
        <f>COUNTIF(#REF!,B40)</f>
        <v>#REF!</v>
      </c>
    </row>
    <row r="41" spans="1:16">
      <c r="A41" s="28">
        <v>12</v>
      </c>
      <c r="B41" s="37" t="s">
        <v>168</v>
      </c>
      <c r="C41" s="30" t="s">
        <v>169</v>
      </c>
      <c r="D41" s="31" t="s">
        <v>46</v>
      </c>
      <c r="E41" s="17" t="s">
        <v>60</v>
      </c>
      <c r="F41" s="32" t="s">
        <v>61</v>
      </c>
      <c r="G41" s="32" t="s">
        <v>62</v>
      </c>
      <c r="H41" s="33" t="s">
        <v>63</v>
      </c>
      <c r="I41" s="33">
        <v>230.1</v>
      </c>
      <c r="J41" s="33">
        <v>2018</v>
      </c>
      <c r="K41" s="33" t="s">
        <v>64</v>
      </c>
      <c r="L41" s="62">
        <v>230</v>
      </c>
      <c r="M41" s="33">
        <v>1</v>
      </c>
      <c r="N41" s="67"/>
      <c r="O41" s="64" t="s">
        <v>65</v>
      </c>
      <c r="P41" s="17" t="e">
        <f>COUNTIF(#REF!,B41)</f>
        <v>#REF!</v>
      </c>
    </row>
    <row r="42" ht="22.8" spans="1:16">
      <c r="A42" s="28">
        <v>15</v>
      </c>
      <c r="B42" s="53" t="s">
        <v>198</v>
      </c>
      <c r="C42" s="42" t="s">
        <v>199</v>
      </c>
      <c r="D42" s="43" t="s">
        <v>46</v>
      </c>
      <c r="E42" s="17" t="s">
        <v>60</v>
      </c>
      <c r="F42" s="44" t="s">
        <v>61</v>
      </c>
      <c r="G42" s="44" t="s">
        <v>62</v>
      </c>
      <c r="H42" s="33" t="s">
        <v>63</v>
      </c>
      <c r="I42" s="69">
        <v>231.1</v>
      </c>
      <c r="J42" s="69">
        <v>2018</v>
      </c>
      <c r="K42" s="69" t="s">
        <v>64</v>
      </c>
      <c r="L42" s="62">
        <v>231</v>
      </c>
      <c r="M42" s="69">
        <v>1</v>
      </c>
      <c r="N42" s="68"/>
      <c r="O42" s="64" t="s">
        <v>65</v>
      </c>
      <c r="P42" s="17" t="e">
        <f>COUNTIF(#REF!,B42)</f>
        <v>#REF!</v>
      </c>
    </row>
    <row r="43" spans="1:16">
      <c r="A43" s="28">
        <v>40</v>
      </c>
      <c r="B43" s="37" t="s">
        <v>425</v>
      </c>
      <c r="C43" s="52" t="s">
        <v>427</v>
      </c>
      <c r="D43" s="31" t="s">
        <v>46</v>
      </c>
      <c r="E43" s="17" t="s">
        <v>60</v>
      </c>
      <c r="F43" s="32" t="s">
        <v>61</v>
      </c>
      <c r="G43" s="32" t="s">
        <v>62</v>
      </c>
      <c r="H43" s="33" t="s">
        <v>63</v>
      </c>
      <c r="I43" s="33">
        <v>603</v>
      </c>
      <c r="J43" s="33">
        <v>2016</v>
      </c>
      <c r="K43" s="33" t="s">
        <v>64</v>
      </c>
      <c r="L43" s="62">
        <v>603</v>
      </c>
      <c r="M43" s="33"/>
      <c r="N43" s="67"/>
      <c r="O43" s="64" t="s">
        <v>65</v>
      </c>
      <c r="P43" s="17" t="e">
        <f>COUNTIF(#REF!,B43)</f>
        <v>#REF!</v>
      </c>
    </row>
    <row r="44" spans="1:16">
      <c r="A44" s="28">
        <v>63</v>
      </c>
      <c r="B44" s="37" t="s">
        <v>657</v>
      </c>
      <c r="C44" s="30" t="s">
        <v>658</v>
      </c>
      <c r="D44" s="31" t="s">
        <v>46</v>
      </c>
      <c r="E44" s="17" t="s">
        <v>60</v>
      </c>
      <c r="F44" s="32" t="s">
        <v>61</v>
      </c>
      <c r="G44" s="32" t="s">
        <v>62</v>
      </c>
      <c r="H44" s="33" t="s">
        <v>63</v>
      </c>
      <c r="I44" s="33">
        <v>3077</v>
      </c>
      <c r="J44" s="33">
        <v>2015</v>
      </c>
      <c r="K44" s="33" t="s">
        <v>64</v>
      </c>
      <c r="L44" s="62">
        <v>3077</v>
      </c>
      <c r="M44" s="33"/>
      <c r="N44" s="67"/>
      <c r="O44" s="64" t="s">
        <v>65</v>
      </c>
      <c r="P44" s="17" t="e">
        <f>COUNTIF(#REF!,B44)</f>
        <v>#REF!</v>
      </c>
    </row>
    <row r="45" spans="1:16">
      <c r="A45" s="28">
        <v>110</v>
      </c>
      <c r="B45" s="37" t="s">
        <v>1104</v>
      </c>
      <c r="C45" s="30" t="s">
        <v>1105</v>
      </c>
      <c r="D45" s="31" t="s">
        <v>46</v>
      </c>
      <c r="E45" s="17" t="s">
        <v>60</v>
      </c>
      <c r="F45" s="32" t="s">
        <v>61</v>
      </c>
      <c r="G45" s="32" t="s">
        <v>62</v>
      </c>
      <c r="H45" s="33" t="s">
        <v>63</v>
      </c>
      <c r="I45" s="33">
        <v>6541</v>
      </c>
      <c r="J45" s="33">
        <v>1986</v>
      </c>
      <c r="K45" s="33" t="s">
        <v>64</v>
      </c>
      <c r="L45" s="62">
        <v>6541</v>
      </c>
      <c r="M45" s="33"/>
      <c r="N45" s="67"/>
      <c r="O45" s="64" t="s">
        <v>65</v>
      </c>
      <c r="P45" s="17" t="e">
        <f>COUNTIF(#REF!,B45)</f>
        <v>#REF!</v>
      </c>
    </row>
    <row r="46" spans="1:16">
      <c r="A46" s="28">
        <v>251</v>
      </c>
      <c r="B46" s="34" t="s">
        <v>2280</v>
      </c>
      <c r="C46" s="35" t="s">
        <v>2281</v>
      </c>
      <c r="D46" s="16" t="s">
        <v>239</v>
      </c>
      <c r="E46" s="17" t="s">
        <v>60</v>
      </c>
      <c r="F46" s="32" t="s">
        <v>2164</v>
      </c>
      <c r="G46" s="32" t="s">
        <v>2165</v>
      </c>
      <c r="H46" s="36" t="s">
        <v>2166</v>
      </c>
      <c r="I46" s="36">
        <v>5108</v>
      </c>
      <c r="J46" s="36">
        <v>2006</v>
      </c>
      <c r="K46" s="36" t="s">
        <v>2167</v>
      </c>
      <c r="L46" s="62">
        <v>5108</v>
      </c>
      <c r="M46" s="36"/>
      <c r="O46" s="64" t="s">
        <v>65</v>
      </c>
      <c r="P46" s="17" t="e">
        <f>COUNTIF(#REF!,B46)</f>
        <v>#REF!</v>
      </c>
    </row>
    <row r="47" spans="1:16">
      <c r="A47" s="28">
        <v>278</v>
      </c>
      <c r="B47" s="37" t="s">
        <v>2524</v>
      </c>
      <c r="C47" s="54" t="s">
        <v>2530</v>
      </c>
      <c r="D47" s="31" t="s">
        <v>46</v>
      </c>
      <c r="E47" s="17" t="s">
        <v>60</v>
      </c>
      <c r="F47" s="32" t="s">
        <v>2164</v>
      </c>
      <c r="G47" s="32" t="s">
        <v>2165</v>
      </c>
      <c r="H47" s="33" t="s">
        <v>2166</v>
      </c>
      <c r="I47" s="33">
        <v>5325</v>
      </c>
      <c r="J47" s="33">
        <v>2021</v>
      </c>
      <c r="K47" s="33" t="s">
        <v>2167</v>
      </c>
      <c r="L47" s="62">
        <v>5325</v>
      </c>
      <c r="M47" s="33"/>
      <c r="N47" s="63" t="s">
        <v>65</v>
      </c>
      <c r="O47" s="64" t="s">
        <v>65</v>
      </c>
      <c r="P47" s="17" t="e">
        <f>COUNTIF(#REF!,B47)</f>
        <v>#REF!</v>
      </c>
    </row>
    <row r="48" spans="1:16">
      <c r="A48" s="28">
        <v>310</v>
      </c>
      <c r="B48" s="57" t="s">
        <v>2807</v>
      </c>
      <c r="C48" s="50" t="s">
        <v>2808</v>
      </c>
      <c r="D48" s="31" t="s">
        <v>46</v>
      </c>
      <c r="E48" s="17" t="s">
        <v>60</v>
      </c>
      <c r="F48" s="32" t="s">
        <v>2164</v>
      </c>
      <c r="G48" s="32" t="s">
        <v>2165</v>
      </c>
      <c r="H48" s="33" t="s">
        <v>2166</v>
      </c>
      <c r="I48" s="33">
        <v>5587.3</v>
      </c>
      <c r="J48" s="33">
        <v>2013</v>
      </c>
      <c r="K48" s="33" t="s">
        <v>2167</v>
      </c>
      <c r="L48" s="62">
        <v>5587</v>
      </c>
      <c r="M48" s="33">
        <v>3</v>
      </c>
      <c r="N48" s="67"/>
      <c r="O48" s="64" t="s">
        <v>65</v>
      </c>
      <c r="P48" s="17" t="e">
        <f>COUNTIF(#REF!,B48)</f>
        <v>#REF!</v>
      </c>
    </row>
    <row r="49" spans="1:16">
      <c r="A49" s="28">
        <v>313</v>
      </c>
      <c r="B49" s="34" t="s">
        <v>2831</v>
      </c>
      <c r="C49" s="35" t="s">
        <v>2832</v>
      </c>
      <c r="D49" s="16" t="s">
        <v>239</v>
      </c>
      <c r="E49" s="17" t="s">
        <v>60</v>
      </c>
      <c r="F49" s="32" t="s">
        <v>2164</v>
      </c>
      <c r="G49" s="32" t="s">
        <v>2165</v>
      </c>
      <c r="H49" s="36" t="s">
        <v>2166</v>
      </c>
      <c r="I49" s="36">
        <v>5587.5</v>
      </c>
      <c r="J49" s="36">
        <v>2004</v>
      </c>
      <c r="K49" s="36" t="s">
        <v>2167</v>
      </c>
      <c r="L49" s="62">
        <v>5587</v>
      </c>
      <c r="M49" s="36">
        <v>5</v>
      </c>
      <c r="O49" s="64" t="s">
        <v>65</v>
      </c>
      <c r="P49" s="17" t="e">
        <f>COUNTIF(#REF!,B49)</f>
        <v>#REF!</v>
      </c>
    </row>
    <row r="50" spans="1:16">
      <c r="A50" s="28">
        <v>316</v>
      </c>
      <c r="B50" s="58" t="s">
        <v>2850</v>
      </c>
      <c r="C50" s="30" t="s">
        <v>2847</v>
      </c>
      <c r="D50" s="31" t="s">
        <v>46</v>
      </c>
      <c r="E50" s="17" t="s">
        <v>60</v>
      </c>
      <c r="F50" s="40" t="s">
        <v>2164</v>
      </c>
      <c r="G50" s="32" t="s">
        <v>2165</v>
      </c>
      <c r="H50" s="33" t="s">
        <v>2166</v>
      </c>
      <c r="I50" s="33">
        <v>5587.9</v>
      </c>
      <c r="J50" s="33">
        <v>2021</v>
      </c>
      <c r="K50" s="33" t="s">
        <v>2167</v>
      </c>
      <c r="L50" s="62">
        <v>5587</v>
      </c>
      <c r="M50" s="33">
        <v>9</v>
      </c>
      <c r="N50" s="67"/>
      <c r="O50" s="64" t="s">
        <v>65</v>
      </c>
      <c r="P50" s="17" t="e">
        <f>COUNTIF(#REF!,B50)</f>
        <v>#REF!</v>
      </c>
    </row>
    <row r="51" spans="1:16">
      <c r="A51" s="28">
        <v>418</v>
      </c>
      <c r="B51" s="29" t="s">
        <v>3687</v>
      </c>
      <c r="C51" s="48" t="s">
        <v>3688</v>
      </c>
      <c r="D51" s="38" t="s">
        <v>46</v>
      </c>
      <c r="E51" s="17" t="s">
        <v>60</v>
      </c>
      <c r="F51" s="32" t="s">
        <v>2164</v>
      </c>
      <c r="G51" s="32" t="s">
        <v>2165</v>
      </c>
      <c r="H51" s="33" t="s">
        <v>2166</v>
      </c>
      <c r="I51" s="33">
        <v>6787</v>
      </c>
      <c r="J51" s="33">
        <v>2010</v>
      </c>
      <c r="K51" s="33" t="s">
        <v>2167</v>
      </c>
      <c r="L51" s="62">
        <v>6787</v>
      </c>
      <c r="M51" s="33"/>
      <c r="N51" s="68"/>
      <c r="O51" s="64" t="s">
        <v>65</v>
      </c>
      <c r="P51" s="17" t="e">
        <f>COUNTIF(#REF!,B51)</f>
        <v>#REF!</v>
      </c>
    </row>
    <row r="52" spans="1:16">
      <c r="A52" s="28">
        <v>470</v>
      </c>
      <c r="B52" s="49" t="s">
        <v>4100</v>
      </c>
      <c r="C52" s="50" t="s">
        <v>4101</v>
      </c>
      <c r="D52" s="38" t="s">
        <v>239</v>
      </c>
      <c r="E52" s="17" t="s">
        <v>60</v>
      </c>
      <c r="F52" s="32" t="s">
        <v>2164</v>
      </c>
      <c r="G52" s="32" t="s">
        <v>3919</v>
      </c>
      <c r="H52" s="33" t="s">
        <v>3920</v>
      </c>
      <c r="I52" s="33">
        <v>14002.4</v>
      </c>
      <c r="J52" s="33">
        <v>2015</v>
      </c>
      <c r="K52" s="33" t="s">
        <v>3921</v>
      </c>
      <c r="L52" s="62">
        <v>14002</v>
      </c>
      <c r="M52" s="33">
        <v>4</v>
      </c>
      <c r="N52" s="68"/>
      <c r="O52" s="64" t="s">
        <v>65</v>
      </c>
      <c r="P52" s="17" t="e">
        <f>COUNTIF(#REF!,B52)</f>
        <v>#REF!</v>
      </c>
    </row>
    <row r="53" spans="1:16">
      <c r="A53" s="28">
        <v>485</v>
      </c>
      <c r="B53" s="34" t="s">
        <v>4217</v>
      </c>
      <c r="C53" s="35" t="s">
        <v>4218</v>
      </c>
      <c r="D53" s="16" t="s">
        <v>46</v>
      </c>
      <c r="E53" s="17" t="s">
        <v>60</v>
      </c>
      <c r="F53" s="32" t="s">
        <v>2164</v>
      </c>
      <c r="G53" s="16" t="s">
        <v>3919</v>
      </c>
      <c r="H53" s="36" t="s">
        <v>3920</v>
      </c>
      <c r="I53" s="36">
        <v>47013.3</v>
      </c>
      <c r="J53" s="36">
        <v>2015</v>
      </c>
      <c r="K53" s="36" t="s">
        <v>3921</v>
      </c>
      <c r="L53" s="19">
        <v>47013</v>
      </c>
      <c r="M53" s="36">
        <v>3</v>
      </c>
      <c r="O53" s="64" t="s">
        <v>65</v>
      </c>
      <c r="P53" s="17" t="e">
        <f>COUNTIF(#REF!,B53)</f>
        <v>#REF!</v>
      </c>
    </row>
    <row r="54" spans="1:16">
      <c r="A54" s="28">
        <v>8</v>
      </c>
      <c r="B54" s="37" t="s">
        <v>132</v>
      </c>
      <c r="C54" s="30" t="s">
        <v>133</v>
      </c>
      <c r="D54" s="38" t="s">
        <v>46</v>
      </c>
      <c r="E54" s="17" t="s">
        <v>60</v>
      </c>
      <c r="F54" s="32" t="s">
        <v>61</v>
      </c>
      <c r="G54" s="32" t="s">
        <v>62</v>
      </c>
      <c r="H54" s="33" t="s">
        <v>63</v>
      </c>
      <c r="I54" s="33">
        <v>222</v>
      </c>
      <c r="J54" s="33">
        <v>2006</v>
      </c>
      <c r="K54" s="33" t="s">
        <v>64</v>
      </c>
      <c r="L54" s="62">
        <v>222</v>
      </c>
      <c r="M54" s="33"/>
      <c r="N54" s="67"/>
      <c r="O54" s="64" t="s">
        <v>65</v>
      </c>
      <c r="P54" s="17" t="e">
        <f>COUNTIF(#REF!,B54)</f>
        <v>#REF!</v>
      </c>
    </row>
    <row r="55" spans="1:16">
      <c r="A55" s="28">
        <v>10</v>
      </c>
      <c r="B55" s="37" t="s">
        <v>155</v>
      </c>
      <c r="C55" s="30" t="s">
        <v>156</v>
      </c>
      <c r="D55" s="38" t="s">
        <v>46</v>
      </c>
      <c r="E55" s="17" t="s">
        <v>60</v>
      </c>
      <c r="F55" s="32" t="s">
        <v>61</v>
      </c>
      <c r="G55" s="32" t="s">
        <v>62</v>
      </c>
      <c r="H55" s="33" t="s">
        <v>63</v>
      </c>
      <c r="I55" s="33">
        <v>229</v>
      </c>
      <c r="J55" s="33">
        <v>2020</v>
      </c>
      <c r="K55" s="33" t="s">
        <v>64</v>
      </c>
      <c r="L55" s="62">
        <v>229</v>
      </c>
      <c r="M55" s="33"/>
      <c r="N55" s="68"/>
      <c r="O55" s="64" t="s">
        <v>65</v>
      </c>
      <c r="P55" s="17" t="e">
        <f>COUNTIF(#REF!,B55)</f>
        <v>#REF!</v>
      </c>
    </row>
    <row r="56" spans="1:16">
      <c r="A56" s="28">
        <v>31</v>
      </c>
      <c r="B56" s="37" t="s">
        <v>350</v>
      </c>
      <c r="C56" s="30" t="s">
        <v>351</v>
      </c>
      <c r="D56" s="31" t="s">
        <v>46</v>
      </c>
      <c r="E56" s="17" t="s">
        <v>60</v>
      </c>
      <c r="F56" s="32" t="s">
        <v>61</v>
      </c>
      <c r="G56" s="32" t="s">
        <v>62</v>
      </c>
      <c r="H56" s="33" t="s">
        <v>63</v>
      </c>
      <c r="I56" s="33">
        <v>528</v>
      </c>
      <c r="J56" s="33">
        <v>2009</v>
      </c>
      <c r="K56" s="33" t="s">
        <v>64</v>
      </c>
      <c r="L56" s="62">
        <v>528</v>
      </c>
      <c r="M56" s="33"/>
      <c r="N56" s="67"/>
      <c r="O56" s="64" t="s">
        <v>65</v>
      </c>
      <c r="P56" s="17" t="e">
        <f>COUNTIF(#REF!,B56)</f>
        <v>#REF!</v>
      </c>
    </row>
    <row r="57" spans="1:16">
      <c r="A57" s="28">
        <v>33</v>
      </c>
      <c r="B57" s="37" t="s">
        <v>372</v>
      </c>
      <c r="C57" s="30" t="s">
        <v>373</v>
      </c>
      <c r="D57" s="31" t="s">
        <v>46</v>
      </c>
      <c r="E57" s="17" t="s">
        <v>60</v>
      </c>
      <c r="F57" s="32" t="s">
        <v>61</v>
      </c>
      <c r="G57" s="32" t="s">
        <v>62</v>
      </c>
      <c r="H57" s="33" t="s">
        <v>63</v>
      </c>
      <c r="I57" s="33">
        <v>531.1</v>
      </c>
      <c r="J57" s="33">
        <v>2008</v>
      </c>
      <c r="K57" s="33" t="s">
        <v>64</v>
      </c>
      <c r="L57" s="62">
        <v>531</v>
      </c>
      <c r="M57" s="33">
        <v>1</v>
      </c>
      <c r="N57" s="67"/>
      <c r="O57" s="64" t="s">
        <v>65</v>
      </c>
      <c r="P57" s="17" t="e">
        <f>COUNTIF(#REF!,B57)</f>
        <v>#REF!</v>
      </c>
    </row>
    <row r="58" spans="1:16">
      <c r="A58" s="28">
        <v>38</v>
      </c>
      <c r="B58" s="57" t="s">
        <v>413</v>
      </c>
      <c r="C58" s="50" t="s">
        <v>414</v>
      </c>
      <c r="D58" s="38" t="s">
        <v>46</v>
      </c>
      <c r="E58" s="17" t="s">
        <v>60</v>
      </c>
      <c r="F58" s="32" t="s">
        <v>61</v>
      </c>
      <c r="G58" s="32" t="s">
        <v>62</v>
      </c>
      <c r="H58" s="33" t="s">
        <v>63</v>
      </c>
      <c r="I58" s="33">
        <v>602</v>
      </c>
      <c r="J58" s="33">
        <v>2016</v>
      </c>
      <c r="K58" s="33" t="s">
        <v>64</v>
      </c>
      <c r="L58" s="62">
        <v>602</v>
      </c>
      <c r="M58" s="33"/>
      <c r="N58" s="68"/>
      <c r="O58" s="64" t="s">
        <v>65</v>
      </c>
      <c r="P58" s="17" t="e">
        <f>COUNTIF(#REF!,B58)</f>
        <v>#REF!</v>
      </c>
    </row>
    <row r="59" spans="1:16">
      <c r="A59" s="28">
        <v>45</v>
      </c>
      <c r="B59" s="37" t="s">
        <v>469</v>
      </c>
      <c r="C59" s="30" t="s">
        <v>470</v>
      </c>
      <c r="D59" s="38" t="s">
        <v>46</v>
      </c>
      <c r="E59" s="17" t="s">
        <v>60</v>
      </c>
      <c r="F59" s="32" t="s">
        <v>61</v>
      </c>
      <c r="G59" s="32" t="s">
        <v>62</v>
      </c>
      <c r="H59" s="33" t="s">
        <v>63</v>
      </c>
      <c r="I59" s="33">
        <v>699</v>
      </c>
      <c r="J59" s="33">
        <v>2015</v>
      </c>
      <c r="K59" s="33" t="s">
        <v>64</v>
      </c>
      <c r="L59" s="62">
        <v>699</v>
      </c>
      <c r="M59" s="33"/>
      <c r="N59" s="67"/>
      <c r="O59" s="64" t="s">
        <v>65</v>
      </c>
      <c r="P59" s="17" t="e">
        <f>COUNTIF(#REF!,B59)</f>
        <v>#REF!</v>
      </c>
    </row>
    <row r="60" spans="1:16">
      <c r="A60" s="28">
        <v>48</v>
      </c>
      <c r="B60" s="37" t="s">
        <v>494</v>
      </c>
      <c r="C60" s="30" t="s">
        <v>495</v>
      </c>
      <c r="D60" s="38" t="s">
        <v>239</v>
      </c>
      <c r="E60" s="17" t="s">
        <v>60</v>
      </c>
      <c r="F60" s="32" t="s">
        <v>61</v>
      </c>
      <c r="G60" s="419" t="s">
        <v>62</v>
      </c>
      <c r="H60" s="33" t="s">
        <v>63</v>
      </c>
      <c r="I60" s="33">
        <v>1250</v>
      </c>
      <c r="J60" s="33">
        <v>1989</v>
      </c>
      <c r="K60" s="33" t="s">
        <v>64</v>
      </c>
      <c r="L60" s="62">
        <v>1250</v>
      </c>
      <c r="M60" s="33"/>
      <c r="N60" s="68"/>
      <c r="O60" s="64" t="s">
        <v>65</v>
      </c>
      <c r="P60" s="17" t="e">
        <f>COUNTIF(#REF!,B60)</f>
        <v>#REF!</v>
      </c>
    </row>
    <row r="61" spans="1:16">
      <c r="A61" s="28">
        <v>79</v>
      </c>
      <c r="B61" s="37" t="s">
        <v>827</v>
      </c>
      <c r="C61" s="30" t="s">
        <v>828</v>
      </c>
      <c r="D61" s="38" t="s">
        <v>46</v>
      </c>
      <c r="E61" s="17" t="s">
        <v>60</v>
      </c>
      <c r="F61" s="32" t="s">
        <v>61</v>
      </c>
      <c r="G61" s="32" t="s">
        <v>62</v>
      </c>
      <c r="H61" s="33" t="s">
        <v>63</v>
      </c>
      <c r="I61" s="33">
        <v>4340.1</v>
      </c>
      <c r="J61" s="33">
        <v>2009</v>
      </c>
      <c r="K61" s="33" t="s">
        <v>64</v>
      </c>
      <c r="L61" s="62">
        <v>4340</v>
      </c>
      <c r="M61" s="33">
        <v>1</v>
      </c>
      <c r="N61" s="68"/>
      <c r="O61" s="64" t="s">
        <v>65</v>
      </c>
      <c r="P61" s="17" t="e">
        <f>COUNTIF(#REF!,B61)</f>
        <v>#REF!</v>
      </c>
    </row>
    <row r="62" spans="1:16">
      <c r="A62" s="28">
        <v>116</v>
      </c>
      <c r="B62" s="37" t="s">
        <v>1139</v>
      </c>
      <c r="C62" s="30" t="s">
        <v>1140</v>
      </c>
      <c r="D62" s="31" t="s">
        <v>46</v>
      </c>
      <c r="E62" s="17" t="s">
        <v>60</v>
      </c>
      <c r="F62" s="32" t="s">
        <v>61</v>
      </c>
      <c r="G62" s="32" t="s">
        <v>62</v>
      </c>
      <c r="H62" s="33" t="s">
        <v>64</v>
      </c>
      <c r="I62" s="33">
        <v>6722</v>
      </c>
      <c r="J62" s="33">
        <v>2014</v>
      </c>
      <c r="K62" s="33" t="s">
        <v>64</v>
      </c>
      <c r="L62" s="62">
        <v>6722</v>
      </c>
      <c r="M62" s="33"/>
      <c r="N62" s="67"/>
      <c r="O62" s="64" t="s">
        <v>65</v>
      </c>
      <c r="P62" s="17" t="e">
        <f>COUNTIF(#REF!,B62)</f>
        <v>#REF!</v>
      </c>
    </row>
    <row r="63" spans="1:16">
      <c r="A63" s="28">
        <v>124</v>
      </c>
      <c r="B63" s="37" t="s">
        <v>1206</v>
      </c>
      <c r="C63" s="30" t="s">
        <v>1207</v>
      </c>
      <c r="D63" s="31" t="s">
        <v>46</v>
      </c>
      <c r="E63" s="17" t="s">
        <v>60</v>
      </c>
      <c r="F63" s="32" t="s">
        <v>61</v>
      </c>
      <c r="G63" s="32" t="s">
        <v>62</v>
      </c>
      <c r="H63" s="33" t="s">
        <v>64</v>
      </c>
      <c r="I63" s="33">
        <v>7258</v>
      </c>
      <c r="J63" s="33">
        <v>2017</v>
      </c>
      <c r="K63" s="33" t="s">
        <v>64</v>
      </c>
      <c r="L63" s="62">
        <v>7258</v>
      </c>
      <c r="M63" s="33"/>
      <c r="N63" s="67"/>
      <c r="O63" s="64" t="s">
        <v>65</v>
      </c>
      <c r="P63" s="17" t="e">
        <f>COUNTIF(#REF!,B63)</f>
        <v>#REF!</v>
      </c>
    </row>
    <row r="64" spans="1:16">
      <c r="A64" s="28">
        <v>148</v>
      </c>
      <c r="B64" s="37" t="s">
        <v>1414</v>
      </c>
      <c r="C64" s="30" t="s">
        <v>1415</v>
      </c>
      <c r="D64" s="38" t="s">
        <v>46</v>
      </c>
      <c r="E64" s="17" t="s">
        <v>60</v>
      </c>
      <c r="F64" s="32" t="s">
        <v>61</v>
      </c>
      <c r="G64" s="32" t="s">
        <v>62</v>
      </c>
      <c r="H64" s="33" t="s">
        <v>63</v>
      </c>
      <c r="I64" s="33">
        <v>12467.2</v>
      </c>
      <c r="J64" s="33">
        <v>2009</v>
      </c>
      <c r="K64" s="33" t="s">
        <v>64</v>
      </c>
      <c r="L64" s="62">
        <v>12467</v>
      </c>
      <c r="M64" s="33">
        <v>2</v>
      </c>
      <c r="N64" s="68"/>
      <c r="O64" s="64" t="s">
        <v>65</v>
      </c>
      <c r="P64" s="17" t="e">
        <f>COUNTIF(#REF!,B64)</f>
        <v>#REF!</v>
      </c>
    </row>
    <row r="65" spans="1:16">
      <c r="A65" s="28">
        <v>182</v>
      </c>
      <c r="B65" s="37" t="s">
        <v>1701</v>
      </c>
      <c r="C65" s="30" t="s">
        <v>1702</v>
      </c>
      <c r="D65" s="38" t="s">
        <v>46</v>
      </c>
      <c r="E65" s="17" t="s">
        <v>60</v>
      </c>
      <c r="F65" s="32" t="s">
        <v>61</v>
      </c>
      <c r="G65" s="32" t="s">
        <v>62</v>
      </c>
      <c r="H65" s="33" t="s">
        <v>63</v>
      </c>
      <c r="I65" s="33">
        <v>20972.1</v>
      </c>
      <c r="J65" s="33">
        <v>2007</v>
      </c>
      <c r="K65" s="33" t="s">
        <v>64</v>
      </c>
      <c r="L65" s="62">
        <v>20972</v>
      </c>
      <c r="M65" s="33">
        <v>1</v>
      </c>
      <c r="N65" s="68"/>
      <c r="O65" s="64" t="s">
        <v>65</v>
      </c>
      <c r="P65" s="17" t="e">
        <f>COUNTIF(#REF!,B65)</f>
        <v>#REF!</v>
      </c>
    </row>
    <row r="66" spans="1:16">
      <c r="A66" s="28">
        <v>183</v>
      </c>
      <c r="B66" s="37" t="s">
        <v>1711</v>
      </c>
      <c r="C66" s="30" t="s">
        <v>1712</v>
      </c>
      <c r="D66" s="31" t="s">
        <v>46</v>
      </c>
      <c r="E66" s="17" t="s">
        <v>60</v>
      </c>
      <c r="F66" s="32" t="s">
        <v>61</v>
      </c>
      <c r="G66" s="32" t="s">
        <v>62</v>
      </c>
      <c r="H66" s="33" t="s">
        <v>63</v>
      </c>
      <c r="I66" s="33">
        <v>20972.2</v>
      </c>
      <c r="J66" s="33">
        <v>2008</v>
      </c>
      <c r="K66" s="33" t="s">
        <v>64</v>
      </c>
      <c r="L66" s="62">
        <v>20972</v>
      </c>
      <c r="M66" s="33">
        <v>2</v>
      </c>
      <c r="N66" s="68"/>
      <c r="O66" s="64" t="s">
        <v>65</v>
      </c>
      <c r="P66" s="17" t="e">
        <f>COUNTIF(#REF!,B66)</f>
        <v>#REF!</v>
      </c>
    </row>
    <row r="67" spans="1:16">
      <c r="A67" s="28">
        <v>184</v>
      </c>
      <c r="B67" s="37" t="s">
        <v>1718</v>
      </c>
      <c r="C67" s="30" t="s">
        <v>1719</v>
      </c>
      <c r="D67" s="31" t="s">
        <v>46</v>
      </c>
      <c r="E67" s="17" t="s">
        <v>60</v>
      </c>
      <c r="F67" s="32" t="s">
        <v>61</v>
      </c>
      <c r="G67" s="32" t="s">
        <v>62</v>
      </c>
      <c r="H67" s="33" t="s">
        <v>63</v>
      </c>
      <c r="I67" s="33">
        <v>20972.3</v>
      </c>
      <c r="J67" s="33">
        <v>2008</v>
      </c>
      <c r="K67" s="33" t="s">
        <v>64</v>
      </c>
      <c r="L67" s="62">
        <v>20972</v>
      </c>
      <c r="M67" s="33">
        <v>3</v>
      </c>
      <c r="N67" s="68"/>
      <c r="O67" s="64" t="s">
        <v>65</v>
      </c>
      <c r="P67" s="17" t="e">
        <f>COUNTIF(#REF!,B67)</f>
        <v>#REF!</v>
      </c>
    </row>
    <row r="68" spans="1:16">
      <c r="A68" s="28">
        <v>190</v>
      </c>
      <c r="B68" s="29" t="s">
        <v>1759</v>
      </c>
      <c r="C68" s="48" t="s">
        <v>1766</v>
      </c>
      <c r="D68" s="31" t="s">
        <v>46</v>
      </c>
      <c r="E68" s="17" t="s">
        <v>60</v>
      </c>
      <c r="F68" s="32" t="s">
        <v>61</v>
      </c>
      <c r="G68" s="32" t="s">
        <v>62</v>
      </c>
      <c r="H68" s="33" t="s">
        <v>63</v>
      </c>
      <c r="I68" s="33">
        <v>22513</v>
      </c>
      <c r="J68" s="33">
        <v>2023</v>
      </c>
      <c r="K68" s="33" t="s">
        <v>64</v>
      </c>
      <c r="L68" s="62">
        <v>22513</v>
      </c>
      <c r="M68" s="33"/>
      <c r="N68" s="68"/>
      <c r="O68" s="64" t="s">
        <v>65</v>
      </c>
      <c r="P68" s="17" t="e">
        <f>COUNTIF(#REF!,B68)</f>
        <v>#REF!</v>
      </c>
    </row>
    <row r="69" spans="1:16">
      <c r="A69" s="28">
        <v>241</v>
      </c>
      <c r="B69" s="34" t="s">
        <v>2185</v>
      </c>
      <c r="C69" s="35" t="s">
        <v>2186</v>
      </c>
      <c r="D69" s="16" t="s">
        <v>46</v>
      </c>
      <c r="E69" s="17" t="s">
        <v>60</v>
      </c>
      <c r="F69" s="32" t="s">
        <v>2164</v>
      </c>
      <c r="G69" s="32" t="s">
        <v>2165</v>
      </c>
      <c r="H69" s="36" t="s">
        <v>2166</v>
      </c>
      <c r="I69" s="36">
        <v>532</v>
      </c>
      <c r="J69" s="36">
        <v>2012</v>
      </c>
      <c r="K69" s="36" t="s">
        <v>2167</v>
      </c>
      <c r="L69" s="62">
        <v>532</v>
      </c>
      <c r="M69" s="36"/>
      <c r="N69" s="65" t="s">
        <v>65</v>
      </c>
      <c r="O69" s="64" t="s">
        <v>65</v>
      </c>
      <c r="P69" s="17" t="e">
        <f>COUNTIF(#REF!,B69)</f>
        <v>#REF!</v>
      </c>
    </row>
    <row r="70" spans="1:16">
      <c r="A70" s="28">
        <v>242</v>
      </c>
      <c r="B70" s="39" t="s">
        <v>2196</v>
      </c>
      <c r="C70" s="30" t="s">
        <v>2197</v>
      </c>
      <c r="D70" s="31" t="s">
        <v>46</v>
      </c>
      <c r="E70" s="17" t="s">
        <v>60</v>
      </c>
      <c r="F70" s="40" t="s">
        <v>2164</v>
      </c>
      <c r="G70" s="32" t="s">
        <v>2165</v>
      </c>
      <c r="H70" s="33" t="s">
        <v>2166</v>
      </c>
      <c r="I70" s="33">
        <v>600</v>
      </c>
      <c r="J70" s="33">
        <v>2016</v>
      </c>
      <c r="K70" s="33" t="s">
        <v>2167</v>
      </c>
      <c r="L70" s="62">
        <v>600</v>
      </c>
      <c r="M70" s="33"/>
      <c r="N70" s="67"/>
      <c r="O70" s="64" t="s">
        <v>65</v>
      </c>
      <c r="P70" s="17" t="e">
        <f>COUNTIF(#REF!,B70)</f>
        <v>#REF!</v>
      </c>
    </row>
    <row r="71" spans="1:16">
      <c r="A71" s="28">
        <v>244</v>
      </c>
      <c r="B71" s="39" t="s">
        <v>2214</v>
      </c>
      <c r="C71" s="30" t="s">
        <v>2215</v>
      </c>
      <c r="D71" s="31" t="s">
        <v>239</v>
      </c>
      <c r="E71" s="17" t="s">
        <v>60</v>
      </c>
      <c r="F71" s="40" t="s">
        <v>2164</v>
      </c>
      <c r="G71" s="32" t="s">
        <v>2165</v>
      </c>
      <c r="H71" s="33" t="s">
        <v>2166</v>
      </c>
      <c r="I71" s="33">
        <v>5053.2</v>
      </c>
      <c r="J71" s="33">
        <v>2007</v>
      </c>
      <c r="K71" s="33" t="s">
        <v>2167</v>
      </c>
      <c r="L71" s="62">
        <v>5053</v>
      </c>
      <c r="M71" s="33">
        <v>2</v>
      </c>
      <c r="N71" s="67"/>
      <c r="O71" s="64" t="s">
        <v>65</v>
      </c>
      <c r="P71" s="17" t="e">
        <f>COUNTIF(#REF!,B71)</f>
        <v>#REF!</v>
      </c>
    </row>
    <row r="72" spans="1:16">
      <c r="A72" s="28">
        <v>265</v>
      </c>
      <c r="B72" s="34" t="s">
        <v>2408</v>
      </c>
      <c r="C72" s="35" t="s">
        <v>2413</v>
      </c>
      <c r="D72" s="16" t="s">
        <v>46</v>
      </c>
      <c r="E72" s="17" t="s">
        <v>60</v>
      </c>
      <c r="F72" s="32" t="s">
        <v>2164</v>
      </c>
      <c r="G72" s="32" t="s">
        <v>2165</v>
      </c>
      <c r="H72" s="36" t="s">
        <v>2166</v>
      </c>
      <c r="I72" s="36">
        <v>5211</v>
      </c>
      <c r="J72" s="36">
        <v>2016</v>
      </c>
      <c r="K72" s="36" t="s">
        <v>2167</v>
      </c>
      <c r="L72" s="62">
        <v>5211</v>
      </c>
      <c r="M72" s="36"/>
      <c r="N72" s="65" t="s">
        <v>65</v>
      </c>
      <c r="O72" s="64" t="s">
        <v>65</v>
      </c>
      <c r="P72" s="17" t="e">
        <f>COUNTIF(#REF!,B72)</f>
        <v>#REF!</v>
      </c>
    </row>
    <row r="73" spans="1:16">
      <c r="A73" s="28">
        <v>271</v>
      </c>
      <c r="B73" s="37" t="s">
        <v>2468</v>
      </c>
      <c r="C73" s="30" t="s">
        <v>2469</v>
      </c>
      <c r="D73" s="31" t="s">
        <v>239</v>
      </c>
      <c r="E73" s="17" t="s">
        <v>60</v>
      </c>
      <c r="F73" s="32" t="s">
        <v>2164</v>
      </c>
      <c r="G73" s="32" t="s">
        <v>2165</v>
      </c>
      <c r="H73" s="33" t="s">
        <v>2166</v>
      </c>
      <c r="I73" s="33">
        <v>5289</v>
      </c>
      <c r="J73" s="33">
        <v>2008</v>
      </c>
      <c r="K73" s="33" t="s">
        <v>2167</v>
      </c>
      <c r="L73" s="62">
        <v>5289</v>
      </c>
      <c r="M73" s="33"/>
      <c r="N73" s="67"/>
      <c r="O73" s="64" t="s">
        <v>65</v>
      </c>
      <c r="P73" s="17" t="e">
        <f>COUNTIF(#REF!,B73)</f>
        <v>#REF!</v>
      </c>
    </row>
    <row r="74" spans="1:16">
      <c r="A74" s="28">
        <v>276</v>
      </c>
      <c r="B74" s="37" t="s">
        <v>2504</v>
      </c>
      <c r="C74" s="30" t="s">
        <v>2512</v>
      </c>
      <c r="D74" s="31" t="s">
        <v>46</v>
      </c>
      <c r="E74" s="17" t="s">
        <v>60</v>
      </c>
      <c r="F74" s="32" t="s">
        <v>2164</v>
      </c>
      <c r="G74" s="32" t="s">
        <v>2165</v>
      </c>
      <c r="H74" s="33" t="s">
        <v>2166</v>
      </c>
      <c r="I74" s="33">
        <v>5323</v>
      </c>
      <c r="J74" s="33">
        <v>2016</v>
      </c>
      <c r="K74" s="33" t="s">
        <v>2167</v>
      </c>
      <c r="L74" s="62">
        <v>5323</v>
      </c>
      <c r="M74" s="33"/>
      <c r="N74" s="63" t="s">
        <v>65</v>
      </c>
      <c r="O74" s="64" t="s">
        <v>65</v>
      </c>
      <c r="P74" s="17" t="e">
        <f>COUNTIF(#REF!,B74)</f>
        <v>#REF!</v>
      </c>
    </row>
    <row r="75" spans="1:16">
      <c r="A75" s="28">
        <v>293</v>
      </c>
      <c r="B75" s="34" t="s">
        <v>2651</v>
      </c>
      <c r="C75" s="35" t="s">
        <v>2657</v>
      </c>
      <c r="D75" s="16" t="s">
        <v>46</v>
      </c>
      <c r="E75" s="17" t="s">
        <v>60</v>
      </c>
      <c r="F75" s="32" t="s">
        <v>2164</v>
      </c>
      <c r="G75" s="32" t="s">
        <v>2165</v>
      </c>
      <c r="H75" s="36" t="s">
        <v>2166</v>
      </c>
      <c r="I75" s="36">
        <v>5405</v>
      </c>
      <c r="J75" s="36">
        <v>2019</v>
      </c>
      <c r="K75" s="36" t="s">
        <v>2167</v>
      </c>
      <c r="L75" s="62">
        <v>5405</v>
      </c>
      <c r="M75" s="36"/>
      <c r="N75" s="65" t="s">
        <v>65</v>
      </c>
      <c r="O75" s="64" t="s">
        <v>65</v>
      </c>
      <c r="P75" s="17" t="e">
        <f>COUNTIF(#REF!,B75)</f>
        <v>#REF!</v>
      </c>
    </row>
    <row r="76" spans="1:16">
      <c r="A76" s="28">
        <v>297</v>
      </c>
      <c r="B76" s="37" t="s">
        <v>2694</v>
      </c>
      <c r="C76" s="30" t="s">
        <v>2695</v>
      </c>
      <c r="D76" s="31" t="s">
        <v>46</v>
      </c>
      <c r="E76" s="17" t="s">
        <v>60</v>
      </c>
      <c r="F76" s="32" t="s">
        <v>2164</v>
      </c>
      <c r="G76" s="32" t="s">
        <v>2165</v>
      </c>
      <c r="H76" s="33" t="s">
        <v>2167</v>
      </c>
      <c r="I76" s="33">
        <v>5436</v>
      </c>
      <c r="J76" s="33">
        <v>2016</v>
      </c>
      <c r="K76" s="33" t="s">
        <v>2167</v>
      </c>
      <c r="L76" s="62">
        <v>5436</v>
      </c>
      <c r="M76" s="33"/>
      <c r="N76" s="67"/>
      <c r="O76" s="64" t="s">
        <v>65</v>
      </c>
      <c r="P76" s="17" t="e">
        <f>COUNTIF(#REF!,B76)</f>
        <v>#REF!</v>
      </c>
    </row>
    <row r="77" spans="1:16">
      <c r="A77" s="28">
        <v>299</v>
      </c>
      <c r="B77" s="73" t="s">
        <v>2711</v>
      </c>
      <c r="C77" s="52" t="s">
        <v>2712</v>
      </c>
      <c r="D77" s="31" t="s">
        <v>46</v>
      </c>
      <c r="E77" s="17" t="s">
        <v>60</v>
      </c>
      <c r="F77" s="32" t="s">
        <v>2164</v>
      </c>
      <c r="G77" s="32" t="s">
        <v>2165</v>
      </c>
      <c r="H77" s="33" t="s">
        <v>2166</v>
      </c>
      <c r="I77" s="33">
        <v>5467</v>
      </c>
      <c r="J77" s="33">
        <v>2007</v>
      </c>
      <c r="K77" s="33" t="s">
        <v>2167</v>
      </c>
      <c r="L77" s="62">
        <v>5467</v>
      </c>
      <c r="M77" s="33"/>
      <c r="N77" s="67"/>
      <c r="O77" s="64" t="s">
        <v>65</v>
      </c>
      <c r="P77" s="17" t="e">
        <f>COUNTIF(#REF!,B77)</f>
        <v>#REF!</v>
      </c>
    </row>
    <row r="78" spans="1:16">
      <c r="A78" s="28">
        <v>306</v>
      </c>
      <c r="B78" s="34" t="s">
        <v>2772</v>
      </c>
      <c r="C78" s="35" t="s">
        <v>2773</v>
      </c>
      <c r="D78" s="16" t="s">
        <v>46</v>
      </c>
      <c r="E78" s="17" t="s">
        <v>60</v>
      </c>
      <c r="F78" s="32" t="s">
        <v>2164</v>
      </c>
      <c r="G78" s="32" t="s">
        <v>2165</v>
      </c>
      <c r="H78" s="36" t="s">
        <v>2166</v>
      </c>
      <c r="I78" s="36">
        <v>5523</v>
      </c>
      <c r="J78" s="36">
        <v>2016</v>
      </c>
      <c r="K78" s="36" t="s">
        <v>2167</v>
      </c>
      <c r="L78" s="62">
        <v>5523</v>
      </c>
      <c r="M78" s="36"/>
      <c r="O78" s="64" t="s">
        <v>65</v>
      </c>
      <c r="P78" s="17" t="e">
        <f>COUNTIF(#REF!,B78)</f>
        <v>#REF!</v>
      </c>
    </row>
    <row r="79" spans="1:16">
      <c r="A79" s="28">
        <v>307</v>
      </c>
      <c r="B79" s="34" t="s">
        <v>2782</v>
      </c>
      <c r="C79" s="35" t="s">
        <v>2783</v>
      </c>
      <c r="D79" s="16" t="s">
        <v>46</v>
      </c>
      <c r="E79" s="17" t="s">
        <v>60</v>
      </c>
      <c r="F79" s="32" t="s">
        <v>2164</v>
      </c>
      <c r="G79" s="32" t="s">
        <v>2165</v>
      </c>
      <c r="H79" s="36" t="s">
        <v>2166</v>
      </c>
      <c r="I79" s="36">
        <v>5534</v>
      </c>
      <c r="J79" s="36">
        <v>2019</v>
      </c>
      <c r="K79" s="36" t="s">
        <v>2167</v>
      </c>
      <c r="L79" s="62">
        <v>5534</v>
      </c>
      <c r="M79" s="36"/>
      <c r="O79" s="64" t="s">
        <v>65</v>
      </c>
      <c r="P79" s="17" t="e">
        <f>COUNTIF(#REF!,B79)</f>
        <v>#REF!</v>
      </c>
    </row>
    <row r="80" spans="1:16">
      <c r="A80" s="28">
        <v>319</v>
      </c>
      <c r="B80" s="39" t="s">
        <v>2871</v>
      </c>
      <c r="C80" s="30" t="s">
        <v>2876</v>
      </c>
      <c r="D80" s="31" t="s">
        <v>46</v>
      </c>
      <c r="E80" s="17" t="s">
        <v>60</v>
      </c>
      <c r="F80" s="40" t="s">
        <v>2164</v>
      </c>
      <c r="G80" s="32" t="s">
        <v>2165</v>
      </c>
      <c r="H80" s="33" t="s">
        <v>2166</v>
      </c>
      <c r="I80" s="33">
        <v>5587.11</v>
      </c>
      <c r="J80" s="33">
        <v>2016</v>
      </c>
      <c r="K80" s="33" t="s">
        <v>2167</v>
      </c>
      <c r="L80" s="62">
        <v>5587</v>
      </c>
      <c r="M80" s="33">
        <v>11</v>
      </c>
      <c r="N80" s="67"/>
      <c r="O80" s="64" t="s">
        <v>65</v>
      </c>
      <c r="P80" s="17" t="e">
        <f>COUNTIF(#REF!,B80)</f>
        <v>#REF!</v>
      </c>
    </row>
    <row r="81" spans="1:16">
      <c r="A81" s="28">
        <v>321</v>
      </c>
      <c r="B81" s="58" t="s">
        <v>2892</v>
      </c>
      <c r="C81" s="30" t="s">
        <v>2893</v>
      </c>
      <c r="D81" s="31" t="s">
        <v>46</v>
      </c>
      <c r="E81" s="17" t="s">
        <v>60</v>
      </c>
      <c r="F81" s="40" t="s">
        <v>2164</v>
      </c>
      <c r="G81" s="32" t="s">
        <v>2165</v>
      </c>
      <c r="H81" s="33" t="s">
        <v>2166</v>
      </c>
      <c r="I81" s="33">
        <v>5587.14</v>
      </c>
      <c r="J81" s="33">
        <v>2013</v>
      </c>
      <c r="K81" s="33" t="s">
        <v>2167</v>
      </c>
      <c r="L81" s="62">
        <v>5587</v>
      </c>
      <c r="M81" s="33">
        <v>14</v>
      </c>
      <c r="N81" s="67"/>
      <c r="O81" s="64" t="s">
        <v>65</v>
      </c>
      <c r="P81" s="17" t="e">
        <f>COUNTIF(#REF!,B81)</f>
        <v>#REF!</v>
      </c>
    </row>
    <row r="82" spans="1:16">
      <c r="A82" s="28">
        <v>323</v>
      </c>
      <c r="B82" s="74" t="s">
        <v>2909</v>
      </c>
      <c r="C82" s="35" t="s">
        <v>2910</v>
      </c>
      <c r="D82" s="16" t="s">
        <v>46</v>
      </c>
      <c r="E82" s="17" t="s">
        <v>60</v>
      </c>
      <c r="F82" s="32" t="s">
        <v>2164</v>
      </c>
      <c r="G82" s="32" t="s">
        <v>2165</v>
      </c>
      <c r="H82" s="36" t="s">
        <v>2166</v>
      </c>
      <c r="I82" s="36">
        <v>5600</v>
      </c>
      <c r="J82" s="36">
        <v>2016</v>
      </c>
      <c r="K82" s="36" t="s">
        <v>2167</v>
      </c>
      <c r="L82" s="62">
        <v>5600</v>
      </c>
      <c r="M82" s="36"/>
      <c r="O82" s="64" t="s">
        <v>65</v>
      </c>
      <c r="P82" s="17" t="e">
        <f>COUNTIF(#REF!,B82)</f>
        <v>#REF!</v>
      </c>
    </row>
    <row r="83" spans="1:16">
      <c r="A83" s="28">
        <v>337</v>
      </c>
      <c r="B83" s="34" t="s">
        <v>3031</v>
      </c>
      <c r="C83" s="35" t="s">
        <v>3032</v>
      </c>
      <c r="D83" s="16" t="s">
        <v>46</v>
      </c>
      <c r="E83" s="17" t="s">
        <v>60</v>
      </c>
      <c r="F83" s="32" t="s">
        <v>2164</v>
      </c>
      <c r="G83" s="32" t="s">
        <v>2165</v>
      </c>
      <c r="H83" s="36" t="s">
        <v>2166</v>
      </c>
      <c r="I83" s="36">
        <v>5753</v>
      </c>
      <c r="J83" s="36">
        <v>2016</v>
      </c>
      <c r="K83" s="36" t="s">
        <v>2167</v>
      </c>
      <c r="L83" s="19">
        <v>5753</v>
      </c>
      <c r="M83" s="36"/>
      <c r="N83" s="65" t="s">
        <v>65</v>
      </c>
      <c r="O83" s="64" t="s">
        <v>65</v>
      </c>
      <c r="P83" s="17" t="e">
        <f>COUNTIF(#REF!,B83)</f>
        <v>#REF!</v>
      </c>
    </row>
    <row r="84" spans="1:16">
      <c r="A84" s="28">
        <v>343</v>
      </c>
      <c r="B84" s="34" t="s">
        <v>3075</v>
      </c>
      <c r="C84" s="35" t="s">
        <v>3076</v>
      </c>
      <c r="D84" s="16" t="s">
        <v>46</v>
      </c>
      <c r="E84" s="17" t="s">
        <v>60</v>
      </c>
      <c r="F84" s="32" t="s">
        <v>2164</v>
      </c>
      <c r="G84" s="32" t="s">
        <v>2165</v>
      </c>
      <c r="H84" s="36" t="s">
        <v>2166</v>
      </c>
      <c r="I84" s="36">
        <v>5764</v>
      </c>
      <c r="J84" s="36">
        <v>2007</v>
      </c>
      <c r="K84" s="36" t="s">
        <v>2167</v>
      </c>
      <c r="L84" s="19">
        <v>5764</v>
      </c>
      <c r="M84" s="36"/>
      <c r="N84" s="65" t="s">
        <v>65</v>
      </c>
      <c r="O84" s="64" t="s">
        <v>65</v>
      </c>
      <c r="P84" s="17" t="e">
        <f>COUNTIF(#REF!,B84)</f>
        <v>#REF!</v>
      </c>
    </row>
    <row r="85" spans="1:16">
      <c r="A85" s="28">
        <v>382</v>
      </c>
      <c r="B85" s="37" t="s">
        <v>3388</v>
      </c>
      <c r="C85" s="30" t="s">
        <v>3389</v>
      </c>
      <c r="D85" s="38" t="s">
        <v>46</v>
      </c>
      <c r="E85" s="17" t="s">
        <v>60</v>
      </c>
      <c r="F85" s="32" t="s">
        <v>2164</v>
      </c>
      <c r="G85" s="32" t="s">
        <v>2165</v>
      </c>
      <c r="H85" s="33" t="s">
        <v>2166</v>
      </c>
      <c r="I85" s="33">
        <v>6327</v>
      </c>
      <c r="J85" s="33">
        <v>2005</v>
      </c>
      <c r="K85" s="33" t="s">
        <v>2167</v>
      </c>
      <c r="L85" s="62">
        <v>6327</v>
      </c>
      <c r="M85" s="33"/>
      <c r="N85" s="68"/>
      <c r="O85" s="64" t="s">
        <v>65</v>
      </c>
      <c r="P85" s="17" t="e">
        <f>COUNTIF(#REF!,B85)</f>
        <v>#REF!</v>
      </c>
    </row>
    <row r="86" spans="1:16">
      <c r="A86" s="28">
        <v>385</v>
      </c>
      <c r="B86" s="37" t="s">
        <v>3412</v>
      </c>
      <c r="C86" s="30" t="s">
        <v>3416</v>
      </c>
      <c r="D86" s="38" t="s">
        <v>46</v>
      </c>
      <c r="E86" s="17" t="s">
        <v>60</v>
      </c>
      <c r="F86" s="32" t="s">
        <v>2164</v>
      </c>
      <c r="G86" s="32" t="s">
        <v>2165</v>
      </c>
      <c r="H86" s="33" t="s">
        <v>2166</v>
      </c>
      <c r="I86" s="33">
        <v>6334</v>
      </c>
      <c r="J86" s="33">
        <v>2013</v>
      </c>
      <c r="K86" s="33" t="s">
        <v>2167</v>
      </c>
      <c r="L86" s="62">
        <v>6334</v>
      </c>
      <c r="M86" s="33"/>
      <c r="N86" s="66" t="s">
        <v>65</v>
      </c>
      <c r="O86" s="64" t="s">
        <v>65</v>
      </c>
      <c r="P86" s="17" t="e">
        <f>COUNTIF(#REF!,B86)</f>
        <v>#REF!</v>
      </c>
    </row>
    <row r="87" ht="21.6" spans="1:16">
      <c r="A87" s="28">
        <v>390</v>
      </c>
      <c r="B87" s="75" t="s">
        <v>3457</v>
      </c>
      <c r="C87" s="56" t="s">
        <v>3458</v>
      </c>
      <c r="D87" s="16" t="s">
        <v>239</v>
      </c>
      <c r="E87" s="17" t="s">
        <v>60</v>
      </c>
      <c r="F87" s="32" t="s">
        <v>2164</v>
      </c>
      <c r="G87" s="16" t="s">
        <v>2165</v>
      </c>
      <c r="H87" s="36" t="s">
        <v>2166</v>
      </c>
      <c r="I87" s="36">
        <v>6362</v>
      </c>
      <c r="J87" s="36">
        <v>1998</v>
      </c>
      <c r="K87" s="36" t="s">
        <v>2167</v>
      </c>
      <c r="L87" s="19">
        <v>6362</v>
      </c>
      <c r="M87" s="36"/>
      <c r="O87" s="64" t="s">
        <v>65</v>
      </c>
      <c r="P87" s="17" t="e">
        <f>COUNTIF(#REF!,B87)</f>
        <v>#REF!</v>
      </c>
    </row>
    <row r="88" spans="1:16">
      <c r="A88" s="28">
        <v>416</v>
      </c>
      <c r="B88" s="37" t="s">
        <v>3667</v>
      </c>
      <c r="C88" s="30" t="s">
        <v>3668</v>
      </c>
      <c r="D88" s="38" t="s">
        <v>46</v>
      </c>
      <c r="E88" s="17" t="s">
        <v>60</v>
      </c>
      <c r="F88" s="32" t="s">
        <v>2164</v>
      </c>
      <c r="G88" s="32" t="s">
        <v>2165</v>
      </c>
      <c r="H88" s="33" t="s">
        <v>2166</v>
      </c>
      <c r="I88" s="33">
        <v>6703</v>
      </c>
      <c r="J88" s="33">
        <v>2007</v>
      </c>
      <c r="K88" s="33" t="s">
        <v>2167</v>
      </c>
      <c r="L88" s="62">
        <v>6703</v>
      </c>
      <c r="M88" s="33"/>
      <c r="N88" s="68"/>
      <c r="O88" s="64" t="s">
        <v>65</v>
      </c>
      <c r="P88" s="17" t="e">
        <f>COUNTIF(#REF!,B88)</f>
        <v>#REF!</v>
      </c>
    </row>
    <row r="89" spans="1:16">
      <c r="A89" s="28">
        <v>432</v>
      </c>
      <c r="B89" s="37" t="s">
        <v>3797</v>
      </c>
      <c r="C89" s="30" t="s">
        <v>3798</v>
      </c>
      <c r="D89" s="38" t="s">
        <v>46</v>
      </c>
      <c r="E89" s="17" t="s">
        <v>60</v>
      </c>
      <c r="F89" s="32" t="s">
        <v>2164</v>
      </c>
      <c r="G89" s="32" t="s">
        <v>2165</v>
      </c>
      <c r="H89" s="33" t="s">
        <v>2166</v>
      </c>
      <c r="I89" s="33">
        <v>7070</v>
      </c>
      <c r="J89" s="33">
        <v>2016</v>
      </c>
      <c r="K89" s="33" t="s">
        <v>2167</v>
      </c>
      <c r="L89" s="62">
        <v>7070</v>
      </c>
      <c r="M89" s="33"/>
      <c r="N89" s="68"/>
      <c r="O89" s="64" t="s">
        <v>65</v>
      </c>
      <c r="P89" s="17" t="e">
        <f>COUNTIF(#REF!,B89)</f>
        <v>#REF!</v>
      </c>
    </row>
    <row r="90" spans="1:16">
      <c r="A90" s="28">
        <v>434</v>
      </c>
      <c r="B90" s="37" t="s">
        <v>3813</v>
      </c>
      <c r="C90" s="30" t="s">
        <v>3814</v>
      </c>
      <c r="D90" s="38" t="s">
        <v>46</v>
      </c>
      <c r="E90" s="17" t="s">
        <v>60</v>
      </c>
      <c r="F90" s="32" t="s">
        <v>2164</v>
      </c>
      <c r="G90" s="32" t="s">
        <v>2165</v>
      </c>
      <c r="H90" s="33" t="s">
        <v>2166</v>
      </c>
      <c r="I90" s="33">
        <v>7305</v>
      </c>
      <c r="J90" s="33">
        <v>2021</v>
      </c>
      <c r="K90" s="33" t="s">
        <v>2167</v>
      </c>
      <c r="L90" s="62">
        <v>7305</v>
      </c>
      <c r="M90" s="33"/>
      <c r="N90" s="67"/>
      <c r="O90" s="64" t="s">
        <v>65</v>
      </c>
      <c r="P90" s="17" t="e">
        <f>COUNTIF(#REF!,B90)</f>
        <v>#REF!</v>
      </c>
    </row>
    <row r="91" spans="1:16">
      <c r="A91" s="28">
        <v>469</v>
      </c>
      <c r="B91" s="49" t="s">
        <v>4096</v>
      </c>
      <c r="C91" s="50" t="s">
        <v>4089</v>
      </c>
      <c r="D91" s="38" t="s">
        <v>46</v>
      </c>
      <c r="E91" s="17" t="s">
        <v>60</v>
      </c>
      <c r="F91" s="32" t="s">
        <v>2164</v>
      </c>
      <c r="G91" s="32" t="s">
        <v>3919</v>
      </c>
      <c r="H91" s="33" t="s">
        <v>3920</v>
      </c>
      <c r="I91" s="33">
        <v>14002.3</v>
      </c>
      <c r="J91" s="33">
        <v>2022</v>
      </c>
      <c r="K91" s="33" t="s">
        <v>3921</v>
      </c>
      <c r="L91" s="62">
        <v>14002</v>
      </c>
      <c r="M91" s="33">
        <v>3</v>
      </c>
      <c r="N91" s="66" t="s">
        <v>65</v>
      </c>
      <c r="O91" s="64" t="s">
        <v>65</v>
      </c>
      <c r="P91" s="17" t="e">
        <f>COUNTIF(#REF!,B91)</f>
        <v>#REF!</v>
      </c>
    </row>
    <row r="92" spans="1:16">
      <c r="A92" s="28">
        <v>476</v>
      </c>
      <c r="B92" s="49" t="s">
        <v>4147</v>
      </c>
      <c r="C92" s="50" t="s">
        <v>4148</v>
      </c>
      <c r="D92" s="38" t="s">
        <v>46</v>
      </c>
      <c r="E92" s="17" t="s">
        <v>60</v>
      </c>
      <c r="F92" s="32" t="s">
        <v>2164</v>
      </c>
      <c r="G92" s="32" t="s">
        <v>3919</v>
      </c>
      <c r="H92" s="33" t="s">
        <v>3920</v>
      </c>
      <c r="I92" s="33">
        <v>14003.3</v>
      </c>
      <c r="J92" s="33">
        <v>2017</v>
      </c>
      <c r="K92" s="33" t="s">
        <v>3921</v>
      </c>
      <c r="L92" s="62">
        <v>14003.3</v>
      </c>
      <c r="M92" s="33"/>
      <c r="N92" s="66" t="s">
        <v>65</v>
      </c>
      <c r="O92" s="64" t="s">
        <v>65</v>
      </c>
      <c r="P92" s="17" t="e">
        <f>COUNTIF(#REF!,B92)</f>
        <v>#REF!</v>
      </c>
    </row>
    <row r="93" spans="1:16">
      <c r="A93" s="28">
        <v>487</v>
      </c>
      <c r="B93" s="34" t="s">
        <v>4234</v>
      </c>
      <c r="C93" s="35" t="s">
        <v>4235</v>
      </c>
      <c r="D93" s="16" t="s">
        <v>46</v>
      </c>
      <c r="E93" s="17" t="s">
        <v>60</v>
      </c>
      <c r="F93" s="32" t="s">
        <v>2164</v>
      </c>
      <c r="G93" s="16" t="s">
        <v>3919</v>
      </c>
      <c r="H93" s="36" t="s">
        <v>3920</v>
      </c>
      <c r="I93" s="36">
        <v>47013.4</v>
      </c>
      <c r="J93" s="36">
        <v>2015</v>
      </c>
      <c r="K93" s="36" t="s">
        <v>3921</v>
      </c>
      <c r="L93" s="19">
        <v>47013</v>
      </c>
      <c r="M93" s="36">
        <v>4</v>
      </c>
      <c r="O93" s="64" t="s">
        <v>65</v>
      </c>
      <c r="P93" s="17" t="e">
        <f>COUNTIF(#REF!,B93)</f>
        <v>#REF!</v>
      </c>
    </row>
    <row r="94" spans="1:16">
      <c r="A94" s="28">
        <v>488</v>
      </c>
      <c r="B94" s="34" t="s">
        <v>4242</v>
      </c>
      <c r="C94" s="35" t="s">
        <v>4243</v>
      </c>
      <c r="D94" s="16" t="s">
        <v>46</v>
      </c>
      <c r="E94" s="17" t="s">
        <v>60</v>
      </c>
      <c r="F94" s="32" t="s">
        <v>2164</v>
      </c>
      <c r="G94" s="16" t="s">
        <v>3919</v>
      </c>
      <c r="H94" s="36" t="s">
        <v>3920</v>
      </c>
      <c r="I94" s="36">
        <v>47013.5</v>
      </c>
      <c r="J94" s="36">
        <v>2015</v>
      </c>
      <c r="K94" s="36" t="s">
        <v>3921</v>
      </c>
      <c r="L94" s="19">
        <v>47013</v>
      </c>
      <c r="M94" s="36">
        <v>5</v>
      </c>
      <c r="O94" s="64" t="s">
        <v>65</v>
      </c>
      <c r="P94" s="17" t="e">
        <f>COUNTIF(#REF!,B94)</f>
        <v>#REF!</v>
      </c>
    </row>
    <row r="95" spans="1:16">
      <c r="A95" s="28">
        <v>524</v>
      </c>
      <c r="B95" s="34" t="s">
        <v>4537</v>
      </c>
      <c r="C95" s="35" t="s">
        <v>4538</v>
      </c>
      <c r="D95" s="76" t="s">
        <v>445</v>
      </c>
      <c r="E95" s="17" t="s">
        <v>60</v>
      </c>
      <c r="F95" s="16" t="s">
        <v>2164</v>
      </c>
      <c r="G95" s="77" t="s">
        <v>4482</v>
      </c>
      <c r="H95" s="78" t="s">
        <v>4483</v>
      </c>
      <c r="I95" s="36">
        <v>5000.8</v>
      </c>
      <c r="J95" s="36">
        <v>2007</v>
      </c>
      <c r="K95" s="36" t="s">
        <v>4484</v>
      </c>
      <c r="L95" s="19">
        <v>5000</v>
      </c>
      <c r="M95" s="36">
        <v>8</v>
      </c>
      <c r="O95" s="64" t="s">
        <v>65</v>
      </c>
      <c r="P95" s="17" t="e">
        <f>COUNTIF(#REF!,B95)</f>
        <v>#REF!</v>
      </c>
    </row>
    <row r="96" ht="21.6" spans="1:16">
      <c r="A96" s="28">
        <v>525</v>
      </c>
      <c r="B96" s="79" t="s">
        <v>4545</v>
      </c>
      <c r="C96" s="56" t="s">
        <v>4546</v>
      </c>
      <c r="D96" s="76" t="s">
        <v>46</v>
      </c>
      <c r="E96" s="17" t="s">
        <v>60</v>
      </c>
      <c r="F96" s="16" t="s">
        <v>2164</v>
      </c>
      <c r="G96" s="18" t="s">
        <v>4482</v>
      </c>
      <c r="H96" s="78" t="s">
        <v>4483</v>
      </c>
      <c r="I96" s="36">
        <v>5000.9</v>
      </c>
      <c r="J96" s="36">
        <v>2007</v>
      </c>
      <c r="K96" s="36" t="s">
        <v>4484</v>
      </c>
      <c r="L96" s="19">
        <v>5000</v>
      </c>
      <c r="M96" s="36">
        <v>9</v>
      </c>
      <c r="O96" s="64" t="s">
        <v>65</v>
      </c>
      <c r="P96" s="17" t="e">
        <f>COUNTIF(#REF!,B96)</f>
        <v>#REF!</v>
      </c>
    </row>
    <row r="97" spans="1:16">
      <c r="A97" s="28">
        <v>621</v>
      </c>
      <c r="B97" s="41" t="s">
        <v>5182</v>
      </c>
      <c r="C97" s="42" t="s">
        <v>5183</v>
      </c>
      <c r="D97" s="80" t="s">
        <v>46</v>
      </c>
      <c r="E97" s="17" t="s">
        <v>5099</v>
      </c>
      <c r="F97" s="44" t="s">
        <v>5122</v>
      </c>
      <c r="G97" s="44" t="s">
        <v>5180</v>
      </c>
      <c r="H97" s="33" t="s">
        <v>5173</v>
      </c>
      <c r="I97" s="69" t="s">
        <v>5184</v>
      </c>
      <c r="J97" s="69">
        <v>1988</v>
      </c>
      <c r="K97" s="69" t="s">
        <v>5173</v>
      </c>
      <c r="L97" s="62" t="s">
        <v>5184</v>
      </c>
      <c r="M97" s="69"/>
      <c r="N97" s="68"/>
      <c r="O97" s="64" t="s">
        <v>65</v>
      </c>
      <c r="P97" s="17" t="e">
        <f>COUNTIF(#REF!,B97)</f>
        <v>#REF!</v>
      </c>
    </row>
    <row r="98" spans="1:16">
      <c r="A98" s="28">
        <v>7</v>
      </c>
      <c r="B98" s="29" t="s">
        <v>119</v>
      </c>
      <c r="C98" s="48" t="s">
        <v>120</v>
      </c>
      <c r="D98" s="38" t="s">
        <v>46</v>
      </c>
      <c r="E98" s="17" t="s">
        <v>60</v>
      </c>
      <c r="F98" s="32" t="s">
        <v>61</v>
      </c>
      <c r="G98" s="32" t="s">
        <v>62</v>
      </c>
      <c r="H98" s="33" t="s">
        <v>63</v>
      </c>
      <c r="I98" s="33">
        <v>196</v>
      </c>
      <c r="J98" s="33">
        <v>2003</v>
      </c>
      <c r="K98" s="33" t="s">
        <v>64</v>
      </c>
      <c r="L98" s="62">
        <v>196</v>
      </c>
      <c r="M98" s="33"/>
      <c r="N98" s="68"/>
      <c r="O98" s="64" t="s">
        <v>65</v>
      </c>
      <c r="P98" s="17" t="e">
        <f>COUNTIF(#REF!,B98)</f>
        <v>#REF!</v>
      </c>
    </row>
    <row r="99" spans="1:16">
      <c r="A99" s="28">
        <v>49</v>
      </c>
      <c r="B99" s="37" t="s">
        <v>506</v>
      </c>
      <c r="C99" s="30" t="s">
        <v>507</v>
      </c>
      <c r="D99" s="38" t="s">
        <v>46</v>
      </c>
      <c r="E99" s="17" t="s">
        <v>60</v>
      </c>
      <c r="F99" s="32" t="s">
        <v>61</v>
      </c>
      <c r="G99" s="32" t="s">
        <v>62</v>
      </c>
      <c r="H99" s="33" t="s">
        <v>63</v>
      </c>
      <c r="I99" s="33">
        <v>1348</v>
      </c>
      <c r="J99" s="33">
        <v>2019</v>
      </c>
      <c r="K99" s="33" t="s">
        <v>64</v>
      </c>
      <c r="L99" s="62">
        <v>1348</v>
      </c>
      <c r="M99" s="33"/>
      <c r="N99" s="68"/>
      <c r="O99" s="64" t="s">
        <v>65</v>
      </c>
      <c r="P99" s="17" t="e">
        <f>COUNTIF(#REF!,B99)</f>
        <v>#REF!</v>
      </c>
    </row>
    <row r="100" spans="1:16">
      <c r="A100" s="28">
        <v>57</v>
      </c>
      <c r="B100" s="81" t="s">
        <v>597</v>
      </c>
      <c r="C100" s="54" t="s">
        <v>598</v>
      </c>
      <c r="D100" s="31" t="s">
        <v>46</v>
      </c>
      <c r="E100" s="17" t="s">
        <v>60</v>
      </c>
      <c r="F100" s="32" t="s">
        <v>61</v>
      </c>
      <c r="G100" s="32" t="s">
        <v>62</v>
      </c>
      <c r="H100" s="33" t="s">
        <v>63</v>
      </c>
      <c r="I100" s="33">
        <v>2828.1</v>
      </c>
      <c r="J100" s="33">
        <v>2012</v>
      </c>
      <c r="K100" s="33" t="s">
        <v>64</v>
      </c>
      <c r="L100" s="62">
        <v>2828</v>
      </c>
      <c r="M100" s="33">
        <v>1</v>
      </c>
      <c r="N100" s="67"/>
      <c r="O100" s="64" t="s">
        <v>65</v>
      </c>
      <c r="P100" s="17" t="e">
        <f>COUNTIF(#REF!,B100)</f>
        <v>#REF!</v>
      </c>
    </row>
    <row r="101" spans="1:16">
      <c r="A101" s="28">
        <v>59</v>
      </c>
      <c r="B101" s="34" t="s">
        <v>620</v>
      </c>
      <c r="C101" s="35" t="s">
        <v>621</v>
      </c>
      <c r="D101" s="16" t="s">
        <v>46</v>
      </c>
      <c r="E101" s="17" t="s">
        <v>60</v>
      </c>
      <c r="F101" s="32" t="s">
        <v>61</v>
      </c>
      <c r="G101" s="32" t="s">
        <v>62</v>
      </c>
      <c r="H101" s="36" t="s">
        <v>64</v>
      </c>
      <c r="I101" s="36">
        <v>2894</v>
      </c>
      <c r="J101" s="36">
        <v>2008</v>
      </c>
      <c r="K101" s="36" t="s">
        <v>64</v>
      </c>
      <c r="L101" s="62">
        <v>2894</v>
      </c>
      <c r="M101" s="36"/>
      <c r="O101" s="64" t="s">
        <v>65</v>
      </c>
      <c r="P101" s="17" t="e">
        <f>COUNTIF(#REF!,B101)</f>
        <v>#REF!</v>
      </c>
    </row>
    <row r="102" spans="1:16">
      <c r="A102" s="28">
        <v>61</v>
      </c>
      <c r="B102" s="47" t="s">
        <v>639</v>
      </c>
      <c r="C102" s="48" t="s">
        <v>640</v>
      </c>
      <c r="D102" s="31" t="s">
        <v>46</v>
      </c>
      <c r="E102" s="17" t="s">
        <v>60</v>
      </c>
      <c r="F102" s="32" t="s">
        <v>61</v>
      </c>
      <c r="G102" s="32" t="s">
        <v>62</v>
      </c>
      <c r="H102" s="33" t="s">
        <v>63</v>
      </c>
      <c r="I102" s="33">
        <v>2975</v>
      </c>
      <c r="J102" s="33">
        <v>2018</v>
      </c>
      <c r="K102" s="33" t="s">
        <v>64</v>
      </c>
      <c r="L102" s="62">
        <v>2975</v>
      </c>
      <c r="M102" s="33"/>
      <c r="N102" s="67"/>
      <c r="O102" s="64" t="s">
        <v>65</v>
      </c>
      <c r="P102" s="17" t="e">
        <f>COUNTIF(#REF!,B102)</f>
        <v>#REF!</v>
      </c>
    </row>
    <row r="103" spans="1:16">
      <c r="A103" s="28">
        <v>62</v>
      </c>
      <c r="B103" s="37" t="s">
        <v>648</v>
      </c>
      <c r="C103" s="30" t="s">
        <v>649</v>
      </c>
      <c r="D103" s="31" t="s">
        <v>46</v>
      </c>
      <c r="E103" s="17" t="s">
        <v>60</v>
      </c>
      <c r="F103" s="32" t="s">
        <v>61</v>
      </c>
      <c r="G103" s="32" t="s">
        <v>62</v>
      </c>
      <c r="H103" s="33" t="s">
        <v>63</v>
      </c>
      <c r="I103" s="33">
        <v>3049</v>
      </c>
      <c r="J103" s="33">
        <v>2006</v>
      </c>
      <c r="K103" s="33" t="s">
        <v>64</v>
      </c>
      <c r="L103" s="62">
        <v>3049</v>
      </c>
      <c r="M103" s="33"/>
      <c r="N103" s="67"/>
      <c r="O103" s="64" t="s">
        <v>65</v>
      </c>
      <c r="P103" s="17" t="e">
        <f>COUNTIF(#REF!,B103)</f>
        <v>#REF!</v>
      </c>
    </row>
    <row r="104" spans="1:16">
      <c r="A104" s="28">
        <v>66</v>
      </c>
      <c r="B104" s="58" t="s">
        <v>685</v>
      </c>
      <c r="C104" s="52" t="s">
        <v>686</v>
      </c>
      <c r="D104" s="31" t="s">
        <v>239</v>
      </c>
      <c r="E104" s="17" t="s">
        <v>60</v>
      </c>
      <c r="F104" s="40" t="s">
        <v>61</v>
      </c>
      <c r="G104" s="32" t="s">
        <v>62</v>
      </c>
      <c r="H104" s="33" t="s">
        <v>63</v>
      </c>
      <c r="I104" s="33">
        <v>3098.6</v>
      </c>
      <c r="J104" s="33">
        <v>2014</v>
      </c>
      <c r="K104" s="33" t="s">
        <v>64</v>
      </c>
      <c r="L104" s="62">
        <v>3098</v>
      </c>
      <c r="M104" s="33">
        <v>6</v>
      </c>
      <c r="N104" s="67"/>
      <c r="O104" s="64" t="s">
        <v>65</v>
      </c>
      <c r="P104" s="17" t="e">
        <f>COUNTIF(#REF!,B104)</f>
        <v>#REF!</v>
      </c>
    </row>
    <row r="105" ht="22.8" spans="1:16">
      <c r="A105" s="28">
        <v>72</v>
      </c>
      <c r="B105" s="53" t="s">
        <v>750</v>
      </c>
      <c r="C105" s="42" t="s">
        <v>751</v>
      </c>
      <c r="D105" s="38" t="s">
        <v>46</v>
      </c>
      <c r="E105" s="17" t="s">
        <v>60</v>
      </c>
      <c r="F105" s="32" t="s">
        <v>61</v>
      </c>
      <c r="G105" s="32" t="s">
        <v>62</v>
      </c>
      <c r="H105" s="33" t="s">
        <v>63</v>
      </c>
      <c r="I105" s="69">
        <v>3512</v>
      </c>
      <c r="J105" s="69">
        <v>2014</v>
      </c>
      <c r="K105" s="69" t="s">
        <v>64</v>
      </c>
      <c r="L105" s="62">
        <v>3512</v>
      </c>
      <c r="M105" s="69"/>
      <c r="N105" s="68"/>
      <c r="O105" s="64" t="s">
        <v>65</v>
      </c>
      <c r="P105" s="17" t="e">
        <f>COUNTIF(#REF!,B105)</f>
        <v>#REF!</v>
      </c>
    </row>
    <row r="106" ht="22.8" spans="1:16">
      <c r="A106" s="28">
        <v>74</v>
      </c>
      <c r="B106" s="41" t="s">
        <v>768</v>
      </c>
      <c r="C106" s="42" t="s">
        <v>769</v>
      </c>
      <c r="D106" s="38" t="s">
        <v>46</v>
      </c>
      <c r="E106" s="17" t="s">
        <v>60</v>
      </c>
      <c r="F106" s="32" t="s">
        <v>61</v>
      </c>
      <c r="G106" s="32" t="s">
        <v>62</v>
      </c>
      <c r="H106" s="33" t="s">
        <v>63</v>
      </c>
      <c r="I106" s="69">
        <v>3766</v>
      </c>
      <c r="J106" s="69">
        <v>2015</v>
      </c>
      <c r="K106" s="69" t="s">
        <v>64</v>
      </c>
      <c r="L106" s="62">
        <v>3766</v>
      </c>
      <c r="M106" s="69"/>
      <c r="N106" s="68"/>
      <c r="O106" s="64" t="s">
        <v>65</v>
      </c>
      <c r="P106" s="17" t="e">
        <f>COUNTIF(#REF!,B106)</f>
        <v>#REF!</v>
      </c>
    </row>
    <row r="107" spans="1:16">
      <c r="A107" s="28">
        <v>75</v>
      </c>
      <c r="B107" s="53" t="s">
        <v>780</v>
      </c>
      <c r="C107" s="42" t="s">
        <v>781</v>
      </c>
      <c r="D107" s="43" t="s">
        <v>46</v>
      </c>
      <c r="E107" s="17" t="s">
        <v>60</v>
      </c>
      <c r="F107" s="44" t="s">
        <v>61</v>
      </c>
      <c r="G107" s="44" t="s">
        <v>62</v>
      </c>
      <c r="H107" s="33" t="s">
        <v>63</v>
      </c>
      <c r="I107" s="69">
        <v>3797</v>
      </c>
      <c r="J107" s="69">
        <v>2016</v>
      </c>
      <c r="K107" s="69" t="s">
        <v>64</v>
      </c>
      <c r="L107" s="62">
        <v>3797</v>
      </c>
      <c r="M107" s="69"/>
      <c r="N107" s="68"/>
      <c r="O107" s="64" t="s">
        <v>65</v>
      </c>
      <c r="P107" s="17" t="e">
        <f>COUNTIF(#REF!,B107)</f>
        <v>#REF!</v>
      </c>
    </row>
    <row r="108" spans="1:16">
      <c r="A108" s="28">
        <v>78</v>
      </c>
      <c r="B108" s="73" t="s">
        <v>815</v>
      </c>
      <c r="C108" s="52" t="s">
        <v>816</v>
      </c>
      <c r="D108" s="38" t="s">
        <v>239</v>
      </c>
      <c r="E108" s="17" t="s">
        <v>60</v>
      </c>
      <c r="F108" s="32" t="s">
        <v>61</v>
      </c>
      <c r="G108" s="32" t="s">
        <v>62</v>
      </c>
      <c r="H108" s="33" t="s">
        <v>63</v>
      </c>
      <c r="I108" s="33">
        <v>4162</v>
      </c>
      <c r="J108" s="33">
        <v>2008</v>
      </c>
      <c r="K108" s="33" t="s">
        <v>64</v>
      </c>
      <c r="L108" s="62">
        <v>4162</v>
      </c>
      <c r="M108" s="33"/>
      <c r="N108" s="68"/>
      <c r="O108" s="64" t="s">
        <v>65</v>
      </c>
      <c r="P108" s="17" t="e">
        <f>COUNTIF(#REF!,B108)</f>
        <v>#REF!</v>
      </c>
    </row>
    <row r="109" spans="1:16">
      <c r="A109" s="28">
        <v>87</v>
      </c>
      <c r="B109" s="37" t="s">
        <v>895</v>
      </c>
      <c r="C109" s="30" t="s">
        <v>896</v>
      </c>
      <c r="D109" s="38" t="s">
        <v>46</v>
      </c>
      <c r="E109" s="17" t="s">
        <v>60</v>
      </c>
      <c r="F109" s="32" t="s">
        <v>61</v>
      </c>
      <c r="G109" s="419" t="s">
        <v>62</v>
      </c>
      <c r="H109" s="33" t="s">
        <v>63</v>
      </c>
      <c r="I109" s="33">
        <v>4756</v>
      </c>
      <c r="J109" s="33">
        <v>2015</v>
      </c>
      <c r="K109" s="33" t="s">
        <v>64</v>
      </c>
      <c r="L109" s="62">
        <v>4756</v>
      </c>
      <c r="M109" s="33"/>
      <c r="N109" s="67"/>
      <c r="O109" s="64" t="s">
        <v>65</v>
      </c>
      <c r="P109" s="17" t="e">
        <f>COUNTIF(#REF!,B109)</f>
        <v>#REF!</v>
      </c>
    </row>
    <row r="110" spans="1:16">
      <c r="A110" s="28">
        <v>88</v>
      </c>
      <c r="B110" s="37" t="s">
        <v>904</v>
      </c>
      <c r="C110" s="30" t="s">
        <v>905</v>
      </c>
      <c r="D110" s="38" t="s">
        <v>46</v>
      </c>
      <c r="E110" s="17" t="s">
        <v>60</v>
      </c>
      <c r="F110" s="32" t="s">
        <v>61</v>
      </c>
      <c r="G110" s="32" t="s">
        <v>62</v>
      </c>
      <c r="H110" s="33" t="s">
        <v>64</v>
      </c>
      <c r="I110" s="33">
        <v>4785</v>
      </c>
      <c r="J110" s="33">
        <v>2019</v>
      </c>
      <c r="K110" s="33" t="s">
        <v>64</v>
      </c>
      <c r="L110" s="62">
        <v>4785</v>
      </c>
      <c r="M110" s="33"/>
      <c r="N110" s="68"/>
      <c r="O110" s="64" t="s">
        <v>65</v>
      </c>
      <c r="P110" s="17" t="e">
        <f>COUNTIF(#REF!,B110)</f>
        <v>#REF!</v>
      </c>
    </row>
    <row r="111" spans="1:16">
      <c r="A111" s="28">
        <v>92</v>
      </c>
      <c r="B111" s="37" t="s">
        <v>952</v>
      </c>
      <c r="C111" s="30" t="s">
        <v>953</v>
      </c>
      <c r="D111" s="38" t="s">
        <v>46</v>
      </c>
      <c r="E111" s="17" t="s">
        <v>60</v>
      </c>
      <c r="F111" s="32" t="s">
        <v>61</v>
      </c>
      <c r="G111" s="32" t="s">
        <v>62</v>
      </c>
      <c r="H111" s="33" t="s">
        <v>63</v>
      </c>
      <c r="I111" s="33">
        <v>5549</v>
      </c>
      <c r="J111" s="33">
        <v>2010</v>
      </c>
      <c r="K111" s="33" t="s">
        <v>64</v>
      </c>
      <c r="L111" s="62">
        <v>5549</v>
      </c>
      <c r="M111" s="33"/>
      <c r="N111" s="68"/>
      <c r="O111" s="64" t="s">
        <v>65</v>
      </c>
      <c r="P111" s="17" t="e">
        <f>COUNTIF(#REF!,B111)</f>
        <v>#REF!</v>
      </c>
    </row>
    <row r="112" spans="1:16">
      <c r="A112" s="28">
        <v>95</v>
      </c>
      <c r="B112" s="37" t="s">
        <v>981</v>
      </c>
      <c r="C112" s="30" t="s">
        <v>982</v>
      </c>
      <c r="D112" s="31" t="s">
        <v>46</v>
      </c>
      <c r="E112" s="17" t="s">
        <v>60</v>
      </c>
      <c r="F112" s="32" t="s">
        <v>61</v>
      </c>
      <c r="G112" s="32" t="s">
        <v>62</v>
      </c>
      <c r="H112" s="33" t="s">
        <v>63</v>
      </c>
      <c r="I112" s="33">
        <v>5677</v>
      </c>
      <c r="J112" s="33">
        <v>2018</v>
      </c>
      <c r="K112" s="33" t="s">
        <v>64</v>
      </c>
      <c r="L112" s="62">
        <v>5677</v>
      </c>
      <c r="M112" s="33"/>
      <c r="N112" s="68"/>
      <c r="O112" s="64" t="s">
        <v>65</v>
      </c>
      <c r="P112" s="17" t="e">
        <f>COUNTIF(#REF!,B112)</f>
        <v>#REF!</v>
      </c>
    </row>
    <row r="113" spans="1:16">
      <c r="A113" s="28">
        <v>97</v>
      </c>
      <c r="B113" s="81" t="s">
        <v>996</v>
      </c>
      <c r="C113" s="30" t="s">
        <v>997</v>
      </c>
      <c r="D113" s="51" t="s">
        <v>46</v>
      </c>
      <c r="E113" s="17" t="s">
        <v>60</v>
      </c>
      <c r="F113" s="31" t="s">
        <v>61</v>
      </c>
      <c r="G113" s="77" t="s">
        <v>62</v>
      </c>
      <c r="H113" s="82" t="s">
        <v>63</v>
      </c>
      <c r="I113" s="33">
        <v>5777</v>
      </c>
      <c r="J113" s="33">
        <v>2019</v>
      </c>
      <c r="K113" s="33" t="s">
        <v>64</v>
      </c>
      <c r="L113" s="16">
        <v>5777</v>
      </c>
      <c r="M113" s="33"/>
      <c r="O113" s="64" t="s">
        <v>65</v>
      </c>
      <c r="P113" s="17" t="e">
        <f>COUNTIF(#REF!,B113)</f>
        <v>#REF!</v>
      </c>
    </row>
    <row r="114" spans="1:16">
      <c r="A114" s="28">
        <v>100</v>
      </c>
      <c r="B114" s="39" t="s">
        <v>1016</v>
      </c>
      <c r="C114" s="30" t="s">
        <v>1020</v>
      </c>
      <c r="D114" s="31" t="s">
        <v>239</v>
      </c>
      <c r="E114" s="17" t="s">
        <v>60</v>
      </c>
      <c r="F114" s="40" t="s">
        <v>61</v>
      </c>
      <c r="G114" s="32" t="s">
        <v>62</v>
      </c>
      <c r="H114" s="33" t="s">
        <v>63</v>
      </c>
      <c r="I114" s="33">
        <v>6003.1</v>
      </c>
      <c r="J114" s="33">
        <v>2012</v>
      </c>
      <c r="K114" s="33" t="s">
        <v>64</v>
      </c>
      <c r="L114" s="62">
        <v>6003</v>
      </c>
      <c r="M114" s="33">
        <v>1</v>
      </c>
      <c r="N114" s="67"/>
      <c r="O114" s="64" t="s">
        <v>65</v>
      </c>
      <c r="P114" s="17" t="e">
        <f>COUNTIF(#REF!,B114)</f>
        <v>#REF!</v>
      </c>
    </row>
    <row r="115" spans="1:16">
      <c r="A115" s="28">
        <v>108</v>
      </c>
      <c r="B115" s="37" t="s">
        <v>1087</v>
      </c>
      <c r="C115" s="30" t="s">
        <v>1088</v>
      </c>
      <c r="D115" s="31" t="s">
        <v>46</v>
      </c>
      <c r="E115" s="17" t="s">
        <v>60</v>
      </c>
      <c r="F115" s="32" t="s">
        <v>61</v>
      </c>
      <c r="G115" s="32" t="s">
        <v>62</v>
      </c>
      <c r="H115" s="33" t="s">
        <v>63</v>
      </c>
      <c r="I115" s="33">
        <v>6402</v>
      </c>
      <c r="J115" s="33">
        <v>2008</v>
      </c>
      <c r="K115" s="33" t="s">
        <v>64</v>
      </c>
      <c r="L115" s="62">
        <v>6402</v>
      </c>
      <c r="M115" s="33"/>
      <c r="N115" s="67"/>
      <c r="O115" s="64" t="s">
        <v>65</v>
      </c>
      <c r="P115" s="17" t="e">
        <f>COUNTIF(#REF!,B115)</f>
        <v>#REF!</v>
      </c>
    </row>
    <row r="116" spans="1:16">
      <c r="A116" s="28">
        <v>117</v>
      </c>
      <c r="B116" s="83" t="s">
        <v>1148</v>
      </c>
      <c r="C116" s="50" t="s">
        <v>1149</v>
      </c>
      <c r="D116" s="31" t="s">
        <v>445</v>
      </c>
      <c r="E116" s="17" t="s">
        <v>60</v>
      </c>
      <c r="F116" s="40" t="s">
        <v>61</v>
      </c>
      <c r="G116" s="32" t="s">
        <v>62</v>
      </c>
      <c r="H116" s="33" t="s">
        <v>63</v>
      </c>
      <c r="I116" s="33">
        <v>6920</v>
      </c>
      <c r="J116" s="33">
        <v>1986</v>
      </c>
      <c r="K116" s="33" t="s">
        <v>64</v>
      </c>
      <c r="L116" s="70">
        <v>6920</v>
      </c>
      <c r="M116" s="33"/>
      <c r="N116" s="67"/>
      <c r="O116" s="64" t="s">
        <v>65</v>
      </c>
      <c r="P116" s="17" t="e">
        <f>COUNTIF(#REF!,B116)</f>
        <v>#REF!</v>
      </c>
    </row>
    <row r="117" spans="1:16">
      <c r="A117" s="28">
        <v>119</v>
      </c>
      <c r="B117" s="39" t="s">
        <v>1167</v>
      </c>
      <c r="C117" s="30" t="s">
        <v>1168</v>
      </c>
      <c r="D117" s="31" t="s">
        <v>445</v>
      </c>
      <c r="E117" s="17" t="s">
        <v>60</v>
      </c>
      <c r="F117" s="40" t="s">
        <v>61</v>
      </c>
      <c r="G117" s="32" t="s">
        <v>62</v>
      </c>
      <c r="H117" s="33" t="s">
        <v>64</v>
      </c>
      <c r="I117" s="33">
        <v>7251.2</v>
      </c>
      <c r="J117" s="33">
        <v>2006</v>
      </c>
      <c r="K117" s="33" t="s">
        <v>64</v>
      </c>
      <c r="L117" s="62">
        <v>7251</v>
      </c>
      <c r="M117" s="33">
        <v>2</v>
      </c>
      <c r="N117" s="67"/>
      <c r="O117" s="64" t="s">
        <v>65</v>
      </c>
      <c r="P117" s="17" t="e">
        <f>COUNTIF(#REF!,B117)</f>
        <v>#REF!</v>
      </c>
    </row>
    <row r="118" spans="1:16">
      <c r="A118" s="28">
        <v>127</v>
      </c>
      <c r="B118" s="37" t="s">
        <v>1237</v>
      </c>
      <c r="C118" s="30" t="s">
        <v>1238</v>
      </c>
      <c r="D118" s="31" t="s">
        <v>46</v>
      </c>
      <c r="E118" s="17" t="s">
        <v>60</v>
      </c>
      <c r="F118" s="32" t="s">
        <v>61</v>
      </c>
      <c r="G118" s="32" t="s">
        <v>62</v>
      </c>
      <c r="H118" s="33" t="s">
        <v>63</v>
      </c>
      <c r="I118" s="33">
        <v>7759.1</v>
      </c>
      <c r="J118" s="33">
        <v>2021</v>
      </c>
      <c r="K118" s="33" t="s">
        <v>64</v>
      </c>
      <c r="L118" s="62">
        <v>7759</v>
      </c>
      <c r="M118" s="33">
        <v>1</v>
      </c>
      <c r="N118" s="67"/>
      <c r="O118" s="64" t="s">
        <v>65</v>
      </c>
      <c r="P118" s="17" t="e">
        <f>COUNTIF(#REF!,B118)</f>
        <v>#REF!</v>
      </c>
    </row>
    <row r="119" spans="1:16">
      <c r="A119" s="28">
        <v>128</v>
      </c>
      <c r="B119" s="37" t="s">
        <v>1246</v>
      </c>
      <c r="C119" s="54" t="s">
        <v>1247</v>
      </c>
      <c r="D119" s="31" t="s">
        <v>46</v>
      </c>
      <c r="E119" s="17" t="s">
        <v>60</v>
      </c>
      <c r="F119" s="32" t="s">
        <v>61</v>
      </c>
      <c r="G119" s="32" t="s">
        <v>62</v>
      </c>
      <c r="H119" s="33" t="s">
        <v>63</v>
      </c>
      <c r="I119" s="33">
        <v>7932</v>
      </c>
      <c r="J119" s="33">
        <v>2017</v>
      </c>
      <c r="K119" s="33" t="s">
        <v>64</v>
      </c>
      <c r="L119" s="62">
        <v>7932</v>
      </c>
      <c r="M119" s="33"/>
      <c r="N119" s="67"/>
      <c r="O119" s="64" t="s">
        <v>65</v>
      </c>
      <c r="P119" s="17" t="e">
        <f>COUNTIF(#REF!,B119)</f>
        <v>#REF!</v>
      </c>
    </row>
    <row r="120" spans="1:16">
      <c r="A120" s="28">
        <v>129</v>
      </c>
      <c r="B120" s="84" t="s">
        <v>1255</v>
      </c>
      <c r="C120" s="76" t="s">
        <v>1256</v>
      </c>
      <c r="D120" s="31" t="s">
        <v>46</v>
      </c>
      <c r="E120" s="17" t="s">
        <v>60</v>
      </c>
      <c r="F120" s="32" t="s">
        <v>61</v>
      </c>
      <c r="G120" s="32" t="s">
        <v>62</v>
      </c>
      <c r="H120" s="33" t="s">
        <v>63</v>
      </c>
      <c r="I120" s="33">
        <v>7935</v>
      </c>
      <c r="J120" s="33">
        <v>2005</v>
      </c>
      <c r="K120" s="33" t="s">
        <v>64</v>
      </c>
      <c r="L120" s="62">
        <v>7935</v>
      </c>
      <c r="M120" s="33"/>
      <c r="N120" s="67"/>
      <c r="O120" s="64" t="s">
        <v>65</v>
      </c>
      <c r="P120" s="17" t="e">
        <f>COUNTIF(#REF!,B120)</f>
        <v>#REF!</v>
      </c>
    </row>
    <row r="121" spans="1:16">
      <c r="A121" s="28">
        <v>133</v>
      </c>
      <c r="B121" s="84" t="s">
        <v>1291</v>
      </c>
      <c r="C121" s="76" t="s">
        <v>1292</v>
      </c>
      <c r="D121" s="31" t="s">
        <v>239</v>
      </c>
      <c r="E121" s="17" t="s">
        <v>60</v>
      </c>
      <c r="F121" s="32" t="s">
        <v>61</v>
      </c>
      <c r="G121" s="32" t="s">
        <v>62</v>
      </c>
      <c r="H121" s="33" t="s">
        <v>63</v>
      </c>
      <c r="I121" s="62">
        <v>9439</v>
      </c>
      <c r="J121" s="62">
        <v>2010</v>
      </c>
      <c r="K121" s="62" t="s">
        <v>64</v>
      </c>
      <c r="L121" s="62">
        <v>9439</v>
      </c>
      <c r="M121" s="62"/>
      <c r="N121" s="67"/>
      <c r="O121" s="64" t="s">
        <v>65</v>
      </c>
      <c r="P121" s="17" t="e">
        <f>COUNTIF(#REF!,B121)</f>
        <v>#REF!</v>
      </c>
    </row>
    <row r="122" spans="1:16">
      <c r="A122" s="28">
        <v>137</v>
      </c>
      <c r="B122" s="85" t="s">
        <v>1325</v>
      </c>
      <c r="C122" s="76" t="s">
        <v>1326</v>
      </c>
      <c r="D122" s="31" t="s">
        <v>46</v>
      </c>
      <c r="E122" s="17" t="s">
        <v>60</v>
      </c>
      <c r="F122" s="40" t="s">
        <v>61</v>
      </c>
      <c r="G122" s="32" t="s">
        <v>62</v>
      </c>
      <c r="H122" s="33" t="s">
        <v>63</v>
      </c>
      <c r="I122" s="62">
        <v>9724</v>
      </c>
      <c r="J122" s="62">
        <v>2007</v>
      </c>
      <c r="K122" s="70" t="s">
        <v>64</v>
      </c>
      <c r="L122" s="62">
        <v>9724</v>
      </c>
      <c r="M122" s="62"/>
      <c r="N122" s="63" t="s">
        <v>65</v>
      </c>
      <c r="O122" s="64" t="s">
        <v>65</v>
      </c>
      <c r="P122" s="17" t="e">
        <f>COUNTIF(#REF!,B122)</f>
        <v>#REF!</v>
      </c>
    </row>
    <row r="123" spans="1:16">
      <c r="A123" s="28">
        <v>141</v>
      </c>
      <c r="B123" s="86" t="s">
        <v>1355</v>
      </c>
      <c r="C123" s="76" t="s">
        <v>1356</v>
      </c>
      <c r="D123" s="38" t="s">
        <v>46</v>
      </c>
      <c r="E123" s="17" t="s">
        <v>60</v>
      </c>
      <c r="F123" s="32" t="s">
        <v>61</v>
      </c>
      <c r="G123" s="32" t="s">
        <v>62</v>
      </c>
      <c r="H123" s="33" t="s">
        <v>63</v>
      </c>
      <c r="I123" s="62">
        <v>11352</v>
      </c>
      <c r="J123" s="62">
        <v>2009</v>
      </c>
      <c r="K123" s="62" t="s">
        <v>64</v>
      </c>
      <c r="L123" s="62">
        <v>11352</v>
      </c>
      <c r="M123" s="62"/>
      <c r="N123" s="67"/>
      <c r="O123" s="64" t="s">
        <v>65</v>
      </c>
      <c r="P123" s="17" t="e">
        <f>COUNTIF(#REF!,B123)</f>
        <v>#REF!</v>
      </c>
    </row>
    <row r="124" spans="1:16">
      <c r="A124" s="28">
        <v>142</v>
      </c>
      <c r="B124" s="84" t="s">
        <v>1364</v>
      </c>
      <c r="C124" s="76" t="s">
        <v>1365</v>
      </c>
      <c r="D124" s="38" t="s">
        <v>445</v>
      </c>
      <c r="E124" s="17" t="s">
        <v>60</v>
      </c>
      <c r="F124" s="32" t="s">
        <v>61</v>
      </c>
      <c r="G124" s="32" t="s">
        <v>62</v>
      </c>
      <c r="H124" s="33" t="s">
        <v>64</v>
      </c>
      <c r="I124" s="62">
        <v>11567.1</v>
      </c>
      <c r="J124" s="62">
        <v>2001</v>
      </c>
      <c r="K124" s="62" t="s">
        <v>64</v>
      </c>
      <c r="L124" s="62">
        <v>11567</v>
      </c>
      <c r="M124" s="62">
        <v>1</v>
      </c>
      <c r="N124" s="67"/>
      <c r="O124" s="64" t="s">
        <v>65</v>
      </c>
      <c r="P124" s="17" t="e">
        <f>COUNTIF(#REF!,B124)</f>
        <v>#REF!</v>
      </c>
    </row>
    <row r="125" spans="1:16">
      <c r="A125" s="28">
        <v>143</v>
      </c>
      <c r="B125" s="84" t="s">
        <v>1373</v>
      </c>
      <c r="C125" s="76" t="s">
        <v>1374</v>
      </c>
      <c r="D125" s="38" t="s">
        <v>445</v>
      </c>
      <c r="E125" s="17" t="s">
        <v>60</v>
      </c>
      <c r="F125" s="32" t="s">
        <v>61</v>
      </c>
      <c r="G125" s="32" t="s">
        <v>62</v>
      </c>
      <c r="H125" s="33" t="s">
        <v>64</v>
      </c>
      <c r="I125" s="62">
        <v>11567.2</v>
      </c>
      <c r="J125" s="62">
        <v>2001</v>
      </c>
      <c r="K125" s="62" t="s">
        <v>64</v>
      </c>
      <c r="L125" s="62">
        <v>11567</v>
      </c>
      <c r="M125" s="62">
        <v>2</v>
      </c>
      <c r="N125" s="67"/>
      <c r="O125" s="64" t="s">
        <v>65</v>
      </c>
      <c r="P125" s="17" t="e">
        <f>COUNTIF(#REF!,B125)</f>
        <v>#REF!</v>
      </c>
    </row>
    <row r="126" spans="1:16">
      <c r="A126" s="28">
        <v>152</v>
      </c>
      <c r="B126" s="87" t="s">
        <v>1443</v>
      </c>
      <c r="C126" s="43" t="s">
        <v>1444</v>
      </c>
      <c r="D126" s="38" t="s">
        <v>46</v>
      </c>
      <c r="E126" s="17" t="s">
        <v>60</v>
      </c>
      <c r="F126" s="32" t="s">
        <v>61</v>
      </c>
      <c r="G126" s="32" t="s">
        <v>62</v>
      </c>
      <c r="H126" s="33" t="s">
        <v>63</v>
      </c>
      <c r="I126" s="70">
        <v>13306</v>
      </c>
      <c r="J126" s="70">
        <v>2011</v>
      </c>
      <c r="K126" s="62" t="s">
        <v>64</v>
      </c>
      <c r="L126" s="62">
        <v>13306</v>
      </c>
      <c r="M126" s="70"/>
      <c r="N126" s="68"/>
      <c r="O126" s="64" t="s">
        <v>65</v>
      </c>
      <c r="P126" s="17" t="e">
        <f>COUNTIF(#REF!,B126)</f>
        <v>#REF!</v>
      </c>
    </row>
    <row r="127" spans="1:16">
      <c r="A127" s="28">
        <v>159</v>
      </c>
      <c r="B127" s="84" t="s">
        <v>1504</v>
      </c>
      <c r="C127" s="76" t="s">
        <v>1505</v>
      </c>
      <c r="D127" s="38" t="s">
        <v>46</v>
      </c>
      <c r="E127" s="17" t="s">
        <v>60</v>
      </c>
      <c r="F127" s="32" t="s">
        <v>61</v>
      </c>
      <c r="G127" s="32" t="s">
        <v>62</v>
      </c>
      <c r="H127" s="33" t="s">
        <v>64</v>
      </c>
      <c r="I127" s="70">
        <v>15741</v>
      </c>
      <c r="J127" s="70">
        <v>1995</v>
      </c>
      <c r="K127" s="62" t="s">
        <v>64</v>
      </c>
      <c r="L127" s="62">
        <v>15741</v>
      </c>
      <c r="M127" s="70"/>
      <c r="N127" s="68"/>
      <c r="O127" s="64" t="s">
        <v>65</v>
      </c>
      <c r="P127" s="17" t="e">
        <f>COUNTIF(#REF!,B127)</f>
        <v>#REF!</v>
      </c>
    </row>
    <row r="128" spans="1:16">
      <c r="A128" s="28">
        <v>163</v>
      </c>
      <c r="B128" s="84" t="s">
        <v>1534</v>
      </c>
      <c r="C128" s="76" t="s">
        <v>1535</v>
      </c>
      <c r="D128" s="38" t="s">
        <v>46</v>
      </c>
      <c r="E128" s="17" t="s">
        <v>60</v>
      </c>
      <c r="F128" s="32" t="s">
        <v>61</v>
      </c>
      <c r="G128" s="32" t="s">
        <v>62</v>
      </c>
      <c r="H128" s="33" t="s">
        <v>63</v>
      </c>
      <c r="I128" s="70">
        <v>17350</v>
      </c>
      <c r="J128" s="70">
        <v>2009</v>
      </c>
      <c r="K128" s="62" t="s">
        <v>64</v>
      </c>
      <c r="L128" s="62">
        <v>17350</v>
      </c>
      <c r="M128" s="70"/>
      <c r="N128" s="68"/>
      <c r="O128" s="64" t="s">
        <v>65</v>
      </c>
      <c r="P128" s="17" t="e">
        <f>COUNTIF(#REF!,B128)</f>
        <v>#REF!</v>
      </c>
    </row>
    <row r="129" spans="1:16">
      <c r="A129" s="28">
        <v>164</v>
      </c>
      <c r="B129" s="84" t="s">
        <v>1544</v>
      </c>
      <c r="C129" s="88" t="s">
        <v>1545</v>
      </c>
      <c r="D129" s="38" t="s">
        <v>46</v>
      </c>
      <c r="E129" s="17" t="s">
        <v>60</v>
      </c>
      <c r="F129" s="32" t="s">
        <v>61</v>
      </c>
      <c r="G129" s="32" t="s">
        <v>62</v>
      </c>
      <c r="H129" s="33" t="s">
        <v>63</v>
      </c>
      <c r="I129" s="70">
        <v>17514</v>
      </c>
      <c r="J129" s="70">
        <v>2017</v>
      </c>
      <c r="K129" s="62" t="s">
        <v>64</v>
      </c>
      <c r="L129" s="62">
        <v>17514</v>
      </c>
      <c r="M129" s="70"/>
      <c r="N129" s="68"/>
      <c r="O129" s="64" t="s">
        <v>65</v>
      </c>
      <c r="P129" s="17" t="e">
        <f>COUNTIF(#REF!,B129)</f>
        <v>#REF!</v>
      </c>
    </row>
    <row r="130" spans="1:16">
      <c r="A130" s="28">
        <v>168</v>
      </c>
      <c r="B130" s="89" t="s">
        <v>1582</v>
      </c>
      <c r="C130" s="90" t="s">
        <v>1583</v>
      </c>
      <c r="D130" s="43" t="s">
        <v>46</v>
      </c>
      <c r="E130" s="17" t="s">
        <v>60</v>
      </c>
      <c r="F130" s="44" t="s">
        <v>61</v>
      </c>
      <c r="G130" s="44" t="s">
        <v>62</v>
      </c>
      <c r="H130" s="33" t="s">
        <v>63</v>
      </c>
      <c r="I130" s="121">
        <v>18411</v>
      </c>
      <c r="J130" s="121">
        <v>2018</v>
      </c>
      <c r="K130" s="121" t="s">
        <v>64</v>
      </c>
      <c r="L130" s="62">
        <v>18411</v>
      </c>
      <c r="M130" s="121"/>
      <c r="N130" s="68"/>
      <c r="O130" s="64" t="s">
        <v>65</v>
      </c>
      <c r="P130" s="17" t="e">
        <f>COUNTIF(#REF!,B130)</f>
        <v>#REF!</v>
      </c>
    </row>
    <row r="131" spans="1:16">
      <c r="A131" s="28">
        <v>191</v>
      </c>
      <c r="B131" s="91" t="s">
        <v>1773</v>
      </c>
      <c r="C131" s="88" t="s">
        <v>1774</v>
      </c>
      <c r="D131" s="31" t="s">
        <v>46</v>
      </c>
      <c r="E131" s="17" t="s">
        <v>60</v>
      </c>
      <c r="F131" s="32" t="s">
        <v>61</v>
      </c>
      <c r="G131" s="32" t="s">
        <v>62</v>
      </c>
      <c r="H131" s="33" t="s">
        <v>64</v>
      </c>
      <c r="I131" s="70">
        <v>23254</v>
      </c>
      <c r="J131" s="70">
        <v>2009</v>
      </c>
      <c r="K131" s="62" t="s">
        <v>64</v>
      </c>
      <c r="L131" s="62">
        <v>23254</v>
      </c>
      <c r="M131" s="70"/>
      <c r="N131" s="68"/>
      <c r="O131" s="64" t="s">
        <v>65</v>
      </c>
      <c r="P131" s="17" t="e">
        <f>COUNTIF(#REF!,B131)</f>
        <v>#REF!</v>
      </c>
    </row>
    <row r="132" ht="15.6" spans="1:16">
      <c r="A132" s="28">
        <v>197</v>
      </c>
      <c r="B132" s="92" t="s">
        <v>1817</v>
      </c>
      <c r="C132" s="93" t="s">
        <v>1818</v>
      </c>
      <c r="D132" s="51" t="s">
        <v>46</v>
      </c>
      <c r="E132" s="17" t="s">
        <v>60</v>
      </c>
      <c r="F132" s="31" t="s">
        <v>61</v>
      </c>
      <c r="G132" s="77" t="s">
        <v>62</v>
      </c>
      <c r="H132" s="82" t="s">
        <v>64</v>
      </c>
      <c r="I132" s="62">
        <v>25990</v>
      </c>
      <c r="J132" s="70">
        <v>2010</v>
      </c>
      <c r="K132" s="70" t="s">
        <v>64</v>
      </c>
      <c r="L132" s="16">
        <v>25990</v>
      </c>
      <c r="M132" s="62"/>
      <c r="O132" s="64" t="s">
        <v>65</v>
      </c>
      <c r="P132" s="17" t="e">
        <f>COUNTIF(#REF!,B132)</f>
        <v>#REF!</v>
      </c>
    </row>
    <row r="133" spans="1:16">
      <c r="A133" s="28">
        <v>202</v>
      </c>
      <c r="B133" s="94" t="s">
        <v>1867</v>
      </c>
      <c r="C133" s="95" t="s">
        <v>1868</v>
      </c>
      <c r="D133" s="16" t="s">
        <v>46</v>
      </c>
      <c r="E133" s="17" t="s">
        <v>60</v>
      </c>
      <c r="F133" s="18" t="s">
        <v>61</v>
      </c>
      <c r="G133" s="16" t="s">
        <v>62</v>
      </c>
      <c r="H133" s="33" t="s">
        <v>63</v>
      </c>
      <c r="I133" s="122">
        <v>29170</v>
      </c>
      <c r="J133" s="122">
        <v>2012</v>
      </c>
      <c r="K133" s="122" t="s">
        <v>64</v>
      </c>
      <c r="L133" s="19">
        <v>29170</v>
      </c>
      <c r="M133" s="122"/>
      <c r="O133" s="64" t="s">
        <v>65</v>
      </c>
      <c r="P133" s="17" t="e">
        <f>COUNTIF(#REF!,B133)</f>
        <v>#REF!</v>
      </c>
    </row>
    <row r="134" spans="1:16">
      <c r="A134" s="28">
        <v>204</v>
      </c>
      <c r="B134" s="96" t="s">
        <v>1885</v>
      </c>
      <c r="C134" s="97" t="s">
        <v>1886</v>
      </c>
      <c r="D134" s="16" t="s">
        <v>46</v>
      </c>
      <c r="E134" s="17" t="s">
        <v>60</v>
      </c>
      <c r="F134" s="32" t="s">
        <v>61</v>
      </c>
      <c r="G134" s="32" t="s">
        <v>62</v>
      </c>
      <c r="H134" s="36" t="s">
        <v>63</v>
      </c>
      <c r="I134" s="122">
        <v>29172</v>
      </c>
      <c r="J134" s="122">
        <v>2012</v>
      </c>
      <c r="K134" s="122" t="s">
        <v>64</v>
      </c>
      <c r="L134" s="62">
        <v>29172</v>
      </c>
      <c r="M134" s="122"/>
      <c r="O134" s="64" t="s">
        <v>65</v>
      </c>
      <c r="P134" s="17" t="e">
        <f>COUNTIF(#REF!,B134)</f>
        <v>#REF!</v>
      </c>
    </row>
    <row r="135" ht="21.6" spans="1:16">
      <c r="A135" s="28">
        <v>205</v>
      </c>
      <c r="B135" s="94" t="s">
        <v>1895</v>
      </c>
      <c r="C135" s="95" t="s">
        <v>1896</v>
      </c>
      <c r="D135" s="16" t="s">
        <v>46</v>
      </c>
      <c r="E135" s="17" t="s">
        <v>60</v>
      </c>
      <c r="F135" s="18" t="s">
        <v>61</v>
      </c>
      <c r="G135" s="16" t="s">
        <v>62</v>
      </c>
      <c r="H135" s="33" t="s">
        <v>63</v>
      </c>
      <c r="I135" s="122">
        <v>29639</v>
      </c>
      <c r="J135" s="122">
        <v>2020</v>
      </c>
      <c r="K135" s="122" t="s">
        <v>64</v>
      </c>
      <c r="L135" s="19">
        <v>29639</v>
      </c>
      <c r="M135" s="122"/>
      <c r="O135" s="64" t="s">
        <v>65</v>
      </c>
      <c r="P135" s="17" t="e">
        <f>COUNTIF(#REF!,B135)</f>
        <v>#REF!</v>
      </c>
    </row>
    <row r="136" spans="1:16">
      <c r="A136" s="28">
        <v>206</v>
      </c>
      <c r="B136" s="96" t="s">
        <v>1904</v>
      </c>
      <c r="C136" s="97" t="s">
        <v>1905</v>
      </c>
      <c r="D136" s="16" t="s">
        <v>46</v>
      </c>
      <c r="E136" s="17" t="s">
        <v>60</v>
      </c>
      <c r="F136" s="32" t="s">
        <v>61</v>
      </c>
      <c r="G136" s="419" t="s">
        <v>62</v>
      </c>
      <c r="H136" s="36" t="s">
        <v>63</v>
      </c>
      <c r="I136" s="122">
        <v>31033</v>
      </c>
      <c r="J136" s="122">
        <v>2014</v>
      </c>
      <c r="K136" s="122" t="s">
        <v>64</v>
      </c>
      <c r="L136" s="62">
        <v>31033</v>
      </c>
      <c r="M136" s="122"/>
      <c r="O136" s="64" t="s">
        <v>65</v>
      </c>
      <c r="P136" s="17" t="e">
        <f>COUNTIF(#REF!,B136)</f>
        <v>#REF!</v>
      </c>
    </row>
    <row r="137" spans="1:16">
      <c r="A137" s="28">
        <v>213</v>
      </c>
      <c r="B137" s="86" t="s">
        <v>1965</v>
      </c>
      <c r="C137" s="76" t="s">
        <v>1966</v>
      </c>
      <c r="D137" s="31" t="s">
        <v>46</v>
      </c>
      <c r="E137" s="17" t="s">
        <v>60</v>
      </c>
      <c r="F137" s="32" t="s">
        <v>61</v>
      </c>
      <c r="G137" s="32" t="s">
        <v>62</v>
      </c>
      <c r="H137" s="33" t="s">
        <v>64</v>
      </c>
      <c r="I137" s="62">
        <v>50013</v>
      </c>
      <c r="J137" s="62">
        <v>2018</v>
      </c>
      <c r="K137" s="62" t="s">
        <v>64</v>
      </c>
      <c r="L137" s="62">
        <v>50013</v>
      </c>
      <c r="M137" s="62"/>
      <c r="N137" s="67"/>
      <c r="O137" s="64" t="s">
        <v>65</v>
      </c>
      <c r="P137" s="17" t="e">
        <f>COUNTIF(#REF!,B137)</f>
        <v>#REF!</v>
      </c>
    </row>
    <row r="138" spans="1:16">
      <c r="A138" s="28">
        <v>214</v>
      </c>
      <c r="B138" s="84" t="s">
        <v>1975</v>
      </c>
      <c r="C138" s="76" t="s">
        <v>1976</v>
      </c>
      <c r="D138" s="31" t="s">
        <v>46</v>
      </c>
      <c r="E138" s="17" t="s">
        <v>60</v>
      </c>
      <c r="F138" s="32" t="s">
        <v>61</v>
      </c>
      <c r="G138" s="32" t="s">
        <v>62</v>
      </c>
      <c r="H138" s="33" t="s">
        <v>64</v>
      </c>
      <c r="I138" s="62">
        <v>50014</v>
      </c>
      <c r="J138" s="62">
        <v>2021</v>
      </c>
      <c r="K138" s="62" t="s">
        <v>64</v>
      </c>
      <c r="L138" s="62">
        <v>50014</v>
      </c>
      <c r="M138" s="62"/>
      <c r="N138" s="67"/>
      <c r="O138" s="64" t="s">
        <v>65</v>
      </c>
      <c r="P138" s="17" t="e">
        <f>COUNTIF(#REF!,B138)</f>
        <v>#REF!</v>
      </c>
    </row>
    <row r="139" spans="1:16">
      <c r="A139" s="28">
        <v>217</v>
      </c>
      <c r="B139" s="84" t="s">
        <v>2000</v>
      </c>
      <c r="C139" s="76" t="s">
        <v>2001</v>
      </c>
      <c r="D139" s="31" t="s">
        <v>46</v>
      </c>
      <c r="E139" s="17" t="s">
        <v>60</v>
      </c>
      <c r="F139" s="32" t="s">
        <v>61</v>
      </c>
      <c r="G139" s="32" t="s">
        <v>62</v>
      </c>
      <c r="H139" s="33" t="s">
        <v>63</v>
      </c>
      <c r="I139" s="62">
        <v>50087</v>
      </c>
      <c r="J139" s="62">
        <v>2013</v>
      </c>
      <c r="K139" s="62" t="s">
        <v>64</v>
      </c>
      <c r="L139" s="62">
        <v>50087</v>
      </c>
      <c r="M139" s="62"/>
      <c r="N139" s="67"/>
      <c r="O139" s="64" t="s">
        <v>65</v>
      </c>
      <c r="P139" s="17" t="e">
        <f>COUNTIF(#REF!,B139)</f>
        <v>#REF!</v>
      </c>
    </row>
    <row r="140" spans="1:16">
      <c r="A140" s="28">
        <v>222</v>
      </c>
      <c r="B140" s="84" t="s">
        <v>2038</v>
      </c>
      <c r="C140" s="76" t="s">
        <v>2039</v>
      </c>
      <c r="D140" s="31" t="s">
        <v>46</v>
      </c>
      <c r="E140" s="17" t="s">
        <v>60</v>
      </c>
      <c r="F140" s="32" t="s">
        <v>61</v>
      </c>
      <c r="G140" s="32" t="s">
        <v>62</v>
      </c>
      <c r="H140" s="33" t="s">
        <v>63</v>
      </c>
      <c r="I140" s="62">
        <v>50823</v>
      </c>
      <c r="J140" s="62">
        <v>2013</v>
      </c>
      <c r="K140" s="62" t="s">
        <v>64</v>
      </c>
      <c r="L140" s="62">
        <v>50823</v>
      </c>
      <c r="M140" s="62"/>
      <c r="N140" s="67"/>
      <c r="O140" s="64" t="s">
        <v>65</v>
      </c>
      <c r="P140" s="17" t="e">
        <f>COUNTIF(#REF!,B140)</f>
        <v>#REF!</v>
      </c>
    </row>
    <row r="141" spans="1:16">
      <c r="A141" s="28">
        <v>223</v>
      </c>
      <c r="B141" s="96" t="s">
        <v>2045</v>
      </c>
      <c r="C141" s="97" t="s">
        <v>2046</v>
      </c>
      <c r="D141" s="16" t="s">
        <v>46</v>
      </c>
      <c r="E141" s="17" t="s">
        <v>60</v>
      </c>
      <c r="F141" s="32" t="s">
        <v>61</v>
      </c>
      <c r="G141" s="32" t="s">
        <v>62</v>
      </c>
      <c r="H141" s="36" t="s">
        <v>63</v>
      </c>
      <c r="I141" s="122">
        <v>50892</v>
      </c>
      <c r="J141" s="122">
        <v>2013</v>
      </c>
      <c r="K141" s="122" t="s">
        <v>64</v>
      </c>
      <c r="L141" s="62">
        <v>50892</v>
      </c>
      <c r="M141" s="122"/>
      <c r="O141" s="64" t="s">
        <v>65</v>
      </c>
      <c r="P141" s="17" t="e">
        <f>COUNTIF(#REF!,B141)</f>
        <v>#REF!</v>
      </c>
    </row>
    <row r="142" spans="1:16">
      <c r="A142" s="28">
        <v>226</v>
      </c>
      <c r="B142" s="84" t="s">
        <v>2059</v>
      </c>
      <c r="C142" s="76" t="s">
        <v>2060</v>
      </c>
      <c r="D142" s="31" t="s">
        <v>46</v>
      </c>
      <c r="E142" s="17" t="s">
        <v>60</v>
      </c>
      <c r="F142" s="32" t="s">
        <v>61</v>
      </c>
      <c r="G142" s="32" t="s">
        <v>2071</v>
      </c>
      <c r="H142" s="33" t="s">
        <v>2072</v>
      </c>
      <c r="I142" s="62">
        <v>1</v>
      </c>
      <c r="J142" s="62">
        <v>2010</v>
      </c>
      <c r="K142" s="62" t="s">
        <v>2072</v>
      </c>
      <c r="L142" s="62">
        <v>1</v>
      </c>
      <c r="M142" s="62"/>
      <c r="N142" s="67"/>
      <c r="O142" s="64" t="s">
        <v>65</v>
      </c>
      <c r="P142" s="17" t="e">
        <f>COUNTIF(#REF!,B142)</f>
        <v>#REF!</v>
      </c>
    </row>
    <row r="143" spans="1:16">
      <c r="A143" s="28">
        <v>243</v>
      </c>
      <c r="B143" s="96" t="s">
        <v>2205</v>
      </c>
      <c r="C143" s="97" t="s">
        <v>2206</v>
      </c>
      <c r="D143" s="16" t="s">
        <v>46</v>
      </c>
      <c r="E143" s="17" t="s">
        <v>60</v>
      </c>
      <c r="F143" s="32" t="s">
        <v>2164</v>
      </c>
      <c r="G143" s="32" t="s">
        <v>2165</v>
      </c>
      <c r="H143" s="36" t="s">
        <v>2166</v>
      </c>
      <c r="I143" s="122">
        <v>5027</v>
      </c>
      <c r="J143" s="122">
        <v>2012</v>
      </c>
      <c r="K143" s="122" t="s">
        <v>2167</v>
      </c>
      <c r="L143" s="62">
        <v>5027</v>
      </c>
      <c r="M143" s="122"/>
      <c r="O143" s="64" t="s">
        <v>65</v>
      </c>
      <c r="P143" s="17" t="e">
        <f>COUNTIF(#REF!,B143)</f>
        <v>#REF!</v>
      </c>
    </row>
    <row r="144" spans="1:16">
      <c r="A144" s="28">
        <v>255</v>
      </c>
      <c r="B144" s="98" t="s">
        <v>2321</v>
      </c>
      <c r="C144" s="99" t="s">
        <v>2322</v>
      </c>
      <c r="D144" s="31" t="s">
        <v>46</v>
      </c>
      <c r="E144" s="17" t="s">
        <v>60</v>
      </c>
      <c r="F144" s="32" t="s">
        <v>2164</v>
      </c>
      <c r="G144" s="32" t="s">
        <v>2165</v>
      </c>
      <c r="H144" s="33" t="s">
        <v>2166</v>
      </c>
      <c r="I144" s="62">
        <v>5132</v>
      </c>
      <c r="J144" s="62">
        <v>2012</v>
      </c>
      <c r="K144" s="62" t="s">
        <v>2167</v>
      </c>
      <c r="L144" s="62">
        <v>5132</v>
      </c>
      <c r="M144" s="62"/>
      <c r="N144" s="67"/>
      <c r="O144" s="64" t="s">
        <v>65</v>
      </c>
      <c r="P144" s="17" t="e">
        <f>COUNTIF(#REF!,B144)</f>
        <v>#REF!</v>
      </c>
    </row>
    <row r="145" spans="1:16">
      <c r="A145" s="28">
        <v>261</v>
      </c>
      <c r="B145" s="84" t="s">
        <v>2375</v>
      </c>
      <c r="C145" s="76" t="s">
        <v>2376</v>
      </c>
      <c r="D145" s="31" t="s">
        <v>46</v>
      </c>
      <c r="E145" s="17" t="s">
        <v>60</v>
      </c>
      <c r="F145" s="32" t="s">
        <v>2164</v>
      </c>
      <c r="G145" s="32" t="s">
        <v>2165</v>
      </c>
      <c r="H145" s="33" t="s">
        <v>2166</v>
      </c>
      <c r="I145" s="62">
        <v>5171</v>
      </c>
      <c r="J145" s="62">
        <v>2020</v>
      </c>
      <c r="K145" s="62" t="s">
        <v>2167</v>
      </c>
      <c r="L145" s="62">
        <v>5171</v>
      </c>
      <c r="M145" s="62"/>
      <c r="N145" s="67"/>
      <c r="O145" s="64" t="s">
        <v>65</v>
      </c>
      <c r="P145" s="17" t="e">
        <f>COUNTIF(#REF!,B145)</f>
        <v>#REF!</v>
      </c>
    </row>
    <row r="146" spans="1:16">
      <c r="A146" s="28">
        <v>274</v>
      </c>
      <c r="B146" s="84" t="s">
        <v>2493</v>
      </c>
      <c r="C146" s="76" t="s">
        <v>2494</v>
      </c>
      <c r="D146" s="31" t="s">
        <v>445</v>
      </c>
      <c r="E146" s="17" t="s">
        <v>60</v>
      </c>
      <c r="F146" s="32" t="s">
        <v>2164</v>
      </c>
      <c r="G146" s="32" t="s">
        <v>2165</v>
      </c>
      <c r="H146" s="33" t="s">
        <v>2166</v>
      </c>
      <c r="I146" s="62">
        <v>5314</v>
      </c>
      <c r="J146" s="62">
        <v>2011</v>
      </c>
      <c r="K146" s="62" t="s">
        <v>2167</v>
      </c>
      <c r="L146" s="62">
        <v>5314</v>
      </c>
      <c r="M146" s="62"/>
      <c r="N146" s="67"/>
      <c r="O146" s="64" t="s">
        <v>65</v>
      </c>
      <c r="P146" s="17" t="e">
        <f>COUNTIF(#REF!,B146)</f>
        <v>#REF!</v>
      </c>
    </row>
    <row r="147" spans="1:16">
      <c r="A147" s="28">
        <v>281</v>
      </c>
      <c r="B147" s="96" t="s">
        <v>2552</v>
      </c>
      <c r="C147" s="100" t="s">
        <v>2550</v>
      </c>
      <c r="D147" s="16" t="s">
        <v>239</v>
      </c>
      <c r="E147" s="17" t="s">
        <v>60</v>
      </c>
      <c r="F147" s="32" t="s">
        <v>2164</v>
      </c>
      <c r="G147" s="32" t="s">
        <v>2165</v>
      </c>
      <c r="H147" s="36" t="s">
        <v>2166</v>
      </c>
      <c r="I147" s="19">
        <v>5329</v>
      </c>
      <c r="J147" s="19">
        <v>2012</v>
      </c>
      <c r="K147" s="19" t="s">
        <v>2167</v>
      </c>
      <c r="L147" s="62">
        <v>5329</v>
      </c>
      <c r="O147" s="64" t="s">
        <v>65</v>
      </c>
      <c r="P147" s="17" t="e">
        <f>COUNTIF(#REF!,B147)</f>
        <v>#REF!</v>
      </c>
    </row>
    <row r="148" spans="1:16">
      <c r="A148" s="28">
        <v>298</v>
      </c>
      <c r="B148" s="101" t="s">
        <v>2703</v>
      </c>
      <c r="C148" s="80" t="s">
        <v>2704</v>
      </c>
      <c r="D148" s="31" t="s">
        <v>46</v>
      </c>
      <c r="E148" s="17" t="s">
        <v>60</v>
      </c>
      <c r="F148" s="32" t="s">
        <v>2164</v>
      </c>
      <c r="G148" s="32" t="s">
        <v>2165</v>
      </c>
      <c r="H148" s="33" t="s">
        <v>2166</v>
      </c>
      <c r="I148" s="62">
        <v>5466</v>
      </c>
      <c r="J148" s="62">
        <v>2013</v>
      </c>
      <c r="K148" s="62" t="s">
        <v>2167</v>
      </c>
      <c r="L148" s="62">
        <v>5466</v>
      </c>
      <c r="M148" s="62"/>
      <c r="N148" s="67"/>
      <c r="O148" s="64" t="s">
        <v>65</v>
      </c>
      <c r="P148" s="17" t="e">
        <f>COUNTIF(#REF!,B148)</f>
        <v>#REF!</v>
      </c>
    </row>
    <row r="149" spans="1:16">
      <c r="A149" s="28">
        <v>300</v>
      </c>
      <c r="B149" s="96" t="s">
        <v>2719</v>
      </c>
      <c r="C149" s="100" t="s">
        <v>2720</v>
      </c>
      <c r="D149" s="16" t="s">
        <v>46</v>
      </c>
      <c r="E149" s="17" t="s">
        <v>60</v>
      </c>
      <c r="F149" s="32" t="s">
        <v>2164</v>
      </c>
      <c r="G149" s="32" t="s">
        <v>2165</v>
      </c>
      <c r="H149" s="36" t="s">
        <v>2166</v>
      </c>
      <c r="I149" s="19">
        <v>5480</v>
      </c>
      <c r="J149" s="19">
        <v>2016</v>
      </c>
      <c r="K149" s="19" t="s">
        <v>2167</v>
      </c>
      <c r="L149" s="62">
        <v>5480</v>
      </c>
      <c r="O149" s="64" t="s">
        <v>65</v>
      </c>
      <c r="P149" s="17" t="e">
        <f>COUNTIF(#REF!,B149)</f>
        <v>#REF!</v>
      </c>
    </row>
    <row r="150" spans="1:16">
      <c r="A150" s="28">
        <v>312</v>
      </c>
      <c r="B150" s="84" t="s">
        <v>2819</v>
      </c>
      <c r="C150" s="76" t="s">
        <v>2824</v>
      </c>
      <c r="D150" s="31" t="s">
        <v>46</v>
      </c>
      <c r="E150" s="17" t="s">
        <v>60</v>
      </c>
      <c r="F150" s="32" t="s">
        <v>2164</v>
      </c>
      <c r="G150" s="32" t="s">
        <v>2165</v>
      </c>
      <c r="H150" s="33" t="s">
        <v>2166</v>
      </c>
      <c r="I150" s="62">
        <v>5587.4</v>
      </c>
      <c r="J150" s="62">
        <v>2019</v>
      </c>
      <c r="K150" s="62" t="s">
        <v>2167</v>
      </c>
      <c r="L150" s="62">
        <v>5587</v>
      </c>
      <c r="M150" s="62">
        <v>4</v>
      </c>
      <c r="N150" s="67"/>
      <c r="O150" s="64" t="s">
        <v>65</v>
      </c>
      <c r="P150" s="17" t="e">
        <f>COUNTIF(#REF!,B150)</f>
        <v>#REF!</v>
      </c>
    </row>
    <row r="151" spans="1:16">
      <c r="A151" s="28">
        <v>317</v>
      </c>
      <c r="B151" s="84" t="s">
        <v>2860</v>
      </c>
      <c r="C151" s="102" t="s">
        <v>2861</v>
      </c>
      <c r="D151" s="31" t="s">
        <v>46</v>
      </c>
      <c r="E151" s="17" t="s">
        <v>60</v>
      </c>
      <c r="F151" s="32" t="s">
        <v>2164</v>
      </c>
      <c r="G151" s="32" t="s">
        <v>2165</v>
      </c>
      <c r="H151" s="33" t="s">
        <v>2166</v>
      </c>
      <c r="I151" s="62">
        <v>5587.1</v>
      </c>
      <c r="J151" s="62">
        <v>2012</v>
      </c>
      <c r="K151" s="62" t="s">
        <v>2167</v>
      </c>
      <c r="L151" s="62">
        <v>5587</v>
      </c>
      <c r="M151" s="62">
        <v>10</v>
      </c>
      <c r="N151" s="67"/>
      <c r="O151" s="64" t="s">
        <v>65</v>
      </c>
      <c r="P151" s="17" t="e">
        <f>COUNTIF(#REF!,B151)</f>
        <v>#REF!</v>
      </c>
    </row>
    <row r="152" spans="1:16">
      <c r="A152" s="28">
        <v>320</v>
      </c>
      <c r="B152" s="96" t="s">
        <v>2883</v>
      </c>
      <c r="C152" s="100" t="s">
        <v>2884</v>
      </c>
      <c r="D152" s="16" t="s">
        <v>46</v>
      </c>
      <c r="E152" s="17" t="s">
        <v>60</v>
      </c>
      <c r="F152" s="32" t="s">
        <v>2164</v>
      </c>
      <c r="G152" s="32" t="s">
        <v>2165</v>
      </c>
      <c r="H152" s="36" t="s">
        <v>2166</v>
      </c>
      <c r="I152" s="19">
        <v>5587.12</v>
      </c>
      <c r="J152" s="19">
        <v>2018</v>
      </c>
      <c r="K152" s="19" t="s">
        <v>2167</v>
      </c>
      <c r="L152" s="62">
        <v>5587</v>
      </c>
      <c r="M152" s="19">
        <v>12</v>
      </c>
      <c r="O152" s="64" t="s">
        <v>65</v>
      </c>
      <c r="P152" s="17" t="e">
        <f>COUNTIF(#REF!,B152)</f>
        <v>#REF!</v>
      </c>
    </row>
    <row r="153" spans="1:16">
      <c r="A153" s="28">
        <v>327</v>
      </c>
      <c r="B153" s="103" t="s">
        <v>2947</v>
      </c>
      <c r="C153" s="15" t="s">
        <v>2948</v>
      </c>
      <c r="D153" s="16" t="s">
        <v>239</v>
      </c>
      <c r="E153" s="17" t="s">
        <v>60</v>
      </c>
      <c r="F153" s="32" t="s">
        <v>2164</v>
      </c>
      <c r="G153" s="32" t="s">
        <v>2165</v>
      </c>
      <c r="H153" s="36" t="s">
        <v>2166</v>
      </c>
      <c r="I153" s="19">
        <v>5673</v>
      </c>
      <c r="J153" s="19">
        <v>1993</v>
      </c>
      <c r="K153" s="19" t="s">
        <v>2167</v>
      </c>
      <c r="L153" s="62">
        <v>5673</v>
      </c>
      <c r="O153" s="64" t="s">
        <v>65</v>
      </c>
      <c r="P153" s="17" t="e">
        <f>COUNTIF(#REF!,B153)</f>
        <v>#REF!</v>
      </c>
    </row>
    <row r="154" spans="1:16">
      <c r="A154" s="28">
        <v>332</v>
      </c>
      <c r="B154" s="104" t="s">
        <v>2990</v>
      </c>
      <c r="C154" s="105" t="s">
        <v>2991</v>
      </c>
      <c r="D154" s="38" t="s">
        <v>239</v>
      </c>
      <c r="E154" s="17" t="s">
        <v>60</v>
      </c>
      <c r="F154" s="32" t="s">
        <v>2164</v>
      </c>
      <c r="G154" s="32" t="s">
        <v>2165</v>
      </c>
      <c r="H154" s="33" t="s">
        <v>2167</v>
      </c>
      <c r="I154" s="62">
        <v>5727</v>
      </c>
      <c r="J154" s="62">
        <v>2007</v>
      </c>
      <c r="K154" s="62" t="s">
        <v>2167</v>
      </c>
      <c r="L154" s="62">
        <v>5727</v>
      </c>
      <c r="M154" s="62"/>
      <c r="N154" s="67"/>
      <c r="O154" s="64" t="s">
        <v>65</v>
      </c>
      <c r="P154" s="17" t="e">
        <f>COUNTIF(#REF!,B154)</f>
        <v>#REF!</v>
      </c>
    </row>
    <row r="155" spans="1:16">
      <c r="A155" s="28">
        <v>340</v>
      </c>
      <c r="B155" s="106" t="s">
        <v>3050</v>
      </c>
      <c r="C155" s="100" t="s">
        <v>3048</v>
      </c>
      <c r="D155" s="16" t="s">
        <v>46</v>
      </c>
      <c r="E155" s="17" t="s">
        <v>60</v>
      </c>
      <c r="F155" s="32" t="s">
        <v>2164</v>
      </c>
      <c r="G155" s="32" t="s">
        <v>2165</v>
      </c>
      <c r="H155" s="36" t="s">
        <v>2166</v>
      </c>
      <c r="I155" s="19">
        <v>5755</v>
      </c>
      <c r="J155" s="19">
        <v>2016</v>
      </c>
      <c r="K155" s="19" t="s">
        <v>2167</v>
      </c>
      <c r="L155" s="19">
        <v>5755</v>
      </c>
      <c r="N155" s="65" t="s">
        <v>65</v>
      </c>
      <c r="O155" s="64" t="s">
        <v>65</v>
      </c>
      <c r="P155" s="17" t="e">
        <f>COUNTIF(#REF!,B155)</f>
        <v>#REF!</v>
      </c>
    </row>
    <row r="156" spans="1:16">
      <c r="A156" s="28">
        <v>342</v>
      </c>
      <c r="B156" s="107" t="s">
        <v>3069</v>
      </c>
      <c r="C156" s="76" t="s">
        <v>3070</v>
      </c>
      <c r="D156" s="31" t="s">
        <v>239</v>
      </c>
      <c r="E156" s="17" t="s">
        <v>60</v>
      </c>
      <c r="F156" s="40" t="s">
        <v>2164</v>
      </c>
      <c r="G156" s="32" t="s">
        <v>2165</v>
      </c>
      <c r="H156" s="33" t="s">
        <v>2166</v>
      </c>
      <c r="I156" s="19">
        <v>5762</v>
      </c>
      <c r="J156" s="19">
        <v>1995</v>
      </c>
      <c r="K156" s="19" t="s">
        <v>2167</v>
      </c>
      <c r="L156" s="19">
        <v>5762</v>
      </c>
      <c r="O156" s="64" t="s">
        <v>65</v>
      </c>
      <c r="P156" s="17" t="e">
        <f>COUNTIF(#REF!,B156)</f>
        <v>#REF!</v>
      </c>
    </row>
    <row r="157" spans="1:16">
      <c r="A157" s="28">
        <v>355</v>
      </c>
      <c r="B157" s="84" t="s">
        <v>3169</v>
      </c>
      <c r="C157" s="76" t="s">
        <v>3170</v>
      </c>
      <c r="D157" s="38" t="s">
        <v>46</v>
      </c>
      <c r="E157" s="17" t="s">
        <v>60</v>
      </c>
      <c r="F157" s="32" t="s">
        <v>2164</v>
      </c>
      <c r="G157" s="32" t="s">
        <v>2165</v>
      </c>
      <c r="H157" s="33" t="s">
        <v>2166</v>
      </c>
      <c r="I157" s="70">
        <v>5981</v>
      </c>
      <c r="J157" s="70">
        <v>2012</v>
      </c>
      <c r="K157" s="62" t="s">
        <v>2167</v>
      </c>
      <c r="L157" s="62">
        <v>5981</v>
      </c>
      <c r="M157" s="70"/>
      <c r="N157" s="68"/>
      <c r="O157" s="64" t="s">
        <v>65</v>
      </c>
      <c r="P157" s="17" t="e">
        <f>COUNTIF(#REF!,B157)</f>
        <v>#REF!</v>
      </c>
    </row>
    <row r="158" spans="1:16">
      <c r="A158" s="28">
        <v>367</v>
      </c>
      <c r="B158" s="420" t="s">
        <v>3269</v>
      </c>
      <c r="C158" s="421" t="s">
        <v>3270</v>
      </c>
      <c r="D158" s="38" t="s">
        <v>46</v>
      </c>
      <c r="E158" s="17" t="s">
        <v>60</v>
      </c>
      <c r="F158" s="40" t="s">
        <v>2164</v>
      </c>
      <c r="G158" s="32" t="s">
        <v>2165</v>
      </c>
      <c r="H158" s="33" t="s">
        <v>2166</v>
      </c>
      <c r="I158" s="70">
        <v>6214</v>
      </c>
      <c r="J158" s="70">
        <v>2016</v>
      </c>
      <c r="K158" s="70" t="s">
        <v>2167</v>
      </c>
      <c r="L158" s="62">
        <v>6214</v>
      </c>
      <c r="M158" s="70"/>
      <c r="N158" s="66" t="s">
        <v>65</v>
      </c>
      <c r="O158" s="64" t="s">
        <v>65</v>
      </c>
      <c r="P158" s="17" t="e">
        <f>COUNTIF(#REF!,B158)</f>
        <v>#REF!</v>
      </c>
    </row>
    <row r="159" spans="1:16">
      <c r="A159" s="28">
        <v>369</v>
      </c>
      <c r="B159" s="108" t="s">
        <v>3284</v>
      </c>
      <c r="C159" s="80" t="s">
        <v>3285</v>
      </c>
      <c r="D159" s="38" t="s">
        <v>46</v>
      </c>
      <c r="E159" s="17" t="s">
        <v>60</v>
      </c>
      <c r="F159" s="32" t="s">
        <v>2164</v>
      </c>
      <c r="G159" s="40" t="s">
        <v>2165</v>
      </c>
      <c r="H159" s="33" t="s">
        <v>2166</v>
      </c>
      <c r="I159" s="70">
        <v>6216</v>
      </c>
      <c r="J159" s="70">
        <v>1996</v>
      </c>
      <c r="K159" s="62" t="s">
        <v>2167</v>
      </c>
      <c r="L159" s="62">
        <v>6216</v>
      </c>
      <c r="M159" s="70"/>
      <c r="N159" s="66" t="s">
        <v>65</v>
      </c>
      <c r="O159" s="64" t="s">
        <v>65</v>
      </c>
      <c r="P159" s="17" t="e">
        <f>COUNTIF(#REF!,B159)</f>
        <v>#REF!</v>
      </c>
    </row>
    <row r="160" spans="1:16">
      <c r="A160" s="28">
        <v>372</v>
      </c>
      <c r="B160" s="106" t="s">
        <v>3309</v>
      </c>
      <c r="C160" s="100" t="s">
        <v>3310</v>
      </c>
      <c r="D160" s="16" t="s">
        <v>239</v>
      </c>
      <c r="E160" s="17" t="s">
        <v>60</v>
      </c>
      <c r="F160" s="32" t="s">
        <v>2164</v>
      </c>
      <c r="G160" s="16" t="s">
        <v>2165</v>
      </c>
      <c r="H160" s="36" t="s">
        <v>2166</v>
      </c>
      <c r="I160" s="19">
        <v>6277</v>
      </c>
      <c r="J160" s="19">
        <v>2005</v>
      </c>
      <c r="K160" s="19" t="s">
        <v>2167</v>
      </c>
      <c r="L160" s="19">
        <v>6277</v>
      </c>
      <c r="O160" s="64" t="s">
        <v>65</v>
      </c>
      <c r="P160" s="17" t="e">
        <f>COUNTIF(#REF!,B160)</f>
        <v>#REF!</v>
      </c>
    </row>
    <row r="161" ht="21.6" spans="1:16">
      <c r="A161" s="28">
        <v>377</v>
      </c>
      <c r="B161" s="103" t="s">
        <v>3345</v>
      </c>
      <c r="C161" s="15" t="s">
        <v>3343</v>
      </c>
      <c r="D161" s="16" t="s">
        <v>239</v>
      </c>
      <c r="E161" s="17" t="s">
        <v>60</v>
      </c>
      <c r="F161" s="32" t="s">
        <v>2164</v>
      </c>
      <c r="G161" s="16" t="s">
        <v>2165</v>
      </c>
      <c r="H161" s="36" t="s">
        <v>2166</v>
      </c>
      <c r="I161" s="19">
        <v>6302</v>
      </c>
      <c r="J161" s="19">
        <v>2009</v>
      </c>
      <c r="K161" s="19" t="s">
        <v>2167</v>
      </c>
      <c r="L161" s="19">
        <v>6302</v>
      </c>
      <c r="O161" s="64" t="s">
        <v>65</v>
      </c>
      <c r="P161" s="17" t="e">
        <f>COUNTIF(#REF!,B161)</f>
        <v>#REF!</v>
      </c>
    </row>
    <row r="162" spans="1:16">
      <c r="A162" s="28">
        <v>380</v>
      </c>
      <c r="B162" s="109" t="s">
        <v>3369</v>
      </c>
      <c r="C162" s="88" t="s">
        <v>3370</v>
      </c>
      <c r="D162" s="38" t="s">
        <v>239</v>
      </c>
      <c r="E162" s="17" t="s">
        <v>60</v>
      </c>
      <c r="F162" s="32" t="s">
        <v>2164</v>
      </c>
      <c r="G162" s="32" t="s">
        <v>2165</v>
      </c>
      <c r="H162" s="33" t="s">
        <v>2166</v>
      </c>
      <c r="I162" s="70">
        <v>6321</v>
      </c>
      <c r="J162" s="70">
        <v>2016</v>
      </c>
      <c r="K162" s="62" t="s">
        <v>2167</v>
      </c>
      <c r="L162" s="62">
        <v>6321</v>
      </c>
      <c r="M162" s="70"/>
      <c r="N162" s="68"/>
      <c r="O162" s="64" t="s">
        <v>65</v>
      </c>
      <c r="P162" s="17" t="e">
        <f>COUNTIF(#REF!,B162)</f>
        <v>#REF!</v>
      </c>
    </row>
    <row r="163" spans="1:16">
      <c r="A163" s="28">
        <v>389</v>
      </c>
      <c r="B163" s="85" t="s">
        <v>3448</v>
      </c>
      <c r="C163" s="76" t="s">
        <v>3442</v>
      </c>
      <c r="D163" s="38" t="s">
        <v>239</v>
      </c>
      <c r="E163" s="17" t="s">
        <v>60</v>
      </c>
      <c r="F163" s="40" t="s">
        <v>2164</v>
      </c>
      <c r="G163" s="32" t="s">
        <v>2165</v>
      </c>
      <c r="H163" s="33" t="s">
        <v>2166</v>
      </c>
      <c r="I163" s="70">
        <v>6355</v>
      </c>
      <c r="J163" s="70">
        <v>2017</v>
      </c>
      <c r="K163" s="70" t="s">
        <v>2167</v>
      </c>
      <c r="L163" s="62">
        <v>6355</v>
      </c>
      <c r="M163" s="70"/>
      <c r="N163" s="68"/>
      <c r="O163" s="64" t="s">
        <v>65</v>
      </c>
      <c r="P163" s="17" t="e">
        <f>COUNTIF(#REF!,B163)</f>
        <v>#REF!</v>
      </c>
    </row>
    <row r="164" spans="1:16">
      <c r="A164" s="28">
        <v>394</v>
      </c>
      <c r="B164" s="84" t="s">
        <v>3487</v>
      </c>
      <c r="C164" s="76" t="s">
        <v>3488</v>
      </c>
      <c r="D164" s="38" t="s">
        <v>46</v>
      </c>
      <c r="E164" s="17" t="s">
        <v>60</v>
      </c>
      <c r="F164" s="32" t="s">
        <v>2164</v>
      </c>
      <c r="G164" s="32" t="s">
        <v>2165</v>
      </c>
      <c r="H164" s="33" t="s">
        <v>2166</v>
      </c>
      <c r="I164" s="70">
        <v>6432</v>
      </c>
      <c r="J164" s="70">
        <v>2019</v>
      </c>
      <c r="K164" s="62" t="s">
        <v>2167</v>
      </c>
      <c r="L164" s="62">
        <v>6432</v>
      </c>
      <c r="M164" s="70"/>
      <c r="N164" s="66" t="s">
        <v>65</v>
      </c>
      <c r="O164" s="64" t="s">
        <v>65</v>
      </c>
      <c r="P164" s="17" t="e">
        <f>COUNTIF(#REF!,B164)</f>
        <v>#REF!</v>
      </c>
    </row>
    <row r="165" spans="1:16">
      <c r="A165" s="28">
        <v>402</v>
      </c>
      <c r="B165" s="84" t="s">
        <v>3552</v>
      </c>
      <c r="C165" s="76" t="s">
        <v>3553</v>
      </c>
      <c r="D165" s="38" t="s">
        <v>46</v>
      </c>
      <c r="E165" s="17" t="s">
        <v>60</v>
      </c>
      <c r="F165" s="32" t="s">
        <v>2164</v>
      </c>
      <c r="G165" s="32" t="s">
        <v>2165</v>
      </c>
      <c r="H165" s="33" t="s">
        <v>2166</v>
      </c>
      <c r="I165" s="70">
        <v>6571</v>
      </c>
      <c r="J165" s="70">
        <v>2012</v>
      </c>
      <c r="K165" s="62" t="s">
        <v>2167</v>
      </c>
      <c r="L165" s="62">
        <v>6571</v>
      </c>
      <c r="M165" s="70"/>
      <c r="N165" s="66" t="s">
        <v>65</v>
      </c>
      <c r="O165" s="64" t="s">
        <v>65</v>
      </c>
      <c r="P165" s="17" t="e">
        <f>COUNTIF(#REF!,B165)</f>
        <v>#REF!</v>
      </c>
    </row>
    <row r="166" spans="1:16">
      <c r="A166" s="28">
        <v>407</v>
      </c>
      <c r="B166" s="109" t="s">
        <v>3596</v>
      </c>
      <c r="C166" s="88" t="s">
        <v>3597</v>
      </c>
      <c r="D166" s="38" t="s">
        <v>239</v>
      </c>
      <c r="E166" s="17" t="s">
        <v>60</v>
      </c>
      <c r="F166" s="32" t="s">
        <v>2164</v>
      </c>
      <c r="G166" s="32" t="s">
        <v>2165</v>
      </c>
      <c r="H166" s="33" t="s">
        <v>2166</v>
      </c>
      <c r="I166" s="70">
        <v>6610</v>
      </c>
      <c r="J166" s="70">
        <v>2005</v>
      </c>
      <c r="K166" s="62" t="s">
        <v>2167</v>
      </c>
      <c r="L166" s="62">
        <v>6610</v>
      </c>
      <c r="M166" s="70"/>
      <c r="N166" s="68"/>
      <c r="O166" s="64" t="s">
        <v>65</v>
      </c>
      <c r="P166" s="17" t="e">
        <f>COUNTIF(#REF!,B166)</f>
        <v>#REF!</v>
      </c>
    </row>
    <row r="167" spans="1:16">
      <c r="A167" s="28">
        <v>431</v>
      </c>
      <c r="B167" s="84" t="s">
        <v>3788</v>
      </c>
      <c r="C167" s="76" t="s">
        <v>3789</v>
      </c>
      <c r="D167" s="38" t="s">
        <v>46</v>
      </c>
      <c r="E167" s="17" t="s">
        <v>60</v>
      </c>
      <c r="F167" s="32" t="s">
        <v>2164</v>
      </c>
      <c r="G167" s="32" t="s">
        <v>2165</v>
      </c>
      <c r="H167" s="33" t="s">
        <v>2166</v>
      </c>
      <c r="I167" s="70">
        <v>7028</v>
      </c>
      <c r="J167" s="70">
        <v>2022</v>
      </c>
      <c r="K167" s="62" t="s">
        <v>2167</v>
      </c>
      <c r="L167" s="62">
        <v>7028</v>
      </c>
      <c r="M167" s="70"/>
      <c r="N167" s="68"/>
      <c r="O167" s="64" t="s">
        <v>65</v>
      </c>
      <c r="P167" s="17" t="e">
        <f>COUNTIF(#REF!,B167)</f>
        <v>#REF!</v>
      </c>
    </row>
    <row r="168" spans="1:16">
      <c r="A168" s="28">
        <v>436</v>
      </c>
      <c r="B168" s="106" t="s">
        <v>3830</v>
      </c>
      <c r="C168" s="100" t="s">
        <v>3831</v>
      </c>
      <c r="D168" s="16" t="s">
        <v>46</v>
      </c>
      <c r="E168" s="17" t="s">
        <v>60</v>
      </c>
      <c r="F168" s="32" t="s">
        <v>2164</v>
      </c>
      <c r="G168" s="16" t="s">
        <v>2165</v>
      </c>
      <c r="H168" s="36" t="s">
        <v>2166</v>
      </c>
      <c r="I168" s="19">
        <v>7356</v>
      </c>
      <c r="J168" s="19">
        <v>2017</v>
      </c>
      <c r="K168" s="19" t="s">
        <v>2167</v>
      </c>
      <c r="L168" s="19">
        <v>7356</v>
      </c>
      <c r="O168" s="64" t="s">
        <v>65</v>
      </c>
      <c r="P168" s="17" t="e">
        <f>COUNTIF(#REF!,B168)</f>
        <v>#REF!</v>
      </c>
    </row>
    <row r="169" spans="1:16">
      <c r="A169" s="28">
        <v>466</v>
      </c>
      <c r="B169" s="110" t="s">
        <v>4073</v>
      </c>
      <c r="C169" s="43" t="s">
        <v>4074</v>
      </c>
      <c r="D169" s="38" t="s">
        <v>46</v>
      </c>
      <c r="E169" s="17" t="s">
        <v>60</v>
      </c>
      <c r="F169" s="32" t="s">
        <v>2164</v>
      </c>
      <c r="G169" s="32" t="s">
        <v>3919</v>
      </c>
      <c r="H169" s="33" t="s">
        <v>3920</v>
      </c>
      <c r="I169" s="70">
        <v>14002.2</v>
      </c>
      <c r="J169" s="70">
        <v>2017</v>
      </c>
      <c r="K169" s="62" t="s">
        <v>3921</v>
      </c>
      <c r="L169" s="62">
        <v>14002</v>
      </c>
      <c r="M169" s="70">
        <v>2</v>
      </c>
      <c r="N169" s="68"/>
      <c r="O169" s="64" t="s">
        <v>65</v>
      </c>
      <c r="P169" s="17" t="e">
        <f>COUNTIF(#REF!,B169)</f>
        <v>#REF!</v>
      </c>
    </row>
    <row r="170" spans="1:16">
      <c r="A170" s="28">
        <v>471</v>
      </c>
      <c r="B170" s="111" t="s">
        <v>4108</v>
      </c>
      <c r="C170" s="43" t="s">
        <v>4109</v>
      </c>
      <c r="D170" s="38" t="s">
        <v>46</v>
      </c>
      <c r="E170" s="17" t="s">
        <v>60</v>
      </c>
      <c r="F170" s="32" t="s">
        <v>2164</v>
      </c>
      <c r="G170" s="419" t="s">
        <v>3919</v>
      </c>
      <c r="H170" s="33" t="s">
        <v>3920</v>
      </c>
      <c r="I170" s="70">
        <v>14002.4</v>
      </c>
      <c r="J170" s="70">
        <v>2022</v>
      </c>
      <c r="K170" s="62" t="s">
        <v>3921</v>
      </c>
      <c r="L170" s="62">
        <v>14002</v>
      </c>
      <c r="M170" s="70">
        <v>4</v>
      </c>
      <c r="N170" s="68"/>
      <c r="O170" s="64"/>
      <c r="P170" s="17" t="e">
        <f>COUNTIF(#REF!,B170)</f>
        <v>#REF!</v>
      </c>
    </row>
    <row r="171" spans="1:16">
      <c r="A171" s="28">
        <v>475</v>
      </c>
      <c r="B171" s="111" t="s">
        <v>4140</v>
      </c>
      <c r="C171" s="80" t="s">
        <v>4141</v>
      </c>
      <c r="D171" s="38" t="s">
        <v>46</v>
      </c>
      <c r="E171" s="17" t="s">
        <v>60</v>
      </c>
      <c r="F171" s="32" t="s">
        <v>2164</v>
      </c>
      <c r="G171" s="32" t="s">
        <v>3919</v>
      </c>
      <c r="H171" s="33" t="s">
        <v>3920</v>
      </c>
      <c r="I171" s="62">
        <v>14003.2</v>
      </c>
      <c r="J171" s="62">
        <v>2016</v>
      </c>
      <c r="K171" s="62" t="s">
        <v>3921</v>
      </c>
      <c r="L171" s="62">
        <v>14003.2</v>
      </c>
      <c r="M171" s="62"/>
      <c r="N171" s="66" t="s">
        <v>65</v>
      </c>
      <c r="O171" s="64" t="s">
        <v>65</v>
      </c>
      <c r="P171" s="17" t="e">
        <f>COUNTIF(#REF!,B171)</f>
        <v>#REF!</v>
      </c>
    </row>
    <row r="172" spans="1:16">
      <c r="A172" s="28">
        <v>484</v>
      </c>
      <c r="B172" s="103" t="s">
        <v>4209</v>
      </c>
      <c r="C172" s="15" t="s">
        <v>4210</v>
      </c>
      <c r="D172" s="16" t="s">
        <v>46</v>
      </c>
      <c r="E172" s="17" t="s">
        <v>60</v>
      </c>
      <c r="F172" s="32" t="s">
        <v>2164</v>
      </c>
      <c r="G172" s="16" t="s">
        <v>3919</v>
      </c>
      <c r="H172" s="36" t="s">
        <v>3920</v>
      </c>
      <c r="I172" s="19">
        <v>47013.2</v>
      </c>
      <c r="J172" s="19">
        <v>2015</v>
      </c>
      <c r="K172" s="19" t="s">
        <v>3921</v>
      </c>
      <c r="L172" s="19">
        <v>47013</v>
      </c>
      <c r="M172" s="19">
        <v>2</v>
      </c>
      <c r="O172" s="64" t="s">
        <v>65</v>
      </c>
      <c r="P172" s="17" t="e">
        <f>COUNTIF(#REF!,B172)</f>
        <v>#REF!</v>
      </c>
    </row>
    <row r="173" ht="34.2" spans="1:16">
      <c r="A173" s="28">
        <v>513</v>
      </c>
      <c r="B173" s="89" t="s">
        <v>4438</v>
      </c>
      <c r="C173" s="90" t="s">
        <v>4439</v>
      </c>
      <c r="D173" s="76" t="s">
        <v>46</v>
      </c>
      <c r="E173" s="17" t="s">
        <v>60</v>
      </c>
      <c r="F173" s="44" t="s">
        <v>2164</v>
      </c>
      <c r="G173" s="422" t="s">
        <v>4426</v>
      </c>
      <c r="H173" s="33" t="s">
        <v>4427</v>
      </c>
      <c r="I173" s="121">
        <v>3696.1</v>
      </c>
      <c r="J173" s="121">
        <v>2011</v>
      </c>
      <c r="K173" s="121" t="s">
        <v>4428</v>
      </c>
      <c r="L173" s="62">
        <v>3696</v>
      </c>
      <c r="M173" s="121">
        <v>1</v>
      </c>
      <c r="N173" s="68"/>
      <c r="O173" s="64" t="s">
        <v>65</v>
      </c>
      <c r="P173" s="17" t="e">
        <f>COUNTIF(#REF!,B173)</f>
        <v>#REF!</v>
      </c>
    </row>
    <row r="174" spans="1:16">
      <c r="A174" s="28">
        <v>514</v>
      </c>
      <c r="B174" s="91" t="s">
        <v>4448</v>
      </c>
      <c r="C174" s="88" t="s">
        <v>4449</v>
      </c>
      <c r="D174" s="31" t="s">
        <v>46</v>
      </c>
      <c r="E174" s="17" t="s">
        <v>60</v>
      </c>
      <c r="F174" s="32" t="s">
        <v>2164</v>
      </c>
      <c r="G174" s="419" t="s">
        <v>4426</v>
      </c>
      <c r="H174" s="33" t="s">
        <v>4427</v>
      </c>
      <c r="I174" s="70">
        <v>3696.2</v>
      </c>
      <c r="J174" s="70">
        <v>2011</v>
      </c>
      <c r="K174" s="62" t="s">
        <v>4428</v>
      </c>
      <c r="L174" s="62">
        <v>3696</v>
      </c>
      <c r="M174" s="70">
        <v>2</v>
      </c>
      <c r="N174" s="68"/>
      <c r="O174" s="64" t="s">
        <v>65</v>
      </c>
      <c r="P174" s="17" t="e">
        <f>COUNTIF(#REF!,B174)</f>
        <v>#REF!</v>
      </c>
    </row>
    <row r="175" spans="1:16">
      <c r="A175" s="28">
        <v>515</v>
      </c>
      <c r="B175" s="91" t="s">
        <v>4456</v>
      </c>
      <c r="C175" s="88" t="s">
        <v>4457</v>
      </c>
      <c r="D175" s="31" t="s">
        <v>46</v>
      </c>
      <c r="E175" s="17" t="s">
        <v>60</v>
      </c>
      <c r="F175" s="32" t="s">
        <v>2164</v>
      </c>
      <c r="G175" s="419" t="s">
        <v>4426</v>
      </c>
      <c r="H175" s="33" t="s">
        <v>4427</v>
      </c>
      <c r="I175" s="70">
        <v>3696.3</v>
      </c>
      <c r="J175" s="70">
        <v>2011</v>
      </c>
      <c r="K175" s="62" t="s">
        <v>4428</v>
      </c>
      <c r="L175" s="62">
        <v>3696</v>
      </c>
      <c r="M175" s="70">
        <v>3</v>
      </c>
      <c r="N175" s="68"/>
      <c r="O175" s="64" t="s">
        <v>65</v>
      </c>
      <c r="P175" s="17" t="e">
        <f>COUNTIF(#REF!,B175)</f>
        <v>#REF!</v>
      </c>
    </row>
    <row r="176" spans="1:16">
      <c r="A176" s="28">
        <v>520</v>
      </c>
      <c r="B176" s="96" t="s">
        <v>4500</v>
      </c>
      <c r="C176" s="100" t="s">
        <v>4501</v>
      </c>
      <c r="D176" s="76" t="s">
        <v>46</v>
      </c>
      <c r="E176" s="17" t="s">
        <v>60</v>
      </c>
      <c r="F176" s="16" t="s">
        <v>2164</v>
      </c>
      <c r="G176" s="77" t="s">
        <v>4482</v>
      </c>
      <c r="H176" s="78" t="s">
        <v>4483</v>
      </c>
      <c r="I176" s="19">
        <v>5000.1</v>
      </c>
      <c r="J176" s="19">
        <v>2007</v>
      </c>
      <c r="K176" s="19" t="s">
        <v>4484</v>
      </c>
      <c r="L176" s="19">
        <v>5000</v>
      </c>
      <c r="M176" s="19">
        <v>1</v>
      </c>
      <c r="O176" s="64" t="s">
        <v>65</v>
      </c>
      <c r="P176" s="17" t="e">
        <f>COUNTIF(#REF!,B176)</f>
        <v>#REF!</v>
      </c>
    </row>
    <row r="177" spans="1:16">
      <c r="A177" s="28">
        <v>521</v>
      </c>
      <c r="B177" s="96" t="s">
        <v>4512</v>
      </c>
      <c r="C177" s="100" t="s">
        <v>4513</v>
      </c>
      <c r="D177" s="76" t="s">
        <v>46</v>
      </c>
      <c r="E177" s="17" t="s">
        <v>60</v>
      </c>
      <c r="F177" s="16" t="s">
        <v>2164</v>
      </c>
      <c r="G177" s="77" t="s">
        <v>4482</v>
      </c>
      <c r="H177" s="78" t="s">
        <v>4483</v>
      </c>
      <c r="I177" s="19">
        <v>5000.3</v>
      </c>
      <c r="J177" s="19">
        <v>2007</v>
      </c>
      <c r="K177" s="19" t="s">
        <v>4484</v>
      </c>
      <c r="L177" s="19">
        <v>5000</v>
      </c>
      <c r="M177" s="19">
        <v>3</v>
      </c>
      <c r="O177" s="64" t="s">
        <v>65</v>
      </c>
      <c r="P177" s="17" t="e">
        <f>COUNTIF(#REF!,B177)</f>
        <v>#REF!</v>
      </c>
    </row>
    <row r="178" ht="21.6" spans="1:16">
      <c r="A178" s="28">
        <v>522</v>
      </c>
      <c r="B178" s="112" t="s">
        <v>4521</v>
      </c>
      <c r="C178" s="15" t="s">
        <v>4522</v>
      </c>
      <c r="D178" s="76" t="s">
        <v>46</v>
      </c>
      <c r="E178" s="17" t="s">
        <v>60</v>
      </c>
      <c r="F178" s="16" t="s">
        <v>2164</v>
      </c>
      <c r="G178" s="18" t="s">
        <v>4482</v>
      </c>
      <c r="H178" s="78" t="s">
        <v>4483</v>
      </c>
      <c r="I178" s="19">
        <v>5000.4</v>
      </c>
      <c r="J178" s="19">
        <v>2007</v>
      </c>
      <c r="K178" s="19" t="s">
        <v>4484</v>
      </c>
      <c r="L178" s="19">
        <v>5000</v>
      </c>
      <c r="M178" s="19">
        <v>4</v>
      </c>
      <c r="O178" s="64" t="s">
        <v>65</v>
      </c>
      <c r="P178" s="17" t="e">
        <f>COUNTIF(#REF!,B178)</f>
        <v>#REF!</v>
      </c>
    </row>
    <row r="179" spans="1:16">
      <c r="A179" s="28">
        <v>523</v>
      </c>
      <c r="B179" s="96" t="s">
        <v>4529</v>
      </c>
      <c r="C179" s="100" t="s">
        <v>4530</v>
      </c>
      <c r="D179" s="76" t="s">
        <v>445</v>
      </c>
      <c r="E179" s="17" t="s">
        <v>60</v>
      </c>
      <c r="F179" s="16" t="s">
        <v>2164</v>
      </c>
      <c r="G179" s="77" t="s">
        <v>4482</v>
      </c>
      <c r="H179" s="78" t="s">
        <v>4483</v>
      </c>
      <c r="I179" s="19">
        <v>5000.6</v>
      </c>
      <c r="J179" s="19">
        <v>2007</v>
      </c>
      <c r="K179" s="19" t="s">
        <v>4484</v>
      </c>
      <c r="L179" s="19">
        <v>5000</v>
      </c>
      <c r="M179" s="19">
        <v>6</v>
      </c>
      <c r="O179" s="64" t="s">
        <v>65</v>
      </c>
      <c r="P179" s="17" t="e">
        <f>COUNTIF(#REF!,B179)</f>
        <v>#REF!</v>
      </c>
    </row>
    <row r="180" ht="21.6" spans="1:16">
      <c r="A180" s="28">
        <v>526</v>
      </c>
      <c r="B180" s="112" t="s">
        <v>4553</v>
      </c>
      <c r="C180" s="15" t="s">
        <v>4554</v>
      </c>
      <c r="D180" s="76" t="s">
        <v>46</v>
      </c>
      <c r="E180" s="17" t="s">
        <v>60</v>
      </c>
      <c r="F180" s="16" t="s">
        <v>2164</v>
      </c>
      <c r="G180" s="18" t="s">
        <v>4482</v>
      </c>
      <c r="H180" s="78" t="s">
        <v>4483</v>
      </c>
      <c r="I180" s="19">
        <v>5000.12</v>
      </c>
      <c r="J180" s="19">
        <v>2007</v>
      </c>
      <c r="K180" s="19" t="s">
        <v>4484</v>
      </c>
      <c r="L180" s="19">
        <v>5000</v>
      </c>
      <c r="M180" s="19">
        <v>12</v>
      </c>
      <c r="O180" s="64" t="s">
        <v>65</v>
      </c>
      <c r="P180" s="17" t="e">
        <f>COUNTIF(#REF!,B180)</f>
        <v>#REF!</v>
      </c>
    </row>
    <row r="181" ht="21.6" spans="1:16">
      <c r="A181" s="28">
        <v>527</v>
      </c>
      <c r="B181" s="112" t="s">
        <v>4561</v>
      </c>
      <c r="C181" s="15" t="s">
        <v>4562</v>
      </c>
      <c r="D181" s="76" t="s">
        <v>46</v>
      </c>
      <c r="E181" s="17" t="s">
        <v>60</v>
      </c>
      <c r="F181" s="16" t="s">
        <v>2164</v>
      </c>
      <c r="G181" s="18" t="s">
        <v>4482</v>
      </c>
      <c r="H181" s="78" t="s">
        <v>4483</v>
      </c>
      <c r="I181" s="19">
        <v>5000.13</v>
      </c>
      <c r="J181" s="19">
        <v>2007</v>
      </c>
      <c r="K181" s="19" t="s">
        <v>4484</v>
      </c>
      <c r="L181" s="19">
        <v>5000</v>
      </c>
      <c r="M181" s="19">
        <v>13</v>
      </c>
      <c r="O181" s="64" t="s">
        <v>65</v>
      </c>
      <c r="P181" s="17" t="e">
        <f>COUNTIF(#REF!,B181)</f>
        <v>#REF!</v>
      </c>
    </row>
    <row r="182" spans="1:16">
      <c r="A182" s="28">
        <v>531</v>
      </c>
      <c r="B182" s="113" t="s">
        <v>4597</v>
      </c>
      <c r="C182" s="15" t="s">
        <v>4598</v>
      </c>
      <c r="D182" s="76" t="s">
        <v>46</v>
      </c>
      <c r="E182" s="17" t="s">
        <v>60</v>
      </c>
      <c r="F182" s="16" t="s">
        <v>2164</v>
      </c>
      <c r="G182" s="18" t="s">
        <v>4608</v>
      </c>
      <c r="H182" s="78" t="s">
        <v>4609</v>
      </c>
      <c r="I182" s="19">
        <v>1108</v>
      </c>
      <c r="J182" s="19">
        <v>2012</v>
      </c>
      <c r="K182" s="19" t="s">
        <v>4609</v>
      </c>
      <c r="L182" s="19">
        <v>1108</v>
      </c>
      <c r="O182" s="64" t="s">
        <v>65</v>
      </c>
      <c r="P182" s="17" t="e">
        <f>COUNTIF(#REF!,B182)</f>
        <v>#REF!</v>
      </c>
    </row>
    <row r="183" spans="1:16">
      <c r="A183" s="28">
        <v>534</v>
      </c>
      <c r="B183" s="84" t="s">
        <v>4638</v>
      </c>
      <c r="C183" s="114" t="s">
        <v>4639</v>
      </c>
      <c r="D183" s="51" t="s">
        <v>46</v>
      </c>
      <c r="E183" s="17" t="s">
        <v>60</v>
      </c>
      <c r="F183" s="31" t="s">
        <v>2164</v>
      </c>
      <c r="G183" s="77" t="s">
        <v>4643</v>
      </c>
      <c r="H183" s="82" t="s">
        <v>4644</v>
      </c>
      <c r="I183" s="62">
        <v>252</v>
      </c>
      <c r="J183" s="70">
        <v>1998</v>
      </c>
      <c r="K183" s="70" t="s">
        <v>4645</v>
      </c>
      <c r="L183" s="70">
        <v>252</v>
      </c>
      <c r="M183" s="62"/>
      <c r="N183" s="123"/>
      <c r="O183" s="64" t="s">
        <v>65</v>
      </c>
      <c r="P183" s="17" t="e">
        <f>COUNTIF(#REF!,B183)</f>
        <v>#REF!</v>
      </c>
    </row>
    <row r="184" ht="15.6" spans="1:16">
      <c r="A184" s="28">
        <v>548</v>
      </c>
      <c r="B184" s="92" t="s">
        <v>4765</v>
      </c>
      <c r="C184" s="15" t="s">
        <v>4766</v>
      </c>
      <c r="D184" s="51" t="s">
        <v>46</v>
      </c>
      <c r="E184" s="17" t="s">
        <v>60</v>
      </c>
      <c r="F184" s="16" t="s">
        <v>4634</v>
      </c>
      <c r="G184" s="18" t="s">
        <v>4699</v>
      </c>
      <c r="H184" s="78" t="s">
        <v>4700</v>
      </c>
      <c r="I184" s="19">
        <v>1145</v>
      </c>
      <c r="J184" s="19">
        <v>2020</v>
      </c>
      <c r="K184" s="19" t="s">
        <v>4701</v>
      </c>
      <c r="L184" s="16">
        <v>1145</v>
      </c>
      <c r="N184" s="65" t="s">
        <v>65</v>
      </c>
      <c r="O184" s="64" t="s">
        <v>65</v>
      </c>
      <c r="P184" s="17" t="e">
        <f>COUNTIF(#REF!,B184)</f>
        <v>#REF!</v>
      </c>
    </row>
    <row r="185" spans="1:16">
      <c r="A185" s="28">
        <v>552</v>
      </c>
      <c r="B185" s="113" t="s">
        <v>4786</v>
      </c>
      <c r="C185" s="15" t="s">
        <v>4787</v>
      </c>
      <c r="D185" s="51" t="s">
        <v>46</v>
      </c>
      <c r="E185" s="17" t="s">
        <v>60</v>
      </c>
      <c r="F185" s="16" t="s">
        <v>4634</v>
      </c>
      <c r="G185" s="18" t="s">
        <v>4699</v>
      </c>
      <c r="H185" s="78" t="s">
        <v>4700</v>
      </c>
      <c r="I185" s="19">
        <v>1460</v>
      </c>
      <c r="J185" s="19">
        <v>2018</v>
      </c>
      <c r="K185" s="19" t="s">
        <v>4701</v>
      </c>
      <c r="L185" s="16">
        <v>1460</v>
      </c>
      <c r="N185" s="65" t="s">
        <v>65</v>
      </c>
      <c r="O185" s="64" t="s">
        <v>65</v>
      </c>
      <c r="P185" s="17" t="e">
        <f>COUNTIF(#REF!,B185)</f>
        <v>#REF!</v>
      </c>
    </row>
    <row r="186" spans="1:16">
      <c r="A186" s="28">
        <v>591</v>
      </c>
      <c r="B186" s="115" t="s">
        <v>5085</v>
      </c>
      <c r="C186" s="116" t="s">
        <v>5086</v>
      </c>
      <c r="D186" s="43" t="s">
        <v>46</v>
      </c>
      <c r="E186" s="17" t="s">
        <v>60</v>
      </c>
      <c r="F186" s="44" t="s">
        <v>5088</v>
      </c>
      <c r="G186" s="44" t="s">
        <v>5089</v>
      </c>
      <c r="H186" s="33" t="s">
        <v>5090</v>
      </c>
      <c r="I186" s="62" t="s">
        <v>5377</v>
      </c>
      <c r="J186" s="62">
        <v>2012</v>
      </c>
      <c r="K186" s="62" t="s">
        <v>5092</v>
      </c>
      <c r="L186" s="62">
        <v>46</v>
      </c>
      <c r="M186" s="62"/>
      <c r="N186" s="68"/>
      <c r="O186" s="64" t="s">
        <v>65</v>
      </c>
      <c r="P186" s="17" t="e">
        <f>COUNTIF(#REF!,B186)</f>
        <v>#REF!</v>
      </c>
    </row>
    <row r="187" spans="1:16">
      <c r="A187" s="28">
        <v>620</v>
      </c>
      <c r="B187" s="117" t="s">
        <v>5178</v>
      </c>
      <c r="C187" s="90" t="s">
        <v>5179</v>
      </c>
      <c r="D187" s="80" t="s">
        <v>46</v>
      </c>
      <c r="E187" s="17" t="s">
        <v>5099</v>
      </c>
      <c r="F187" s="44" t="s">
        <v>5122</v>
      </c>
      <c r="G187" s="44" t="s">
        <v>5180</v>
      </c>
      <c r="H187" s="33" t="s">
        <v>5173</v>
      </c>
      <c r="I187" s="121" t="s">
        <v>5181</v>
      </c>
      <c r="J187" s="121">
        <v>1997</v>
      </c>
      <c r="K187" s="121" t="s">
        <v>5173</v>
      </c>
      <c r="L187" s="62" t="s">
        <v>5181</v>
      </c>
      <c r="M187" s="121"/>
      <c r="N187" s="68"/>
      <c r="O187" s="64" t="s">
        <v>65</v>
      </c>
      <c r="P187" s="17" t="e">
        <f>COUNTIF(#REF!,B187)</f>
        <v>#REF!</v>
      </c>
    </row>
    <row r="188" ht="43.2" spans="1:16">
      <c r="A188" s="28">
        <v>627</v>
      </c>
      <c r="B188" s="101" t="s">
        <v>5208</v>
      </c>
      <c r="C188" s="118" t="s">
        <v>5209</v>
      </c>
      <c r="D188" s="51" t="s">
        <v>46</v>
      </c>
      <c r="E188" s="17" t="s">
        <v>5099</v>
      </c>
      <c r="F188" s="32" t="s">
        <v>5122</v>
      </c>
      <c r="G188" s="32" t="s">
        <v>5212</v>
      </c>
      <c r="H188" s="33" t="s">
        <v>5206</v>
      </c>
      <c r="I188" s="124" t="s">
        <v>5213</v>
      </c>
      <c r="J188" s="121">
        <v>2019</v>
      </c>
      <c r="K188" s="121" t="s">
        <v>5206</v>
      </c>
      <c r="L188" s="62" t="s">
        <v>5213</v>
      </c>
      <c r="M188" s="121"/>
      <c r="N188" s="68"/>
      <c r="O188" s="64" t="s">
        <v>65</v>
      </c>
      <c r="P188" s="17" t="e">
        <f>COUNTIF(#REF!,B188)</f>
        <v>#REF!</v>
      </c>
    </row>
    <row r="189" ht="26.4" spans="1:16">
      <c r="A189" s="28">
        <v>637</v>
      </c>
      <c r="B189" s="89" t="s">
        <v>5239</v>
      </c>
      <c r="C189" s="90" t="s">
        <v>5240</v>
      </c>
      <c r="D189" s="76" t="s">
        <v>46</v>
      </c>
      <c r="E189" s="17" t="s">
        <v>5099</v>
      </c>
      <c r="F189" s="44" t="s">
        <v>5122</v>
      </c>
      <c r="G189" s="44" t="s">
        <v>5212</v>
      </c>
      <c r="H189" s="33" t="s">
        <v>5206</v>
      </c>
      <c r="I189" s="121" t="s">
        <v>5242</v>
      </c>
      <c r="J189" s="121">
        <v>2018</v>
      </c>
      <c r="K189" s="121" t="s">
        <v>5206</v>
      </c>
      <c r="L189" s="62" t="s">
        <v>5242</v>
      </c>
      <c r="M189" s="121"/>
      <c r="N189" s="68"/>
      <c r="O189" s="64" t="s">
        <v>65</v>
      </c>
      <c r="P189" s="17" t="e">
        <f>COUNTIF(#REF!,B189)</f>
        <v>#REF!</v>
      </c>
    </row>
    <row r="190" spans="1:16">
      <c r="A190" s="28">
        <v>645</v>
      </c>
      <c r="B190" s="89" t="s">
        <v>5264</v>
      </c>
      <c r="C190" s="90" t="s">
        <v>5265</v>
      </c>
      <c r="D190" s="76" t="s">
        <v>46</v>
      </c>
      <c r="E190" s="17" t="s">
        <v>5099</v>
      </c>
      <c r="F190" s="44" t="s">
        <v>5122</v>
      </c>
      <c r="G190" s="44" t="s">
        <v>5212</v>
      </c>
      <c r="H190" s="33" t="s">
        <v>5206</v>
      </c>
      <c r="I190" s="121" t="s">
        <v>5267</v>
      </c>
      <c r="J190" s="121">
        <v>2021</v>
      </c>
      <c r="K190" s="121" t="s">
        <v>5206</v>
      </c>
      <c r="L190" s="62" t="s">
        <v>5267</v>
      </c>
      <c r="M190" s="121"/>
      <c r="N190" s="68"/>
      <c r="O190" s="64" t="s">
        <v>65</v>
      </c>
      <c r="P190" s="17" t="e">
        <f>COUNTIF(#REF!,B190)</f>
        <v>#REF!</v>
      </c>
    </row>
    <row r="191" spans="1:16">
      <c r="A191" s="28">
        <v>1</v>
      </c>
      <c r="B191" s="89" t="s">
        <v>44</v>
      </c>
      <c r="C191" s="90" t="s">
        <v>45</v>
      </c>
      <c r="D191" s="43" t="s">
        <v>46</v>
      </c>
      <c r="E191" s="17" t="s">
        <v>60</v>
      </c>
      <c r="F191" s="44" t="s">
        <v>61</v>
      </c>
      <c r="G191" s="44" t="s">
        <v>62</v>
      </c>
      <c r="H191" s="33" t="s">
        <v>63</v>
      </c>
      <c r="I191" s="121">
        <v>150.1</v>
      </c>
      <c r="J191" s="121">
        <v>2011</v>
      </c>
      <c r="K191" s="121" t="s">
        <v>64</v>
      </c>
      <c r="L191" s="62">
        <v>150</v>
      </c>
      <c r="M191" s="121">
        <v>1</v>
      </c>
      <c r="N191" s="68"/>
      <c r="O191" s="64" t="s">
        <v>65</v>
      </c>
      <c r="P191" s="17" t="e">
        <f>COUNTIF(#REF!,B191)</f>
        <v>#REF!</v>
      </c>
    </row>
    <row r="192" spans="1:16">
      <c r="A192" s="28">
        <v>2</v>
      </c>
      <c r="B192" s="119" t="s">
        <v>66</v>
      </c>
      <c r="C192" s="120" t="s">
        <v>67</v>
      </c>
      <c r="D192" s="31" t="s">
        <v>46</v>
      </c>
      <c r="E192" s="17" t="s">
        <v>60</v>
      </c>
      <c r="F192" s="32" t="s">
        <v>61</v>
      </c>
      <c r="G192" s="32" t="s">
        <v>62</v>
      </c>
      <c r="H192" s="33" t="s">
        <v>63</v>
      </c>
      <c r="I192" s="62">
        <v>150.2</v>
      </c>
      <c r="J192" s="62">
        <v>2011</v>
      </c>
      <c r="K192" s="62" t="s">
        <v>64</v>
      </c>
      <c r="L192" s="62">
        <v>151</v>
      </c>
      <c r="M192" s="62">
        <v>2</v>
      </c>
      <c r="N192" s="68"/>
      <c r="O192" s="64" t="s">
        <v>65</v>
      </c>
      <c r="P192" s="17" t="e">
        <f>COUNTIF(#REF!,B192)</f>
        <v>#REF!</v>
      </c>
    </row>
    <row r="193" spans="1:16">
      <c r="A193" s="28">
        <v>3</v>
      </c>
      <c r="B193" s="117" t="s">
        <v>74</v>
      </c>
      <c r="C193" s="90" t="s">
        <v>75</v>
      </c>
      <c r="D193" s="43" t="s">
        <v>46</v>
      </c>
      <c r="E193" s="17" t="s">
        <v>60</v>
      </c>
      <c r="F193" s="44" t="s">
        <v>61</v>
      </c>
      <c r="G193" s="44" t="s">
        <v>62</v>
      </c>
      <c r="H193" s="33" t="s">
        <v>63</v>
      </c>
      <c r="I193" s="121">
        <v>150.3</v>
      </c>
      <c r="J193" s="121">
        <v>2011</v>
      </c>
      <c r="K193" s="121" t="s">
        <v>64</v>
      </c>
      <c r="L193" s="62">
        <v>152</v>
      </c>
      <c r="M193" s="121">
        <v>3</v>
      </c>
      <c r="N193" s="68"/>
      <c r="O193" s="64" t="s">
        <v>65</v>
      </c>
      <c r="P193" s="17" t="e">
        <f>COUNTIF(#REF!,B193)</f>
        <v>#REF!</v>
      </c>
    </row>
    <row r="194" spans="1:16">
      <c r="A194" s="28">
        <v>4</v>
      </c>
      <c r="B194" s="89" t="s">
        <v>81</v>
      </c>
      <c r="C194" s="90" t="s">
        <v>82</v>
      </c>
      <c r="D194" s="43" t="s">
        <v>46</v>
      </c>
      <c r="E194" s="17" t="s">
        <v>60</v>
      </c>
      <c r="F194" s="44" t="s">
        <v>61</v>
      </c>
      <c r="G194" s="44" t="s">
        <v>62</v>
      </c>
      <c r="H194" s="33" t="s">
        <v>63</v>
      </c>
      <c r="I194" s="121">
        <v>150.4</v>
      </c>
      <c r="J194" s="121">
        <v>2011</v>
      </c>
      <c r="K194" s="121" t="s">
        <v>64</v>
      </c>
      <c r="L194" s="62">
        <v>153</v>
      </c>
      <c r="M194" s="121">
        <v>4</v>
      </c>
      <c r="N194" s="68"/>
      <c r="O194" s="64" t="s">
        <v>65</v>
      </c>
      <c r="P194" s="17" t="e">
        <f>COUNTIF(#REF!,B194)</f>
        <v>#REF!</v>
      </c>
    </row>
    <row r="195" spans="1:16">
      <c r="A195" s="28">
        <v>11</v>
      </c>
      <c r="B195" s="117" t="s">
        <v>164</v>
      </c>
      <c r="C195" s="90" t="s">
        <v>156</v>
      </c>
      <c r="D195" s="43" t="s">
        <v>46</v>
      </c>
      <c r="E195" s="17" t="s">
        <v>60</v>
      </c>
      <c r="F195" s="44" t="s">
        <v>61</v>
      </c>
      <c r="G195" s="44" t="s">
        <v>62</v>
      </c>
      <c r="H195" s="33" t="s">
        <v>63</v>
      </c>
      <c r="I195" s="121">
        <v>229</v>
      </c>
      <c r="J195" s="121">
        <v>2020</v>
      </c>
      <c r="K195" s="121" t="s">
        <v>64</v>
      </c>
      <c r="L195" s="62">
        <v>229</v>
      </c>
      <c r="M195" s="121"/>
      <c r="N195" s="68"/>
      <c r="O195" s="64" t="s">
        <v>65</v>
      </c>
      <c r="P195" s="17" t="e">
        <f>COUNTIF(#REF!,B195)</f>
        <v>#REF!</v>
      </c>
    </row>
    <row r="196" spans="1:16">
      <c r="A196" s="28">
        <v>13</v>
      </c>
      <c r="B196" s="84" t="s">
        <v>176</v>
      </c>
      <c r="C196" s="76" t="s">
        <v>177</v>
      </c>
      <c r="D196" s="38" t="s">
        <v>46</v>
      </c>
      <c r="E196" s="17" t="s">
        <v>60</v>
      </c>
      <c r="F196" s="32" t="s">
        <v>61</v>
      </c>
      <c r="G196" s="419" t="s">
        <v>62</v>
      </c>
      <c r="H196" s="33" t="s">
        <v>63</v>
      </c>
      <c r="I196" s="62">
        <v>230.2</v>
      </c>
      <c r="J196" s="62">
        <v>2022</v>
      </c>
      <c r="K196" s="62" t="s">
        <v>64</v>
      </c>
      <c r="L196" s="62">
        <v>230</v>
      </c>
      <c r="M196" s="62">
        <v>2</v>
      </c>
      <c r="N196" s="67"/>
      <c r="O196" s="64" t="s">
        <v>65</v>
      </c>
      <c r="P196" s="17" t="e">
        <f>COUNTIF(#REF!,B196)</f>
        <v>#REF!</v>
      </c>
    </row>
    <row r="197" spans="1:16">
      <c r="A197" s="28">
        <v>14</v>
      </c>
      <c r="B197" s="84" t="s">
        <v>190</v>
      </c>
      <c r="C197" s="76" t="s">
        <v>191</v>
      </c>
      <c r="D197" s="31" t="s">
        <v>46</v>
      </c>
      <c r="E197" s="17" t="s">
        <v>60</v>
      </c>
      <c r="F197" s="32" t="s">
        <v>61</v>
      </c>
      <c r="G197" s="419" t="s">
        <v>62</v>
      </c>
      <c r="H197" s="33" t="s">
        <v>63</v>
      </c>
      <c r="I197" s="62">
        <v>230.3</v>
      </c>
      <c r="J197" s="62">
        <v>2022</v>
      </c>
      <c r="K197" s="62" t="s">
        <v>64</v>
      </c>
      <c r="L197" s="62">
        <v>230</v>
      </c>
      <c r="M197" s="62">
        <v>3</v>
      </c>
      <c r="N197" s="67"/>
      <c r="O197" s="64" t="s">
        <v>65</v>
      </c>
      <c r="P197" s="17" t="e">
        <f>COUNTIF(#REF!,B197)</f>
        <v>#REF!</v>
      </c>
    </row>
    <row r="198" ht="21.6" spans="1:16">
      <c r="A198" s="28">
        <v>16</v>
      </c>
      <c r="B198" s="119" t="s">
        <v>206</v>
      </c>
      <c r="C198" s="120" t="s">
        <v>207</v>
      </c>
      <c r="D198" s="76" t="s">
        <v>46</v>
      </c>
      <c r="E198" s="17" t="s">
        <v>60</v>
      </c>
      <c r="F198" s="44" t="s">
        <v>61</v>
      </c>
      <c r="G198" s="44" t="s">
        <v>62</v>
      </c>
      <c r="H198" s="33" t="s">
        <v>63</v>
      </c>
      <c r="I198" s="62">
        <v>231.1</v>
      </c>
      <c r="J198" s="62">
        <v>2018</v>
      </c>
      <c r="K198" s="62" t="s">
        <v>64</v>
      </c>
      <c r="L198" s="62">
        <v>231</v>
      </c>
      <c r="M198" s="62">
        <v>1</v>
      </c>
      <c r="N198" s="68"/>
      <c r="O198" s="64" t="s">
        <v>65</v>
      </c>
      <c r="P198" s="17" t="e">
        <f>COUNTIF(#REF!,B198)</f>
        <v>#REF!</v>
      </c>
    </row>
    <row r="199" spans="1:16">
      <c r="A199" s="28">
        <v>17</v>
      </c>
      <c r="B199" s="84" t="s">
        <v>212</v>
      </c>
      <c r="C199" s="76" t="s">
        <v>213</v>
      </c>
      <c r="D199" s="31" t="s">
        <v>46</v>
      </c>
      <c r="E199" s="17" t="s">
        <v>60</v>
      </c>
      <c r="F199" s="32" t="s">
        <v>61</v>
      </c>
      <c r="G199" s="419" t="s">
        <v>62</v>
      </c>
      <c r="H199" s="33" t="s">
        <v>63</v>
      </c>
      <c r="I199" s="62">
        <v>231.2</v>
      </c>
      <c r="J199" s="62">
        <v>2022</v>
      </c>
      <c r="K199" s="62" t="s">
        <v>64</v>
      </c>
      <c r="L199" s="62">
        <v>231</v>
      </c>
      <c r="M199" s="62">
        <v>2</v>
      </c>
      <c r="N199" s="67"/>
      <c r="O199" s="64" t="s">
        <v>65</v>
      </c>
      <c r="P199" s="17" t="e">
        <f>COUNTIF(#REF!,B199)</f>
        <v>#REF!</v>
      </c>
    </row>
    <row r="200" spans="1:16">
      <c r="A200" s="28">
        <v>18</v>
      </c>
      <c r="B200" s="84" t="s">
        <v>221</v>
      </c>
      <c r="C200" s="76" t="s">
        <v>222</v>
      </c>
      <c r="D200" s="31" t="s">
        <v>46</v>
      </c>
      <c r="E200" s="17" t="s">
        <v>60</v>
      </c>
      <c r="F200" s="32" t="s">
        <v>61</v>
      </c>
      <c r="G200" s="419" t="s">
        <v>62</v>
      </c>
      <c r="H200" s="33" t="s">
        <v>63</v>
      </c>
      <c r="I200" s="62">
        <v>231.3</v>
      </c>
      <c r="J200" s="62">
        <v>2022</v>
      </c>
      <c r="K200" s="62" t="s">
        <v>64</v>
      </c>
      <c r="L200" s="62">
        <v>231</v>
      </c>
      <c r="M200" s="62">
        <v>3</v>
      </c>
      <c r="N200" s="67"/>
      <c r="O200" s="64" t="s">
        <v>65</v>
      </c>
      <c r="P200" s="17" t="e">
        <f>COUNTIF(#REF!,B200)</f>
        <v>#REF!</v>
      </c>
    </row>
    <row r="201" spans="1:16">
      <c r="A201" s="28">
        <v>19</v>
      </c>
      <c r="B201" s="84" t="s">
        <v>229</v>
      </c>
      <c r="C201" s="76" t="s">
        <v>230</v>
      </c>
      <c r="D201" s="38" t="s">
        <v>46</v>
      </c>
      <c r="E201" s="17" t="s">
        <v>60</v>
      </c>
      <c r="F201" s="32" t="s">
        <v>61</v>
      </c>
      <c r="G201" s="419" t="s">
        <v>62</v>
      </c>
      <c r="H201" s="33" t="s">
        <v>63</v>
      </c>
      <c r="I201" s="62">
        <v>231.4</v>
      </c>
      <c r="J201" s="62">
        <v>2009</v>
      </c>
      <c r="K201" s="62" t="s">
        <v>64</v>
      </c>
      <c r="L201" s="62">
        <v>231</v>
      </c>
      <c r="M201" s="62">
        <v>4</v>
      </c>
      <c r="N201" s="68"/>
      <c r="O201" s="64" t="s">
        <v>65</v>
      </c>
      <c r="P201" s="17" t="e">
        <f>COUNTIF(#REF!,B201)</f>
        <v>#REF!</v>
      </c>
    </row>
    <row r="202" spans="1:16">
      <c r="A202" s="28">
        <v>20</v>
      </c>
      <c r="B202" s="117" t="s">
        <v>237</v>
      </c>
      <c r="C202" s="90" t="s">
        <v>238</v>
      </c>
      <c r="D202" s="43" t="s">
        <v>239</v>
      </c>
      <c r="E202" s="17" t="s">
        <v>60</v>
      </c>
      <c r="F202" s="44" t="s">
        <v>61</v>
      </c>
      <c r="G202" s="422" t="s">
        <v>62</v>
      </c>
      <c r="H202" s="33" t="s">
        <v>64</v>
      </c>
      <c r="I202" s="121">
        <v>253</v>
      </c>
      <c r="J202" s="121">
        <v>1989</v>
      </c>
      <c r="K202" s="121" t="s">
        <v>64</v>
      </c>
      <c r="L202" s="62">
        <v>253</v>
      </c>
      <c r="M202" s="121"/>
      <c r="N202" s="68"/>
      <c r="O202" s="64" t="s">
        <v>65</v>
      </c>
      <c r="P202" s="17" t="e">
        <f>COUNTIF(#REF!,B202)</f>
        <v>#REF!</v>
      </c>
    </row>
    <row r="203" spans="1:16">
      <c r="A203" s="28">
        <v>22</v>
      </c>
      <c r="B203" s="84" t="s">
        <v>268</v>
      </c>
      <c r="C203" s="76" t="s">
        <v>269</v>
      </c>
      <c r="D203" s="31" t="s">
        <v>46</v>
      </c>
      <c r="E203" s="17" t="s">
        <v>60</v>
      </c>
      <c r="F203" s="32" t="s">
        <v>61</v>
      </c>
      <c r="G203" s="32" t="s">
        <v>62</v>
      </c>
      <c r="H203" s="33" t="s">
        <v>63</v>
      </c>
      <c r="I203" s="62">
        <v>265</v>
      </c>
      <c r="J203" s="62">
        <v>1988</v>
      </c>
      <c r="K203" s="62" t="s">
        <v>64</v>
      </c>
      <c r="L203" s="62">
        <v>265</v>
      </c>
      <c r="M203" s="62"/>
      <c r="N203" s="67"/>
      <c r="O203" s="64" t="s">
        <v>65</v>
      </c>
      <c r="P203" s="17" t="e">
        <f>COUNTIF(#REF!,B203)</f>
        <v>#REF!</v>
      </c>
    </row>
    <row r="204" spans="1:16">
      <c r="A204" s="28">
        <v>23</v>
      </c>
      <c r="B204" s="84" t="s">
        <v>275</v>
      </c>
      <c r="C204" s="102" t="s">
        <v>276</v>
      </c>
      <c r="D204" s="31" t="s">
        <v>46</v>
      </c>
      <c r="E204" s="17" t="s">
        <v>60</v>
      </c>
      <c r="F204" s="32" t="s">
        <v>61</v>
      </c>
      <c r="G204" s="32" t="s">
        <v>62</v>
      </c>
      <c r="H204" s="33" t="s">
        <v>63</v>
      </c>
      <c r="I204" s="62">
        <v>308.1</v>
      </c>
      <c r="J204" s="62">
        <v>2023</v>
      </c>
      <c r="K204" s="62" t="s">
        <v>64</v>
      </c>
      <c r="L204" s="62">
        <v>308</v>
      </c>
      <c r="M204" s="62">
        <v>1</v>
      </c>
      <c r="N204" s="67"/>
      <c r="O204" s="64" t="s">
        <v>65</v>
      </c>
      <c r="P204" s="17" t="e">
        <f>COUNTIF(#REF!,B204)</f>
        <v>#REF!</v>
      </c>
    </row>
    <row r="205" spans="1:16">
      <c r="A205" s="28">
        <v>24</v>
      </c>
      <c r="B205" s="84" t="s">
        <v>289</v>
      </c>
      <c r="C205" s="76" t="s">
        <v>290</v>
      </c>
      <c r="D205" s="31" t="s">
        <v>46</v>
      </c>
      <c r="E205" s="17" t="s">
        <v>60</v>
      </c>
      <c r="F205" s="32" t="s">
        <v>61</v>
      </c>
      <c r="G205" s="32" t="s">
        <v>62</v>
      </c>
      <c r="H205" s="33" t="s">
        <v>63</v>
      </c>
      <c r="I205" s="62">
        <v>308.2</v>
      </c>
      <c r="J205" s="62">
        <v>2010</v>
      </c>
      <c r="K205" s="62" t="s">
        <v>64</v>
      </c>
      <c r="L205" s="62">
        <v>308</v>
      </c>
      <c r="M205" s="62">
        <v>2</v>
      </c>
      <c r="N205" s="67"/>
      <c r="O205" s="64" t="s">
        <v>65</v>
      </c>
      <c r="P205" s="17" t="e">
        <f>COUNTIF(#REF!,B205)</f>
        <v>#REF!</v>
      </c>
    </row>
    <row r="206" spans="1:16">
      <c r="A206" s="28">
        <v>26</v>
      </c>
      <c r="B206" s="119" t="s">
        <v>311</v>
      </c>
      <c r="C206" s="120" t="s">
        <v>312</v>
      </c>
      <c r="D206" s="76" t="s">
        <v>46</v>
      </c>
      <c r="E206" s="17" t="s">
        <v>60</v>
      </c>
      <c r="F206" s="44" t="s">
        <v>61</v>
      </c>
      <c r="G206" s="44" t="s">
        <v>62</v>
      </c>
      <c r="H206" s="33" t="s">
        <v>63</v>
      </c>
      <c r="I206" s="62">
        <v>474</v>
      </c>
      <c r="J206" s="62">
        <v>2008</v>
      </c>
      <c r="K206" s="62" t="s">
        <v>64</v>
      </c>
      <c r="L206" s="62">
        <v>474</v>
      </c>
      <c r="M206" s="62"/>
      <c r="N206" s="68"/>
      <c r="O206" s="64" t="s">
        <v>65</v>
      </c>
      <c r="P206" s="17" t="e">
        <f>COUNTIF(#REF!,B206)</f>
        <v>#REF!</v>
      </c>
    </row>
    <row r="207" spans="1:16">
      <c r="A207" s="28">
        <v>27</v>
      </c>
      <c r="B207" s="86" t="s">
        <v>323</v>
      </c>
      <c r="C207" s="102" t="s">
        <v>324</v>
      </c>
      <c r="D207" s="38" t="s">
        <v>46</v>
      </c>
      <c r="E207" s="17" t="s">
        <v>60</v>
      </c>
      <c r="F207" s="32" t="s">
        <v>61</v>
      </c>
      <c r="G207" s="32" t="s">
        <v>62</v>
      </c>
      <c r="H207" s="33" t="s">
        <v>63</v>
      </c>
      <c r="I207" s="62">
        <v>482</v>
      </c>
      <c r="J207" s="62">
        <v>2008</v>
      </c>
      <c r="K207" s="62" t="s">
        <v>64</v>
      </c>
      <c r="L207" s="62">
        <v>482</v>
      </c>
      <c r="M207" s="62"/>
      <c r="N207" s="68"/>
      <c r="O207" s="64" t="s">
        <v>65</v>
      </c>
      <c r="P207" s="17" t="e">
        <f>COUNTIF(#REF!,B207)</f>
        <v>#REF!</v>
      </c>
    </row>
    <row r="208" spans="1:16">
      <c r="A208" s="28">
        <v>28</v>
      </c>
      <c r="B208" s="125" t="s">
        <v>331</v>
      </c>
      <c r="C208" s="126" t="s">
        <v>332</v>
      </c>
      <c r="D208" s="38" t="s">
        <v>46</v>
      </c>
      <c r="E208" s="17" t="s">
        <v>60</v>
      </c>
      <c r="F208" s="32" t="s">
        <v>61</v>
      </c>
      <c r="G208" s="32" t="s">
        <v>62</v>
      </c>
      <c r="H208" s="33" t="s">
        <v>63</v>
      </c>
      <c r="I208" s="62">
        <v>491</v>
      </c>
      <c r="J208" s="62">
        <v>2008</v>
      </c>
      <c r="K208" s="62" t="s">
        <v>64</v>
      </c>
      <c r="L208" s="62">
        <v>491</v>
      </c>
      <c r="M208" s="62"/>
      <c r="N208" s="68"/>
      <c r="O208" s="64" t="s">
        <v>65</v>
      </c>
      <c r="P208" s="17" t="e">
        <f>COUNTIF(#REF!,B208)</f>
        <v>#REF!</v>
      </c>
    </row>
    <row r="209" spans="1:16">
      <c r="A209" s="28">
        <v>29</v>
      </c>
      <c r="B209" s="115" t="s">
        <v>340</v>
      </c>
      <c r="C209" s="127" t="s">
        <v>341</v>
      </c>
      <c r="D209" s="43" t="s">
        <v>239</v>
      </c>
      <c r="E209" s="17" t="s">
        <v>60</v>
      </c>
      <c r="F209" s="44" t="s">
        <v>61</v>
      </c>
      <c r="G209" s="44" t="s">
        <v>62</v>
      </c>
      <c r="H209" s="33" t="s">
        <v>63</v>
      </c>
      <c r="I209" s="62">
        <v>510</v>
      </c>
      <c r="J209" s="62">
        <v>1983</v>
      </c>
      <c r="K209" s="62" t="s">
        <v>64</v>
      </c>
      <c r="L209" s="62">
        <v>510</v>
      </c>
      <c r="M209" s="62"/>
      <c r="N209" s="68"/>
      <c r="O209" s="64" t="s">
        <v>65</v>
      </c>
      <c r="P209" s="17" t="e">
        <f>COUNTIF(#REF!,B209)</f>
        <v>#REF!</v>
      </c>
    </row>
    <row r="210" spans="1:16">
      <c r="A210" s="28">
        <v>30</v>
      </c>
      <c r="B210" s="84" t="s">
        <v>343</v>
      </c>
      <c r="C210" s="76" t="s">
        <v>341</v>
      </c>
      <c r="D210" s="31" t="s">
        <v>46</v>
      </c>
      <c r="E210" s="17" t="s">
        <v>60</v>
      </c>
      <c r="F210" s="32" t="s">
        <v>61</v>
      </c>
      <c r="G210" s="32" t="s">
        <v>62</v>
      </c>
      <c r="H210" s="33" t="s">
        <v>63</v>
      </c>
      <c r="I210" s="62">
        <v>510</v>
      </c>
      <c r="J210" s="62">
        <v>2018</v>
      </c>
      <c r="K210" s="62" t="s">
        <v>64</v>
      </c>
      <c r="L210" s="62">
        <v>510</v>
      </c>
      <c r="M210" s="62"/>
      <c r="N210" s="67"/>
      <c r="O210" s="64" t="s">
        <v>65</v>
      </c>
      <c r="P210" s="17" t="e">
        <f>COUNTIF(#REF!,B210)</f>
        <v>#REF!</v>
      </c>
    </row>
    <row r="211" spans="1:16">
      <c r="A211" s="28">
        <v>32</v>
      </c>
      <c r="B211" s="84" t="s">
        <v>363</v>
      </c>
      <c r="C211" s="76" t="s">
        <v>364</v>
      </c>
      <c r="D211" s="31" t="s">
        <v>46</v>
      </c>
      <c r="E211" s="17" t="s">
        <v>60</v>
      </c>
      <c r="F211" s="32" t="s">
        <v>61</v>
      </c>
      <c r="G211" s="32" t="s">
        <v>62</v>
      </c>
      <c r="H211" s="33" t="s">
        <v>63</v>
      </c>
      <c r="I211" s="62">
        <v>529</v>
      </c>
      <c r="J211" s="62">
        <v>2008</v>
      </c>
      <c r="K211" s="62" t="s">
        <v>64</v>
      </c>
      <c r="L211" s="62">
        <v>529</v>
      </c>
      <c r="M211" s="62"/>
      <c r="N211" s="67"/>
      <c r="O211" s="64" t="s">
        <v>65</v>
      </c>
      <c r="P211" s="17" t="e">
        <f>COUNTIF(#REF!,B211)</f>
        <v>#REF!</v>
      </c>
    </row>
    <row r="212" spans="1:16">
      <c r="A212" s="28">
        <v>34</v>
      </c>
      <c r="B212" s="84" t="s">
        <v>380</v>
      </c>
      <c r="C212" s="76" t="s">
        <v>381</v>
      </c>
      <c r="D212" s="31" t="s">
        <v>46</v>
      </c>
      <c r="E212" s="17" t="s">
        <v>60</v>
      </c>
      <c r="F212" s="32" t="s">
        <v>61</v>
      </c>
      <c r="G212" s="32" t="s">
        <v>62</v>
      </c>
      <c r="H212" s="33" t="s">
        <v>63</v>
      </c>
      <c r="I212" s="62">
        <v>531.2</v>
      </c>
      <c r="J212" s="62">
        <v>2009</v>
      </c>
      <c r="K212" s="62" t="s">
        <v>64</v>
      </c>
      <c r="L212" s="62">
        <v>531</v>
      </c>
      <c r="M212" s="62">
        <v>2</v>
      </c>
      <c r="N212" s="67"/>
      <c r="O212" s="64" t="s">
        <v>65</v>
      </c>
      <c r="P212" s="17" t="e">
        <f>COUNTIF(#REF!,B212)</f>
        <v>#REF!</v>
      </c>
    </row>
    <row r="213" spans="1:16">
      <c r="A213" s="28">
        <v>35</v>
      </c>
      <c r="B213" s="117" t="s">
        <v>386</v>
      </c>
      <c r="C213" s="90" t="s">
        <v>387</v>
      </c>
      <c r="D213" s="31" t="s">
        <v>46</v>
      </c>
      <c r="E213" s="17" t="s">
        <v>60</v>
      </c>
      <c r="F213" s="32" t="s">
        <v>61</v>
      </c>
      <c r="G213" s="32" t="s">
        <v>62</v>
      </c>
      <c r="H213" s="33" t="s">
        <v>63</v>
      </c>
      <c r="I213" s="121">
        <v>567.1</v>
      </c>
      <c r="J213" s="121">
        <v>2012</v>
      </c>
      <c r="K213" s="121" t="s">
        <v>64</v>
      </c>
      <c r="L213" s="62">
        <v>567</v>
      </c>
      <c r="M213" s="121">
        <v>1</v>
      </c>
      <c r="N213" s="68"/>
      <c r="O213" s="64" t="s">
        <v>65</v>
      </c>
      <c r="P213" s="17" t="e">
        <f>COUNTIF(#REF!,B213)</f>
        <v>#REF!</v>
      </c>
    </row>
    <row r="214" spans="1:16">
      <c r="A214" s="28">
        <v>36</v>
      </c>
      <c r="B214" s="125" t="s">
        <v>396</v>
      </c>
      <c r="C214" s="126" t="s">
        <v>397</v>
      </c>
      <c r="D214" s="38" t="s">
        <v>239</v>
      </c>
      <c r="E214" s="17" t="s">
        <v>60</v>
      </c>
      <c r="F214" s="32" t="s">
        <v>61</v>
      </c>
      <c r="G214" s="32" t="s">
        <v>62</v>
      </c>
      <c r="H214" s="33" t="s">
        <v>63</v>
      </c>
      <c r="I214" s="62">
        <v>601</v>
      </c>
      <c r="J214" s="62">
        <v>2002</v>
      </c>
      <c r="K214" s="62" t="s">
        <v>64</v>
      </c>
      <c r="L214" s="62">
        <v>601</v>
      </c>
      <c r="M214" s="62"/>
      <c r="N214" s="68"/>
      <c r="O214" s="64" t="s">
        <v>65</v>
      </c>
      <c r="P214" s="17" t="e">
        <f>COUNTIF(#REF!,B214)</f>
        <v>#REF!</v>
      </c>
    </row>
    <row r="215" spans="1:16">
      <c r="A215" s="28">
        <v>39</v>
      </c>
      <c r="B215" s="84" t="s">
        <v>421</v>
      </c>
      <c r="C215" s="76" t="s">
        <v>422</v>
      </c>
      <c r="D215" s="38" t="s">
        <v>46</v>
      </c>
      <c r="E215" s="17" t="s">
        <v>60</v>
      </c>
      <c r="F215" s="32" t="s">
        <v>61</v>
      </c>
      <c r="G215" s="32" t="s">
        <v>62</v>
      </c>
      <c r="H215" s="33" t="s">
        <v>63</v>
      </c>
      <c r="I215" s="62">
        <v>603</v>
      </c>
      <c r="J215" s="62">
        <v>2002</v>
      </c>
      <c r="K215" s="62" t="s">
        <v>64</v>
      </c>
      <c r="L215" s="62">
        <v>603</v>
      </c>
      <c r="M215" s="62"/>
      <c r="N215" s="68"/>
      <c r="O215" s="64" t="s">
        <v>65</v>
      </c>
      <c r="P215" s="17" t="e">
        <f>COUNTIF(#REF!,B215)</f>
        <v>#REF!</v>
      </c>
    </row>
    <row r="216" spans="1:16">
      <c r="A216" s="28">
        <v>41</v>
      </c>
      <c r="B216" s="84" t="s">
        <v>434</v>
      </c>
      <c r="C216" s="76" t="s">
        <v>435</v>
      </c>
      <c r="D216" s="31" t="s">
        <v>46</v>
      </c>
      <c r="E216" s="17" t="s">
        <v>60</v>
      </c>
      <c r="F216" s="32" t="s">
        <v>61</v>
      </c>
      <c r="G216" s="419" t="s">
        <v>62</v>
      </c>
      <c r="H216" s="33" t="s">
        <v>63</v>
      </c>
      <c r="I216" s="62">
        <v>605</v>
      </c>
      <c r="J216" s="62">
        <v>2006</v>
      </c>
      <c r="K216" s="62" t="s">
        <v>64</v>
      </c>
      <c r="L216" s="62">
        <v>605</v>
      </c>
      <c r="M216" s="62"/>
      <c r="N216" s="67"/>
      <c r="O216" s="64" t="s">
        <v>65</v>
      </c>
      <c r="P216" s="17" t="e">
        <f>COUNTIF(#REF!,B216)</f>
        <v>#REF!</v>
      </c>
    </row>
    <row r="217" spans="1:16">
      <c r="A217" s="28">
        <v>42</v>
      </c>
      <c r="B217" s="84" t="s">
        <v>443</v>
      </c>
      <c r="C217" s="102" t="s">
        <v>444</v>
      </c>
      <c r="D217" s="31" t="s">
        <v>445</v>
      </c>
      <c r="E217" s="17" t="s">
        <v>60</v>
      </c>
      <c r="F217" s="32" t="s">
        <v>61</v>
      </c>
      <c r="G217" s="419" t="s">
        <v>62</v>
      </c>
      <c r="H217" s="33" t="s">
        <v>63</v>
      </c>
      <c r="I217" s="62">
        <v>610.1</v>
      </c>
      <c r="J217" s="62">
        <v>1988</v>
      </c>
      <c r="K217" s="62" t="s">
        <v>64</v>
      </c>
      <c r="L217" s="62">
        <v>610</v>
      </c>
      <c r="M217" s="62">
        <v>1</v>
      </c>
      <c r="N217" s="67"/>
      <c r="O217" s="64" t="s">
        <v>65</v>
      </c>
      <c r="P217" s="17" t="e">
        <f>COUNTIF(#REF!,B217)</f>
        <v>#REF!</v>
      </c>
    </row>
    <row r="218" spans="1:16">
      <c r="A218" s="28">
        <v>43</v>
      </c>
      <c r="B218" s="84" t="s">
        <v>452</v>
      </c>
      <c r="C218" s="76" t="s">
        <v>453</v>
      </c>
      <c r="D218" s="31" t="s">
        <v>46</v>
      </c>
      <c r="E218" s="17" t="s">
        <v>60</v>
      </c>
      <c r="F218" s="32" t="s">
        <v>61</v>
      </c>
      <c r="G218" s="32" t="s">
        <v>62</v>
      </c>
      <c r="H218" s="33" t="s">
        <v>63</v>
      </c>
      <c r="I218" s="62">
        <v>655</v>
      </c>
      <c r="J218" s="62">
        <v>2011</v>
      </c>
      <c r="K218" s="62" t="s">
        <v>64</v>
      </c>
      <c r="L218" s="62">
        <v>655</v>
      </c>
      <c r="M218" s="62"/>
      <c r="N218" s="67"/>
      <c r="O218" s="64" t="s">
        <v>65</v>
      </c>
      <c r="P218" s="17" t="e">
        <f>COUNTIF(#REF!,B218)</f>
        <v>#REF!</v>
      </c>
    </row>
    <row r="219" spans="1:16">
      <c r="A219" s="28">
        <v>44</v>
      </c>
      <c r="B219" s="84" t="s">
        <v>460</v>
      </c>
      <c r="C219" s="76" t="s">
        <v>461</v>
      </c>
      <c r="D219" s="31" t="s">
        <v>46</v>
      </c>
      <c r="E219" s="17" t="s">
        <v>60</v>
      </c>
      <c r="F219" s="32" t="s">
        <v>61</v>
      </c>
      <c r="G219" s="32" t="s">
        <v>62</v>
      </c>
      <c r="H219" s="33" t="s">
        <v>63</v>
      </c>
      <c r="I219" s="62">
        <v>670</v>
      </c>
      <c r="J219" s="62">
        <v>2007</v>
      </c>
      <c r="K219" s="62" t="s">
        <v>64</v>
      </c>
      <c r="L219" s="62">
        <v>670</v>
      </c>
      <c r="M219" s="62"/>
      <c r="N219" s="67"/>
      <c r="O219" s="64" t="s">
        <v>65</v>
      </c>
      <c r="P219" s="17" t="e">
        <f>COUNTIF(#REF!,B219)</f>
        <v>#REF!</v>
      </c>
    </row>
    <row r="220" spans="1:16">
      <c r="A220" s="28">
        <v>46</v>
      </c>
      <c r="B220" s="117" t="s">
        <v>477</v>
      </c>
      <c r="C220" s="90" t="s">
        <v>478</v>
      </c>
      <c r="D220" s="43" t="s">
        <v>46</v>
      </c>
      <c r="E220" s="17" t="s">
        <v>60</v>
      </c>
      <c r="F220" s="44" t="s">
        <v>61</v>
      </c>
      <c r="G220" s="44" t="s">
        <v>62</v>
      </c>
      <c r="H220" s="33" t="s">
        <v>63</v>
      </c>
      <c r="I220" s="121">
        <v>700</v>
      </c>
      <c r="J220" s="121">
        <v>2006</v>
      </c>
      <c r="K220" s="121" t="s">
        <v>64</v>
      </c>
      <c r="L220" s="62">
        <v>700</v>
      </c>
      <c r="M220" s="121"/>
      <c r="N220" s="68"/>
      <c r="O220" s="64" t="s">
        <v>65</v>
      </c>
      <c r="P220" s="17" t="e">
        <f>COUNTIF(#REF!,B220)</f>
        <v>#REF!</v>
      </c>
    </row>
    <row r="221" spans="1:16">
      <c r="A221" s="28">
        <v>47</v>
      </c>
      <c r="B221" s="84" t="s">
        <v>485</v>
      </c>
      <c r="C221" s="76" t="s">
        <v>486</v>
      </c>
      <c r="D221" s="38" t="s">
        <v>46</v>
      </c>
      <c r="E221" s="17" t="s">
        <v>60</v>
      </c>
      <c r="F221" s="32" t="s">
        <v>61</v>
      </c>
      <c r="G221" s="32" t="s">
        <v>62</v>
      </c>
      <c r="H221" s="33" t="s">
        <v>63</v>
      </c>
      <c r="I221" s="62">
        <v>1222</v>
      </c>
      <c r="J221" s="62">
        <v>2016</v>
      </c>
      <c r="K221" s="62" t="s">
        <v>64</v>
      </c>
      <c r="L221" s="62">
        <v>1222</v>
      </c>
      <c r="M221" s="62"/>
      <c r="N221" s="68"/>
      <c r="O221" s="64" t="s">
        <v>65</v>
      </c>
      <c r="P221" s="17" t="e">
        <f>COUNTIF(#REF!,B221)</f>
        <v>#REF!</v>
      </c>
    </row>
    <row r="222" spans="1:16">
      <c r="A222" s="28">
        <v>50</v>
      </c>
      <c r="B222" s="109" t="s">
        <v>519</v>
      </c>
      <c r="C222" s="88" t="s">
        <v>520</v>
      </c>
      <c r="D222" s="38" t="s">
        <v>46</v>
      </c>
      <c r="E222" s="17" t="s">
        <v>60</v>
      </c>
      <c r="F222" s="32" t="s">
        <v>61</v>
      </c>
      <c r="G222" s="32" t="s">
        <v>62</v>
      </c>
      <c r="H222" s="33" t="s">
        <v>64</v>
      </c>
      <c r="I222" s="62">
        <v>1589</v>
      </c>
      <c r="J222" s="62">
        <v>2016</v>
      </c>
      <c r="K222" s="62" t="s">
        <v>64</v>
      </c>
      <c r="L222" s="62">
        <v>1589</v>
      </c>
      <c r="M222" s="62"/>
      <c r="N222" s="68"/>
      <c r="O222" s="64" t="s">
        <v>65</v>
      </c>
      <c r="P222" s="17" t="e">
        <f>COUNTIF(#REF!,B222)</f>
        <v>#REF!</v>
      </c>
    </row>
    <row r="223" spans="1:16">
      <c r="A223" s="28">
        <v>51</v>
      </c>
      <c r="B223" s="86" t="s">
        <v>532</v>
      </c>
      <c r="C223" s="76" t="s">
        <v>533</v>
      </c>
      <c r="D223" s="38" t="s">
        <v>46</v>
      </c>
      <c r="E223" s="17" t="s">
        <v>60</v>
      </c>
      <c r="F223" s="32" t="s">
        <v>61</v>
      </c>
      <c r="G223" s="32" t="s">
        <v>62</v>
      </c>
      <c r="H223" s="33" t="s">
        <v>63</v>
      </c>
      <c r="I223" s="62">
        <v>1690</v>
      </c>
      <c r="J223" s="62">
        <v>2010</v>
      </c>
      <c r="K223" s="62" t="s">
        <v>64</v>
      </c>
      <c r="L223" s="62">
        <v>1690</v>
      </c>
      <c r="M223" s="62"/>
      <c r="N223" s="68"/>
      <c r="O223" s="64" t="s">
        <v>65</v>
      </c>
      <c r="P223" s="17" t="e">
        <f>COUNTIF(#REF!,B223)</f>
        <v>#REF!</v>
      </c>
    </row>
    <row r="224" spans="1:16">
      <c r="A224" s="28">
        <v>52</v>
      </c>
      <c r="B224" s="84" t="s">
        <v>540</v>
      </c>
      <c r="C224" s="76" t="s">
        <v>541</v>
      </c>
      <c r="D224" s="51" t="s">
        <v>46</v>
      </c>
      <c r="E224" s="17" t="s">
        <v>60</v>
      </c>
      <c r="F224" s="32" t="s">
        <v>61</v>
      </c>
      <c r="G224" s="32" t="s">
        <v>62</v>
      </c>
      <c r="H224" s="33" t="s">
        <v>63</v>
      </c>
      <c r="I224" s="62">
        <v>1884</v>
      </c>
      <c r="J224" s="62">
        <v>2000</v>
      </c>
      <c r="K224" s="62" t="s">
        <v>64</v>
      </c>
      <c r="L224" s="62">
        <v>1884</v>
      </c>
      <c r="M224" s="62"/>
      <c r="N224" s="63" t="s">
        <v>65</v>
      </c>
      <c r="O224" s="64" t="s">
        <v>65</v>
      </c>
      <c r="P224" s="17" t="e">
        <f>COUNTIF(#REF!,B224)</f>
        <v>#REF!</v>
      </c>
    </row>
    <row r="225" spans="1:16">
      <c r="A225" s="28">
        <v>53</v>
      </c>
      <c r="B225" s="84" t="s">
        <v>552</v>
      </c>
      <c r="C225" s="128" t="s">
        <v>553</v>
      </c>
      <c r="D225" s="31" t="s">
        <v>46</v>
      </c>
      <c r="E225" s="17" t="s">
        <v>60</v>
      </c>
      <c r="F225" s="32" t="s">
        <v>61</v>
      </c>
      <c r="G225" s="419" t="s">
        <v>62</v>
      </c>
      <c r="H225" s="33" t="s">
        <v>63</v>
      </c>
      <c r="I225" s="62">
        <v>1885</v>
      </c>
      <c r="J225" s="62">
        <v>1998</v>
      </c>
      <c r="K225" s="62" t="s">
        <v>64</v>
      </c>
      <c r="L225" s="62">
        <v>1885</v>
      </c>
      <c r="M225" s="62"/>
      <c r="N225" s="67"/>
      <c r="O225" s="64" t="s">
        <v>65</v>
      </c>
      <c r="P225" s="17" t="e">
        <f>COUNTIF(#REF!,B225)</f>
        <v>#REF!</v>
      </c>
    </row>
    <row r="226" spans="1:16">
      <c r="A226" s="28">
        <v>55</v>
      </c>
      <c r="B226" s="84" t="s">
        <v>574</v>
      </c>
      <c r="C226" s="76" t="s">
        <v>575</v>
      </c>
      <c r="D226" s="31" t="s">
        <v>46</v>
      </c>
      <c r="E226" s="17" t="s">
        <v>60</v>
      </c>
      <c r="F226" s="32" t="s">
        <v>61</v>
      </c>
      <c r="G226" s="419" t="s">
        <v>62</v>
      </c>
      <c r="H226" s="33" t="s">
        <v>64</v>
      </c>
      <c r="I226" s="62">
        <v>2626</v>
      </c>
      <c r="J226" s="62">
        <v>2019</v>
      </c>
      <c r="K226" s="62" t="s">
        <v>64</v>
      </c>
      <c r="L226" s="62">
        <v>2626</v>
      </c>
      <c r="M226" s="62"/>
      <c r="N226" s="67"/>
      <c r="O226" s="64" t="s">
        <v>65</v>
      </c>
      <c r="P226" s="17" t="e">
        <f>COUNTIF(#REF!,B226)</f>
        <v>#REF!</v>
      </c>
    </row>
    <row r="227" spans="1:16">
      <c r="A227" s="28">
        <v>56</v>
      </c>
      <c r="B227" s="85" t="s">
        <v>588</v>
      </c>
      <c r="C227" s="76" t="s">
        <v>589</v>
      </c>
      <c r="D227" s="31" t="s">
        <v>46</v>
      </c>
      <c r="E227" s="17" t="s">
        <v>60</v>
      </c>
      <c r="F227" s="40" t="s">
        <v>61</v>
      </c>
      <c r="G227" s="419" t="s">
        <v>62</v>
      </c>
      <c r="H227" s="33" t="s">
        <v>64</v>
      </c>
      <c r="I227" s="62">
        <v>2702</v>
      </c>
      <c r="J227" s="62">
        <v>1990</v>
      </c>
      <c r="K227" s="62" t="s">
        <v>64</v>
      </c>
      <c r="L227" s="62">
        <v>2702</v>
      </c>
      <c r="M227" s="62"/>
      <c r="N227" s="67"/>
      <c r="O227" s="64" t="s">
        <v>65</v>
      </c>
      <c r="P227" s="17" t="e">
        <f>COUNTIF(#REF!,B227)</f>
        <v>#REF!</v>
      </c>
    </row>
    <row r="228" spans="1:16">
      <c r="A228" s="28">
        <v>58</v>
      </c>
      <c r="B228" s="84" t="s">
        <v>612</v>
      </c>
      <c r="C228" s="76" t="s">
        <v>613</v>
      </c>
      <c r="D228" s="31" t="s">
        <v>46</v>
      </c>
      <c r="E228" s="17" t="s">
        <v>60</v>
      </c>
      <c r="F228" s="32" t="s">
        <v>61</v>
      </c>
      <c r="G228" s="419" t="s">
        <v>62</v>
      </c>
      <c r="H228" s="33" t="s">
        <v>64</v>
      </c>
      <c r="I228" s="62">
        <v>2890</v>
      </c>
      <c r="J228" s="62">
        <v>2022</v>
      </c>
      <c r="K228" s="62" t="s">
        <v>64</v>
      </c>
      <c r="L228" s="62">
        <v>2890</v>
      </c>
      <c r="M228" s="62"/>
      <c r="N228" s="67"/>
      <c r="O228" s="64" t="s">
        <v>65</v>
      </c>
      <c r="P228" s="17" t="e">
        <f>COUNTIF(#REF!,B228)</f>
        <v>#REF!</v>
      </c>
    </row>
    <row r="229" spans="1:16">
      <c r="A229" s="28">
        <v>60</v>
      </c>
      <c r="B229" s="84" t="s">
        <v>632</v>
      </c>
      <c r="C229" s="76" t="s">
        <v>633</v>
      </c>
      <c r="D229" s="31" t="s">
        <v>46</v>
      </c>
      <c r="E229" s="17" t="s">
        <v>60</v>
      </c>
      <c r="F229" s="32" t="s">
        <v>61</v>
      </c>
      <c r="G229" s="32" t="s">
        <v>62</v>
      </c>
      <c r="H229" s="33" t="s">
        <v>63</v>
      </c>
      <c r="I229" s="62">
        <v>2941</v>
      </c>
      <c r="J229" s="62">
        <v>2006</v>
      </c>
      <c r="K229" s="62" t="s">
        <v>64</v>
      </c>
      <c r="L229" s="62">
        <v>2941</v>
      </c>
      <c r="M229" s="62"/>
      <c r="N229" s="67"/>
      <c r="O229" s="64" t="s">
        <v>65</v>
      </c>
      <c r="P229" s="17" t="e">
        <f>COUNTIF(#REF!,B229)</f>
        <v>#REF!</v>
      </c>
    </row>
    <row r="230" spans="1:16">
      <c r="A230" s="28">
        <v>64</v>
      </c>
      <c r="B230" s="96" t="s">
        <v>666</v>
      </c>
      <c r="C230" s="97" t="s">
        <v>667</v>
      </c>
      <c r="D230" s="16" t="s">
        <v>46</v>
      </c>
      <c r="E230" s="17" t="s">
        <v>60</v>
      </c>
      <c r="F230" s="32" t="s">
        <v>61</v>
      </c>
      <c r="G230" s="32" t="s">
        <v>62</v>
      </c>
      <c r="H230" s="36" t="s">
        <v>64</v>
      </c>
      <c r="I230" s="122">
        <v>3095</v>
      </c>
      <c r="J230" s="122">
        <v>2012</v>
      </c>
      <c r="K230" s="122" t="s">
        <v>64</v>
      </c>
      <c r="L230" s="62">
        <v>3095</v>
      </c>
      <c r="M230" s="122"/>
      <c r="O230" s="64" t="s">
        <v>65</v>
      </c>
      <c r="P230" s="17" t="e">
        <f>COUNTIF(#REF!,B230)</f>
        <v>#REF!</v>
      </c>
    </row>
    <row r="231" spans="1:16">
      <c r="A231" s="28">
        <v>65</v>
      </c>
      <c r="B231" s="129" t="s">
        <v>678</v>
      </c>
      <c r="C231" s="80" t="s">
        <v>679</v>
      </c>
      <c r="D231" s="31" t="s">
        <v>46</v>
      </c>
      <c r="E231" s="17" t="s">
        <v>60</v>
      </c>
      <c r="F231" s="32" t="s">
        <v>61</v>
      </c>
      <c r="G231" s="32" t="s">
        <v>62</v>
      </c>
      <c r="H231" s="33" t="s">
        <v>64</v>
      </c>
      <c r="I231" s="62">
        <v>3096</v>
      </c>
      <c r="J231" s="62">
        <v>2008</v>
      </c>
      <c r="K231" s="62" t="s">
        <v>64</v>
      </c>
      <c r="L231" s="62">
        <v>3096</v>
      </c>
      <c r="M231" s="62"/>
      <c r="N231" s="67"/>
      <c r="O231" s="64" t="s">
        <v>65</v>
      </c>
      <c r="P231" s="17" t="e">
        <f>COUNTIF(#REF!,B231)</f>
        <v>#REF!</v>
      </c>
    </row>
    <row r="232" spans="1:16">
      <c r="A232" s="28">
        <v>67</v>
      </c>
      <c r="B232" s="129" t="s">
        <v>698</v>
      </c>
      <c r="C232" s="126" t="s">
        <v>699</v>
      </c>
      <c r="D232" s="31" t="s">
        <v>46</v>
      </c>
      <c r="E232" s="17" t="s">
        <v>60</v>
      </c>
      <c r="F232" s="40" t="s">
        <v>61</v>
      </c>
      <c r="G232" s="32" t="s">
        <v>62</v>
      </c>
      <c r="H232" s="33" t="s">
        <v>63</v>
      </c>
      <c r="I232" s="62">
        <v>3181</v>
      </c>
      <c r="J232" s="62">
        <v>2008</v>
      </c>
      <c r="K232" s="62" t="s">
        <v>64</v>
      </c>
      <c r="L232" s="62">
        <v>3181</v>
      </c>
      <c r="M232" s="62"/>
      <c r="N232" s="67"/>
      <c r="O232" s="64" t="s">
        <v>65</v>
      </c>
      <c r="P232" s="17" t="e">
        <f>COUNTIF(#REF!,B232)</f>
        <v>#REF!</v>
      </c>
    </row>
    <row r="233" spans="1:16">
      <c r="A233" s="28">
        <v>68</v>
      </c>
      <c r="B233" s="85" t="s">
        <v>709</v>
      </c>
      <c r="C233" s="76" t="s">
        <v>710</v>
      </c>
      <c r="D233" s="31" t="s">
        <v>46</v>
      </c>
      <c r="E233" s="17" t="s">
        <v>60</v>
      </c>
      <c r="F233" s="40" t="s">
        <v>61</v>
      </c>
      <c r="G233" s="419" t="s">
        <v>62</v>
      </c>
      <c r="H233" s="33" t="s">
        <v>63</v>
      </c>
      <c r="I233" s="62">
        <v>3186</v>
      </c>
      <c r="J233" s="62">
        <v>2006</v>
      </c>
      <c r="K233" s="62" t="s">
        <v>64</v>
      </c>
      <c r="L233" s="62">
        <v>3186</v>
      </c>
      <c r="M233" s="62"/>
      <c r="N233" s="67"/>
      <c r="O233" s="64" t="s">
        <v>65</v>
      </c>
      <c r="P233" s="17" t="e">
        <f>COUNTIF(#REF!,B233)</f>
        <v>#REF!</v>
      </c>
    </row>
    <row r="234" ht="21.6" spans="1:16">
      <c r="A234" s="28">
        <v>69</v>
      </c>
      <c r="B234" s="98" t="s">
        <v>719</v>
      </c>
      <c r="C234" s="130" t="s">
        <v>720</v>
      </c>
      <c r="D234" s="43" t="s">
        <v>46</v>
      </c>
      <c r="E234" s="17" t="s">
        <v>60</v>
      </c>
      <c r="F234" s="44" t="s">
        <v>61</v>
      </c>
      <c r="G234" s="44" t="s">
        <v>62</v>
      </c>
      <c r="H234" s="33" t="s">
        <v>63</v>
      </c>
      <c r="I234" s="62">
        <v>3452.1</v>
      </c>
      <c r="J234" s="62">
        <v>2005</v>
      </c>
      <c r="K234" s="62" t="s">
        <v>64</v>
      </c>
      <c r="L234" s="62">
        <v>3452</v>
      </c>
      <c r="M234" s="62">
        <v>1</v>
      </c>
      <c r="N234" s="68"/>
      <c r="O234" s="64" t="s">
        <v>65</v>
      </c>
      <c r="P234" s="17" t="e">
        <f>COUNTIF(#REF!,B234)</f>
        <v>#REF!</v>
      </c>
    </row>
    <row r="235" spans="1:16">
      <c r="A235" s="28">
        <v>70</v>
      </c>
      <c r="B235" s="125" t="s">
        <v>732</v>
      </c>
      <c r="C235" s="126" t="s">
        <v>733</v>
      </c>
      <c r="D235" s="38" t="s">
        <v>46</v>
      </c>
      <c r="E235" s="17" t="s">
        <v>60</v>
      </c>
      <c r="F235" s="32" t="s">
        <v>61</v>
      </c>
      <c r="G235" s="419" t="s">
        <v>62</v>
      </c>
      <c r="H235" s="33" t="s">
        <v>63</v>
      </c>
      <c r="I235" s="62">
        <v>3452.2</v>
      </c>
      <c r="J235" s="62">
        <v>2007</v>
      </c>
      <c r="K235" s="62" t="s">
        <v>64</v>
      </c>
      <c r="L235" s="62">
        <v>3452</v>
      </c>
      <c r="M235" s="62">
        <v>2</v>
      </c>
      <c r="N235" s="67"/>
      <c r="O235" s="64" t="s">
        <v>65</v>
      </c>
      <c r="P235" s="17" t="e">
        <f>COUNTIF(#REF!,B235)</f>
        <v>#REF!</v>
      </c>
    </row>
    <row r="236" spans="1:16">
      <c r="A236" s="28">
        <v>71</v>
      </c>
      <c r="B236" s="85" t="s">
        <v>743</v>
      </c>
      <c r="C236" s="76" t="s">
        <v>744</v>
      </c>
      <c r="D236" s="38" t="s">
        <v>46</v>
      </c>
      <c r="E236" s="17" t="s">
        <v>60</v>
      </c>
      <c r="F236" s="40" t="s">
        <v>61</v>
      </c>
      <c r="G236" s="32" t="s">
        <v>62</v>
      </c>
      <c r="H236" s="33" t="s">
        <v>63</v>
      </c>
      <c r="I236" s="62">
        <v>3452.3</v>
      </c>
      <c r="J236" s="62">
        <v>2005</v>
      </c>
      <c r="K236" s="62" t="s">
        <v>64</v>
      </c>
      <c r="L236" s="62">
        <v>3452</v>
      </c>
      <c r="M236" s="62">
        <v>3</v>
      </c>
      <c r="N236" s="67"/>
      <c r="O236" s="64" t="s">
        <v>65</v>
      </c>
      <c r="P236" s="17" t="e">
        <f>COUNTIF(#REF!,B236)</f>
        <v>#REF!</v>
      </c>
    </row>
    <row r="237" spans="1:16">
      <c r="A237" s="28">
        <v>73</v>
      </c>
      <c r="B237" s="131" t="s">
        <v>759</v>
      </c>
      <c r="C237" s="88" t="s">
        <v>760</v>
      </c>
      <c r="D237" s="38" t="s">
        <v>46</v>
      </c>
      <c r="E237" s="17" t="s">
        <v>60</v>
      </c>
      <c r="F237" s="32" t="s">
        <v>61</v>
      </c>
      <c r="G237" s="419" t="s">
        <v>62</v>
      </c>
      <c r="H237" s="33" t="s">
        <v>63</v>
      </c>
      <c r="I237" s="62">
        <v>3723</v>
      </c>
      <c r="J237" s="62">
        <v>1999</v>
      </c>
      <c r="K237" s="62" t="s">
        <v>64</v>
      </c>
      <c r="L237" s="62">
        <v>3723</v>
      </c>
      <c r="M237" s="62"/>
      <c r="N237" s="68"/>
      <c r="O237" s="64" t="s">
        <v>65</v>
      </c>
      <c r="P237" s="17" t="e">
        <f>COUNTIF(#REF!,B237)</f>
        <v>#REF!</v>
      </c>
    </row>
    <row r="238" spans="1:16">
      <c r="A238" s="28">
        <v>76</v>
      </c>
      <c r="B238" s="109" t="s">
        <v>792</v>
      </c>
      <c r="C238" s="88" t="s">
        <v>793</v>
      </c>
      <c r="D238" s="38" t="s">
        <v>46</v>
      </c>
      <c r="E238" s="17" t="s">
        <v>60</v>
      </c>
      <c r="F238" s="32" t="s">
        <v>61</v>
      </c>
      <c r="G238" s="32" t="s">
        <v>62</v>
      </c>
      <c r="H238" s="33" t="s">
        <v>63</v>
      </c>
      <c r="I238" s="62">
        <v>3864</v>
      </c>
      <c r="J238" s="62">
        <v>2008</v>
      </c>
      <c r="K238" s="62" t="s">
        <v>64</v>
      </c>
      <c r="L238" s="62">
        <v>3864</v>
      </c>
      <c r="M238" s="62"/>
      <c r="N238" s="68"/>
      <c r="O238" s="64" t="s">
        <v>65</v>
      </c>
      <c r="P238" s="17" t="e">
        <f>COUNTIF(#REF!,B238)</f>
        <v>#REF!</v>
      </c>
    </row>
    <row r="239" spans="1:16">
      <c r="A239" s="28">
        <v>77</v>
      </c>
      <c r="B239" s="132" t="s">
        <v>804</v>
      </c>
      <c r="C239" s="76" t="s">
        <v>805</v>
      </c>
      <c r="D239" s="38" t="s">
        <v>46</v>
      </c>
      <c r="E239" s="17" t="s">
        <v>60</v>
      </c>
      <c r="F239" s="32" t="s">
        <v>61</v>
      </c>
      <c r="G239" s="32" t="s">
        <v>62</v>
      </c>
      <c r="H239" s="33" t="s">
        <v>63</v>
      </c>
      <c r="I239" s="62">
        <v>4157</v>
      </c>
      <c r="J239" s="62">
        <v>2017</v>
      </c>
      <c r="K239" s="62" t="s">
        <v>64</v>
      </c>
      <c r="L239" s="62">
        <v>4157</v>
      </c>
      <c r="M239" s="62"/>
      <c r="N239" s="68"/>
      <c r="O239" s="64" t="s">
        <v>65</v>
      </c>
      <c r="P239" s="17" t="e">
        <f>COUNTIF(#REF!,B239)</f>
        <v>#REF!</v>
      </c>
    </row>
    <row r="240" spans="1:16">
      <c r="A240" s="28">
        <v>80</v>
      </c>
      <c r="B240" s="109" t="s">
        <v>835</v>
      </c>
      <c r="C240" s="88" t="s">
        <v>836</v>
      </c>
      <c r="D240" s="38" t="s">
        <v>46</v>
      </c>
      <c r="E240" s="17" t="s">
        <v>60</v>
      </c>
      <c r="F240" s="32" t="s">
        <v>61</v>
      </c>
      <c r="G240" s="419" t="s">
        <v>62</v>
      </c>
      <c r="H240" s="33" t="s">
        <v>63</v>
      </c>
      <c r="I240" s="62">
        <v>4340.2</v>
      </c>
      <c r="J240" s="62">
        <v>2012</v>
      </c>
      <c r="K240" s="62" t="s">
        <v>64</v>
      </c>
      <c r="L240" s="62">
        <v>4340</v>
      </c>
      <c r="M240" s="62">
        <v>2</v>
      </c>
      <c r="N240" s="68"/>
      <c r="O240" s="64" t="s">
        <v>65</v>
      </c>
      <c r="P240" s="17" t="e">
        <f>COUNTIF(#REF!,B240)</f>
        <v>#REF!</v>
      </c>
    </row>
    <row r="241" spans="1:16">
      <c r="A241" s="28">
        <v>81</v>
      </c>
      <c r="B241" s="84" t="s">
        <v>844</v>
      </c>
      <c r="C241" s="76" t="s">
        <v>845</v>
      </c>
      <c r="D241" s="38" t="s">
        <v>46</v>
      </c>
      <c r="E241" s="17" t="s">
        <v>60</v>
      </c>
      <c r="F241" s="32" t="s">
        <v>61</v>
      </c>
      <c r="G241" s="419" t="s">
        <v>62</v>
      </c>
      <c r="H241" s="33" t="s">
        <v>63</v>
      </c>
      <c r="I241" s="62">
        <v>4340.3</v>
      </c>
      <c r="J241" s="62">
        <v>2012</v>
      </c>
      <c r="K241" s="62" t="s">
        <v>64</v>
      </c>
      <c r="L241" s="62">
        <v>4340</v>
      </c>
      <c r="M241" s="62">
        <v>3</v>
      </c>
      <c r="N241" s="68"/>
      <c r="O241" s="64" t="s">
        <v>65</v>
      </c>
      <c r="P241" s="17" t="e">
        <f>COUNTIF(#REF!,B241)</f>
        <v>#REF!</v>
      </c>
    </row>
    <row r="242" spans="1:16">
      <c r="A242" s="28">
        <v>82</v>
      </c>
      <c r="B242" s="109" t="s">
        <v>851</v>
      </c>
      <c r="C242" s="88" t="s">
        <v>852</v>
      </c>
      <c r="D242" s="38" t="s">
        <v>46</v>
      </c>
      <c r="E242" s="17" t="s">
        <v>60</v>
      </c>
      <c r="F242" s="32" t="s">
        <v>61</v>
      </c>
      <c r="G242" s="419" t="s">
        <v>62</v>
      </c>
      <c r="H242" s="33" t="s">
        <v>63</v>
      </c>
      <c r="I242" s="62">
        <v>4340.4</v>
      </c>
      <c r="J242" s="62">
        <v>2022</v>
      </c>
      <c r="K242" s="62" t="s">
        <v>64</v>
      </c>
      <c r="L242" s="62">
        <v>4340</v>
      </c>
      <c r="M242" s="62">
        <v>4</v>
      </c>
      <c r="N242" s="68"/>
      <c r="O242" s="64" t="s">
        <v>65</v>
      </c>
      <c r="P242" s="17" t="e">
        <f>COUNTIF(#REF!,B242)</f>
        <v>#REF!</v>
      </c>
    </row>
    <row r="243" spans="1:16">
      <c r="A243" s="28">
        <v>83</v>
      </c>
      <c r="B243" s="89" t="s">
        <v>860</v>
      </c>
      <c r="C243" s="90" t="s">
        <v>861</v>
      </c>
      <c r="D243" s="43" t="s">
        <v>46</v>
      </c>
      <c r="E243" s="17" t="s">
        <v>60</v>
      </c>
      <c r="F243" s="44" t="s">
        <v>61</v>
      </c>
      <c r="G243" s="422" t="s">
        <v>62</v>
      </c>
      <c r="H243" s="33" t="s">
        <v>63</v>
      </c>
      <c r="I243" s="121">
        <v>4457.4</v>
      </c>
      <c r="J243" s="121">
        <v>2002</v>
      </c>
      <c r="K243" s="121" t="s">
        <v>64</v>
      </c>
      <c r="L243" s="62">
        <v>4457</v>
      </c>
      <c r="M243" s="121">
        <v>4</v>
      </c>
      <c r="N243" s="68"/>
      <c r="O243" s="64" t="s">
        <v>65</v>
      </c>
      <c r="P243" s="17" t="e">
        <f>COUNTIF(#REF!,B243)</f>
        <v>#REF!</v>
      </c>
    </row>
    <row r="244" spans="1:16">
      <c r="A244" s="28">
        <v>84</v>
      </c>
      <c r="B244" s="89" t="s">
        <v>871</v>
      </c>
      <c r="C244" s="90" t="s">
        <v>872</v>
      </c>
      <c r="D244" s="38" t="s">
        <v>239</v>
      </c>
      <c r="E244" s="17" t="s">
        <v>60</v>
      </c>
      <c r="F244" s="32" t="s">
        <v>61</v>
      </c>
      <c r="G244" s="32" t="s">
        <v>62</v>
      </c>
      <c r="H244" s="33" t="s">
        <v>63</v>
      </c>
      <c r="I244" s="121">
        <v>4472</v>
      </c>
      <c r="J244" s="121">
        <v>1984</v>
      </c>
      <c r="K244" s="121" t="s">
        <v>64</v>
      </c>
      <c r="L244" s="62">
        <v>4472</v>
      </c>
      <c r="M244" s="121"/>
      <c r="N244" s="68"/>
      <c r="O244" s="64" t="s">
        <v>65</v>
      </c>
      <c r="P244" s="17" t="e">
        <f>COUNTIF(#REF!,B244)</f>
        <v>#REF!</v>
      </c>
    </row>
    <row r="245" ht="22.8" spans="1:16">
      <c r="A245" s="28">
        <v>86</v>
      </c>
      <c r="B245" s="133" t="s">
        <v>882</v>
      </c>
      <c r="C245" s="134" t="s">
        <v>883</v>
      </c>
      <c r="D245" s="43" t="s">
        <v>46</v>
      </c>
      <c r="E245" s="17" t="s">
        <v>60</v>
      </c>
      <c r="F245" s="44" t="s">
        <v>61</v>
      </c>
      <c r="G245" s="44" t="s">
        <v>62</v>
      </c>
      <c r="H245" s="33" t="s">
        <v>64</v>
      </c>
      <c r="I245" s="121">
        <v>4706.23</v>
      </c>
      <c r="J245" s="121">
        <v>2007</v>
      </c>
      <c r="K245" s="121" t="s">
        <v>64</v>
      </c>
      <c r="L245" s="62">
        <v>4706</v>
      </c>
      <c r="M245" s="121">
        <v>23</v>
      </c>
      <c r="N245" s="68"/>
      <c r="O245" s="64" t="s">
        <v>65</v>
      </c>
      <c r="P245" s="17" t="e">
        <f>COUNTIF(#REF!,B245)</f>
        <v>#REF!</v>
      </c>
    </row>
    <row r="246" spans="1:16">
      <c r="A246" s="28">
        <v>89</v>
      </c>
      <c r="B246" s="109" t="s">
        <v>917</v>
      </c>
      <c r="C246" s="88" t="s">
        <v>918</v>
      </c>
      <c r="D246" s="38" t="s">
        <v>46</v>
      </c>
      <c r="E246" s="17" t="s">
        <v>60</v>
      </c>
      <c r="F246" s="32" t="s">
        <v>61</v>
      </c>
      <c r="G246" s="419" t="s">
        <v>62</v>
      </c>
      <c r="H246" s="33" t="s">
        <v>63</v>
      </c>
      <c r="I246" s="62">
        <v>5005</v>
      </c>
      <c r="J246" s="62">
        <v>2010</v>
      </c>
      <c r="K246" s="62" t="s">
        <v>64</v>
      </c>
      <c r="L246" s="62">
        <v>5005</v>
      </c>
      <c r="M246" s="62"/>
      <c r="N246" s="68"/>
      <c r="O246" s="64" t="s">
        <v>65</v>
      </c>
      <c r="P246" s="17" t="e">
        <f>COUNTIF(#REF!,B246)</f>
        <v>#REF!</v>
      </c>
    </row>
    <row r="247" spans="1:16">
      <c r="A247" s="28">
        <v>90</v>
      </c>
      <c r="B247" s="135" t="s">
        <v>931</v>
      </c>
      <c r="C247" s="136" t="s">
        <v>932</v>
      </c>
      <c r="D247" s="43" t="s">
        <v>46</v>
      </c>
      <c r="E247" s="17" t="s">
        <v>60</v>
      </c>
      <c r="F247" s="44" t="s">
        <v>61</v>
      </c>
      <c r="G247" s="44" t="s">
        <v>62</v>
      </c>
      <c r="H247" s="33" t="s">
        <v>63</v>
      </c>
      <c r="I247" s="67">
        <v>5305</v>
      </c>
      <c r="J247" s="67">
        <v>2008</v>
      </c>
      <c r="K247" s="67" t="s">
        <v>64</v>
      </c>
      <c r="L247" s="62">
        <v>5305</v>
      </c>
      <c r="M247" s="67"/>
      <c r="N247" s="68"/>
      <c r="O247" s="64" t="s">
        <v>65</v>
      </c>
      <c r="P247" s="17" t="e">
        <f>COUNTIF(#REF!,B247)</f>
        <v>#REF!</v>
      </c>
    </row>
    <row r="248" spans="1:16">
      <c r="A248" s="28">
        <v>91</v>
      </c>
      <c r="B248" s="117" t="s">
        <v>943</v>
      </c>
      <c r="C248" s="90" t="s">
        <v>944</v>
      </c>
      <c r="D248" s="43" t="s">
        <v>46</v>
      </c>
      <c r="E248" s="17" t="s">
        <v>60</v>
      </c>
      <c r="F248" s="44" t="s">
        <v>61</v>
      </c>
      <c r="G248" s="44" t="s">
        <v>62</v>
      </c>
      <c r="H248" s="33" t="s">
        <v>63</v>
      </c>
      <c r="I248" s="121">
        <v>5330</v>
      </c>
      <c r="J248" s="121">
        <v>2003</v>
      </c>
      <c r="K248" s="121" t="s">
        <v>64</v>
      </c>
      <c r="L248" s="62">
        <v>5330</v>
      </c>
      <c r="M248" s="121"/>
      <c r="N248" s="68"/>
      <c r="O248" s="64" t="s">
        <v>65</v>
      </c>
      <c r="P248" s="17" t="e">
        <f>COUNTIF(#REF!,B248)</f>
        <v>#REF!</v>
      </c>
    </row>
    <row r="249" spans="1:16">
      <c r="A249" s="28">
        <v>93</v>
      </c>
      <c r="B249" s="84" t="s">
        <v>962</v>
      </c>
      <c r="C249" s="76" t="s">
        <v>963</v>
      </c>
      <c r="D249" s="38" t="s">
        <v>46</v>
      </c>
      <c r="E249" s="17" t="s">
        <v>60</v>
      </c>
      <c r="F249" s="32" t="s">
        <v>61</v>
      </c>
      <c r="G249" s="32" t="s">
        <v>62</v>
      </c>
      <c r="H249" s="33" t="s">
        <v>63</v>
      </c>
      <c r="I249" s="62">
        <v>5559</v>
      </c>
      <c r="J249" s="62">
        <v>2010</v>
      </c>
      <c r="K249" s="62" t="s">
        <v>64</v>
      </c>
      <c r="L249" s="62">
        <v>5559</v>
      </c>
      <c r="M249" s="62"/>
      <c r="N249" s="68"/>
      <c r="O249" s="64" t="s">
        <v>65</v>
      </c>
      <c r="P249" s="17" t="e">
        <f>COUNTIF(#REF!,B249)</f>
        <v>#REF!</v>
      </c>
    </row>
    <row r="250" spans="1:16">
      <c r="A250" s="28">
        <v>94</v>
      </c>
      <c r="B250" s="84" t="s">
        <v>971</v>
      </c>
      <c r="C250" s="76" t="s">
        <v>972</v>
      </c>
      <c r="D250" s="31" t="s">
        <v>46</v>
      </c>
      <c r="E250" s="17" t="s">
        <v>60</v>
      </c>
      <c r="F250" s="32" t="s">
        <v>61</v>
      </c>
      <c r="G250" s="419" t="s">
        <v>62</v>
      </c>
      <c r="H250" s="33" t="s">
        <v>63</v>
      </c>
      <c r="I250" s="62">
        <v>5576</v>
      </c>
      <c r="J250" s="62">
        <v>1997</v>
      </c>
      <c r="K250" s="62" t="s">
        <v>64</v>
      </c>
      <c r="L250" s="62">
        <v>5576</v>
      </c>
      <c r="M250" s="62"/>
      <c r="N250" s="68"/>
      <c r="O250" s="64" t="s">
        <v>65</v>
      </c>
      <c r="P250" s="17" t="e">
        <f>COUNTIF(#REF!,B250)</f>
        <v>#REF!</v>
      </c>
    </row>
    <row r="251" ht="22.8" spans="1:16">
      <c r="A251" s="28">
        <v>96</v>
      </c>
      <c r="B251" s="89" t="s">
        <v>989</v>
      </c>
      <c r="C251" s="90" t="s">
        <v>990</v>
      </c>
      <c r="D251" s="76" t="s">
        <v>46</v>
      </c>
      <c r="E251" s="17" t="s">
        <v>60</v>
      </c>
      <c r="F251" s="44" t="s">
        <v>61</v>
      </c>
      <c r="G251" s="44" t="s">
        <v>62</v>
      </c>
      <c r="H251" s="33" t="s">
        <v>63</v>
      </c>
      <c r="I251" s="121">
        <v>5721</v>
      </c>
      <c r="J251" s="121">
        <v>1993</v>
      </c>
      <c r="K251" s="121" t="s">
        <v>64</v>
      </c>
      <c r="L251" s="62">
        <v>5721</v>
      </c>
      <c r="M251" s="121"/>
      <c r="N251" s="68"/>
      <c r="O251" s="64" t="s">
        <v>65</v>
      </c>
      <c r="P251" s="17" t="e">
        <f>COUNTIF(#REF!,B251)</f>
        <v>#REF!</v>
      </c>
    </row>
    <row r="252" spans="1:16">
      <c r="A252" s="28">
        <v>98</v>
      </c>
      <c r="B252" s="84" t="s">
        <v>1005</v>
      </c>
      <c r="C252" s="76" t="s">
        <v>1006</v>
      </c>
      <c r="D252" s="31" t="s">
        <v>239</v>
      </c>
      <c r="E252" s="17" t="s">
        <v>60</v>
      </c>
      <c r="F252" s="32" t="s">
        <v>61</v>
      </c>
      <c r="G252" s="32" t="s">
        <v>62</v>
      </c>
      <c r="H252" s="33" t="s">
        <v>63</v>
      </c>
      <c r="I252" s="62">
        <v>5796.2</v>
      </c>
      <c r="J252" s="62">
        <v>2005</v>
      </c>
      <c r="K252" s="62" t="s">
        <v>64</v>
      </c>
      <c r="L252" s="62">
        <v>5796</v>
      </c>
      <c r="M252" s="62">
        <v>2</v>
      </c>
      <c r="N252" s="67"/>
      <c r="O252" s="64" t="s">
        <v>65</v>
      </c>
      <c r="P252" s="17" t="e">
        <f>COUNTIF(#REF!,B252)</f>
        <v>#REF!</v>
      </c>
    </row>
    <row r="253" spans="1:16">
      <c r="A253" s="28">
        <v>99</v>
      </c>
      <c r="B253" s="84" t="s">
        <v>1012</v>
      </c>
      <c r="C253" s="76" t="s">
        <v>1013</v>
      </c>
      <c r="D253" s="31" t="s">
        <v>239</v>
      </c>
      <c r="E253" s="17" t="s">
        <v>60</v>
      </c>
      <c r="F253" s="32" t="s">
        <v>61</v>
      </c>
      <c r="G253" s="32" t="s">
        <v>62</v>
      </c>
      <c r="H253" s="33" t="s">
        <v>63</v>
      </c>
      <c r="I253" s="62">
        <v>6003.1</v>
      </c>
      <c r="J253" s="62">
        <v>1997</v>
      </c>
      <c r="K253" s="62" t="s">
        <v>64</v>
      </c>
      <c r="L253" s="62">
        <v>6003</v>
      </c>
      <c r="M253" s="62">
        <v>1</v>
      </c>
      <c r="N253" s="67"/>
      <c r="O253" s="64" t="s">
        <v>65</v>
      </c>
      <c r="P253" s="17" t="e">
        <f>COUNTIF(#REF!,B253)</f>
        <v>#REF!</v>
      </c>
    </row>
    <row r="254" spans="1:16">
      <c r="A254" s="28">
        <v>102</v>
      </c>
      <c r="B254" s="84" t="s">
        <v>1032</v>
      </c>
      <c r="C254" s="76" t="s">
        <v>1033</v>
      </c>
      <c r="D254" s="31" t="s">
        <v>46</v>
      </c>
      <c r="E254" s="17" t="s">
        <v>60</v>
      </c>
      <c r="F254" s="32" t="s">
        <v>61</v>
      </c>
      <c r="G254" s="32" t="s">
        <v>62</v>
      </c>
      <c r="H254" s="33" t="s">
        <v>63</v>
      </c>
      <c r="I254" s="62">
        <v>6031</v>
      </c>
      <c r="J254" s="62">
        <v>2017</v>
      </c>
      <c r="K254" s="62" t="s">
        <v>64</v>
      </c>
      <c r="L254" s="62">
        <v>6031</v>
      </c>
      <c r="M254" s="62"/>
      <c r="N254" s="67"/>
      <c r="O254" s="64" t="s">
        <v>65</v>
      </c>
      <c r="P254" s="17" t="e">
        <f>COUNTIF(#REF!,B254)</f>
        <v>#REF!</v>
      </c>
    </row>
    <row r="255" spans="1:16">
      <c r="A255" s="28">
        <v>103</v>
      </c>
      <c r="B255" s="84" t="s">
        <v>1040</v>
      </c>
      <c r="C255" s="76" t="s">
        <v>1041</v>
      </c>
      <c r="D255" s="31" t="s">
        <v>46</v>
      </c>
      <c r="E255" s="17" t="s">
        <v>60</v>
      </c>
      <c r="F255" s="32" t="s">
        <v>61</v>
      </c>
      <c r="G255" s="32" t="s">
        <v>62</v>
      </c>
      <c r="H255" s="33" t="s">
        <v>63</v>
      </c>
      <c r="I255" s="62">
        <v>6060.2</v>
      </c>
      <c r="J255" s="62">
        <v>2006</v>
      </c>
      <c r="K255" s="62" t="s">
        <v>64</v>
      </c>
      <c r="L255" s="62">
        <v>6060</v>
      </c>
      <c r="M255" s="62">
        <v>2</v>
      </c>
      <c r="N255" s="67"/>
      <c r="O255" s="64" t="s">
        <v>65</v>
      </c>
      <c r="P255" s="17" t="e">
        <f>COUNTIF(#REF!,B255)</f>
        <v>#REF!</v>
      </c>
    </row>
    <row r="256" spans="1:16">
      <c r="A256" s="28">
        <v>104</v>
      </c>
      <c r="B256" s="109" t="s">
        <v>1052</v>
      </c>
      <c r="C256" s="88" t="s">
        <v>1053</v>
      </c>
      <c r="D256" s="31" t="s">
        <v>46</v>
      </c>
      <c r="E256" s="17" t="s">
        <v>60</v>
      </c>
      <c r="F256" s="32" t="s">
        <v>61</v>
      </c>
      <c r="G256" s="32" t="s">
        <v>62</v>
      </c>
      <c r="H256" s="33" t="s">
        <v>63</v>
      </c>
      <c r="I256" s="62">
        <v>6324.1</v>
      </c>
      <c r="J256" s="62">
        <v>2004</v>
      </c>
      <c r="K256" s="62" t="s">
        <v>64</v>
      </c>
      <c r="L256" s="62">
        <v>6324</v>
      </c>
      <c r="M256" s="62">
        <v>1</v>
      </c>
      <c r="N256" s="67"/>
      <c r="O256" s="64" t="s">
        <v>65</v>
      </c>
      <c r="P256" s="17" t="e">
        <f>COUNTIF(#REF!,B256)</f>
        <v>#REF!</v>
      </c>
    </row>
    <row r="257" spans="1:16">
      <c r="A257" s="28">
        <v>105</v>
      </c>
      <c r="B257" s="84" t="s">
        <v>1061</v>
      </c>
      <c r="C257" s="76" t="s">
        <v>1062</v>
      </c>
      <c r="D257" s="31" t="s">
        <v>46</v>
      </c>
      <c r="E257" s="17" t="s">
        <v>60</v>
      </c>
      <c r="F257" s="32" t="s">
        <v>61</v>
      </c>
      <c r="G257" s="419" t="s">
        <v>62</v>
      </c>
      <c r="H257" s="33" t="s">
        <v>63</v>
      </c>
      <c r="I257" s="62">
        <v>6368</v>
      </c>
      <c r="J257" s="62">
        <v>2008</v>
      </c>
      <c r="K257" s="62" t="s">
        <v>64</v>
      </c>
      <c r="L257" s="62">
        <v>6368</v>
      </c>
      <c r="M257" s="62"/>
      <c r="N257" s="67"/>
      <c r="O257" s="64" t="s">
        <v>65</v>
      </c>
      <c r="P257" s="17" t="e">
        <f>COUNTIF(#REF!,B257)</f>
        <v>#REF!</v>
      </c>
    </row>
    <row r="258" spans="1:16">
      <c r="A258" s="28">
        <v>106</v>
      </c>
      <c r="B258" s="84" t="s">
        <v>1070</v>
      </c>
      <c r="C258" s="76" t="s">
        <v>1071</v>
      </c>
      <c r="D258" s="31" t="s">
        <v>46</v>
      </c>
      <c r="E258" s="17" t="s">
        <v>60</v>
      </c>
      <c r="F258" s="32" t="s">
        <v>61</v>
      </c>
      <c r="G258" s="32" t="s">
        <v>62</v>
      </c>
      <c r="H258" s="33" t="s">
        <v>63</v>
      </c>
      <c r="I258" s="62">
        <v>6394</v>
      </c>
      <c r="J258" s="62">
        <v>2017</v>
      </c>
      <c r="K258" s="62" t="s">
        <v>64</v>
      </c>
      <c r="L258" s="62">
        <v>6394</v>
      </c>
      <c r="M258" s="62"/>
      <c r="N258" s="67"/>
      <c r="O258" s="64" t="s">
        <v>65</v>
      </c>
      <c r="P258" s="17" t="e">
        <f>COUNTIF(#REF!,B258)</f>
        <v>#REF!</v>
      </c>
    </row>
    <row r="259" spans="1:16">
      <c r="A259" s="28">
        <v>107</v>
      </c>
      <c r="B259" s="84" t="s">
        <v>1079</v>
      </c>
      <c r="C259" s="76" t="s">
        <v>1080</v>
      </c>
      <c r="D259" s="31" t="s">
        <v>46</v>
      </c>
      <c r="E259" s="17" t="s">
        <v>60</v>
      </c>
      <c r="F259" s="32" t="s">
        <v>61</v>
      </c>
      <c r="G259" s="32" t="s">
        <v>62</v>
      </c>
      <c r="H259" s="33" t="s">
        <v>63</v>
      </c>
      <c r="I259" s="62">
        <v>6400</v>
      </c>
      <c r="J259" s="62">
        <v>2007</v>
      </c>
      <c r="K259" s="62" t="s">
        <v>64</v>
      </c>
      <c r="L259" s="62">
        <v>6400</v>
      </c>
      <c r="M259" s="62"/>
      <c r="N259" s="67"/>
      <c r="O259" s="64" t="s">
        <v>65</v>
      </c>
      <c r="P259" s="17" t="e">
        <f>COUNTIF(#REF!,B259)</f>
        <v>#REF!</v>
      </c>
    </row>
    <row r="260" spans="1:16">
      <c r="A260" s="28">
        <v>109</v>
      </c>
      <c r="B260" s="96" t="s">
        <v>1094</v>
      </c>
      <c r="C260" s="97" t="s">
        <v>1095</v>
      </c>
      <c r="D260" s="16" t="s">
        <v>46</v>
      </c>
      <c r="E260" s="17" t="s">
        <v>60</v>
      </c>
      <c r="F260" s="32" t="s">
        <v>61</v>
      </c>
      <c r="G260" s="32" t="s">
        <v>62</v>
      </c>
      <c r="H260" s="36" t="s">
        <v>64</v>
      </c>
      <c r="I260" s="122">
        <v>6537</v>
      </c>
      <c r="J260" s="122">
        <v>2018</v>
      </c>
      <c r="K260" s="122" t="s">
        <v>64</v>
      </c>
      <c r="L260" s="62">
        <v>6537</v>
      </c>
      <c r="M260" s="122"/>
      <c r="O260" s="64" t="s">
        <v>65</v>
      </c>
      <c r="P260" s="17" t="e">
        <f>COUNTIF(#REF!,B260)</f>
        <v>#REF!</v>
      </c>
    </row>
    <row r="261" spans="1:16">
      <c r="A261" s="28">
        <v>118</v>
      </c>
      <c r="B261" s="84" t="s">
        <v>1155</v>
      </c>
      <c r="C261" s="76" t="s">
        <v>1156</v>
      </c>
      <c r="D261" s="31" t="s">
        <v>445</v>
      </c>
      <c r="E261" s="17" t="s">
        <v>60</v>
      </c>
      <c r="F261" s="32" t="s">
        <v>61</v>
      </c>
      <c r="G261" s="32" t="s">
        <v>62</v>
      </c>
      <c r="H261" s="33" t="s">
        <v>64</v>
      </c>
      <c r="I261" s="62">
        <v>7251.1</v>
      </c>
      <c r="J261" s="62">
        <v>2005</v>
      </c>
      <c r="K261" s="62" t="s">
        <v>64</v>
      </c>
      <c r="L261" s="62">
        <v>7251</v>
      </c>
      <c r="M261" s="62">
        <v>1</v>
      </c>
      <c r="N261" s="67"/>
      <c r="O261" s="64" t="s">
        <v>65</v>
      </c>
      <c r="P261" s="17" t="e">
        <f>COUNTIF(#REF!,B261)</f>
        <v>#REF!</v>
      </c>
    </row>
    <row r="262" spans="1:16">
      <c r="A262" s="28">
        <v>120</v>
      </c>
      <c r="B262" s="84" t="s">
        <v>1176</v>
      </c>
      <c r="C262" s="76" t="s">
        <v>1177</v>
      </c>
      <c r="D262" s="31" t="s">
        <v>445</v>
      </c>
      <c r="E262" s="17" t="s">
        <v>60</v>
      </c>
      <c r="F262" s="32" t="s">
        <v>61</v>
      </c>
      <c r="G262" s="32" t="s">
        <v>62</v>
      </c>
      <c r="H262" s="33" t="s">
        <v>64</v>
      </c>
      <c r="I262" s="62">
        <v>7251.3</v>
      </c>
      <c r="J262" s="62">
        <v>1997</v>
      </c>
      <c r="K262" s="62" t="s">
        <v>64</v>
      </c>
      <c r="L262" s="62">
        <v>7251</v>
      </c>
      <c r="M262" s="62">
        <v>3</v>
      </c>
      <c r="N262" s="67"/>
      <c r="O262" s="64" t="s">
        <v>65</v>
      </c>
      <c r="P262" s="17" t="e">
        <f>COUNTIF(#REF!,B262)</f>
        <v>#REF!</v>
      </c>
    </row>
    <row r="263" spans="1:16">
      <c r="A263" s="28">
        <v>121</v>
      </c>
      <c r="B263" s="84" t="s">
        <v>1183</v>
      </c>
      <c r="C263" s="76" t="s">
        <v>1184</v>
      </c>
      <c r="D263" s="31" t="s">
        <v>46</v>
      </c>
      <c r="E263" s="17" t="s">
        <v>60</v>
      </c>
      <c r="F263" s="32" t="s">
        <v>61</v>
      </c>
      <c r="G263" s="32" t="s">
        <v>62</v>
      </c>
      <c r="H263" s="33" t="s">
        <v>63</v>
      </c>
      <c r="I263" s="62">
        <v>7251.3</v>
      </c>
      <c r="J263" s="62">
        <v>2017</v>
      </c>
      <c r="K263" s="62" t="s">
        <v>64</v>
      </c>
      <c r="L263" s="62">
        <v>7251</v>
      </c>
      <c r="M263" s="62">
        <v>3</v>
      </c>
      <c r="N263" s="67"/>
      <c r="O263" s="64" t="s">
        <v>65</v>
      </c>
      <c r="P263" s="17" t="e">
        <f>COUNTIF(#REF!,B263)</f>
        <v>#REF!</v>
      </c>
    </row>
    <row r="264" spans="1:16">
      <c r="A264" s="28">
        <v>122</v>
      </c>
      <c r="B264" s="84" t="s">
        <v>1191</v>
      </c>
      <c r="C264" s="76" t="s">
        <v>1192</v>
      </c>
      <c r="D264" s="31" t="s">
        <v>239</v>
      </c>
      <c r="E264" s="17" t="s">
        <v>60</v>
      </c>
      <c r="F264" s="32" t="s">
        <v>61</v>
      </c>
      <c r="G264" s="32" t="s">
        <v>62</v>
      </c>
      <c r="H264" s="33" t="s">
        <v>63</v>
      </c>
      <c r="I264" s="62">
        <v>7251.8</v>
      </c>
      <c r="J264" s="62">
        <v>2005</v>
      </c>
      <c r="K264" s="62" t="s">
        <v>64</v>
      </c>
      <c r="L264" s="62">
        <v>7251</v>
      </c>
      <c r="M264" s="62">
        <v>8</v>
      </c>
      <c r="N264" s="67"/>
      <c r="O264" s="64" t="s">
        <v>65</v>
      </c>
      <c r="P264" s="17" t="e">
        <f>COUNTIF(#REF!,B264)</f>
        <v>#REF!</v>
      </c>
    </row>
    <row r="265" ht="32.4" spans="1:16">
      <c r="A265" s="28">
        <v>123</v>
      </c>
      <c r="B265" s="119" t="s">
        <v>1195</v>
      </c>
      <c r="C265" s="120" t="s">
        <v>1201</v>
      </c>
      <c r="D265" s="76" t="s">
        <v>46</v>
      </c>
      <c r="E265" s="17" t="s">
        <v>60</v>
      </c>
      <c r="F265" s="44" t="s">
        <v>61</v>
      </c>
      <c r="G265" s="44" t="s">
        <v>62</v>
      </c>
      <c r="H265" s="33" t="s">
        <v>63</v>
      </c>
      <c r="I265" s="62">
        <v>7251.8</v>
      </c>
      <c r="J265" s="62">
        <v>2020</v>
      </c>
      <c r="K265" s="62" t="s">
        <v>64</v>
      </c>
      <c r="L265" s="62">
        <v>7251</v>
      </c>
      <c r="M265" s="62">
        <v>8</v>
      </c>
      <c r="N265" s="68"/>
      <c r="O265" s="64" t="s">
        <v>65</v>
      </c>
      <c r="P265" s="17" t="e">
        <f>COUNTIF(#REF!,B265)</f>
        <v>#REF!</v>
      </c>
    </row>
    <row r="266" spans="1:16">
      <c r="A266" s="28">
        <v>125</v>
      </c>
      <c r="B266" s="84" t="s">
        <v>1218</v>
      </c>
      <c r="C266" s="76" t="s">
        <v>1219</v>
      </c>
      <c r="D266" s="31" t="s">
        <v>46</v>
      </c>
      <c r="E266" s="17" t="s">
        <v>60</v>
      </c>
      <c r="F266" s="32" t="s">
        <v>61</v>
      </c>
      <c r="G266" s="32" t="s">
        <v>62</v>
      </c>
      <c r="H266" s="33" t="s">
        <v>63</v>
      </c>
      <c r="I266" s="62">
        <v>7476</v>
      </c>
      <c r="J266" s="62">
        <v>1987</v>
      </c>
      <c r="K266" s="62" t="s">
        <v>64</v>
      </c>
      <c r="L266" s="62">
        <v>7476</v>
      </c>
      <c r="M266" s="62"/>
      <c r="N266" s="67"/>
      <c r="O266" s="64" t="s">
        <v>65</v>
      </c>
      <c r="P266" s="17" t="e">
        <f>COUNTIF(#REF!,B266)</f>
        <v>#REF!</v>
      </c>
    </row>
    <row r="267" spans="1:16">
      <c r="A267" s="28">
        <v>130</v>
      </c>
      <c r="B267" s="84" t="s">
        <v>1263</v>
      </c>
      <c r="C267" s="76" t="s">
        <v>1264</v>
      </c>
      <c r="D267" s="31" t="s">
        <v>46</v>
      </c>
      <c r="E267" s="17" t="s">
        <v>60</v>
      </c>
      <c r="F267" s="32" t="s">
        <v>61</v>
      </c>
      <c r="G267" s="32" t="s">
        <v>62</v>
      </c>
      <c r="H267" s="33" t="s">
        <v>63</v>
      </c>
      <c r="I267" s="62">
        <v>8162</v>
      </c>
      <c r="J267" s="62">
        <v>2018</v>
      </c>
      <c r="K267" s="62" t="s">
        <v>64</v>
      </c>
      <c r="L267" s="62">
        <v>8162</v>
      </c>
      <c r="M267" s="62"/>
      <c r="N267" s="67"/>
      <c r="O267" s="64" t="s">
        <v>65</v>
      </c>
      <c r="P267" s="17" t="e">
        <f>COUNTIF(#REF!,B267)</f>
        <v>#REF!</v>
      </c>
    </row>
    <row r="268" spans="1:16">
      <c r="A268" s="28">
        <v>135</v>
      </c>
      <c r="B268" s="91" t="s">
        <v>1313</v>
      </c>
      <c r="C268" s="76" t="s">
        <v>1314</v>
      </c>
      <c r="D268" s="31" t="s">
        <v>46</v>
      </c>
      <c r="E268" s="17" t="s">
        <v>60</v>
      </c>
      <c r="F268" s="32" t="s">
        <v>61</v>
      </c>
      <c r="G268" s="419" t="s">
        <v>62</v>
      </c>
      <c r="H268" s="33" t="s">
        <v>63</v>
      </c>
      <c r="I268" s="62">
        <v>9721</v>
      </c>
      <c r="J268" s="62">
        <v>2006</v>
      </c>
      <c r="K268" s="62" t="s">
        <v>64</v>
      </c>
      <c r="L268" s="62">
        <v>9721</v>
      </c>
      <c r="M268" s="62"/>
      <c r="N268" s="67"/>
      <c r="O268" s="64" t="s">
        <v>65</v>
      </c>
      <c r="P268" s="17" t="e">
        <f>COUNTIF(#REF!,B268)</f>
        <v>#REF!</v>
      </c>
    </row>
    <row r="269" spans="1:16">
      <c r="A269" s="28">
        <v>136</v>
      </c>
      <c r="B269" s="84" t="s">
        <v>1320</v>
      </c>
      <c r="C269" s="76" t="s">
        <v>1321</v>
      </c>
      <c r="D269" s="31" t="s">
        <v>239</v>
      </c>
      <c r="E269" s="17" t="s">
        <v>60</v>
      </c>
      <c r="F269" s="32" t="s">
        <v>61</v>
      </c>
      <c r="G269" s="32" t="s">
        <v>62</v>
      </c>
      <c r="H269" s="33" t="s">
        <v>63</v>
      </c>
      <c r="I269" s="62">
        <v>9724</v>
      </c>
      <c r="J269" s="62">
        <v>1988</v>
      </c>
      <c r="K269" s="62" t="s">
        <v>64</v>
      </c>
      <c r="L269" s="62">
        <v>9724</v>
      </c>
      <c r="M269" s="62"/>
      <c r="N269" s="67"/>
      <c r="O269" s="64" t="s">
        <v>65</v>
      </c>
      <c r="P269" s="17" t="e">
        <f>COUNTIF(#REF!,B269)</f>
        <v>#REF!</v>
      </c>
    </row>
    <row r="270" spans="1:16">
      <c r="A270" s="28">
        <v>138</v>
      </c>
      <c r="B270" s="106" t="s">
        <v>1329</v>
      </c>
      <c r="C270" s="100" t="s">
        <v>1330</v>
      </c>
      <c r="D270" s="16" t="s">
        <v>46</v>
      </c>
      <c r="E270" s="17" t="s">
        <v>60</v>
      </c>
      <c r="F270" s="32" t="s">
        <v>61</v>
      </c>
      <c r="G270" s="419" t="s">
        <v>62</v>
      </c>
      <c r="H270" s="36" t="s">
        <v>63</v>
      </c>
      <c r="I270" s="19">
        <v>9740</v>
      </c>
      <c r="J270" s="19">
        <v>2008</v>
      </c>
      <c r="K270" s="19" t="s">
        <v>64</v>
      </c>
      <c r="L270" s="62">
        <v>9740</v>
      </c>
      <c r="O270" s="64" t="s">
        <v>65</v>
      </c>
      <c r="P270" s="17" t="e">
        <f>COUNTIF(#REF!,B270)</f>
        <v>#REF!</v>
      </c>
    </row>
    <row r="271" spans="1:16">
      <c r="A271" s="28">
        <v>140</v>
      </c>
      <c r="B271" s="84" t="s">
        <v>1346</v>
      </c>
      <c r="C271" s="76" t="s">
        <v>1347</v>
      </c>
      <c r="D271" s="38" t="s">
        <v>46</v>
      </c>
      <c r="E271" s="17" t="s">
        <v>60</v>
      </c>
      <c r="F271" s="32" t="s">
        <v>61</v>
      </c>
      <c r="G271" s="419" t="s">
        <v>62</v>
      </c>
      <c r="H271" s="33" t="s">
        <v>63</v>
      </c>
      <c r="I271" s="62">
        <v>11259</v>
      </c>
      <c r="J271" s="62">
        <v>2015</v>
      </c>
      <c r="K271" s="62" t="s">
        <v>64</v>
      </c>
      <c r="L271" s="62">
        <v>11259</v>
      </c>
      <c r="M271" s="62"/>
      <c r="N271" s="67"/>
      <c r="O271" s="64" t="s">
        <v>65</v>
      </c>
      <c r="P271" s="17" t="e">
        <f>COUNTIF(#REF!,B271)</f>
        <v>#REF!</v>
      </c>
    </row>
    <row r="272" spans="1:16">
      <c r="A272" s="28">
        <v>144</v>
      </c>
      <c r="B272" s="84" t="s">
        <v>1378</v>
      </c>
      <c r="C272" s="76" t="s">
        <v>1379</v>
      </c>
      <c r="D272" s="38" t="s">
        <v>239</v>
      </c>
      <c r="E272" s="17" t="s">
        <v>60</v>
      </c>
      <c r="F272" s="32" t="s">
        <v>61</v>
      </c>
      <c r="G272" s="419" t="s">
        <v>62</v>
      </c>
      <c r="H272" s="33" t="s">
        <v>63</v>
      </c>
      <c r="I272" s="62">
        <v>11651</v>
      </c>
      <c r="J272" s="62">
        <v>2008</v>
      </c>
      <c r="K272" s="62" t="s">
        <v>64</v>
      </c>
      <c r="L272" s="62">
        <v>11651</v>
      </c>
      <c r="M272" s="62"/>
      <c r="N272" s="67"/>
      <c r="O272" s="64" t="s">
        <v>65</v>
      </c>
      <c r="P272" s="17" t="e">
        <f>COUNTIF(#REF!,B272)</f>
        <v>#REF!</v>
      </c>
    </row>
    <row r="273" spans="1:16">
      <c r="A273" s="28">
        <v>145</v>
      </c>
      <c r="B273" s="84" t="s">
        <v>1388</v>
      </c>
      <c r="C273" s="76" t="s">
        <v>1389</v>
      </c>
      <c r="D273" s="38" t="s">
        <v>46</v>
      </c>
      <c r="E273" s="17" t="s">
        <v>60</v>
      </c>
      <c r="F273" s="32" t="s">
        <v>61</v>
      </c>
      <c r="G273" s="32" t="s">
        <v>62</v>
      </c>
      <c r="H273" s="33" t="s">
        <v>63</v>
      </c>
      <c r="I273" s="62">
        <v>11901</v>
      </c>
      <c r="J273" s="62">
        <v>1989</v>
      </c>
      <c r="K273" s="62" t="s">
        <v>64</v>
      </c>
      <c r="L273" s="62">
        <v>11901</v>
      </c>
      <c r="M273" s="62"/>
      <c r="N273" s="67"/>
      <c r="O273" s="64" t="s">
        <v>65</v>
      </c>
      <c r="P273" s="17" t="e">
        <f>COUNTIF(#REF!,B273)</f>
        <v>#REF!</v>
      </c>
    </row>
    <row r="274" spans="1:16">
      <c r="A274" s="28">
        <v>146</v>
      </c>
      <c r="B274" s="85" t="s">
        <v>1393</v>
      </c>
      <c r="C274" s="76" t="s">
        <v>1394</v>
      </c>
      <c r="D274" s="38" t="s">
        <v>46</v>
      </c>
      <c r="E274" s="17" t="s">
        <v>60</v>
      </c>
      <c r="F274" s="40" t="s">
        <v>61</v>
      </c>
      <c r="G274" s="419" t="s">
        <v>62</v>
      </c>
      <c r="H274" s="33" t="s">
        <v>64</v>
      </c>
      <c r="I274" s="62">
        <v>12463</v>
      </c>
      <c r="J274" s="62">
        <v>2009</v>
      </c>
      <c r="K274" s="70" t="s">
        <v>64</v>
      </c>
      <c r="L274" s="62">
        <v>12463</v>
      </c>
      <c r="M274" s="62"/>
      <c r="N274" s="67"/>
      <c r="O274" s="64" t="s">
        <v>65</v>
      </c>
      <c r="P274" s="17" t="e">
        <f>COUNTIF(#REF!,B274)</f>
        <v>#REF!</v>
      </c>
    </row>
    <row r="275" spans="1:16">
      <c r="A275" s="28">
        <v>147</v>
      </c>
      <c r="B275" s="84" t="s">
        <v>1401</v>
      </c>
      <c r="C275" s="76" t="s">
        <v>1402</v>
      </c>
      <c r="D275" s="38" t="s">
        <v>46</v>
      </c>
      <c r="E275" s="17" t="s">
        <v>60</v>
      </c>
      <c r="F275" s="32" t="s">
        <v>61</v>
      </c>
      <c r="G275" s="32" t="s">
        <v>62</v>
      </c>
      <c r="H275" s="33" t="s">
        <v>63</v>
      </c>
      <c r="I275" s="70">
        <v>12467.1</v>
      </c>
      <c r="J275" s="70">
        <v>2009</v>
      </c>
      <c r="K275" s="62" t="s">
        <v>64</v>
      </c>
      <c r="L275" s="62">
        <v>12467</v>
      </c>
      <c r="M275" s="70">
        <v>1</v>
      </c>
      <c r="N275" s="68"/>
      <c r="O275" s="64" t="s">
        <v>65</v>
      </c>
      <c r="P275" s="17" t="e">
        <f>COUNTIF(#REF!,B275)</f>
        <v>#REF!</v>
      </c>
    </row>
    <row r="276" spans="1:16">
      <c r="A276" s="28">
        <v>149</v>
      </c>
      <c r="B276" s="84" t="s">
        <v>1423</v>
      </c>
      <c r="C276" s="76" t="s">
        <v>1424</v>
      </c>
      <c r="D276" s="38" t="s">
        <v>46</v>
      </c>
      <c r="E276" s="17" t="s">
        <v>60</v>
      </c>
      <c r="F276" s="32" t="s">
        <v>61</v>
      </c>
      <c r="G276" s="32" t="s">
        <v>62</v>
      </c>
      <c r="H276" s="33" t="s">
        <v>63</v>
      </c>
      <c r="I276" s="70">
        <v>12467.5</v>
      </c>
      <c r="J276" s="70">
        <v>2009</v>
      </c>
      <c r="K276" s="62" t="s">
        <v>64</v>
      </c>
      <c r="L276" s="62">
        <v>12467</v>
      </c>
      <c r="M276" s="70">
        <v>5</v>
      </c>
      <c r="N276" s="68"/>
      <c r="O276" s="64" t="s">
        <v>65</v>
      </c>
      <c r="P276" s="17" t="e">
        <f>COUNTIF(#REF!,B276)</f>
        <v>#REF!</v>
      </c>
    </row>
    <row r="277" spans="1:16">
      <c r="A277" s="28">
        <v>150</v>
      </c>
      <c r="B277" s="84" t="s">
        <v>1428</v>
      </c>
      <c r="C277" s="76" t="s">
        <v>1429</v>
      </c>
      <c r="D277" s="38" t="s">
        <v>46</v>
      </c>
      <c r="E277" s="17" t="s">
        <v>60</v>
      </c>
      <c r="F277" s="32" t="s">
        <v>61</v>
      </c>
      <c r="G277" s="32" t="s">
        <v>62</v>
      </c>
      <c r="H277" s="33" t="s">
        <v>64</v>
      </c>
      <c r="I277" s="70">
        <v>12523</v>
      </c>
      <c r="J277" s="70">
        <v>2011</v>
      </c>
      <c r="K277" s="62" t="s">
        <v>64</v>
      </c>
      <c r="L277" s="62">
        <v>12523</v>
      </c>
      <c r="M277" s="70"/>
      <c r="N277" s="68"/>
      <c r="O277" s="64" t="s">
        <v>65</v>
      </c>
      <c r="P277" s="17" t="e">
        <f>COUNTIF(#REF!,B277)</f>
        <v>#REF!</v>
      </c>
    </row>
    <row r="278" spans="1:16">
      <c r="A278" s="28">
        <v>151</v>
      </c>
      <c r="B278" s="109" t="s">
        <v>1434</v>
      </c>
      <c r="C278" s="88" t="s">
        <v>1435</v>
      </c>
      <c r="D278" s="38" t="s">
        <v>239</v>
      </c>
      <c r="E278" s="17" t="s">
        <v>60</v>
      </c>
      <c r="F278" s="32" t="s">
        <v>61</v>
      </c>
      <c r="G278" s="419" t="s">
        <v>62</v>
      </c>
      <c r="H278" s="33" t="s">
        <v>63</v>
      </c>
      <c r="I278" s="70">
        <v>13173.6</v>
      </c>
      <c r="J278" s="70">
        <v>1991</v>
      </c>
      <c r="K278" s="62" t="s">
        <v>64</v>
      </c>
      <c r="L278" s="62">
        <v>13173</v>
      </c>
      <c r="M278" s="70">
        <v>6</v>
      </c>
      <c r="N278" s="68"/>
      <c r="O278" s="64" t="s">
        <v>65</v>
      </c>
      <c r="P278" s="17" t="e">
        <f>COUNTIF(#REF!,B278)</f>
        <v>#REF!</v>
      </c>
    </row>
    <row r="279" spans="1:16">
      <c r="A279" s="28">
        <v>153</v>
      </c>
      <c r="B279" s="87" t="s">
        <v>1454</v>
      </c>
      <c r="C279" s="43" t="s">
        <v>1455</v>
      </c>
      <c r="D279" s="38" t="s">
        <v>46</v>
      </c>
      <c r="E279" s="17" t="s">
        <v>60</v>
      </c>
      <c r="F279" s="32" t="s">
        <v>61</v>
      </c>
      <c r="G279" s="32" t="s">
        <v>62</v>
      </c>
      <c r="H279" s="33" t="s">
        <v>63</v>
      </c>
      <c r="I279" s="70">
        <v>13384</v>
      </c>
      <c r="J279" s="70">
        <v>2008</v>
      </c>
      <c r="K279" s="62" t="s">
        <v>64</v>
      </c>
      <c r="L279" s="62">
        <v>13384</v>
      </c>
      <c r="M279" s="70"/>
      <c r="N279" s="68"/>
      <c r="O279" s="64" t="s">
        <v>65</v>
      </c>
      <c r="P279" s="17" t="e">
        <f>COUNTIF(#REF!,B279)</f>
        <v>#REF!</v>
      </c>
    </row>
    <row r="280" spans="1:16">
      <c r="A280" s="28">
        <v>154</v>
      </c>
      <c r="B280" s="87" t="s">
        <v>1462</v>
      </c>
      <c r="C280" s="43" t="s">
        <v>1463</v>
      </c>
      <c r="D280" s="38" t="s">
        <v>46</v>
      </c>
      <c r="E280" s="17" t="s">
        <v>60</v>
      </c>
      <c r="F280" s="32" t="s">
        <v>61</v>
      </c>
      <c r="G280" s="32" t="s">
        <v>62</v>
      </c>
      <c r="H280" s="33" t="s">
        <v>64</v>
      </c>
      <c r="I280" s="70">
        <v>13690</v>
      </c>
      <c r="J280" s="70">
        <v>2009</v>
      </c>
      <c r="K280" s="62" t="s">
        <v>64</v>
      </c>
      <c r="L280" s="62">
        <v>13690</v>
      </c>
      <c r="M280" s="70"/>
      <c r="N280" s="68"/>
      <c r="O280" s="64" t="s">
        <v>65</v>
      </c>
      <c r="P280" s="17" t="e">
        <f>COUNTIF(#REF!,B280)</f>
        <v>#REF!</v>
      </c>
    </row>
    <row r="281" spans="1:16">
      <c r="A281" s="28">
        <v>155</v>
      </c>
      <c r="B281" s="85" t="s">
        <v>1472</v>
      </c>
      <c r="C281" s="102" t="s">
        <v>1473</v>
      </c>
      <c r="D281" s="38" t="s">
        <v>46</v>
      </c>
      <c r="E281" s="17" t="s">
        <v>60</v>
      </c>
      <c r="F281" s="40" t="s">
        <v>61</v>
      </c>
      <c r="G281" s="419" t="s">
        <v>62</v>
      </c>
      <c r="H281" s="33" t="s">
        <v>64</v>
      </c>
      <c r="I281" s="70">
        <v>15258</v>
      </c>
      <c r="J281" s="70">
        <v>2009</v>
      </c>
      <c r="K281" s="70" t="s">
        <v>64</v>
      </c>
      <c r="L281" s="62">
        <v>15258</v>
      </c>
      <c r="M281" s="70"/>
      <c r="N281" s="68"/>
      <c r="O281" s="64" t="s">
        <v>65</v>
      </c>
      <c r="P281" s="17" t="e">
        <f>COUNTIF(#REF!,B281)</f>
        <v>#REF!</v>
      </c>
    </row>
    <row r="282" spans="1:16">
      <c r="A282" s="28">
        <v>156</v>
      </c>
      <c r="B282" s="91" t="s">
        <v>1480</v>
      </c>
      <c r="C282" s="88" t="s">
        <v>1481</v>
      </c>
      <c r="D282" s="38" t="s">
        <v>46</v>
      </c>
      <c r="E282" s="17" t="s">
        <v>60</v>
      </c>
      <c r="F282" s="32" t="s">
        <v>61</v>
      </c>
      <c r="G282" s="419" t="s">
        <v>62</v>
      </c>
      <c r="H282" s="33" t="s">
        <v>64</v>
      </c>
      <c r="I282" s="70">
        <v>15308</v>
      </c>
      <c r="J282" s="70">
        <v>2006</v>
      </c>
      <c r="K282" s="62" t="s">
        <v>64</v>
      </c>
      <c r="L282" s="62">
        <v>15308</v>
      </c>
      <c r="M282" s="70"/>
      <c r="N282" s="68"/>
      <c r="O282" s="64" t="s">
        <v>65</v>
      </c>
      <c r="P282" s="17" t="e">
        <f>COUNTIF(#REF!,B282)</f>
        <v>#REF!</v>
      </c>
    </row>
    <row r="283" spans="1:16">
      <c r="A283" s="28">
        <v>158</v>
      </c>
      <c r="B283" s="89" t="s">
        <v>1494</v>
      </c>
      <c r="C283" s="136" t="s">
        <v>1495</v>
      </c>
      <c r="D283" s="43" t="s">
        <v>46</v>
      </c>
      <c r="E283" s="17" t="s">
        <v>60</v>
      </c>
      <c r="F283" s="44" t="s">
        <v>61</v>
      </c>
      <c r="G283" s="44" t="s">
        <v>62</v>
      </c>
      <c r="H283" s="33" t="s">
        <v>64</v>
      </c>
      <c r="I283" s="121">
        <v>15603</v>
      </c>
      <c r="J283" s="121">
        <v>2022</v>
      </c>
      <c r="K283" s="121" t="s">
        <v>64</v>
      </c>
      <c r="L283" s="62">
        <v>15603</v>
      </c>
      <c r="M283" s="121"/>
      <c r="N283" s="68"/>
      <c r="O283" s="64" t="s">
        <v>65</v>
      </c>
      <c r="P283" s="17" t="e">
        <f>COUNTIF(#REF!,B283)</f>
        <v>#REF!</v>
      </c>
    </row>
    <row r="284" spans="1:16">
      <c r="A284" s="28">
        <v>160</v>
      </c>
      <c r="B284" s="84" t="s">
        <v>1512</v>
      </c>
      <c r="C284" s="76" t="s">
        <v>1513</v>
      </c>
      <c r="D284" s="38" t="s">
        <v>46</v>
      </c>
      <c r="E284" s="17" t="s">
        <v>60</v>
      </c>
      <c r="F284" s="32" t="s">
        <v>61</v>
      </c>
      <c r="G284" s="419" t="s">
        <v>62</v>
      </c>
      <c r="H284" s="33" t="s">
        <v>63</v>
      </c>
      <c r="I284" s="70">
        <v>16483</v>
      </c>
      <c r="J284" s="70">
        <v>2008</v>
      </c>
      <c r="K284" s="62" t="s">
        <v>64</v>
      </c>
      <c r="L284" s="62">
        <v>16483</v>
      </c>
      <c r="M284" s="70"/>
      <c r="N284" s="68"/>
      <c r="O284" s="64" t="s">
        <v>65</v>
      </c>
      <c r="P284" s="17" t="e">
        <f>COUNTIF(#REF!,B284)</f>
        <v>#REF!</v>
      </c>
    </row>
    <row r="285" ht="21.6" spans="1:16">
      <c r="A285" s="28">
        <v>161</v>
      </c>
      <c r="B285" s="115" t="s">
        <v>1519</v>
      </c>
      <c r="C285" s="137" t="s">
        <v>1520</v>
      </c>
      <c r="D285" s="38" t="s">
        <v>46</v>
      </c>
      <c r="E285" s="17" t="s">
        <v>60</v>
      </c>
      <c r="F285" s="32" t="s">
        <v>61</v>
      </c>
      <c r="G285" s="419" t="s">
        <v>62</v>
      </c>
      <c r="H285" s="33" t="s">
        <v>63</v>
      </c>
      <c r="I285" s="62">
        <v>16783.1</v>
      </c>
      <c r="J285" s="62">
        <v>2014</v>
      </c>
      <c r="K285" s="62" t="s">
        <v>64</v>
      </c>
      <c r="L285" s="62">
        <v>16783</v>
      </c>
      <c r="M285" s="62">
        <v>1</v>
      </c>
      <c r="N285" s="68"/>
      <c r="O285" s="64" t="s">
        <v>65</v>
      </c>
      <c r="P285" s="17" t="e">
        <f>COUNTIF(#REF!,B285)</f>
        <v>#REF!</v>
      </c>
    </row>
    <row r="286" spans="1:16">
      <c r="A286" s="28">
        <v>162</v>
      </c>
      <c r="B286" s="89" t="s">
        <v>1528</v>
      </c>
      <c r="C286" s="90" t="s">
        <v>1529</v>
      </c>
      <c r="D286" s="43" t="s">
        <v>46</v>
      </c>
      <c r="E286" s="17" t="s">
        <v>60</v>
      </c>
      <c r="F286" s="44" t="s">
        <v>61</v>
      </c>
      <c r="G286" s="44" t="s">
        <v>62</v>
      </c>
      <c r="H286" s="33" t="s">
        <v>63</v>
      </c>
      <c r="I286" s="121">
        <v>17107</v>
      </c>
      <c r="J286" s="121">
        <v>1997</v>
      </c>
      <c r="K286" s="121" t="s">
        <v>64</v>
      </c>
      <c r="L286" s="62">
        <v>17107</v>
      </c>
      <c r="M286" s="121"/>
      <c r="N286" s="68"/>
      <c r="O286" s="64" t="s">
        <v>65</v>
      </c>
      <c r="P286" s="17" t="e">
        <f>COUNTIF(#REF!,B286)</f>
        <v>#REF!</v>
      </c>
    </row>
    <row r="287" spans="1:16">
      <c r="A287" s="28">
        <v>165</v>
      </c>
      <c r="B287" s="84" t="s">
        <v>1554</v>
      </c>
      <c r="C287" s="76" t="s">
        <v>1555</v>
      </c>
      <c r="D287" s="38" t="s">
        <v>46</v>
      </c>
      <c r="E287" s="17" t="s">
        <v>60</v>
      </c>
      <c r="F287" s="32" t="s">
        <v>61</v>
      </c>
      <c r="G287" s="419" t="s">
        <v>62</v>
      </c>
      <c r="H287" s="33" t="s">
        <v>63</v>
      </c>
      <c r="I287" s="70">
        <v>17600.1</v>
      </c>
      <c r="J287" s="70">
        <v>1998</v>
      </c>
      <c r="K287" s="62" t="s">
        <v>64</v>
      </c>
      <c r="L287" s="62">
        <v>17600</v>
      </c>
      <c r="M287" s="70">
        <v>1</v>
      </c>
      <c r="N287" s="68"/>
      <c r="O287" s="64" t="s">
        <v>65</v>
      </c>
      <c r="P287" s="17" t="e">
        <f>COUNTIF(#REF!,B287)</f>
        <v>#REF!</v>
      </c>
    </row>
    <row r="288" spans="1:16">
      <c r="A288" s="28">
        <v>166</v>
      </c>
      <c r="B288" s="84" t="s">
        <v>1563</v>
      </c>
      <c r="C288" s="76" t="s">
        <v>1564</v>
      </c>
      <c r="D288" s="38" t="s">
        <v>46</v>
      </c>
      <c r="E288" s="17" t="s">
        <v>60</v>
      </c>
      <c r="F288" s="32" t="s">
        <v>61</v>
      </c>
      <c r="G288" s="32" t="s">
        <v>62</v>
      </c>
      <c r="H288" s="33" t="s">
        <v>63</v>
      </c>
      <c r="I288" s="70">
        <v>18182</v>
      </c>
      <c r="J288" s="70">
        <v>2012</v>
      </c>
      <c r="K288" s="62" t="s">
        <v>64</v>
      </c>
      <c r="L288" s="62">
        <v>18182</v>
      </c>
      <c r="M288" s="70"/>
      <c r="N288" s="68"/>
      <c r="O288" s="64" t="s">
        <v>65</v>
      </c>
      <c r="P288" s="17" t="e">
        <f>COUNTIF(#REF!,B288)</f>
        <v>#REF!</v>
      </c>
    </row>
    <row r="289" spans="1:16">
      <c r="A289" s="28">
        <v>167</v>
      </c>
      <c r="B289" s="117" t="s">
        <v>1570</v>
      </c>
      <c r="C289" s="90" t="s">
        <v>1571</v>
      </c>
      <c r="D289" s="43" t="s">
        <v>46</v>
      </c>
      <c r="E289" s="17" t="s">
        <v>60</v>
      </c>
      <c r="F289" s="44" t="s">
        <v>61</v>
      </c>
      <c r="G289" s="44" t="s">
        <v>62</v>
      </c>
      <c r="H289" s="33" t="s">
        <v>63</v>
      </c>
      <c r="I289" s="121">
        <v>18344</v>
      </c>
      <c r="J289" s="121">
        <v>2016</v>
      </c>
      <c r="K289" s="121" t="s">
        <v>64</v>
      </c>
      <c r="L289" s="62">
        <v>18344</v>
      </c>
      <c r="M289" s="121"/>
      <c r="N289" s="68"/>
      <c r="O289" s="64" t="s">
        <v>65</v>
      </c>
      <c r="P289" s="17" t="e">
        <f>COUNTIF(#REF!,B289)</f>
        <v>#REF!</v>
      </c>
    </row>
    <row r="290" spans="1:16">
      <c r="A290" s="28">
        <v>169</v>
      </c>
      <c r="B290" s="84" t="s">
        <v>1589</v>
      </c>
      <c r="C290" s="76" t="s">
        <v>1590</v>
      </c>
      <c r="D290" s="38" t="s">
        <v>46</v>
      </c>
      <c r="E290" s="17" t="s">
        <v>60</v>
      </c>
      <c r="F290" s="32" t="s">
        <v>61</v>
      </c>
      <c r="G290" s="32" t="s">
        <v>62</v>
      </c>
      <c r="H290" s="33" t="s">
        <v>64</v>
      </c>
      <c r="I290" s="62">
        <v>18564.1</v>
      </c>
      <c r="J290" s="62">
        <v>2019</v>
      </c>
      <c r="K290" s="62" t="s">
        <v>64</v>
      </c>
      <c r="L290" s="62">
        <v>18564</v>
      </c>
      <c r="M290" s="62">
        <v>1</v>
      </c>
      <c r="N290" s="67"/>
      <c r="O290" s="64" t="s">
        <v>65</v>
      </c>
      <c r="P290" s="17" t="e">
        <f>COUNTIF(#REF!,B290)</f>
        <v>#REF!</v>
      </c>
    </row>
    <row r="291" spans="1:16">
      <c r="A291" s="28">
        <v>170</v>
      </c>
      <c r="B291" s="85" t="s">
        <v>1599</v>
      </c>
      <c r="C291" s="76" t="s">
        <v>1600</v>
      </c>
      <c r="D291" s="38" t="s">
        <v>46</v>
      </c>
      <c r="E291" s="17" t="s">
        <v>60</v>
      </c>
      <c r="F291" s="77" t="s">
        <v>61</v>
      </c>
      <c r="G291" s="419" t="s">
        <v>62</v>
      </c>
      <c r="H291" s="33" t="s">
        <v>63</v>
      </c>
      <c r="I291" s="70">
        <v>18664</v>
      </c>
      <c r="J291" s="70">
        <v>2002</v>
      </c>
      <c r="K291" s="62" t="s">
        <v>64</v>
      </c>
      <c r="L291" s="62">
        <v>18664</v>
      </c>
      <c r="M291" s="70"/>
      <c r="N291" s="68"/>
      <c r="O291" s="64" t="s">
        <v>65</v>
      </c>
      <c r="P291" s="17" t="e">
        <f>COUNTIF(#REF!,B291)</f>
        <v>#REF!</v>
      </c>
    </row>
    <row r="292" spans="1:16">
      <c r="A292" s="28">
        <v>171</v>
      </c>
      <c r="B292" s="85" t="s">
        <v>1609</v>
      </c>
      <c r="C292" s="76" t="s">
        <v>1610</v>
      </c>
      <c r="D292" s="38" t="s">
        <v>46</v>
      </c>
      <c r="E292" s="17" t="s">
        <v>60</v>
      </c>
      <c r="F292" s="40" t="s">
        <v>61</v>
      </c>
      <c r="G292" s="32" t="s">
        <v>62</v>
      </c>
      <c r="H292" s="33" t="s">
        <v>63</v>
      </c>
      <c r="I292" s="70">
        <v>18851.2</v>
      </c>
      <c r="J292" s="70">
        <v>2008</v>
      </c>
      <c r="K292" s="70" t="s">
        <v>64</v>
      </c>
      <c r="L292" s="62">
        <v>18851</v>
      </c>
      <c r="M292" s="70">
        <v>2</v>
      </c>
      <c r="N292" s="68"/>
      <c r="O292" s="64" t="s">
        <v>65</v>
      </c>
      <c r="P292" s="17" t="e">
        <f>COUNTIF(#REF!,B292)</f>
        <v>#REF!</v>
      </c>
    </row>
    <row r="293" spans="1:16">
      <c r="A293" s="28">
        <v>172</v>
      </c>
      <c r="B293" s="84" t="s">
        <v>1617</v>
      </c>
      <c r="C293" s="76" t="s">
        <v>1618</v>
      </c>
      <c r="D293" s="38" t="s">
        <v>46</v>
      </c>
      <c r="E293" s="17" t="s">
        <v>60</v>
      </c>
      <c r="F293" s="32" t="s">
        <v>61</v>
      </c>
      <c r="G293" s="32" t="s">
        <v>62</v>
      </c>
      <c r="H293" s="33" t="s">
        <v>63</v>
      </c>
      <c r="I293" s="70">
        <v>19000</v>
      </c>
      <c r="J293" s="70">
        <v>2016</v>
      </c>
      <c r="K293" s="62" t="s">
        <v>64</v>
      </c>
      <c r="L293" s="62">
        <v>19000</v>
      </c>
      <c r="M293" s="70"/>
      <c r="N293" s="68"/>
      <c r="O293" s="64" t="s">
        <v>65</v>
      </c>
      <c r="P293" s="17" t="e">
        <f>COUNTIF(#REF!,B293)</f>
        <v>#REF!</v>
      </c>
    </row>
    <row r="294" ht="22.8" spans="1:16">
      <c r="A294" s="28">
        <v>175</v>
      </c>
      <c r="B294" s="117" t="s">
        <v>1638</v>
      </c>
      <c r="C294" s="90" t="s">
        <v>1639</v>
      </c>
      <c r="D294" s="43" t="s">
        <v>46</v>
      </c>
      <c r="E294" s="17" t="s">
        <v>60</v>
      </c>
      <c r="F294" s="44" t="s">
        <v>61</v>
      </c>
      <c r="G294" s="422" t="s">
        <v>62</v>
      </c>
      <c r="H294" s="33" t="s">
        <v>63</v>
      </c>
      <c r="I294" s="121">
        <v>20000.1</v>
      </c>
      <c r="J294" s="121">
        <v>2014</v>
      </c>
      <c r="K294" s="121" t="s">
        <v>64</v>
      </c>
      <c r="L294" s="62">
        <v>20000</v>
      </c>
      <c r="M294" s="121">
        <v>1</v>
      </c>
      <c r="N294" s="68"/>
      <c r="O294" s="64" t="s">
        <v>65</v>
      </c>
      <c r="P294" s="17" t="e">
        <f>COUNTIF(#REF!,B294)</f>
        <v>#REF!</v>
      </c>
    </row>
    <row r="295" spans="1:16">
      <c r="A295" s="28">
        <v>176</v>
      </c>
      <c r="B295" s="84" t="s">
        <v>1648</v>
      </c>
      <c r="C295" s="76" t="s">
        <v>1649</v>
      </c>
      <c r="D295" s="51" t="s">
        <v>46</v>
      </c>
      <c r="E295" s="17" t="s">
        <v>60</v>
      </c>
      <c r="F295" s="32" t="s">
        <v>61</v>
      </c>
      <c r="G295" s="419" t="s">
        <v>62</v>
      </c>
      <c r="H295" s="33" t="s">
        <v>63</v>
      </c>
      <c r="I295" s="62">
        <v>20174</v>
      </c>
      <c r="J295" s="62">
        <v>2019</v>
      </c>
      <c r="K295" s="62" t="s">
        <v>64</v>
      </c>
      <c r="L295" s="62">
        <v>20174</v>
      </c>
      <c r="M295" s="62"/>
      <c r="N295" s="67"/>
      <c r="O295" s="64" t="s">
        <v>65</v>
      </c>
      <c r="P295" s="17" t="e">
        <f>COUNTIF(#REF!,B295)</f>
        <v>#REF!</v>
      </c>
    </row>
    <row r="296" spans="1:16">
      <c r="A296" s="28">
        <v>177</v>
      </c>
      <c r="B296" s="96" t="s">
        <v>1660</v>
      </c>
      <c r="C296" s="100" t="s">
        <v>1661</v>
      </c>
      <c r="D296" s="16" t="s">
        <v>46</v>
      </c>
      <c r="E296" s="17" t="s">
        <v>60</v>
      </c>
      <c r="F296" s="32" t="s">
        <v>61</v>
      </c>
      <c r="G296" s="397" t="s">
        <v>62</v>
      </c>
      <c r="H296" s="36" t="s">
        <v>63</v>
      </c>
      <c r="I296" s="19">
        <v>20488</v>
      </c>
      <c r="J296" s="19">
        <v>2006</v>
      </c>
      <c r="K296" s="19" t="s">
        <v>64</v>
      </c>
      <c r="L296" s="19">
        <v>20488</v>
      </c>
      <c r="O296" s="64" t="s">
        <v>65</v>
      </c>
      <c r="P296" s="17" t="e">
        <f>COUNTIF(#REF!,B296)</f>
        <v>#REF!</v>
      </c>
    </row>
    <row r="297" spans="1:16">
      <c r="A297" s="28">
        <v>178</v>
      </c>
      <c r="B297" s="96" t="s">
        <v>1671</v>
      </c>
      <c r="C297" s="100" t="s">
        <v>1672</v>
      </c>
      <c r="D297" s="16" t="s">
        <v>46</v>
      </c>
      <c r="E297" s="17" t="s">
        <v>60</v>
      </c>
      <c r="F297" s="32" t="s">
        <v>61</v>
      </c>
      <c r="G297" s="397" t="s">
        <v>62</v>
      </c>
      <c r="H297" s="36" t="s">
        <v>63</v>
      </c>
      <c r="I297" s="19">
        <v>20489</v>
      </c>
      <c r="J297" s="19">
        <v>2006</v>
      </c>
      <c r="K297" s="19" t="s">
        <v>64</v>
      </c>
      <c r="L297" s="19">
        <v>20489</v>
      </c>
      <c r="O297" s="64" t="s">
        <v>65</v>
      </c>
      <c r="P297" s="17" t="e">
        <f>COUNTIF(#REF!,B297)</f>
        <v>#REF!</v>
      </c>
    </row>
    <row r="298" spans="1:16">
      <c r="A298" s="28">
        <v>180</v>
      </c>
      <c r="B298" s="84" t="s">
        <v>1683</v>
      </c>
      <c r="C298" s="76" t="s">
        <v>1684</v>
      </c>
      <c r="D298" s="31" t="s">
        <v>46</v>
      </c>
      <c r="E298" s="17" t="s">
        <v>60</v>
      </c>
      <c r="F298" s="32" t="s">
        <v>61</v>
      </c>
      <c r="G298" s="419" t="s">
        <v>62</v>
      </c>
      <c r="H298" s="33" t="s">
        <v>63</v>
      </c>
      <c r="I298" s="70">
        <v>20777</v>
      </c>
      <c r="J298" s="70">
        <v>2006</v>
      </c>
      <c r="K298" s="62" t="s">
        <v>64</v>
      </c>
      <c r="L298" s="62">
        <v>20777</v>
      </c>
      <c r="M298" s="70"/>
      <c r="N298" s="68"/>
      <c r="O298" s="64" t="s">
        <v>65</v>
      </c>
      <c r="P298" s="17" t="e">
        <f>COUNTIF(#REF!,B298)</f>
        <v>#REF!</v>
      </c>
    </row>
    <row r="299" spans="1:16">
      <c r="A299" s="28">
        <v>185</v>
      </c>
      <c r="B299" s="84" t="s">
        <v>1724</v>
      </c>
      <c r="C299" s="76" t="s">
        <v>1725</v>
      </c>
      <c r="D299" s="31" t="s">
        <v>46</v>
      </c>
      <c r="E299" s="17" t="s">
        <v>60</v>
      </c>
      <c r="F299" s="32" t="s">
        <v>61</v>
      </c>
      <c r="G299" s="419" t="s">
        <v>62</v>
      </c>
      <c r="H299" s="33" t="s">
        <v>63</v>
      </c>
      <c r="I299" s="70">
        <v>21267</v>
      </c>
      <c r="J299" s="70">
        <v>2024</v>
      </c>
      <c r="K299" s="62" t="s">
        <v>64</v>
      </c>
      <c r="L299" s="62">
        <v>21267</v>
      </c>
      <c r="M299" s="70"/>
      <c r="N299" s="68"/>
      <c r="O299" s="64" t="s">
        <v>65</v>
      </c>
      <c r="P299" s="17" t="e">
        <f>COUNTIF(#REF!,B299)</f>
        <v>#REF!</v>
      </c>
    </row>
    <row r="300" spans="1:16">
      <c r="A300" s="28">
        <v>186</v>
      </c>
      <c r="B300" s="86" t="s">
        <v>1732</v>
      </c>
      <c r="C300" s="76" t="s">
        <v>1733</v>
      </c>
      <c r="D300" s="31" t="s">
        <v>46</v>
      </c>
      <c r="E300" s="17" t="s">
        <v>60</v>
      </c>
      <c r="F300" s="32" t="s">
        <v>61</v>
      </c>
      <c r="G300" s="32" t="s">
        <v>62</v>
      </c>
      <c r="H300" s="33" t="s">
        <v>63</v>
      </c>
      <c r="I300" s="70">
        <v>21615</v>
      </c>
      <c r="J300" s="70">
        <v>2008</v>
      </c>
      <c r="K300" s="62" t="s">
        <v>64</v>
      </c>
      <c r="L300" s="62">
        <v>21615</v>
      </c>
      <c r="M300" s="70"/>
      <c r="N300" s="68"/>
      <c r="O300" s="64" t="s">
        <v>65</v>
      </c>
      <c r="P300" s="17" t="e">
        <f>COUNTIF(#REF!,B300)</f>
        <v>#REF!</v>
      </c>
    </row>
    <row r="301" spans="1:16">
      <c r="A301" s="28">
        <v>187</v>
      </c>
      <c r="B301" s="84" t="s">
        <v>1740</v>
      </c>
      <c r="C301" s="76" t="s">
        <v>1741</v>
      </c>
      <c r="D301" s="38" t="s">
        <v>46</v>
      </c>
      <c r="E301" s="17" t="s">
        <v>60</v>
      </c>
      <c r="F301" s="32" t="s">
        <v>61</v>
      </c>
      <c r="G301" s="32" t="s">
        <v>62</v>
      </c>
      <c r="H301" s="33" t="s">
        <v>63</v>
      </c>
      <c r="I301" s="70">
        <v>22237</v>
      </c>
      <c r="J301" s="70">
        <v>2008</v>
      </c>
      <c r="K301" s="62" t="s">
        <v>64</v>
      </c>
      <c r="L301" s="62">
        <v>22237</v>
      </c>
      <c r="M301" s="70"/>
      <c r="N301" s="68"/>
      <c r="O301" s="64" t="s">
        <v>65</v>
      </c>
      <c r="P301" s="17" t="e">
        <f>COUNTIF(#REF!,B301)</f>
        <v>#REF!</v>
      </c>
    </row>
    <row r="302" ht="22.8" spans="1:16">
      <c r="A302" s="28">
        <v>188</v>
      </c>
      <c r="B302" s="117" t="s">
        <v>1746</v>
      </c>
      <c r="C302" s="90" t="s">
        <v>1747</v>
      </c>
      <c r="D302" s="43" t="s">
        <v>46</v>
      </c>
      <c r="E302" s="17" t="s">
        <v>60</v>
      </c>
      <c r="F302" s="44" t="s">
        <v>61</v>
      </c>
      <c r="G302" s="44" t="s">
        <v>62</v>
      </c>
      <c r="H302" s="33" t="s">
        <v>63</v>
      </c>
      <c r="I302" s="121">
        <v>22512.2</v>
      </c>
      <c r="J302" s="121">
        <v>2008</v>
      </c>
      <c r="K302" s="121" t="s">
        <v>64</v>
      </c>
      <c r="L302" s="62">
        <v>22512</v>
      </c>
      <c r="M302" s="121">
        <v>2</v>
      </c>
      <c r="N302" s="68"/>
      <c r="O302" s="64" t="s">
        <v>65</v>
      </c>
      <c r="P302" s="17" t="e">
        <f>COUNTIF(#REF!,B302)</f>
        <v>#REF!</v>
      </c>
    </row>
    <row r="303" spans="1:16">
      <c r="A303" s="28">
        <v>189</v>
      </c>
      <c r="B303" s="91" t="s">
        <v>1755</v>
      </c>
      <c r="C303" s="88" t="s">
        <v>1756</v>
      </c>
      <c r="D303" s="31" t="s">
        <v>239</v>
      </c>
      <c r="E303" s="17" t="s">
        <v>60</v>
      </c>
      <c r="F303" s="32" t="s">
        <v>61</v>
      </c>
      <c r="G303" s="32" t="s">
        <v>62</v>
      </c>
      <c r="H303" s="33" t="s">
        <v>63</v>
      </c>
      <c r="I303" s="70">
        <v>22513</v>
      </c>
      <c r="J303" s="70">
        <v>2013</v>
      </c>
      <c r="K303" s="62" t="s">
        <v>64</v>
      </c>
      <c r="L303" s="62">
        <v>22513</v>
      </c>
      <c r="M303" s="70"/>
      <c r="N303" s="68"/>
      <c r="O303" s="64" t="s">
        <v>65</v>
      </c>
      <c r="P303" s="17" t="e">
        <f>COUNTIF(#REF!,B303)</f>
        <v>#REF!</v>
      </c>
    </row>
    <row r="304" spans="1:16">
      <c r="A304" s="28">
        <v>192</v>
      </c>
      <c r="B304" s="138" t="s">
        <v>1779</v>
      </c>
      <c r="C304" s="80" t="s">
        <v>1780</v>
      </c>
      <c r="D304" s="76" t="s">
        <v>46</v>
      </c>
      <c r="E304" s="17" t="s">
        <v>60</v>
      </c>
      <c r="F304" s="32" t="s">
        <v>61</v>
      </c>
      <c r="G304" s="419" t="s">
        <v>62</v>
      </c>
      <c r="H304" s="33" t="s">
        <v>63</v>
      </c>
      <c r="I304" s="139">
        <v>23466</v>
      </c>
      <c r="J304" s="139">
        <v>2009</v>
      </c>
      <c r="K304" s="62" t="s">
        <v>64</v>
      </c>
      <c r="L304" s="140">
        <v>23466</v>
      </c>
      <c r="M304" s="70"/>
      <c r="N304" s="68"/>
      <c r="O304" s="64" t="s">
        <v>65</v>
      </c>
      <c r="P304" s="17" t="e">
        <f>COUNTIF(#REF!,B304)</f>
        <v>#REF!</v>
      </c>
    </row>
    <row r="305" spans="1:16">
      <c r="A305" s="28">
        <v>193</v>
      </c>
      <c r="B305" s="107" t="s">
        <v>1788</v>
      </c>
      <c r="C305" s="76" t="s">
        <v>1789</v>
      </c>
      <c r="D305" s="51" t="s">
        <v>46</v>
      </c>
      <c r="E305" s="17" t="s">
        <v>60</v>
      </c>
      <c r="F305" s="31" t="s">
        <v>61</v>
      </c>
      <c r="G305" s="77" t="s">
        <v>62</v>
      </c>
      <c r="H305" s="82" t="s">
        <v>63</v>
      </c>
      <c r="I305" s="62">
        <v>23512</v>
      </c>
      <c r="J305" s="70">
        <v>2015</v>
      </c>
      <c r="K305" s="70" t="s">
        <v>64</v>
      </c>
      <c r="L305" s="16">
        <v>23512</v>
      </c>
      <c r="M305" s="62"/>
      <c r="O305" s="64" t="s">
        <v>65</v>
      </c>
      <c r="P305" s="17" t="e">
        <f>COUNTIF(#REF!,B305)</f>
        <v>#REF!</v>
      </c>
    </row>
    <row r="306" spans="1:16">
      <c r="A306" s="28">
        <v>194</v>
      </c>
      <c r="B306" s="84" t="s">
        <v>1796</v>
      </c>
      <c r="C306" s="76" t="s">
        <v>1797</v>
      </c>
      <c r="D306" s="51" t="s">
        <v>46</v>
      </c>
      <c r="E306" s="17" t="s">
        <v>60</v>
      </c>
      <c r="F306" s="31" t="s">
        <v>61</v>
      </c>
      <c r="G306" s="423" t="s">
        <v>62</v>
      </c>
      <c r="H306" s="82" t="s">
        <v>63</v>
      </c>
      <c r="I306" s="62">
        <v>23802</v>
      </c>
      <c r="J306" s="70">
        <v>2023</v>
      </c>
      <c r="K306" s="70" t="s">
        <v>64</v>
      </c>
      <c r="L306" s="16">
        <v>23802</v>
      </c>
      <c r="M306" s="62"/>
      <c r="O306" s="64" t="s">
        <v>65</v>
      </c>
      <c r="P306" s="17" t="e">
        <f>COUNTIF(#REF!,B306)</f>
        <v>#REF!</v>
      </c>
    </row>
    <row r="307" ht="15.6" spans="1:16">
      <c r="A307" s="28">
        <v>195</v>
      </c>
      <c r="B307" s="92" t="s">
        <v>1805</v>
      </c>
      <c r="C307" s="93" t="s">
        <v>1806</v>
      </c>
      <c r="D307" s="51" t="s">
        <v>239</v>
      </c>
      <c r="E307" s="17" t="s">
        <v>60</v>
      </c>
      <c r="F307" s="31" t="s">
        <v>61</v>
      </c>
      <c r="G307" s="77" t="s">
        <v>62</v>
      </c>
      <c r="H307" s="82" t="s">
        <v>63</v>
      </c>
      <c r="I307" s="62">
        <v>24001</v>
      </c>
      <c r="J307" s="62">
        <v>2004</v>
      </c>
      <c r="K307" s="62" t="s">
        <v>64</v>
      </c>
      <c r="L307" s="16">
        <v>24001</v>
      </c>
      <c r="M307" s="62"/>
      <c r="O307" s="64" t="s">
        <v>65</v>
      </c>
      <c r="P307" s="17" t="e">
        <f>COUNTIF(#REF!,B307)</f>
        <v>#REF!</v>
      </c>
    </row>
    <row r="308" spans="1:16">
      <c r="A308" s="28">
        <v>198</v>
      </c>
      <c r="B308" s="84" t="s">
        <v>1825</v>
      </c>
      <c r="C308" s="76" t="s">
        <v>1826</v>
      </c>
      <c r="D308" s="31" t="s">
        <v>239</v>
      </c>
      <c r="E308" s="17" t="s">
        <v>60</v>
      </c>
      <c r="F308" s="32" t="s">
        <v>61</v>
      </c>
      <c r="G308" s="32" t="s">
        <v>62</v>
      </c>
      <c r="H308" s="33" t="s">
        <v>63</v>
      </c>
      <c r="I308" s="121">
        <v>26641</v>
      </c>
      <c r="J308" s="121">
        <v>2011</v>
      </c>
      <c r="K308" s="121" t="s">
        <v>64</v>
      </c>
      <c r="L308" s="62">
        <v>26641</v>
      </c>
      <c r="M308" s="121"/>
      <c r="N308" s="67"/>
      <c r="O308" s="64" t="s">
        <v>65</v>
      </c>
      <c r="P308" s="17" t="e">
        <f>COUNTIF(#REF!,B308)</f>
        <v>#REF!</v>
      </c>
    </row>
    <row r="309" spans="1:16">
      <c r="A309" s="28">
        <v>199</v>
      </c>
      <c r="B309" s="84" t="s">
        <v>1832</v>
      </c>
      <c r="C309" s="76" t="s">
        <v>1833</v>
      </c>
      <c r="D309" s="31" t="s">
        <v>46</v>
      </c>
      <c r="E309" s="17" t="s">
        <v>60</v>
      </c>
      <c r="F309" s="32" t="s">
        <v>61</v>
      </c>
      <c r="G309" s="32" t="s">
        <v>62</v>
      </c>
      <c r="H309" s="33" t="s">
        <v>63</v>
      </c>
      <c r="I309" s="62">
        <v>27025</v>
      </c>
      <c r="J309" s="62">
        <v>2019</v>
      </c>
      <c r="K309" s="62" t="s">
        <v>64</v>
      </c>
      <c r="L309" s="62">
        <v>27025</v>
      </c>
      <c r="M309" s="62"/>
      <c r="N309" s="67"/>
      <c r="O309" s="64" t="s">
        <v>65</v>
      </c>
      <c r="P309" s="17" t="e">
        <f>COUNTIF(#REF!,B309)</f>
        <v>#REF!</v>
      </c>
    </row>
    <row r="310" spans="1:16">
      <c r="A310" s="28">
        <v>200</v>
      </c>
      <c r="B310" s="84" t="s">
        <v>1844</v>
      </c>
      <c r="C310" s="76" t="s">
        <v>1845</v>
      </c>
      <c r="D310" s="31" t="s">
        <v>46</v>
      </c>
      <c r="E310" s="17" t="s">
        <v>60</v>
      </c>
      <c r="F310" s="32" t="s">
        <v>61</v>
      </c>
      <c r="G310" s="419" t="s">
        <v>62</v>
      </c>
      <c r="H310" s="33" t="s">
        <v>63</v>
      </c>
      <c r="I310" s="62">
        <v>27867</v>
      </c>
      <c r="J310" s="62">
        <v>2011</v>
      </c>
      <c r="K310" s="62" t="s">
        <v>64</v>
      </c>
      <c r="L310" s="62">
        <v>27867</v>
      </c>
      <c r="M310" s="62"/>
      <c r="N310" s="67"/>
      <c r="O310" s="64" t="s">
        <v>65</v>
      </c>
      <c r="P310" s="17" t="e">
        <f>COUNTIF(#REF!,B310)</f>
        <v>#REF!</v>
      </c>
    </row>
    <row r="311" spans="1:16">
      <c r="A311" s="28">
        <v>201</v>
      </c>
      <c r="B311" s="84" t="s">
        <v>1855</v>
      </c>
      <c r="C311" s="76" t="s">
        <v>1856</v>
      </c>
      <c r="D311" s="31" t="s">
        <v>239</v>
      </c>
      <c r="E311" s="17" t="s">
        <v>60</v>
      </c>
      <c r="F311" s="32" t="s">
        <v>61</v>
      </c>
      <c r="G311" s="32" t="s">
        <v>62</v>
      </c>
      <c r="H311" s="33" t="s">
        <v>63</v>
      </c>
      <c r="I311" s="62">
        <v>28001</v>
      </c>
      <c r="J311" s="62">
        <v>2011</v>
      </c>
      <c r="K311" s="62" t="s">
        <v>64</v>
      </c>
      <c r="L311" s="62">
        <v>28001</v>
      </c>
      <c r="M311" s="62"/>
      <c r="N311" s="67"/>
      <c r="O311" s="64" t="s">
        <v>65</v>
      </c>
      <c r="P311" s="17" t="e">
        <f>COUNTIF(#REF!,B311)</f>
        <v>#REF!</v>
      </c>
    </row>
    <row r="312" spans="1:16">
      <c r="A312" s="28">
        <v>203</v>
      </c>
      <c r="B312" s="96" t="s">
        <v>1875</v>
      </c>
      <c r="C312" s="97" t="s">
        <v>1876</v>
      </c>
      <c r="D312" s="16" t="s">
        <v>46</v>
      </c>
      <c r="E312" s="17" t="s">
        <v>60</v>
      </c>
      <c r="F312" s="32" t="s">
        <v>61</v>
      </c>
      <c r="G312" s="32" t="s">
        <v>62</v>
      </c>
      <c r="H312" s="36" t="s">
        <v>63</v>
      </c>
      <c r="I312" s="122">
        <v>29171</v>
      </c>
      <c r="J312" s="122">
        <v>2023</v>
      </c>
      <c r="K312" s="122" t="s">
        <v>64</v>
      </c>
      <c r="L312" s="62">
        <v>29171</v>
      </c>
      <c r="M312" s="122"/>
      <c r="O312" s="64" t="s">
        <v>65</v>
      </c>
      <c r="P312" s="17" t="e">
        <f>COUNTIF(#REF!,B312)</f>
        <v>#REF!</v>
      </c>
    </row>
    <row r="313" spans="1:16">
      <c r="A313" s="28">
        <v>207</v>
      </c>
      <c r="B313" s="96" t="s">
        <v>1911</v>
      </c>
      <c r="C313" s="97" t="s">
        <v>1912</v>
      </c>
      <c r="D313" s="16" t="s">
        <v>46</v>
      </c>
      <c r="E313" s="17" t="s">
        <v>60</v>
      </c>
      <c r="F313" s="32" t="s">
        <v>61</v>
      </c>
      <c r="G313" s="419" t="s">
        <v>62</v>
      </c>
      <c r="H313" s="36" t="s">
        <v>63</v>
      </c>
      <c r="I313" s="122">
        <v>31483</v>
      </c>
      <c r="J313" s="122">
        <v>2015</v>
      </c>
      <c r="K313" s="122" t="s">
        <v>64</v>
      </c>
      <c r="L313" s="62">
        <v>31483</v>
      </c>
      <c r="M313" s="122"/>
      <c r="O313" s="64" t="s">
        <v>65</v>
      </c>
      <c r="P313" s="17" t="e">
        <f>COUNTIF(#REF!,B313)</f>
        <v>#REF!</v>
      </c>
    </row>
    <row r="314" spans="1:16">
      <c r="A314" s="28">
        <v>208</v>
      </c>
      <c r="B314" s="96" t="s">
        <v>1922</v>
      </c>
      <c r="C314" s="97" t="s">
        <v>1923</v>
      </c>
      <c r="D314" s="16" t="s">
        <v>46</v>
      </c>
      <c r="E314" s="17" t="s">
        <v>60</v>
      </c>
      <c r="F314" s="32" t="s">
        <v>61</v>
      </c>
      <c r="G314" s="32" t="s">
        <v>62</v>
      </c>
      <c r="H314" s="36" t="s">
        <v>63</v>
      </c>
      <c r="I314" s="122">
        <v>32338</v>
      </c>
      <c r="J314" s="122">
        <v>2015</v>
      </c>
      <c r="K314" s="122" t="s">
        <v>64</v>
      </c>
      <c r="L314" s="62">
        <v>32338</v>
      </c>
      <c r="M314" s="122"/>
      <c r="O314" s="64" t="s">
        <v>65</v>
      </c>
      <c r="P314" s="17" t="e">
        <f>COUNTIF(#REF!,B314)</f>
        <v>#REF!</v>
      </c>
    </row>
    <row r="315" spans="1:16">
      <c r="A315" s="28">
        <v>209</v>
      </c>
      <c r="B315" s="96" t="s">
        <v>1929</v>
      </c>
      <c r="C315" s="97" t="s">
        <v>1930</v>
      </c>
      <c r="D315" s="16" t="s">
        <v>46</v>
      </c>
      <c r="E315" s="17" t="s">
        <v>60</v>
      </c>
      <c r="F315" s="32" t="s">
        <v>61</v>
      </c>
      <c r="G315" s="419" t="s">
        <v>62</v>
      </c>
      <c r="H315" s="36" t="s">
        <v>63</v>
      </c>
      <c r="I315" s="122">
        <v>35053</v>
      </c>
      <c r="J315" s="122">
        <v>2018</v>
      </c>
      <c r="K315" s="122" t="s">
        <v>64</v>
      </c>
      <c r="L315" s="62">
        <v>35053</v>
      </c>
      <c r="M315" s="122"/>
      <c r="O315" s="64" t="s">
        <v>65</v>
      </c>
      <c r="P315" s="17" t="e">
        <f>COUNTIF(#REF!,B315)</f>
        <v>#REF!</v>
      </c>
    </row>
    <row r="316" spans="1:16">
      <c r="A316" s="28">
        <v>210</v>
      </c>
      <c r="B316" s="84" t="s">
        <v>1938</v>
      </c>
      <c r="C316" s="76" t="s">
        <v>1939</v>
      </c>
      <c r="D316" s="31" t="s">
        <v>46</v>
      </c>
      <c r="E316" s="17" t="s">
        <v>60</v>
      </c>
      <c r="F316" s="32" t="s">
        <v>61</v>
      </c>
      <c r="G316" s="419" t="s">
        <v>62</v>
      </c>
      <c r="H316" s="33" t="s">
        <v>63</v>
      </c>
      <c r="I316" s="62">
        <v>40546</v>
      </c>
      <c r="J316" s="62">
        <v>2021</v>
      </c>
      <c r="K316" s="62" t="s">
        <v>64</v>
      </c>
      <c r="L316" s="62">
        <v>40546</v>
      </c>
      <c r="M316" s="62"/>
      <c r="N316" s="67"/>
      <c r="O316" s="64" t="s">
        <v>65</v>
      </c>
      <c r="P316" s="17" t="e">
        <f>COUNTIF(#REF!,B316)</f>
        <v>#REF!</v>
      </c>
    </row>
    <row r="317" spans="1:16">
      <c r="A317" s="28">
        <v>211</v>
      </c>
      <c r="B317" s="101" t="s">
        <v>1947</v>
      </c>
      <c r="C317" s="80" t="s">
        <v>1948</v>
      </c>
      <c r="D317" s="31" t="s">
        <v>46</v>
      </c>
      <c r="E317" s="17" t="s">
        <v>60</v>
      </c>
      <c r="F317" s="32" t="s">
        <v>61</v>
      </c>
      <c r="G317" s="419" t="s">
        <v>62</v>
      </c>
      <c r="H317" s="33" t="s">
        <v>63</v>
      </c>
      <c r="I317" s="62">
        <v>41164</v>
      </c>
      <c r="J317" s="62">
        <v>2021</v>
      </c>
      <c r="K317" s="62" t="s">
        <v>64</v>
      </c>
      <c r="L317" s="62">
        <v>41164</v>
      </c>
      <c r="M317" s="62"/>
      <c r="N317" s="67"/>
      <c r="O317" s="64" t="s">
        <v>65</v>
      </c>
      <c r="P317" s="17" t="e">
        <f>COUNTIF(#REF!,B317)</f>
        <v>#REF!</v>
      </c>
    </row>
    <row r="318" spans="1:16">
      <c r="A318" s="28">
        <v>215</v>
      </c>
      <c r="B318" s="84" t="s">
        <v>1982</v>
      </c>
      <c r="C318" s="76" t="s">
        <v>1983</v>
      </c>
      <c r="D318" s="31" t="s">
        <v>46</v>
      </c>
      <c r="E318" s="17" t="s">
        <v>60</v>
      </c>
      <c r="F318" s="32" t="s">
        <v>61</v>
      </c>
      <c r="G318" s="32" t="s">
        <v>62</v>
      </c>
      <c r="H318" s="33" t="s">
        <v>64</v>
      </c>
      <c r="I318" s="62">
        <v>50016</v>
      </c>
      <c r="J318" s="62">
        <v>2021</v>
      </c>
      <c r="K318" s="62" t="s">
        <v>64</v>
      </c>
      <c r="L318" s="62">
        <v>50016</v>
      </c>
      <c r="M318" s="62"/>
      <c r="N318" s="67"/>
      <c r="O318" s="64" t="s">
        <v>65</v>
      </c>
      <c r="P318" s="17" t="e">
        <f>COUNTIF(#REF!,B318)</f>
        <v>#REF!</v>
      </c>
    </row>
    <row r="319" spans="1:16">
      <c r="A319" s="28">
        <v>216</v>
      </c>
      <c r="B319" s="84" t="s">
        <v>1990</v>
      </c>
      <c r="C319" s="76" t="s">
        <v>1991</v>
      </c>
      <c r="D319" s="31" t="s">
        <v>46</v>
      </c>
      <c r="E319" s="17" t="s">
        <v>60</v>
      </c>
      <c r="F319" s="32" t="s">
        <v>61</v>
      </c>
      <c r="G319" s="419" t="s">
        <v>62</v>
      </c>
      <c r="H319" s="33" t="s">
        <v>64</v>
      </c>
      <c r="I319" s="62">
        <v>50019</v>
      </c>
      <c r="J319" s="62">
        <v>2015</v>
      </c>
      <c r="K319" s="62" t="s">
        <v>64</v>
      </c>
      <c r="L319" s="62">
        <v>50019</v>
      </c>
      <c r="M319" s="62"/>
      <c r="N319" s="67"/>
      <c r="O319" s="64" t="s">
        <v>65</v>
      </c>
      <c r="P319" s="17" t="e">
        <f>COUNTIF(#REF!,B319)</f>
        <v>#REF!</v>
      </c>
    </row>
    <row r="320" spans="1:16">
      <c r="A320" s="28">
        <v>218</v>
      </c>
      <c r="B320" s="94" t="s">
        <v>2007</v>
      </c>
      <c r="C320" s="95" t="s">
        <v>2008</v>
      </c>
      <c r="D320" s="16" t="s">
        <v>46</v>
      </c>
      <c r="E320" s="17" t="s">
        <v>60</v>
      </c>
      <c r="F320" s="18" t="s">
        <v>61</v>
      </c>
      <c r="G320" s="16" t="s">
        <v>62</v>
      </c>
      <c r="H320" s="33" t="s">
        <v>64</v>
      </c>
      <c r="I320" s="122">
        <v>50183</v>
      </c>
      <c r="J320" s="122">
        <v>2015</v>
      </c>
      <c r="K320" s="122" t="s">
        <v>64</v>
      </c>
      <c r="L320" s="19">
        <v>50183</v>
      </c>
      <c r="M320" s="122"/>
      <c r="O320" s="64" t="s">
        <v>65</v>
      </c>
      <c r="P320" s="17" t="e">
        <f>COUNTIF(#REF!,B320)</f>
        <v>#REF!</v>
      </c>
    </row>
    <row r="321" spans="1:16">
      <c r="A321" s="28">
        <v>219</v>
      </c>
      <c r="B321" s="85" t="s">
        <v>2016</v>
      </c>
      <c r="C321" s="76" t="s">
        <v>2017</v>
      </c>
      <c r="D321" s="31" t="s">
        <v>46</v>
      </c>
      <c r="E321" s="17" t="s">
        <v>60</v>
      </c>
      <c r="F321" s="40" t="s">
        <v>61</v>
      </c>
      <c r="G321" s="419" t="s">
        <v>62</v>
      </c>
      <c r="H321" s="33" t="s">
        <v>64</v>
      </c>
      <c r="I321" s="62">
        <v>50265</v>
      </c>
      <c r="J321" s="62">
        <v>2022</v>
      </c>
      <c r="K321" s="62" t="s">
        <v>64</v>
      </c>
      <c r="L321" s="62">
        <v>50265</v>
      </c>
      <c r="M321" s="62"/>
      <c r="N321" s="67"/>
      <c r="O321" s="64" t="s">
        <v>65</v>
      </c>
      <c r="P321" s="17" t="e">
        <f>COUNTIF(#REF!,B321)</f>
        <v>#REF!</v>
      </c>
    </row>
    <row r="322" spans="1:16">
      <c r="A322" s="28">
        <v>220</v>
      </c>
      <c r="B322" s="94" t="s">
        <v>2024</v>
      </c>
      <c r="C322" s="95" t="s">
        <v>2025</v>
      </c>
      <c r="D322" s="16" t="s">
        <v>46</v>
      </c>
      <c r="E322" s="17" t="s">
        <v>60</v>
      </c>
      <c r="F322" s="18" t="s">
        <v>61</v>
      </c>
      <c r="G322" s="16" t="s">
        <v>62</v>
      </c>
      <c r="H322" s="33" t="s">
        <v>64</v>
      </c>
      <c r="I322" s="122">
        <v>50350</v>
      </c>
      <c r="J322" s="122">
        <v>2015</v>
      </c>
      <c r="K322" s="122" t="s">
        <v>64</v>
      </c>
      <c r="L322" s="19">
        <v>50350</v>
      </c>
      <c r="M322" s="122"/>
      <c r="O322" s="64" t="s">
        <v>65</v>
      </c>
      <c r="P322" s="17" t="e">
        <f>COUNTIF(#REF!,B322)</f>
        <v>#REF!</v>
      </c>
    </row>
    <row r="323" spans="1:16">
      <c r="A323" s="28">
        <v>221</v>
      </c>
      <c r="B323" s="84" t="s">
        <v>2030</v>
      </c>
      <c r="C323" s="76" t="s">
        <v>2031</v>
      </c>
      <c r="D323" s="31" t="s">
        <v>46</v>
      </c>
      <c r="E323" s="17" t="s">
        <v>60</v>
      </c>
      <c r="F323" s="32" t="s">
        <v>61</v>
      </c>
      <c r="G323" s="419" t="s">
        <v>62</v>
      </c>
      <c r="H323" s="33" t="s">
        <v>63</v>
      </c>
      <c r="I323" s="62">
        <v>50493</v>
      </c>
      <c r="J323" s="62">
        <v>2019</v>
      </c>
      <c r="K323" s="62" t="s">
        <v>64</v>
      </c>
      <c r="L323" s="62">
        <v>50493</v>
      </c>
      <c r="M323" s="62"/>
      <c r="N323" s="67"/>
      <c r="O323" s="64" t="s">
        <v>65</v>
      </c>
      <c r="P323" s="17" t="e">
        <f>COUNTIF(#REF!,B323)</f>
        <v>#REF!</v>
      </c>
    </row>
    <row r="324" spans="1:16">
      <c r="A324" s="28">
        <v>224</v>
      </c>
      <c r="B324" s="96" t="s">
        <v>2052</v>
      </c>
      <c r="C324" s="97" t="s">
        <v>2053</v>
      </c>
      <c r="D324" s="16" t="s">
        <v>46</v>
      </c>
      <c r="E324" s="17" t="s">
        <v>60</v>
      </c>
      <c r="F324" s="32" t="s">
        <v>61</v>
      </c>
      <c r="G324" s="32" t="s">
        <v>62</v>
      </c>
      <c r="H324" s="36" t="s">
        <v>63</v>
      </c>
      <c r="I324" s="122">
        <v>50934</v>
      </c>
      <c r="J324" s="122">
        <v>2013</v>
      </c>
      <c r="K324" s="122" t="s">
        <v>64</v>
      </c>
      <c r="L324" s="62">
        <v>50934</v>
      </c>
      <c r="M324" s="122"/>
      <c r="O324" s="64" t="s">
        <v>65</v>
      </c>
      <c r="P324" s="17" t="e">
        <f>COUNTIF(#REF!,B324)</f>
        <v>#REF!</v>
      </c>
    </row>
    <row r="325" spans="1:16">
      <c r="A325" s="28">
        <v>227</v>
      </c>
      <c r="B325" s="84" t="s">
        <v>2073</v>
      </c>
      <c r="C325" s="102" t="s">
        <v>2074</v>
      </c>
      <c r="D325" s="31" t="s">
        <v>46</v>
      </c>
      <c r="E325" s="17" t="s">
        <v>60</v>
      </c>
      <c r="F325" s="32" t="s">
        <v>61</v>
      </c>
      <c r="G325" s="419" t="s">
        <v>2071</v>
      </c>
      <c r="H325" s="33" t="s">
        <v>2072</v>
      </c>
      <c r="I325" s="62">
        <v>2.1</v>
      </c>
      <c r="J325" s="62">
        <v>2019</v>
      </c>
      <c r="K325" s="62" t="s">
        <v>2072</v>
      </c>
      <c r="L325" s="62">
        <v>2</v>
      </c>
      <c r="M325" s="62">
        <v>1</v>
      </c>
      <c r="N325" s="67"/>
      <c r="O325" s="64" t="s">
        <v>65</v>
      </c>
      <c r="P325" s="17" t="e">
        <f>COUNTIF(#REF!,B325)</f>
        <v>#REF!</v>
      </c>
    </row>
    <row r="326" spans="1:16">
      <c r="A326" s="28">
        <v>228</v>
      </c>
      <c r="B326" s="84" t="s">
        <v>2081</v>
      </c>
      <c r="C326" s="76" t="s">
        <v>2082</v>
      </c>
      <c r="D326" s="31" t="s">
        <v>445</v>
      </c>
      <c r="E326" s="17" t="s">
        <v>60</v>
      </c>
      <c r="F326" s="32" t="s">
        <v>61</v>
      </c>
      <c r="G326" s="419" t="s">
        <v>2071</v>
      </c>
      <c r="H326" s="33" t="s">
        <v>2072</v>
      </c>
      <c r="I326" s="62">
        <v>118</v>
      </c>
      <c r="J326" s="62">
        <v>2002</v>
      </c>
      <c r="K326" s="62" t="s">
        <v>2072</v>
      </c>
      <c r="L326" s="62">
        <v>118</v>
      </c>
      <c r="M326" s="62"/>
      <c r="N326" s="67"/>
      <c r="O326" s="64" t="s">
        <v>65</v>
      </c>
      <c r="P326" s="17" t="e">
        <f>COUNTIF(#REF!,B326)</f>
        <v>#REF!</v>
      </c>
    </row>
    <row r="327" spans="1:16">
      <c r="A327" s="28">
        <v>229</v>
      </c>
      <c r="B327" s="84" t="s">
        <v>2092</v>
      </c>
      <c r="C327" s="76" t="s">
        <v>2093</v>
      </c>
      <c r="D327" s="31" t="s">
        <v>46</v>
      </c>
      <c r="E327" s="17" t="s">
        <v>60</v>
      </c>
      <c r="F327" s="32" t="s">
        <v>61</v>
      </c>
      <c r="G327" s="419" t="s">
        <v>2071</v>
      </c>
      <c r="H327" s="33" t="s">
        <v>2099</v>
      </c>
      <c r="I327" s="62">
        <v>194</v>
      </c>
      <c r="J327" s="62">
        <v>2007</v>
      </c>
      <c r="K327" s="62" t="s">
        <v>2072</v>
      </c>
      <c r="L327" s="62">
        <v>194</v>
      </c>
      <c r="M327" s="62"/>
      <c r="N327" s="67"/>
      <c r="O327" s="64" t="s">
        <v>65</v>
      </c>
      <c r="P327" s="17" t="e">
        <f>COUNTIF(#REF!,B327)</f>
        <v>#REF!</v>
      </c>
    </row>
    <row r="328" spans="1:16">
      <c r="A328" s="28">
        <v>230</v>
      </c>
      <c r="B328" s="101" t="s">
        <v>2100</v>
      </c>
      <c r="C328" s="80" t="s">
        <v>2101</v>
      </c>
      <c r="D328" s="31" t="s">
        <v>46</v>
      </c>
      <c r="E328" s="17" t="s">
        <v>60</v>
      </c>
      <c r="F328" s="32" t="s">
        <v>61</v>
      </c>
      <c r="G328" s="419" t="s">
        <v>2071</v>
      </c>
      <c r="H328" s="33" t="s">
        <v>2099</v>
      </c>
      <c r="I328" s="62">
        <v>195</v>
      </c>
      <c r="J328" s="62">
        <v>2007</v>
      </c>
      <c r="K328" s="62" t="s">
        <v>2072</v>
      </c>
      <c r="L328" s="62">
        <v>195</v>
      </c>
      <c r="M328" s="62"/>
      <c r="N328" s="67"/>
      <c r="O328" s="64" t="s">
        <v>65</v>
      </c>
      <c r="P328" s="17" t="e">
        <f>COUNTIF(#REF!,B328)</f>
        <v>#REF!</v>
      </c>
    </row>
    <row r="329" spans="1:16">
      <c r="A329" s="28">
        <v>231</v>
      </c>
      <c r="B329" s="85" t="s">
        <v>2107</v>
      </c>
      <c r="C329" s="76" t="s">
        <v>2108</v>
      </c>
      <c r="D329" s="31" t="s">
        <v>46</v>
      </c>
      <c r="E329" s="17" t="s">
        <v>60</v>
      </c>
      <c r="F329" s="40" t="s">
        <v>61</v>
      </c>
      <c r="G329" s="419" t="s">
        <v>2071</v>
      </c>
      <c r="H329" s="33" t="s">
        <v>2099</v>
      </c>
      <c r="I329" s="62">
        <v>203</v>
      </c>
      <c r="J329" s="62">
        <v>2007</v>
      </c>
      <c r="K329" s="62" t="s">
        <v>2072</v>
      </c>
      <c r="L329" s="62">
        <v>203</v>
      </c>
      <c r="M329" s="62"/>
      <c r="N329" s="67"/>
      <c r="O329" s="64" t="s">
        <v>65</v>
      </c>
      <c r="P329" s="17" t="e">
        <f>COUNTIF(#REF!,B329)</f>
        <v>#REF!</v>
      </c>
    </row>
    <row r="330" spans="1:16">
      <c r="A330" s="28">
        <v>232</v>
      </c>
      <c r="B330" s="119" t="s">
        <v>2114</v>
      </c>
      <c r="C330" s="120" t="s">
        <v>2115</v>
      </c>
      <c r="D330" s="43" t="s">
        <v>46</v>
      </c>
      <c r="E330" s="17" t="s">
        <v>60</v>
      </c>
      <c r="F330" s="44" t="s">
        <v>61</v>
      </c>
      <c r="G330" s="422" t="s">
        <v>2071</v>
      </c>
      <c r="H330" s="33" t="s">
        <v>2099</v>
      </c>
      <c r="I330" s="62">
        <v>204</v>
      </c>
      <c r="J330" s="62">
        <v>2007</v>
      </c>
      <c r="K330" s="62" t="s">
        <v>2072</v>
      </c>
      <c r="L330" s="62">
        <v>204</v>
      </c>
      <c r="M330" s="62"/>
      <c r="N330" s="68"/>
      <c r="O330" s="64" t="s">
        <v>65</v>
      </c>
      <c r="P330" s="17" t="e">
        <f>COUNTIF(#REF!,B330)</f>
        <v>#REF!</v>
      </c>
    </row>
    <row r="331" spans="1:16">
      <c r="A331" s="28">
        <v>233</v>
      </c>
      <c r="B331" s="141" t="s">
        <v>2121</v>
      </c>
      <c r="C331" s="97" t="s">
        <v>2122</v>
      </c>
      <c r="D331" s="16" t="s">
        <v>46</v>
      </c>
      <c r="E331" s="17" t="s">
        <v>60</v>
      </c>
      <c r="F331" s="32" t="s">
        <v>61</v>
      </c>
      <c r="G331" s="419" t="s">
        <v>2071</v>
      </c>
      <c r="H331" s="36" t="s">
        <v>2099</v>
      </c>
      <c r="I331" s="122">
        <v>205</v>
      </c>
      <c r="J331" s="122">
        <v>2007</v>
      </c>
      <c r="K331" s="122" t="s">
        <v>2072</v>
      </c>
      <c r="L331" s="62">
        <v>205</v>
      </c>
      <c r="M331" s="122"/>
      <c r="O331" s="64" t="s">
        <v>65</v>
      </c>
      <c r="P331" s="17" t="e">
        <f>COUNTIF(#REF!,B331)</f>
        <v>#REF!</v>
      </c>
    </row>
    <row r="332" spans="1:16">
      <c r="A332" s="28">
        <v>234</v>
      </c>
      <c r="B332" s="96" t="s">
        <v>2127</v>
      </c>
      <c r="C332" s="97" t="s">
        <v>2128</v>
      </c>
      <c r="D332" s="16" t="s">
        <v>46</v>
      </c>
      <c r="E332" s="17" t="s">
        <v>60</v>
      </c>
      <c r="F332" s="32" t="s">
        <v>61</v>
      </c>
      <c r="G332" s="32" t="s">
        <v>2071</v>
      </c>
      <c r="H332" s="36" t="s">
        <v>2099</v>
      </c>
      <c r="I332" s="122">
        <v>222</v>
      </c>
      <c r="J332" s="122">
        <v>2009</v>
      </c>
      <c r="K332" s="122" t="s">
        <v>2072</v>
      </c>
      <c r="L332" s="62">
        <v>222</v>
      </c>
      <c r="M332" s="122"/>
      <c r="O332" s="64" t="s">
        <v>65</v>
      </c>
      <c r="P332" s="17" t="e">
        <f>COUNTIF(#REF!,B332)</f>
        <v>#REF!</v>
      </c>
    </row>
    <row r="333" spans="1:16">
      <c r="A333" s="28">
        <v>235</v>
      </c>
      <c r="B333" s="96" t="s">
        <v>2133</v>
      </c>
      <c r="C333" s="97" t="s">
        <v>2134</v>
      </c>
      <c r="D333" s="16" t="s">
        <v>46</v>
      </c>
      <c r="E333" s="17" t="s">
        <v>60</v>
      </c>
      <c r="F333" s="32" t="s">
        <v>61</v>
      </c>
      <c r="G333" s="419" t="s">
        <v>2071</v>
      </c>
      <c r="H333" s="36" t="s">
        <v>2099</v>
      </c>
      <c r="I333" s="122">
        <v>223</v>
      </c>
      <c r="J333" s="122">
        <v>2009</v>
      </c>
      <c r="K333" s="122" t="s">
        <v>2072</v>
      </c>
      <c r="L333" s="62">
        <v>223</v>
      </c>
      <c r="M333" s="122"/>
      <c r="O333" s="64" t="s">
        <v>65</v>
      </c>
      <c r="P333" s="17" t="e">
        <f>COUNTIF(#REF!,B333)</f>
        <v>#REF!</v>
      </c>
    </row>
    <row r="334" spans="1:16">
      <c r="A334" s="28">
        <v>236</v>
      </c>
      <c r="B334" s="96" t="s">
        <v>2139</v>
      </c>
      <c r="C334" s="97" t="s">
        <v>2140</v>
      </c>
      <c r="D334" s="16" t="s">
        <v>46</v>
      </c>
      <c r="E334" s="17" t="s">
        <v>60</v>
      </c>
      <c r="F334" s="32" t="s">
        <v>61</v>
      </c>
      <c r="G334" s="419" t="s">
        <v>2071</v>
      </c>
      <c r="H334" s="36" t="s">
        <v>2099</v>
      </c>
      <c r="I334" s="122">
        <v>224</v>
      </c>
      <c r="J334" s="122">
        <v>2010</v>
      </c>
      <c r="K334" s="122" t="s">
        <v>2072</v>
      </c>
      <c r="L334" s="62">
        <v>224</v>
      </c>
      <c r="M334" s="122"/>
      <c r="O334" s="64" t="s">
        <v>65</v>
      </c>
      <c r="P334" s="17" t="e">
        <f>COUNTIF(#REF!,B334)</f>
        <v>#REF!</v>
      </c>
    </row>
    <row r="335" spans="1:16">
      <c r="A335" s="28">
        <v>237</v>
      </c>
      <c r="B335" s="85" t="s">
        <v>2145</v>
      </c>
      <c r="C335" s="76" t="s">
        <v>2146</v>
      </c>
      <c r="D335" s="31" t="s">
        <v>46</v>
      </c>
      <c r="E335" s="17" t="s">
        <v>60</v>
      </c>
      <c r="F335" s="40" t="s">
        <v>61</v>
      </c>
      <c r="G335" s="419" t="s">
        <v>2071</v>
      </c>
      <c r="H335" s="33" t="s">
        <v>2099</v>
      </c>
      <c r="I335" s="62">
        <v>259</v>
      </c>
      <c r="J335" s="62">
        <v>2014</v>
      </c>
      <c r="K335" s="62" t="s">
        <v>2072</v>
      </c>
      <c r="L335" s="62">
        <v>259</v>
      </c>
      <c r="M335" s="62"/>
      <c r="N335" s="67"/>
      <c r="O335" s="64" t="s">
        <v>65</v>
      </c>
      <c r="P335" s="17" t="e">
        <f>COUNTIF(#REF!,B335)</f>
        <v>#REF!</v>
      </c>
    </row>
    <row r="336" spans="1:16">
      <c r="A336" s="28">
        <v>238</v>
      </c>
      <c r="B336" s="84" t="s">
        <v>2154</v>
      </c>
      <c r="C336" s="76" t="s">
        <v>2155</v>
      </c>
      <c r="D336" s="31" t="s">
        <v>46</v>
      </c>
      <c r="E336" s="17" t="s">
        <v>60</v>
      </c>
      <c r="F336" s="32" t="s">
        <v>2164</v>
      </c>
      <c r="G336" s="32" t="s">
        <v>2165</v>
      </c>
      <c r="H336" s="33" t="s">
        <v>2166</v>
      </c>
      <c r="I336" s="62">
        <v>26</v>
      </c>
      <c r="J336" s="62">
        <v>1999</v>
      </c>
      <c r="K336" s="62" t="s">
        <v>2167</v>
      </c>
      <c r="L336" s="62">
        <v>26</v>
      </c>
      <c r="M336" s="62"/>
      <c r="N336" s="67"/>
      <c r="O336" s="64" t="s">
        <v>65</v>
      </c>
      <c r="P336" s="17" t="e">
        <f>COUNTIF(#REF!,B336)</f>
        <v>#REF!</v>
      </c>
    </row>
    <row r="337" spans="1:16">
      <c r="A337" s="28">
        <v>239</v>
      </c>
      <c r="B337" s="84" t="s">
        <v>2168</v>
      </c>
      <c r="C337" s="76" t="s">
        <v>2169</v>
      </c>
      <c r="D337" s="31" t="s">
        <v>46</v>
      </c>
      <c r="E337" s="17" t="s">
        <v>60</v>
      </c>
      <c r="F337" s="32" t="s">
        <v>2164</v>
      </c>
      <c r="G337" s="32" t="s">
        <v>2165</v>
      </c>
      <c r="H337" s="33" t="s">
        <v>2166</v>
      </c>
      <c r="I337" s="62">
        <v>48</v>
      </c>
      <c r="J337" s="62">
        <v>2016</v>
      </c>
      <c r="K337" s="62" t="s">
        <v>2167</v>
      </c>
      <c r="L337" s="62">
        <v>48</v>
      </c>
      <c r="M337" s="62"/>
      <c r="N337" s="67"/>
      <c r="O337" s="64" t="s">
        <v>65</v>
      </c>
      <c r="P337" s="17" t="e">
        <f>COUNTIF(#REF!,B337)</f>
        <v>#REF!</v>
      </c>
    </row>
    <row r="338" spans="1:16">
      <c r="A338" s="28">
        <v>240</v>
      </c>
      <c r="B338" s="84" t="s">
        <v>2176</v>
      </c>
      <c r="C338" s="76" t="s">
        <v>2177</v>
      </c>
      <c r="D338" s="31" t="s">
        <v>46</v>
      </c>
      <c r="E338" s="17" t="s">
        <v>60</v>
      </c>
      <c r="F338" s="32" t="s">
        <v>2164</v>
      </c>
      <c r="G338" s="32" t="s">
        <v>2165</v>
      </c>
      <c r="H338" s="33" t="s">
        <v>2166</v>
      </c>
      <c r="I338" s="62">
        <v>404</v>
      </c>
      <c r="J338" s="62">
        <v>2016</v>
      </c>
      <c r="K338" s="62" t="s">
        <v>2167</v>
      </c>
      <c r="L338" s="62">
        <v>404</v>
      </c>
      <c r="M338" s="62"/>
      <c r="N338" s="67"/>
      <c r="O338" s="64" t="s">
        <v>65</v>
      </c>
      <c r="P338" s="17" t="e">
        <f>COUNTIF(#REF!,B338)</f>
        <v>#REF!</v>
      </c>
    </row>
    <row r="339" spans="1:16">
      <c r="A339" s="28">
        <v>245</v>
      </c>
      <c r="B339" s="96" t="s">
        <v>2226</v>
      </c>
      <c r="C339" s="97" t="s">
        <v>2227</v>
      </c>
      <c r="D339" s="16" t="s">
        <v>46</v>
      </c>
      <c r="E339" s="17" t="s">
        <v>60</v>
      </c>
      <c r="F339" s="32" t="s">
        <v>2164</v>
      </c>
      <c r="G339" s="419" t="s">
        <v>2165</v>
      </c>
      <c r="H339" s="36" t="s">
        <v>2166</v>
      </c>
      <c r="I339" s="122">
        <v>5079</v>
      </c>
      <c r="J339" s="122">
        <v>2014</v>
      </c>
      <c r="K339" s="122" t="s">
        <v>2167</v>
      </c>
      <c r="L339" s="62">
        <v>5079</v>
      </c>
      <c r="M339" s="122"/>
      <c r="O339" s="64" t="s">
        <v>65</v>
      </c>
      <c r="P339" s="17" t="e">
        <f>COUNTIF(#REF!,B339)</f>
        <v>#REF!</v>
      </c>
    </row>
    <row r="340" spans="1:16">
      <c r="A340" s="28">
        <v>246</v>
      </c>
      <c r="B340" s="84" t="s">
        <v>2236</v>
      </c>
      <c r="C340" s="76" t="s">
        <v>2237</v>
      </c>
      <c r="D340" s="31" t="s">
        <v>46</v>
      </c>
      <c r="E340" s="17" t="s">
        <v>60</v>
      </c>
      <c r="F340" s="32" t="s">
        <v>2164</v>
      </c>
      <c r="G340" s="32" t="s">
        <v>2165</v>
      </c>
      <c r="H340" s="33" t="s">
        <v>2166</v>
      </c>
      <c r="I340" s="62">
        <v>5080</v>
      </c>
      <c r="J340" s="62">
        <v>2013</v>
      </c>
      <c r="K340" s="62" t="s">
        <v>2167</v>
      </c>
      <c r="L340" s="62">
        <v>5080</v>
      </c>
      <c r="M340" s="62"/>
      <c r="N340" s="67"/>
      <c r="O340" s="64" t="s">
        <v>65</v>
      </c>
      <c r="P340" s="17" t="e">
        <f>COUNTIF(#REF!,B340)</f>
        <v>#REF!</v>
      </c>
    </row>
    <row r="341" spans="1:16">
      <c r="A341" s="28">
        <v>247</v>
      </c>
      <c r="B341" s="84" t="s">
        <v>2246</v>
      </c>
      <c r="C341" s="76" t="s">
        <v>2247</v>
      </c>
      <c r="D341" s="31" t="s">
        <v>46</v>
      </c>
      <c r="E341" s="17" t="s">
        <v>60</v>
      </c>
      <c r="F341" s="32" t="s">
        <v>2164</v>
      </c>
      <c r="G341" s="32" t="s">
        <v>2165</v>
      </c>
      <c r="H341" s="33" t="s">
        <v>2166</v>
      </c>
      <c r="I341" s="62">
        <v>5087</v>
      </c>
      <c r="J341" s="62">
        <v>2017</v>
      </c>
      <c r="K341" s="62" t="s">
        <v>2167</v>
      </c>
      <c r="L341" s="62">
        <v>5087</v>
      </c>
      <c r="M341" s="62"/>
      <c r="N341" s="67"/>
      <c r="O341" s="64" t="s">
        <v>65</v>
      </c>
      <c r="P341" s="17" t="e">
        <f>COUNTIF(#REF!,B341)</f>
        <v>#REF!</v>
      </c>
    </row>
    <row r="342" spans="1:16">
      <c r="A342" s="28">
        <v>248</v>
      </c>
      <c r="B342" s="96" t="s">
        <v>2259</v>
      </c>
      <c r="C342" s="97" t="s">
        <v>2260</v>
      </c>
      <c r="D342" s="16" t="s">
        <v>239</v>
      </c>
      <c r="E342" s="17" t="s">
        <v>60</v>
      </c>
      <c r="F342" s="32" t="s">
        <v>2164</v>
      </c>
      <c r="G342" s="32" t="s">
        <v>2165</v>
      </c>
      <c r="H342" s="36" t="s">
        <v>2166</v>
      </c>
      <c r="I342" s="122">
        <v>5107</v>
      </c>
      <c r="J342" s="122">
        <v>1995</v>
      </c>
      <c r="K342" s="122" t="s">
        <v>2167</v>
      </c>
      <c r="L342" s="62">
        <v>5107</v>
      </c>
      <c r="M342" s="122"/>
      <c r="O342" s="64" t="s">
        <v>65</v>
      </c>
      <c r="P342" s="17" t="e">
        <f>COUNTIF(#REF!,B342)</f>
        <v>#REF!</v>
      </c>
    </row>
    <row r="343" spans="1:16">
      <c r="A343" s="28">
        <v>253</v>
      </c>
      <c r="B343" s="84" t="s">
        <v>2301</v>
      </c>
      <c r="C343" s="76" t="s">
        <v>2302</v>
      </c>
      <c r="D343" s="31" t="s">
        <v>46</v>
      </c>
      <c r="E343" s="17" t="s">
        <v>60</v>
      </c>
      <c r="F343" s="32" t="s">
        <v>2164</v>
      </c>
      <c r="G343" s="32" t="s">
        <v>2165</v>
      </c>
      <c r="H343" s="33" t="s">
        <v>2166</v>
      </c>
      <c r="I343" s="62">
        <v>5110</v>
      </c>
      <c r="J343" s="62">
        <v>2000</v>
      </c>
      <c r="K343" s="62" t="s">
        <v>2167</v>
      </c>
      <c r="L343" s="62">
        <v>5110</v>
      </c>
      <c r="M343" s="62"/>
      <c r="N343" s="67"/>
      <c r="O343" s="64" t="s">
        <v>65</v>
      </c>
      <c r="P343" s="17" t="e">
        <f>COUNTIF(#REF!,B343)</f>
        <v>#REF!</v>
      </c>
    </row>
    <row r="344" spans="1:16">
      <c r="A344" s="28">
        <v>254</v>
      </c>
      <c r="B344" s="96" t="s">
        <v>2311</v>
      </c>
      <c r="C344" s="97" t="s">
        <v>2312</v>
      </c>
      <c r="D344" s="16" t="s">
        <v>46</v>
      </c>
      <c r="E344" s="17" t="s">
        <v>60</v>
      </c>
      <c r="F344" s="32" t="s">
        <v>2164</v>
      </c>
      <c r="G344" s="32" t="s">
        <v>2165</v>
      </c>
      <c r="H344" s="36" t="s">
        <v>2167</v>
      </c>
      <c r="I344" s="122">
        <v>5131</v>
      </c>
      <c r="J344" s="122">
        <v>2008</v>
      </c>
      <c r="K344" s="122" t="s">
        <v>2167</v>
      </c>
      <c r="L344" s="62">
        <v>5131</v>
      </c>
      <c r="M344" s="122"/>
      <c r="O344" s="64" t="s">
        <v>65</v>
      </c>
      <c r="P344" s="17" t="e">
        <f>COUNTIF(#REF!,B344)</f>
        <v>#REF!</v>
      </c>
    </row>
    <row r="345" spans="1:16">
      <c r="A345" s="28">
        <v>256</v>
      </c>
      <c r="B345" s="85" t="s">
        <v>2332</v>
      </c>
      <c r="C345" s="76" t="s">
        <v>2333</v>
      </c>
      <c r="D345" s="31" t="s">
        <v>239</v>
      </c>
      <c r="E345" s="17" t="s">
        <v>60</v>
      </c>
      <c r="F345" s="40" t="s">
        <v>2164</v>
      </c>
      <c r="G345" s="32" t="s">
        <v>2165</v>
      </c>
      <c r="H345" s="33" t="s">
        <v>2166</v>
      </c>
      <c r="I345" s="62">
        <v>5153</v>
      </c>
      <c r="J345" s="62">
        <v>2007</v>
      </c>
      <c r="K345" s="62" t="s">
        <v>2167</v>
      </c>
      <c r="L345" s="62">
        <v>5153</v>
      </c>
      <c r="M345" s="62"/>
      <c r="N345" s="67"/>
      <c r="O345" s="64" t="s">
        <v>65</v>
      </c>
      <c r="P345" s="17" t="e">
        <f>COUNTIF(#REF!,B345)</f>
        <v>#REF!</v>
      </c>
    </row>
    <row r="346" spans="1:16">
      <c r="A346" s="28">
        <v>258</v>
      </c>
      <c r="B346" s="96" t="s">
        <v>2346</v>
      </c>
      <c r="C346" s="97" t="s">
        <v>2347</v>
      </c>
      <c r="D346" s="16" t="s">
        <v>46</v>
      </c>
      <c r="E346" s="17" t="s">
        <v>60</v>
      </c>
      <c r="F346" s="32" t="s">
        <v>2164</v>
      </c>
      <c r="G346" s="419" t="s">
        <v>2165</v>
      </c>
      <c r="H346" s="36" t="s">
        <v>2166</v>
      </c>
      <c r="I346" s="122">
        <v>5161</v>
      </c>
      <c r="J346" s="122">
        <v>2002</v>
      </c>
      <c r="K346" s="122" t="s">
        <v>2167</v>
      </c>
      <c r="L346" s="62">
        <v>5161</v>
      </c>
      <c r="M346" s="122"/>
      <c r="O346" s="64" t="s">
        <v>65</v>
      </c>
      <c r="P346" s="17" t="e">
        <f>COUNTIF(#REF!,B346)</f>
        <v>#REF!</v>
      </c>
    </row>
    <row r="347" spans="1:16">
      <c r="A347" s="28">
        <v>259</v>
      </c>
      <c r="B347" s="84" t="s">
        <v>2357</v>
      </c>
      <c r="C347" s="76" t="s">
        <v>2358</v>
      </c>
      <c r="D347" s="31" t="s">
        <v>46</v>
      </c>
      <c r="E347" s="17" t="s">
        <v>60</v>
      </c>
      <c r="F347" s="32" t="s">
        <v>2164</v>
      </c>
      <c r="G347" s="419" t="s">
        <v>2165</v>
      </c>
      <c r="H347" s="33" t="s">
        <v>2166</v>
      </c>
      <c r="I347" s="62">
        <v>5163</v>
      </c>
      <c r="J347" s="62">
        <v>2018</v>
      </c>
      <c r="K347" s="62" t="s">
        <v>2167</v>
      </c>
      <c r="L347" s="62">
        <v>5163</v>
      </c>
      <c r="M347" s="62"/>
      <c r="N347" s="67"/>
      <c r="O347" s="64" t="s">
        <v>65</v>
      </c>
      <c r="P347" s="17" t="e">
        <f>COUNTIF(#REF!,B347)</f>
        <v>#REF!</v>
      </c>
    </row>
    <row r="348" spans="1:16">
      <c r="A348" s="28">
        <v>260</v>
      </c>
      <c r="B348" s="84" t="s">
        <v>2366</v>
      </c>
      <c r="C348" s="76" t="s">
        <v>2367</v>
      </c>
      <c r="D348" s="31" t="s">
        <v>46</v>
      </c>
      <c r="E348" s="17" t="s">
        <v>60</v>
      </c>
      <c r="F348" s="32" t="s">
        <v>2164</v>
      </c>
      <c r="G348" s="32" t="s">
        <v>2165</v>
      </c>
      <c r="H348" s="33" t="s">
        <v>2166</v>
      </c>
      <c r="I348" s="62">
        <v>5170</v>
      </c>
      <c r="J348" s="62">
        <v>2013</v>
      </c>
      <c r="K348" s="62" t="s">
        <v>2167</v>
      </c>
      <c r="L348" s="62">
        <v>5170</v>
      </c>
      <c r="M348" s="62"/>
      <c r="N348" s="67"/>
      <c r="O348" s="64" t="s">
        <v>65</v>
      </c>
      <c r="P348" s="17" t="e">
        <f>COUNTIF(#REF!,B348)</f>
        <v>#REF!</v>
      </c>
    </row>
    <row r="349" spans="1:16">
      <c r="A349" s="28">
        <v>262</v>
      </c>
      <c r="B349" s="84" t="s">
        <v>2387</v>
      </c>
      <c r="C349" s="76" t="s">
        <v>2388</v>
      </c>
      <c r="D349" s="31" t="s">
        <v>46</v>
      </c>
      <c r="E349" s="17" t="s">
        <v>60</v>
      </c>
      <c r="F349" s="32" t="s">
        <v>2164</v>
      </c>
      <c r="G349" s="32" t="s">
        <v>2165</v>
      </c>
      <c r="H349" s="33" t="s">
        <v>2166</v>
      </c>
      <c r="I349" s="62">
        <v>5183</v>
      </c>
      <c r="J349" s="62">
        <v>2016</v>
      </c>
      <c r="K349" s="62" t="s">
        <v>2167</v>
      </c>
      <c r="L349" s="62">
        <v>5183</v>
      </c>
      <c r="M349" s="62"/>
      <c r="N349" s="67"/>
      <c r="O349" s="64" t="s">
        <v>65</v>
      </c>
      <c r="P349" s="17" t="e">
        <f>COUNTIF(#REF!,B349)</f>
        <v>#REF!</v>
      </c>
    </row>
    <row r="350" spans="1:16">
      <c r="A350" s="28">
        <v>263</v>
      </c>
      <c r="B350" s="84" t="s">
        <v>2396</v>
      </c>
      <c r="C350" s="102" t="s">
        <v>2397</v>
      </c>
      <c r="D350" s="31" t="s">
        <v>46</v>
      </c>
      <c r="E350" s="17" t="s">
        <v>60</v>
      </c>
      <c r="F350" s="32" t="s">
        <v>2164</v>
      </c>
      <c r="G350" s="32" t="s">
        <v>2165</v>
      </c>
      <c r="H350" s="33" t="s">
        <v>2166</v>
      </c>
      <c r="I350" s="62">
        <v>5185</v>
      </c>
      <c r="J350" s="62">
        <v>2016</v>
      </c>
      <c r="K350" s="62" t="s">
        <v>2167</v>
      </c>
      <c r="L350" s="62">
        <v>5185</v>
      </c>
      <c r="M350" s="62"/>
      <c r="N350" s="63" t="s">
        <v>65</v>
      </c>
      <c r="O350" s="64" t="s">
        <v>65</v>
      </c>
      <c r="P350" s="17" t="e">
        <f>COUNTIF(#REF!,B350)</f>
        <v>#REF!</v>
      </c>
    </row>
    <row r="351" spans="1:16">
      <c r="A351" s="28">
        <v>264</v>
      </c>
      <c r="B351" s="101" t="s">
        <v>2405</v>
      </c>
      <c r="C351" s="80" t="s">
        <v>2406</v>
      </c>
      <c r="D351" s="31" t="s">
        <v>239</v>
      </c>
      <c r="E351" s="17" t="s">
        <v>60</v>
      </c>
      <c r="F351" s="32" t="s">
        <v>2164</v>
      </c>
      <c r="G351" s="32" t="s">
        <v>2165</v>
      </c>
      <c r="H351" s="33" t="s">
        <v>2166</v>
      </c>
      <c r="I351" s="62">
        <v>5211</v>
      </c>
      <c r="J351" s="62">
        <v>2009</v>
      </c>
      <c r="K351" s="62" t="s">
        <v>2167</v>
      </c>
      <c r="L351" s="62">
        <v>5211</v>
      </c>
      <c r="M351" s="62"/>
      <c r="N351" s="67"/>
      <c r="O351" s="64" t="s">
        <v>65</v>
      </c>
      <c r="P351" s="17" t="e">
        <f>COUNTIF(#REF!,B351)</f>
        <v>#REF!</v>
      </c>
    </row>
    <row r="352" spans="1:16">
      <c r="A352" s="28">
        <v>267</v>
      </c>
      <c r="B352" s="94" t="s">
        <v>2431</v>
      </c>
      <c r="C352" s="95" t="s">
        <v>2432</v>
      </c>
      <c r="D352" s="16" t="s">
        <v>46</v>
      </c>
      <c r="E352" s="17" t="s">
        <v>60</v>
      </c>
      <c r="F352" s="18" t="s">
        <v>2164</v>
      </c>
      <c r="G352" s="16" t="s">
        <v>2165</v>
      </c>
      <c r="H352" s="33" t="s">
        <v>2166</v>
      </c>
      <c r="I352" s="122">
        <v>5236</v>
      </c>
      <c r="J352" s="122">
        <v>2016</v>
      </c>
      <c r="K352" s="122" t="s">
        <v>2167</v>
      </c>
      <c r="L352" s="19">
        <v>5236</v>
      </c>
      <c r="M352" s="122"/>
      <c r="O352" s="64" t="s">
        <v>65</v>
      </c>
      <c r="P352" s="17" t="e">
        <f>COUNTIF(#REF!,B352)</f>
        <v>#REF!</v>
      </c>
    </row>
    <row r="353" spans="1:16">
      <c r="A353" s="28">
        <v>268</v>
      </c>
      <c r="B353" s="101" t="s">
        <v>2440</v>
      </c>
      <c r="C353" s="80" t="s">
        <v>2441</v>
      </c>
      <c r="D353" s="31" t="s">
        <v>239</v>
      </c>
      <c r="E353" s="17" t="s">
        <v>60</v>
      </c>
      <c r="F353" s="32" t="s">
        <v>2164</v>
      </c>
      <c r="G353" s="32" t="s">
        <v>2165</v>
      </c>
      <c r="H353" s="33" t="s">
        <v>2166</v>
      </c>
      <c r="I353" s="62">
        <v>5273</v>
      </c>
      <c r="J353" s="62">
        <v>2000</v>
      </c>
      <c r="K353" s="62" t="s">
        <v>2167</v>
      </c>
      <c r="L353" s="62">
        <v>5273</v>
      </c>
      <c r="M353" s="62"/>
      <c r="N353" s="67"/>
      <c r="O353" s="64" t="s">
        <v>65</v>
      </c>
      <c r="P353" s="17" t="e">
        <f>COUNTIF(#REF!,B353)</f>
        <v>#REF!</v>
      </c>
    </row>
    <row r="354" spans="1:16">
      <c r="A354" s="28">
        <v>269</v>
      </c>
      <c r="B354" s="84" t="s">
        <v>2443</v>
      </c>
      <c r="C354" s="102" t="s">
        <v>2448</v>
      </c>
      <c r="D354" s="31" t="s">
        <v>46</v>
      </c>
      <c r="E354" s="17" t="s">
        <v>60</v>
      </c>
      <c r="F354" s="32" t="s">
        <v>2164</v>
      </c>
      <c r="G354" s="419" t="s">
        <v>2165</v>
      </c>
      <c r="H354" s="33" t="s">
        <v>2166</v>
      </c>
      <c r="I354" s="62">
        <v>5273</v>
      </c>
      <c r="J354" s="62">
        <v>2014</v>
      </c>
      <c r="K354" s="62" t="s">
        <v>2167</v>
      </c>
      <c r="L354" s="62">
        <v>5273</v>
      </c>
      <c r="M354" s="62"/>
      <c r="N354" s="67"/>
      <c r="O354" s="64" t="s">
        <v>65</v>
      </c>
      <c r="P354" s="17" t="e">
        <f>COUNTIF(#REF!,B354)</f>
        <v>#REF!</v>
      </c>
    </row>
    <row r="355" spans="1:16">
      <c r="A355" s="28">
        <v>270</v>
      </c>
      <c r="B355" s="84" t="s">
        <v>2457</v>
      </c>
      <c r="C355" s="76" t="s">
        <v>2458</v>
      </c>
      <c r="D355" s="31" t="s">
        <v>239</v>
      </c>
      <c r="E355" s="17" t="s">
        <v>60</v>
      </c>
      <c r="F355" s="32" t="s">
        <v>2164</v>
      </c>
      <c r="G355" s="32" t="s">
        <v>2165</v>
      </c>
      <c r="H355" s="33" t="s">
        <v>2166</v>
      </c>
      <c r="I355" s="62">
        <v>5281</v>
      </c>
      <c r="J355" s="62">
        <v>2000</v>
      </c>
      <c r="K355" s="62" t="s">
        <v>2167</v>
      </c>
      <c r="L355" s="62">
        <v>5281</v>
      </c>
      <c r="M355" s="62"/>
      <c r="N355" s="67"/>
      <c r="O355" s="64" t="s">
        <v>65</v>
      </c>
      <c r="P355" s="17" t="e">
        <f>COUNTIF(#REF!,B355)</f>
        <v>#REF!</v>
      </c>
    </row>
    <row r="356" spans="1:16">
      <c r="A356" s="28">
        <v>273</v>
      </c>
      <c r="B356" s="84" t="s">
        <v>2484</v>
      </c>
      <c r="C356" s="76" t="s">
        <v>2485</v>
      </c>
      <c r="D356" s="31" t="s">
        <v>46</v>
      </c>
      <c r="E356" s="17" t="s">
        <v>60</v>
      </c>
      <c r="F356" s="32" t="s">
        <v>2164</v>
      </c>
      <c r="G356" s="32" t="s">
        <v>2165</v>
      </c>
      <c r="H356" s="33" t="s">
        <v>2166</v>
      </c>
      <c r="I356" s="62">
        <v>5299</v>
      </c>
      <c r="J356" s="62">
        <v>2016</v>
      </c>
      <c r="K356" s="62" t="s">
        <v>2167</v>
      </c>
      <c r="L356" s="62">
        <v>5299</v>
      </c>
      <c r="M356" s="62"/>
      <c r="N356" s="67"/>
      <c r="O356" s="64" t="s">
        <v>65</v>
      </c>
      <c r="P356" s="17" t="e">
        <f>COUNTIF(#REF!,B356)</f>
        <v>#REF!</v>
      </c>
    </row>
    <row r="357" spans="1:16">
      <c r="A357" s="28">
        <v>275</v>
      </c>
      <c r="B357" s="142" t="s">
        <v>2501</v>
      </c>
      <c r="C357" s="80" t="s">
        <v>2502</v>
      </c>
      <c r="D357" s="31" t="s">
        <v>239</v>
      </c>
      <c r="E357" s="17" t="s">
        <v>60</v>
      </c>
      <c r="F357" s="40" t="s">
        <v>2164</v>
      </c>
      <c r="G357" s="32" t="s">
        <v>2165</v>
      </c>
      <c r="H357" s="33" t="s">
        <v>2166</v>
      </c>
      <c r="I357" s="62">
        <v>5323</v>
      </c>
      <c r="J357" s="62">
        <v>2004</v>
      </c>
      <c r="K357" s="62" t="s">
        <v>2167</v>
      </c>
      <c r="L357" s="70">
        <v>5323</v>
      </c>
      <c r="M357" s="62"/>
      <c r="N357" s="67"/>
      <c r="O357" s="64" t="s">
        <v>65</v>
      </c>
      <c r="P357" s="17" t="e">
        <f>COUNTIF(#REF!,B357)</f>
        <v>#REF!</v>
      </c>
    </row>
    <row r="358" spans="1:16">
      <c r="A358" s="28">
        <v>277</v>
      </c>
      <c r="B358" s="106" t="s">
        <v>2520</v>
      </c>
      <c r="C358" s="100" t="s">
        <v>2521</v>
      </c>
      <c r="D358" s="16" t="s">
        <v>239</v>
      </c>
      <c r="E358" s="17" t="s">
        <v>60</v>
      </c>
      <c r="F358" s="32" t="s">
        <v>2164</v>
      </c>
      <c r="G358" s="32" t="s">
        <v>2165</v>
      </c>
      <c r="H358" s="36" t="s">
        <v>2166</v>
      </c>
      <c r="I358" s="19">
        <v>5325</v>
      </c>
      <c r="J358" s="19">
        <v>2013</v>
      </c>
      <c r="K358" s="19" t="s">
        <v>2167</v>
      </c>
      <c r="L358" s="62">
        <v>5325</v>
      </c>
      <c r="O358" s="64" t="s">
        <v>65</v>
      </c>
      <c r="P358" s="17" t="e">
        <f>COUNTIF(#REF!,B358)</f>
        <v>#REF!</v>
      </c>
    </row>
    <row r="359" spans="1:16">
      <c r="A359" s="28">
        <v>280</v>
      </c>
      <c r="B359" s="96" t="s">
        <v>2549</v>
      </c>
      <c r="C359" s="100" t="s">
        <v>2550</v>
      </c>
      <c r="D359" s="16" t="s">
        <v>239</v>
      </c>
      <c r="E359" s="17" t="s">
        <v>60</v>
      </c>
      <c r="F359" s="32" t="s">
        <v>2164</v>
      </c>
      <c r="G359" s="32" t="s">
        <v>2165</v>
      </c>
      <c r="H359" s="36" t="s">
        <v>2166</v>
      </c>
      <c r="I359" s="19">
        <v>5329</v>
      </c>
      <c r="J359" s="19">
        <v>1994</v>
      </c>
      <c r="K359" s="19" t="s">
        <v>2167</v>
      </c>
      <c r="L359" s="62">
        <v>5329</v>
      </c>
      <c r="O359" s="64" t="s">
        <v>65</v>
      </c>
      <c r="P359" s="17" t="e">
        <f>COUNTIF(#REF!,B359)</f>
        <v>#REF!</v>
      </c>
    </row>
    <row r="360" spans="1:16">
      <c r="A360" s="28">
        <v>282</v>
      </c>
      <c r="B360" s="143" t="s">
        <v>2559</v>
      </c>
      <c r="C360" s="80" t="s">
        <v>2550</v>
      </c>
      <c r="D360" s="31" t="s">
        <v>46</v>
      </c>
      <c r="E360" s="17" t="s">
        <v>60</v>
      </c>
      <c r="F360" s="40" t="s">
        <v>2164</v>
      </c>
      <c r="G360" s="32" t="s">
        <v>2165</v>
      </c>
      <c r="H360" s="33" t="s">
        <v>2166</v>
      </c>
      <c r="I360" s="62">
        <v>5329</v>
      </c>
      <c r="J360" s="62">
        <v>2022</v>
      </c>
      <c r="K360" s="62" t="s">
        <v>2167</v>
      </c>
      <c r="L360" s="70">
        <v>5329</v>
      </c>
      <c r="M360" s="62"/>
      <c r="N360" s="67"/>
      <c r="O360" s="64" t="s">
        <v>65</v>
      </c>
      <c r="P360" s="17" t="e">
        <f>COUNTIF(#REF!,B360)</f>
        <v>#REF!</v>
      </c>
    </row>
    <row r="361" spans="1:16">
      <c r="A361" s="28">
        <v>284</v>
      </c>
      <c r="B361" s="84" t="s">
        <v>2577</v>
      </c>
      <c r="C361" s="76" t="s">
        <v>2578</v>
      </c>
      <c r="D361" s="31" t="s">
        <v>46</v>
      </c>
      <c r="E361" s="17" t="s">
        <v>60</v>
      </c>
      <c r="F361" s="32" t="s">
        <v>2164</v>
      </c>
      <c r="G361" s="32" t="s">
        <v>2165</v>
      </c>
      <c r="H361" s="33" t="s">
        <v>2166</v>
      </c>
      <c r="I361" s="62">
        <v>5337</v>
      </c>
      <c r="J361" s="62">
        <v>2016</v>
      </c>
      <c r="K361" s="62" t="s">
        <v>2167</v>
      </c>
      <c r="L361" s="62">
        <v>5337</v>
      </c>
      <c r="M361" s="62"/>
      <c r="N361" s="67"/>
      <c r="O361" s="64" t="s">
        <v>65</v>
      </c>
      <c r="P361" s="17" t="e">
        <f>COUNTIF(#REF!,B361)</f>
        <v>#REF!</v>
      </c>
    </row>
    <row r="362" spans="1:16">
      <c r="A362" s="28">
        <v>286</v>
      </c>
      <c r="B362" s="84" t="s">
        <v>2595</v>
      </c>
      <c r="C362" s="76" t="s">
        <v>2596</v>
      </c>
      <c r="D362" s="31" t="s">
        <v>46</v>
      </c>
      <c r="E362" s="17" t="s">
        <v>60</v>
      </c>
      <c r="F362" s="32" t="s">
        <v>2164</v>
      </c>
      <c r="G362" s="419" t="s">
        <v>2165</v>
      </c>
      <c r="H362" s="33" t="s">
        <v>2166</v>
      </c>
      <c r="I362" s="62">
        <v>5350</v>
      </c>
      <c r="J362" s="62">
        <v>2009</v>
      </c>
      <c r="K362" s="62" t="s">
        <v>2167</v>
      </c>
      <c r="L362" s="62">
        <v>5350</v>
      </c>
      <c r="M362" s="62"/>
      <c r="N362" s="67"/>
      <c r="O362" s="64" t="s">
        <v>65</v>
      </c>
      <c r="P362" s="17" t="e">
        <f>COUNTIF(#REF!,B362)</f>
        <v>#REF!</v>
      </c>
    </row>
    <row r="363" spans="1:16">
      <c r="A363" s="28">
        <v>288</v>
      </c>
      <c r="B363" s="101" t="s">
        <v>2612</v>
      </c>
      <c r="C363" s="80" t="s">
        <v>2613</v>
      </c>
      <c r="D363" s="31" t="s">
        <v>46</v>
      </c>
      <c r="E363" s="17" t="s">
        <v>60</v>
      </c>
      <c r="F363" s="32" t="s">
        <v>2164</v>
      </c>
      <c r="G363" s="419" t="s">
        <v>2165</v>
      </c>
      <c r="H363" s="33" t="s">
        <v>2166</v>
      </c>
      <c r="I363" s="62">
        <v>5361</v>
      </c>
      <c r="J363" s="62">
        <v>2014</v>
      </c>
      <c r="K363" s="62" t="s">
        <v>2167</v>
      </c>
      <c r="L363" s="62">
        <v>5361</v>
      </c>
      <c r="M363" s="62"/>
      <c r="N363" s="67"/>
      <c r="O363" s="64" t="s">
        <v>65</v>
      </c>
      <c r="P363" s="17" t="e">
        <f>COUNTIF(#REF!,B363)</f>
        <v>#REF!</v>
      </c>
    </row>
    <row r="364" spans="1:16">
      <c r="A364" s="28">
        <v>291</v>
      </c>
      <c r="B364" s="84" t="s">
        <v>2638</v>
      </c>
      <c r="C364" s="102" t="s">
        <v>2639</v>
      </c>
      <c r="D364" s="31" t="s">
        <v>46</v>
      </c>
      <c r="E364" s="17" t="s">
        <v>60</v>
      </c>
      <c r="F364" s="32" t="s">
        <v>2164</v>
      </c>
      <c r="G364" s="32" t="s">
        <v>2165</v>
      </c>
      <c r="H364" s="33" t="s">
        <v>2166</v>
      </c>
      <c r="I364" s="62">
        <v>5376</v>
      </c>
      <c r="J364" s="62">
        <v>2013</v>
      </c>
      <c r="K364" s="62" t="s">
        <v>2167</v>
      </c>
      <c r="L364" s="62">
        <v>5376</v>
      </c>
      <c r="M364" s="62"/>
      <c r="N364" s="67"/>
      <c r="O364" s="64" t="s">
        <v>65</v>
      </c>
      <c r="P364" s="17" t="e">
        <f>COUNTIF(#REF!,B364)</f>
        <v>#REF!</v>
      </c>
    </row>
    <row r="365" spans="1:16">
      <c r="A365" s="28">
        <v>294</v>
      </c>
      <c r="B365" s="96" t="s">
        <v>2664</v>
      </c>
      <c r="C365" s="100" t="s">
        <v>2665</v>
      </c>
      <c r="D365" s="16" t="s">
        <v>46</v>
      </c>
      <c r="E365" s="17" t="s">
        <v>60</v>
      </c>
      <c r="F365" s="32" t="s">
        <v>2164</v>
      </c>
      <c r="G365" s="419" t="s">
        <v>2165</v>
      </c>
      <c r="H365" s="36" t="s">
        <v>2166</v>
      </c>
      <c r="I365" s="19">
        <v>5408</v>
      </c>
      <c r="J365" s="19">
        <v>2018</v>
      </c>
      <c r="K365" s="19" t="s">
        <v>2167</v>
      </c>
      <c r="L365" s="62">
        <v>5408</v>
      </c>
      <c r="O365" s="64" t="s">
        <v>65</v>
      </c>
      <c r="P365" s="17" t="e">
        <f>COUNTIF(#REF!,B365)</f>
        <v>#REF!</v>
      </c>
    </row>
    <row r="366" spans="1:16">
      <c r="A366" s="28">
        <v>295</v>
      </c>
      <c r="B366" s="84" t="s">
        <v>2672</v>
      </c>
      <c r="C366" s="76" t="s">
        <v>2673</v>
      </c>
      <c r="D366" s="31" t="s">
        <v>239</v>
      </c>
      <c r="E366" s="17" t="s">
        <v>60</v>
      </c>
      <c r="F366" s="32" t="s">
        <v>2164</v>
      </c>
      <c r="G366" s="32" t="s">
        <v>2165</v>
      </c>
      <c r="H366" s="33" t="s">
        <v>2166</v>
      </c>
      <c r="I366" s="62">
        <v>5412</v>
      </c>
      <c r="J366" s="62">
        <v>2016</v>
      </c>
      <c r="K366" s="62" t="s">
        <v>2167</v>
      </c>
      <c r="L366" s="62">
        <v>5412</v>
      </c>
      <c r="M366" s="62"/>
      <c r="N366" s="67"/>
      <c r="O366" s="64" t="s">
        <v>65</v>
      </c>
      <c r="P366" s="17" t="e">
        <f>COUNTIF(#REF!,B366)</f>
        <v>#REF!</v>
      </c>
    </row>
    <row r="367" spans="1:16">
      <c r="A367" s="28">
        <v>296</v>
      </c>
      <c r="B367" s="96" t="s">
        <v>2684</v>
      </c>
      <c r="C367" s="401" t="s">
        <v>2685</v>
      </c>
      <c r="D367" s="16" t="s">
        <v>46</v>
      </c>
      <c r="E367" s="17" t="s">
        <v>60</v>
      </c>
      <c r="F367" s="32" t="s">
        <v>2164</v>
      </c>
      <c r="G367" s="419" t="s">
        <v>2165</v>
      </c>
      <c r="H367" s="36" t="s">
        <v>2166</v>
      </c>
      <c r="I367" s="19">
        <v>5435</v>
      </c>
      <c r="J367" s="19">
        <v>2012</v>
      </c>
      <c r="K367" s="19" t="s">
        <v>2167</v>
      </c>
      <c r="L367" s="62">
        <v>5435</v>
      </c>
      <c r="O367" s="64" t="s">
        <v>65</v>
      </c>
      <c r="P367" s="17" t="e">
        <f>COUNTIF(#REF!,B367)</f>
        <v>#REF!</v>
      </c>
    </row>
    <row r="368" spans="1:16">
      <c r="A368" s="28">
        <v>301</v>
      </c>
      <c r="B368" s="85" t="s">
        <v>2729</v>
      </c>
      <c r="C368" s="76" t="s">
        <v>2730</v>
      </c>
      <c r="D368" s="31" t="s">
        <v>46</v>
      </c>
      <c r="E368" s="17" t="s">
        <v>60</v>
      </c>
      <c r="F368" s="40" t="s">
        <v>2164</v>
      </c>
      <c r="G368" s="32" t="s">
        <v>2165</v>
      </c>
      <c r="H368" s="33" t="s">
        <v>2166</v>
      </c>
      <c r="I368" s="62">
        <v>5483</v>
      </c>
      <c r="J368" s="62">
        <v>2017</v>
      </c>
      <c r="K368" s="70" t="s">
        <v>2167</v>
      </c>
      <c r="L368" s="62">
        <v>5483</v>
      </c>
      <c r="M368" s="62"/>
      <c r="N368" s="67"/>
      <c r="O368" s="64" t="s">
        <v>65</v>
      </c>
      <c r="P368" s="17" t="e">
        <f>COUNTIF(#REF!,B368)</f>
        <v>#REF!</v>
      </c>
    </row>
    <row r="369" spans="1:16">
      <c r="A369" s="28">
        <v>302</v>
      </c>
      <c r="B369" s="85" t="s">
        <v>2738</v>
      </c>
      <c r="C369" s="76" t="s">
        <v>2739</v>
      </c>
      <c r="D369" s="31" t="s">
        <v>46</v>
      </c>
      <c r="E369" s="17" t="s">
        <v>60</v>
      </c>
      <c r="F369" s="40" t="s">
        <v>2164</v>
      </c>
      <c r="G369" s="32" t="s">
        <v>2165</v>
      </c>
      <c r="H369" s="33" t="s">
        <v>2166</v>
      </c>
      <c r="I369" s="62">
        <v>5486</v>
      </c>
      <c r="J369" s="62">
        <v>2010</v>
      </c>
      <c r="K369" s="70" t="s">
        <v>2167</v>
      </c>
      <c r="L369" s="62">
        <v>5486</v>
      </c>
      <c r="M369" s="62"/>
      <c r="N369" s="67"/>
      <c r="O369" s="64" t="s">
        <v>65</v>
      </c>
      <c r="P369" s="17" t="e">
        <f>COUNTIF(#REF!,B369)</f>
        <v>#REF!</v>
      </c>
    </row>
    <row r="370" spans="1:16">
      <c r="A370" s="28">
        <v>308</v>
      </c>
      <c r="B370" s="96" t="s">
        <v>2791</v>
      </c>
      <c r="C370" s="100" t="s">
        <v>2792</v>
      </c>
      <c r="D370" s="16" t="s">
        <v>46</v>
      </c>
      <c r="E370" s="17" t="s">
        <v>60</v>
      </c>
      <c r="F370" s="32" t="s">
        <v>2164</v>
      </c>
      <c r="G370" s="32" t="s">
        <v>2165</v>
      </c>
      <c r="H370" s="36" t="s">
        <v>2166</v>
      </c>
      <c r="I370" s="19">
        <v>5557</v>
      </c>
      <c r="J370" s="19">
        <v>2016</v>
      </c>
      <c r="K370" s="19" t="s">
        <v>2167</v>
      </c>
      <c r="L370" s="62">
        <v>5557</v>
      </c>
      <c r="O370" s="64" t="s">
        <v>65</v>
      </c>
      <c r="P370" s="17" t="e">
        <f>COUNTIF(#REF!,B370)</f>
        <v>#REF!</v>
      </c>
    </row>
    <row r="371" spans="1:16">
      <c r="A371" s="28">
        <v>309</v>
      </c>
      <c r="B371" s="84" t="s">
        <v>2799</v>
      </c>
      <c r="C371" s="76" t="s">
        <v>2800</v>
      </c>
      <c r="D371" s="31" t="s">
        <v>46</v>
      </c>
      <c r="E371" s="17" t="s">
        <v>60</v>
      </c>
      <c r="F371" s="32" t="s">
        <v>2164</v>
      </c>
      <c r="G371" s="419" t="s">
        <v>2165</v>
      </c>
      <c r="H371" s="33" t="s">
        <v>2166</v>
      </c>
      <c r="I371" s="62">
        <v>5562</v>
      </c>
      <c r="J371" s="62">
        <v>2016</v>
      </c>
      <c r="K371" s="62" t="s">
        <v>2167</v>
      </c>
      <c r="L371" s="62">
        <v>5562</v>
      </c>
      <c r="M371" s="62"/>
      <c r="N371" s="63" t="s">
        <v>65</v>
      </c>
      <c r="O371" s="64" t="s">
        <v>65</v>
      </c>
      <c r="P371" s="17" t="e">
        <f>COUNTIF(#REF!,B371)</f>
        <v>#REF!</v>
      </c>
    </row>
    <row r="372" spans="1:16">
      <c r="A372" s="28">
        <v>311</v>
      </c>
      <c r="B372" s="84" t="s">
        <v>2815</v>
      </c>
      <c r="C372" s="76" t="s">
        <v>2816</v>
      </c>
      <c r="D372" s="31" t="s">
        <v>239</v>
      </c>
      <c r="E372" s="17" t="s">
        <v>60</v>
      </c>
      <c r="F372" s="32" t="s">
        <v>2164</v>
      </c>
      <c r="G372" s="32" t="s">
        <v>2165</v>
      </c>
      <c r="H372" s="33" t="s">
        <v>2166</v>
      </c>
      <c r="I372" s="62">
        <v>5587.4</v>
      </c>
      <c r="J372" s="62">
        <v>2004</v>
      </c>
      <c r="K372" s="62" t="s">
        <v>2167</v>
      </c>
      <c r="L372" s="62">
        <v>5587</v>
      </c>
      <c r="M372" s="62">
        <v>4</v>
      </c>
      <c r="N372" s="67"/>
      <c r="O372" s="64" t="s">
        <v>65</v>
      </c>
      <c r="P372" s="17" t="e">
        <f>COUNTIF(#REF!,B372)</f>
        <v>#REF!</v>
      </c>
    </row>
    <row r="373" spans="1:16">
      <c r="A373" s="28">
        <v>315</v>
      </c>
      <c r="B373" s="96" t="s">
        <v>2846</v>
      </c>
      <c r="C373" s="100" t="s">
        <v>2847</v>
      </c>
      <c r="D373" s="16" t="s">
        <v>239</v>
      </c>
      <c r="E373" s="17" t="s">
        <v>60</v>
      </c>
      <c r="F373" s="32" t="s">
        <v>2164</v>
      </c>
      <c r="G373" s="32" t="s">
        <v>2165</v>
      </c>
      <c r="H373" s="36" t="s">
        <v>2166</v>
      </c>
      <c r="I373" s="19">
        <v>5587.9</v>
      </c>
      <c r="J373" s="19">
        <v>2007</v>
      </c>
      <c r="K373" s="19" t="s">
        <v>2167</v>
      </c>
      <c r="L373" s="62">
        <v>5587</v>
      </c>
      <c r="M373" s="19">
        <v>9</v>
      </c>
      <c r="O373" s="64" t="s">
        <v>65</v>
      </c>
      <c r="P373" s="17" t="e">
        <f>COUNTIF(#REF!,B373)</f>
        <v>#REF!</v>
      </c>
    </row>
    <row r="374" spans="1:16">
      <c r="A374" s="28">
        <v>318</v>
      </c>
      <c r="B374" s="84" t="s">
        <v>2868</v>
      </c>
      <c r="C374" s="76" t="s">
        <v>2869</v>
      </c>
      <c r="D374" s="31" t="s">
        <v>239</v>
      </c>
      <c r="E374" s="17" t="s">
        <v>60</v>
      </c>
      <c r="F374" s="32" t="s">
        <v>2164</v>
      </c>
      <c r="G374" s="32" t="s">
        <v>2165</v>
      </c>
      <c r="H374" s="33" t="s">
        <v>2166</v>
      </c>
      <c r="I374" s="62">
        <v>5587.11</v>
      </c>
      <c r="J374" s="62">
        <v>2004</v>
      </c>
      <c r="K374" s="62" t="s">
        <v>2167</v>
      </c>
      <c r="L374" s="62">
        <v>5587</v>
      </c>
      <c r="M374" s="62">
        <v>11</v>
      </c>
      <c r="N374" s="67"/>
      <c r="O374" s="64" t="s">
        <v>65</v>
      </c>
      <c r="P374" s="17" t="e">
        <f>COUNTIF(#REF!,B374)</f>
        <v>#REF!</v>
      </c>
    </row>
    <row r="375" spans="1:16">
      <c r="A375" s="28">
        <v>322</v>
      </c>
      <c r="B375" s="101" t="s">
        <v>2900</v>
      </c>
      <c r="C375" s="80" t="s">
        <v>2901</v>
      </c>
      <c r="D375" s="31" t="s">
        <v>46</v>
      </c>
      <c r="E375" s="17" t="s">
        <v>60</v>
      </c>
      <c r="F375" s="32" t="s">
        <v>2164</v>
      </c>
      <c r="G375" s="32" t="s">
        <v>2165</v>
      </c>
      <c r="H375" s="33" t="s">
        <v>2166</v>
      </c>
      <c r="I375" s="62">
        <v>5590</v>
      </c>
      <c r="J375" s="62">
        <v>2004</v>
      </c>
      <c r="K375" s="62" t="s">
        <v>2167</v>
      </c>
      <c r="L375" s="62">
        <v>5590</v>
      </c>
      <c r="M375" s="62"/>
      <c r="N375" s="67"/>
      <c r="O375" s="64" t="s">
        <v>65</v>
      </c>
      <c r="P375" s="17" t="e">
        <f>COUNTIF(#REF!,B375)</f>
        <v>#REF!</v>
      </c>
    </row>
    <row r="376" spans="1:16">
      <c r="A376" s="28">
        <v>324</v>
      </c>
      <c r="B376" s="84" t="s">
        <v>2919</v>
      </c>
      <c r="C376" s="76" t="s">
        <v>2920</v>
      </c>
      <c r="D376" s="31" t="s">
        <v>46</v>
      </c>
      <c r="E376" s="17" t="s">
        <v>60</v>
      </c>
      <c r="F376" s="32" t="s">
        <v>2164</v>
      </c>
      <c r="G376" s="419" t="s">
        <v>2165</v>
      </c>
      <c r="H376" s="33" t="s">
        <v>2166</v>
      </c>
      <c r="I376" s="62">
        <v>5619</v>
      </c>
      <c r="J376" s="62">
        <v>2018</v>
      </c>
      <c r="K376" s="62" t="s">
        <v>2167</v>
      </c>
      <c r="L376" s="62">
        <v>5619</v>
      </c>
      <c r="M376" s="62"/>
      <c r="N376" s="67"/>
      <c r="O376" s="64" t="s">
        <v>65</v>
      </c>
      <c r="P376" s="17" t="e">
        <f>COUNTIF(#REF!,B376)</f>
        <v>#REF!</v>
      </c>
    </row>
    <row r="377" spans="1:16">
      <c r="A377" s="28">
        <v>325</v>
      </c>
      <c r="B377" s="103" t="s">
        <v>2928</v>
      </c>
      <c r="C377" s="15" t="s">
        <v>2929</v>
      </c>
      <c r="D377" s="16" t="s">
        <v>46</v>
      </c>
      <c r="E377" s="17" t="s">
        <v>60</v>
      </c>
      <c r="F377" s="32" t="s">
        <v>2164</v>
      </c>
      <c r="G377" s="419" t="s">
        <v>2165</v>
      </c>
      <c r="H377" s="36" t="s">
        <v>2166</v>
      </c>
      <c r="I377" s="19">
        <v>5623</v>
      </c>
      <c r="J377" s="19">
        <v>2009</v>
      </c>
      <c r="K377" s="19" t="s">
        <v>2167</v>
      </c>
      <c r="L377" s="62">
        <v>5623</v>
      </c>
      <c r="O377" s="64" t="s">
        <v>65</v>
      </c>
      <c r="P377" s="17" t="e">
        <f>COUNTIF(#REF!,B377)</f>
        <v>#REF!</v>
      </c>
    </row>
    <row r="378" spans="1:16">
      <c r="A378" s="28">
        <v>328</v>
      </c>
      <c r="B378" s="84" t="s">
        <v>2956</v>
      </c>
      <c r="C378" s="76" t="s">
        <v>2957</v>
      </c>
      <c r="D378" s="38" t="s">
        <v>46</v>
      </c>
      <c r="E378" s="17" t="s">
        <v>60</v>
      </c>
      <c r="F378" s="32" t="s">
        <v>2164</v>
      </c>
      <c r="G378" s="32" t="s">
        <v>2165</v>
      </c>
      <c r="H378" s="33" t="s">
        <v>2166</v>
      </c>
      <c r="I378" s="62">
        <v>5676</v>
      </c>
      <c r="J378" s="62">
        <v>2017</v>
      </c>
      <c r="K378" s="62" t="s">
        <v>2167</v>
      </c>
      <c r="L378" s="62">
        <v>5676</v>
      </c>
      <c r="M378" s="62"/>
      <c r="N378" s="67"/>
      <c r="O378" s="64" t="s">
        <v>65</v>
      </c>
      <c r="P378" s="17" t="e">
        <f>COUNTIF(#REF!,B378)</f>
        <v>#REF!</v>
      </c>
    </row>
    <row r="379" spans="1:16">
      <c r="A379" s="28">
        <v>329</v>
      </c>
      <c r="B379" s="96" t="s">
        <v>2964</v>
      </c>
      <c r="C379" s="100" t="s">
        <v>2965</v>
      </c>
      <c r="D379" s="16" t="s">
        <v>46</v>
      </c>
      <c r="E379" s="17" t="s">
        <v>60</v>
      </c>
      <c r="F379" s="32" t="s">
        <v>2164</v>
      </c>
      <c r="G379" s="32" t="s">
        <v>2165</v>
      </c>
      <c r="H379" s="36" t="s">
        <v>2166</v>
      </c>
      <c r="I379" s="19">
        <v>5710</v>
      </c>
      <c r="J379" s="19">
        <v>2016</v>
      </c>
      <c r="K379" s="19" t="s">
        <v>2167</v>
      </c>
      <c r="L379" s="62">
        <v>5710</v>
      </c>
      <c r="O379" s="64" t="s">
        <v>65</v>
      </c>
      <c r="P379" s="17" t="e">
        <f>COUNTIF(#REF!,B379)</f>
        <v>#REF!</v>
      </c>
    </row>
    <row r="380" spans="1:16">
      <c r="A380" s="28">
        <v>330</v>
      </c>
      <c r="B380" s="84" t="s">
        <v>2972</v>
      </c>
      <c r="C380" s="421" t="s">
        <v>2973</v>
      </c>
      <c r="D380" s="38" t="s">
        <v>46</v>
      </c>
      <c r="E380" s="17" t="s">
        <v>60</v>
      </c>
      <c r="F380" s="32" t="s">
        <v>2164</v>
      </c>
      <c r="G380" s="419" t="s">
        <v>2165</v>
      </c>
      <c r="H380" s="33" t="s">
        <v>2166</v>
      </c>
      <c r="I380" s="62">
        <v>5724</v>
      </c>
      <c r="J380" s="62">
        <v>2008</v>
      </c>
      <c r="K380" s="62" t="s">
        <v>2167</v>
      </c>
      <c r="L380" s="62">
        <v>5724</v>
      </c>
      <c r="M380" s="62"/>
      <c r="N380" s="67"/>
      <c r="O380" s="64" t="s">
        <v>65</v>
      </c>
      <c r="P380" s="17" t="e">
        <f>COUNTIF(#REF!,B380)</f>
        <v>#REF!</v>
      </c>
    </row>
    <row r="381" spans="1:16">
      <c r="A381" s="28">
        <v>331</v>
      </c>
      <c r="B381" s="103" t="s">
        <v>2982</v>
      </c>
      <c r="C381" s="15" t="s">
        <v>2983</v>
      </c>
      <c r="D381" s="16" t="s">
        <v>46</v>
      </c>
      <c r="E381" s="17" t="s">
        <v>60</v>
      </c>
      <c r="F381" s="32" t="s">
        <v>2164</v>
      </c>
      <c r="G381" s="419" t="s">
        <v>2165</v>
      </c>
      <c r="H381" s="36" t="s">
        <v>2166</v>
      </c>
      <c r="I381" s="19">
        <v>5726</v>
      </c>
      <c r="J381" s="19">
        <v>2018</v>
      </c>
      <c r="K381" s="19" t="s">
        <v>2167</v>
      </c>
      <c r="L381" s="62">
        <v>5726</v>
      </c>
      <c r="O381" s="64" t="s">
        <v>65</v>
      </c>
      <c r="P381" s="17" t="e">
        <f>COUNTIF(#REF!,B381)</f>
        <v>#REF!</v>
      </c>
    </row>
    <row r="382" spans="1:16">
      <c r="A382" s="28">
        <v>334</v>
      </c>
      <c r="B382" s="91" t="s">
        <v>3004</v>
      </c>
      <c r="C382" s="88" t="s">
        <v>3005</v>
      </c>
      <c r="D382" s="38" t="s">
        <v>46</v>
      </c>
      <c r="E382" s="17" t="s">
        <v>60</v>
      </c>
      <c r="F382" s="32" t="s">
        <v>2164</v>
      </c>
      <c r="G382" s="32" t="s">
        <v>2165</v>
      </c>
      <c r="H382" s="33" t="s">
        <v>2166</v>
      </c>
      <c r="I382" s="62">
        <v>5742</v>
      </c>
      <c r="J382" s="62">
        <v>2019</v>
      </c>
      <c r="K382" s="62" t="s">
        <v>2167</v>
      </c>
      <c r="L382" s="62">
        <v>5742</v>
      </c>
      <c r="M382" s="62"/>
      <c r="N382" s="67"/>
      <c r="O382" s="64" t="s">
        <v>65</v>
      </c>
      <c r="P382" s="17" t="e">
        <f>COUNTIF(#REF!,B382)</f>
        <v>#REF!</v>
      </c>
    </row>
    <row r="383" spans="1:16">
      <c r="A383" s="28">
        <v>335</v>
      </c>
      <c r="B383" s="106" t="s">
        <v>3012</v>
      </c>
      <c r="C383" s="100" t="s">
        <v>3013</v>
      </c>
      <c r="D383" s="16" t="s">
        <v>46</v>
      </c>
      <c r="E383" s="17" t="s">
        <v>60</v>
      </c>
      <c r="F383" s="32" t="s">
        <v>2164</v>
      </c>
      <c r="G383" s="32" t="s">
        <v>2165</v>
      </c>
      <c r="H383" s="36" t="s">
        <v>2166</v>
      </c>
      <c r="I383" s="19">
        <v>5745</v>
      </c>
      <c r="J383" s="19">
        <v>2008</v>
      </c>
      <c r="K383" s="19" t="s">
        <v>2167</v>
      </c>
      <c r="L383" s="19">
        <v>5745</v>
      </c>
      <c r="N383" s="65" t="s">
        <v>65</v>
      </c>
      <c r="O383" s="64" t="s">
        <v>65</v>
      </c>
      <c r="P383" s="17" t="e">
        <f>COUNTIF(#REF!,B383)</f>
        <v>#REF!</v>
      </c>
    </row>
    <row r="384" spans="1:16">
      <c r="A384" s="28">
        <v>336</v>
      </c>
      <c r="B384" s="106" t="s">
        <v>3021</v>
      </c>
      <c r="C384" s="100" t="s">
        <v>3022</v>
      </c>
      <c r="D384" s="16" t="s">
        <v>46</v>
      </c>
      <c r="E384" s="17" t="s">
        <v>60</v>
      </c>
      <c r="F384" s="32" t="s">
        <v>2164</v>
      </c>
      <c r="G384" s="32" t="s">
        <v>2165</v>
      </c>
      <c r="H384" s="36" t="s">
        <v>2167</v>
      </c>
      <c r="I384" s="19">
        <v>5747</v>
      </c>
      <c r="J384" s="19">
        <v>2008</v>
      </c>
      <c r="K384" s="19" t="s">
        <v>2167</v>
      </c>
      <c r="L384" s="19">
        <v>5747</v>
      </c>
      <c r="O384" s="64" t="s">
        <v>65</v>
      </c>
      <c r="P384" s="17" t="e">
        <f>COUNTIF(#REF!,B384)</f>
        <v>#REF!</v>
      </c>
    </row>
    <row r="385" spans="1:16">
      <c r="A385" s="28">
        <v>338</v>
      </c>
      <c r="B385" s="106" t="s">
        <v>3039</v>
      </c>
      <c r="C385" s="100" t="s">
        <v>3040</v>
      </c>
      <c r="D385" s="16" t="s">
        <v>46</v>
      </c>
      <c r="E385" s="17" t="s">
        <v>60</v>
      </c>
      <c r="F385" s="32" t="s">
        <v>2164</v>
      </c>
      <c r="G385" s="32" t="s">
        <v>2165</v>
      </c>
      <c r="H385" s="36" t="s">
        <v>2166</v>
      </c>
      <c r="I385" s="19">
        <v>5754</v>
      </c>
      <c r="J385" s="19">
        <v>2016</v>
      </c>
      <c r="K385" s="19" t="s">
        <v>2167</v>
      </c>
      <c r="L385" s="19">
        <v>5754</v>
      </c>
      <c r="N385" s="65" t="s">
        <v>65</v>
      </c>
      <c r="O385" s="64" t="s">
        <v>65</v>
      </c>
      <c r="P385" s="17" t="e">
        <f>COUNTIF(#REF!,B385)</f>
        <v>#REF!</v>
      </c>
    </row>
    <row r="386" spans="1:16">
      <c r="A386" s="28">
        <v>339</v>
      </c>
      <c r="B386" s="106" t="s">
        <v>3047</v>
      </c>
      <c r="C386" s="100" t="s">
        <v>3048</v>
      </c>
      <c r="D386" s="16" t="s">
        <v>239</v>
      </c>
      <c r="E386" s="17" t="s">
        <v>60</v>
      </c>
      <c r="F386" s="32" t="s">
        <v>2164</v>
      </c>
      <c r="G386" s="32" t="s">
        <v>2165</v>
      </c>
      <c r="H386" s="36" t="s">
        <v>2166</v>
      </c>
      <c r="I386" s="19">
        <v>5755</v>
      </c>
      <c r="J386" s="19">
        <v>1995</v>
      </c>
      <c r="K386" s="19" t="s">
        <v>2167</v>
      </c>
      <c r="L386" s="19">
        <v>5755</v>
      </c>
      <c r="O386" s="64" t="s">
        <v>65</v>
      </c>
      <c r="P386" s="17" t="e">
        <f>COUNTIF(#REF!,B386)</f>
        <v>#REF!</v>
      </c>
    </row>
    <row r="387" spans="1:16">
      <c r="A387" s="28">
        <v>344</v>
      </c>
      <c r="B387" s="106" t="s">
        <v>3084</v>
      </c>
      <c r="C387" s="100" t="s">
        <v>3085</v>
      </c>
      <c r="D387" s="16" t="s">
        <v>46</v>
      </c>
      <c r="E387" s="17" t="s">
        <v>60</v>
      </c>
      <c r="F387" s="32" t="s">
        <v>2164</v>
      </c>
      <c r="G387" s="32" t="s">
        <v>2165</v>
      </c>
      <c r="H387" s="36" t="s">
        <v>2166</v>
      </c>
      <c r="I387" s="19">
        <v>5769</v>
      </c>
      <c r="J387" s="19">
        <v>2019</v>
      </c>
      <c r="K387" s="19" t="s">
        <v>2167</v>
      </c>
      <c r="L387" s="19">
        <v>5769</v>
      </c>
      <c r="O387" s="64" t="s">
        <v>65</v>
      </c>
      <c r="P387" s="17" t="e">
        <f>COUNTIF(#REF!,B387)</f>
        <v>#REF!</v>
      </c>
    </row>
    <row r="388" spans="1:16">
      <c r="A388" s="28">
        <v>345</v>
      </c>
      <c r="B388" s="106" t="s">
        <v>3091</v>
      </c>
      <c r="C388" s="100" t="s">
        <v>3092</v>
      </c>
      <c r="D388" s="16" t="s">
        <v>239</v>
      </c>
      <c r="E388" s="17" t="s">
        <v>60</v>
      </c>
      <c r="F388" s="32" t="s">
        <v>2164</v>
      </c>
      <c r="G388" s="32" t="s">
        <v>2165</v>
      </c>
      <c r="H388" s="36" t="s">
        <v>2166</v>
      </c>
      <c r="I388" s="19">
        <v>5836</v>
      </c>
      <c r="J388" s="19">
        <v>1993</v>
      </c>
      <c r="K388" s="19" t="s">
        <v>2167</v>
      </c>
      <c r="L388" s="19">
        <v>5836</v>
      </c>
      <c r="O388" s="64" t="s">
        <v>65</v>
      </c>
      <c r="P388" s="17" t="e">
        <f>COUNTIF(#REF!,B388)</f>
        <v>#REF!</v>
      </c>
    </row>
    <row r="389" spans="1:16">
      <c r="A389" s="28">
        <v>347</v>
      </c>
      <c r="B389" s="84" t="s">
        <v>3105</v>
      </c>
      <c r="C389" s="76" t="s">
        <v>3106</v>
      </c>
      <c r="D389" s="38" t="s">
        <v>46</v>
      </c>
      <c r="E389" s="17" t="s">
        <v>60</v>
      </c>
      <c r="F389" s="32" t="s">
        <v>2164</v>
      </c>
      <c r="G389" s="32" t="s">
        <v>2165</v>
      </c>
      <c r="H389" s="33" t="s">
        <v>2166</v>
      </c>
      <c r="I389" s="62">
        <v>5856</v>
      </c>
      <c r="J389" s="62">
        <v>2017</v>
      </c>
      <c r="K389" s="62" t="s">
        <v>2167</v>
      </c>
      <c r="L389" s="62">
        <v>5856</v>
      </c>
      <c r="M389" s="62"/>
      <c r="N389" s="67"/>
      <c r="O389" s="64" t="s">
        <v>65</v>
      </c>
      <c r="P389" s="17" t="e">
        <f>COUNTIF(#REF!,B389)</f>
        <v>#REF!</v>
      </c>
    </row>
    <row r="390" spans="1:16">
      <c r="A390" s="28">
        <v>348</v>
      </c>
      <c r="B390" s="84" t="s">
        <v>3114</v>
      </c>
      <c r="C390" s="76" t="s">
        <v>3115</v>
      </c>
      <c r="D390" s="38" t="s">
        <v>46</v>
      </c>
      <c r="E390" s="17" t="s">
        <v>60</v>
      </c>
      <c r="F390" s="32" t="s">
        <v>2164</v>
      </c>
      <c r="G390" s="32" t="s">
        <v>2165</v>
      </c>
      <c r="H390" s="33" t="s">
        <v>2166</v>
      </c>
      <c r="I390" s="62">
        <v>5886</v>
      </c>
      <c r="J390" s="62">
        <v>2018</v>
      </c>
      <c r="K390" s="62" t="s">
        <v>2167</v>
      </c>
      <c r="L390" s="62">
        <v>5886</v>
      </c>
      <c r="M390" s="62"/>
      <c r="N390" s="63" t="s">
        <v>65</v>
      </c>
      <c r="O390" s="64" t="s">
        <v>65</v>
      </c>
      <c r="P390" s="17" t="e">
        <f>COUNTIF(#REF!,B390)</f>
        <v>#REF!</v>
      </c>
    </row>
    <row r="391" spans="1:16">
      <c r="A391" s="28">
        <v>349</v>
      </c>
      <c r="B391" s="106" t="s">
        <v>3123</v>
      </c>
      <c r="C391" s="100" t="s">
        <v>3124</v>
      </c>
      <c r="D391" s="16" t="s">
        <v>46</v>
      </c>
      <c r="E391" s="17" t="s">
        <v>60</v>
      </c>
      <c r="F391" s="32" t="s">
        <v>2164</v>
      </c>
      <c r="G391" s="397" t="s">
        <v>2165</v>
      </c>
      <c r="H391" s="36" t="s">
        <v>2166</v>
      </c>
      <c r="I391" s="19">
        <v>5911</v>
      </c>
      <c r="J391" s="19">
        <v>2012</v>
      </c>
      <c r="K391" s="19" t="s">
        <v>2167</v>
      </c>
      <c r="L391" s="19">
        <v>5911</v>
      </c>
      <c r="O391" s="64" t="s">
        <v>65</v>
      </c>
      <c r="P391" s="17" t="e">
        <f>COUNTIF(#REF!,B391)</f>
        <v>#REF!</v>
      </c>
    </row>
    <row r="392" spans="1:16">
      <c r="A392" s="28">
        <v>350</v>
      </c>
      <c r="B392" s="84" t="s">
        <v>3132</v>
      </c>
      <c r="C392" s="76" t="s">
        <v>3133</v>
      </c>
      <c r="D392" s="38" t="s">
        <v>239</v>
      </c>
      <c r="E392" s="17" t="s">
        <v>60</v>
      </c>
      <c r="F392" s="32" t="s">
        <v>2164</v>
      </c>
      <c r="G392" s="32" t="s">
        <v>2165</v>
      </c>
      <c r="H392" s="33" t="s">
        <v>2166</v>
      </c>
      <c r="I392" s="62">
        <v>5952</v>
      </c>
      <c r="J392" s="62">
        <v>2005</v>
      </c>
      <c r="K392" s="62" t="s">
        <v>2167</v>
      </c>
      <c r="L392" s="62">
        <v>5952</v>
      </c>
      <c r="M392" s="62"/>
      <c r="N392" s="67"/>
      <c r="O392" s="64" t="s">
        <v>65</v>
      </c>
      <c r="P392" s="17" t="e">
        <f>COUNTIF(#REF!,B392)</f>
        <v>#REF!</v>
      </c>
    </row>
    <row r="393" spans="1:16">
      <c r="A393" s="28">
        <v>351</v>
      </c>
      <c r="B393" s="85" t="s">
        <v>3135</v>
      </c>
      <c r="C393" s="76" t="s">
        <v>3133</v>
      </c>
      <c r="D393" s="38" t="s">
        <v>46</v>
      </c>
      <c r="E393" s="17" t="s">
        <v>60</v>
      </c>
      <c r="F393" s="40" t="s">
        <v>2164</v>
      </c>
      <c r="G393" s="32" t="s">
        <v>2165</v>
      </c>
      <c r="H393" s="33" t="s">
        <v>2166</v>
      </c>
      <c r="I393" s="62">
        <v>5952</v>
      </c>
      <c r="J393" s="62">
        <v>2014</v>
      </c>
      <c r="K393" s="70" t="s">
        <v>2167</v>
      </c>
      <c r="L393" s="62">
        <v>5952</v>
      </c>
      <c r="M393" s="62"/>
      <c r="N393" s="63" t="s">
        <v>65</v>
      </c>
      <c r="O393" s="64" t="s">
        <v>65</v>
      </c>
      <c r="P393" s="17" t="e">
        <f>COUNTIF(#REF!,B393)</f>
        <v>#REF!</v>
      </c>
    </row>
    <row r="394" spans="1:16">
      <c r="A394" s="28">
        <v>352</v>
      </c>
      <c r="B394" s="84" t="s">
        <v>3147</v>
      </c>
      <c r="C394" s="76" t="s">
        <v>3148</v>
      </c>
      <c r="D394" s="38" t="s">
        <v>46</v>
      </c>
      <c r="E394" s="17" t="s">
        <v>60</v>
      </c>
      <c r="F394" s="32" t="s">
        <v>2164</v>
      </c>
      <c r="G394" s="32" t="s">
        <v>2165</v>
      </c>
      <c r="H394" s="33" t="s">
        <v>2166</v>
      </c>
      <c r="I394" s="62">
        <v>5964</v>
      </c>
      <c r="J394" s="62">
        <v>2019</v>
      </c>
      <c r="K394" s="62" t="s">
        <v>2167</v>
      </c>
      <c r="L394" s="62">
        <v>5964</v>
      </c>
      <c r="M394" s="62"/>
      <c r="N394" s="67"/>
      <c r="O394" s="64" t="s">
        <v>65</v>
      </c>
      <c r="P394" s="17" t="e">
        <f>COUNTIF(#REF!,B394)</f>
        <v>#REF!</v>
      </c>
    </row>
    <row r="395" spans="1:16">
      <c r="A395" s="28">
        <v>353</v>
      </c>
      <c r="B395" s="84" t="s">
        <v>3156</v>
      </c>
      <c r="C395" s="76" t="s">
        <v>3157</v>
      </c>
      <c r="D395" s="38" t="s">
        <v>239</v>
      </c>
      <c r="E395" s="17" t="s">
        <v>60</v>
      </c>
      <c r="F395" s="32" t="s">
        <v>2164</v>
      </c>
      <c r="G395" s="32" t="s">
        <v>2165</v>
      </c>
      <c r="H395" s="33" t="s">
        <v>2166</v>
      </c>
      <c r="I395" s="62">
        <v>5971</v>
      </c>
      <c r="J395" s="62">
        <v>1994</v>
      </c>
      <c r="K395" s="62" t="s">
        <v>2167</v>
      </c>
      <c r="L395" s="62">
        <v>5971</v>
      </c>
      <c r="M395" s="62"/>
      <c r="N395" s="67"/>
      <c r="O395" s="64" t="s">
        <v>65</v>
      </c>
      <c r="P395" s="17" t="e">
        <f>COUNTIF(#REF!,B395)</f>
        <v>#REF!</v>
      </c>
    </row>
    <row r="396" spans="1:16">
      <c r="A396" s="28">
        <v>354</v>
      </c>
      <c r="B396" s="84" t="s">
        <v>3072</v>
      </c>
      <c r="C396" s="76" t="s">
        <v>3157</v>
      </c>
      <c r="D396" s="38" t="s">
        <v>46</v>
      </c>
      <c r="E396" s="17" t="s">
        <v>60</v>
      </c>
      <c r="F396" s="32" t="s">
        <v>2164</v>
      </c>
      <c r="G396" s="32" t="s">
        <v>2165</v>
      </c>
      <c r="H396" s="33" t="s">
        <v>2166</v>
      </c>
      <c r="I396" s="62">
        <v>5971</v>
      </c>
      <c r="J396" s="62">
        <v>2016</v>
      </c>
      <c r="K396" s="62" t="s">
        <v>2167</v>
      </c>
      <c r="L396" s="62">
        <v>5971</v>
      </c>
      <c r="M396" s="62"/>
      <c r="N396" s="63" t="s">
        <v>65</v>
      </c>
      <c r="O396" s="64" t="s">
        <v>65</v>
      </c>
      <c r="P396" s="17" t="e">
        <f>COUNTIF(#REF!,B396)</f>
        <v>#REF!</v>
      </c>
    </row>
    <row r="397" spans="1:16">
      <c r="A397" s="28">
        <v>356</v>
      </c>
      <c r="B397" s="96" t="s">
        <v>3179</v>
      </c>
      <c r="C397" s="100" t="s">
        <v>3180</v>
      </c>
      <c r="D397" s="16" t="s">
        <v>46</v>
      </c>
      <c r="E397" s="17" t="s">
        <v>60</v>
      </c>
      <c r="F397" s="32" t="s">
        <v>2164</v>
      </c>
      <c r="G397" s="16" t="s">
        <v>2165</v>
      </c>
      <c r="H397" s="36" t="s">
        <v>2166</v>
      </c>
      <c r="I397" s="19">
        <v>6013</v>
      </c>
      <c r="J397" s="19">
        <v>2019</v>
      </c>
      <c r="K397" s="19" t="s">
        <v>2167</v>
      </c>
      <c r="L397" s="19">
        <v>6013</v>
      </c>
      <c r="O397" s="64" t="s">
        <v>65</v>
      </c>
      <c r="P397" s="17" t="e">
        <f>COUNTIF(#REF!,B397)</f>
        <v>#REF!</v>
      </c>
    </row>
    <row r="398" spans="1:16">
      <c r="A398" s="28">
        <v>357</v>
      </c>
      <c r="B398" s="96" t="s">
        <v>3187</v>
      </c>
      <c r="C398" s="100" t="s">
        <v>3188</v>
      </c>
      <c r="D398" s="16" t="s">
        <v>46</v>
      </c>
      <c r="E398" s="17" t="s">
        <v>60</v>
      </c>
      <c r="F398" s="32" t="s">
        <v>2164</v>
      </c>
      <c r="G398" s="16" t="s">
        <v>2165</v>
      </c>
      <c r="H398" s="36" t="s">
        <v>2166</v>
      </c>
      <c r="I398" s="19">
        <v>6044</v>
      </c>
      <c r="J398" s="19">
        <v>2019</v>
      </c>
      <c r="K398" s="19" t="s">
        <v>2167</v>
      </c>
      <c r="L398" s="19">
        <v>6044</v>
      </c>
      <c r="O398" s="64" t="s">
        <v>65</v>
      </c>
      <c r="P398" s="17" t="e">
        <f>COUNTIF(#REF!,B398)</f>
        <v>#REF!</v>
      </c>
    </row>
    <row r="399" spans="1:16">
      <c r="A399" s="28">
        <v>359</v>
      </c>
      <c r="B399" s="84" t="s">
        <v>3203</v>
      </c>
      <c r="C399" s="76" t="s">
        <v>3204</v>
      </c>
      <c r="D399" s="38" t="s">
        <v>46</v>
      </c>
      <c r="E399" s="17" t="s">
        <v>60</v>
      </c>
      <c r="F399" s="32" t="s">
        <v>2164</v>
      </c>
      <c r="G399" s="32" t="s">
        <v>2165</v>
      </c>
      <c r="H399" s="33" t="s">
        <v>2166</v>
      </c>
      <c r="I399" s="70">
        <v>6125</v>
      </c>
      <c r="J399" s="70">
        <v>2013</v>
      </c>
      <c r="K399" s="62" t="s">
        <v>2167</v>
      </c>
      <c r="L399" s="62">
        <v>6125</v>
      </c>
      <c r="M399" s="70"/>
      <c r="N399" s="68"/>
      <c r="O399" s="64" t="s">
        <v>65</v>
      </c>
      <c r="P399" s="17" t="e">
        <f>COUNTIF(#REF!,B399)</f>
        <v>#REF!</v>
      </c>
    </row>
    <row r="400" spans="1:16">
      <c r="A400" s="28">
        <v>361</v>
      </c>
      <c r="B400" s="84" t="s">
        <v>3220</v>
      </c>
      <c r="C400" s="144" t="s">
        <v>3221</v>
      </c>
      <c r="D400" s="38" t="s">
        <v>46</v>
      </c>
      <c r="E400" s="17" t="s">
        <v>60</v>
      </c>
      <c r="F400" s="32" t="s">
        <v>2164</v>
      </c>
      <c r="G400" s="419" t="s">
        <v>2165</v>
      </c>
      <c r="H400" s="33" t="s">
        <v>2166</v>
      </c>
      <c r="I400" s="70">
        <v>6128</v>
      </c>
      <c r="J400" s="70">
        <v>2012</v>
      </c>
      <c r="K400" s="62" t="s">
        <v>2167</v>
      </c>
      <c r="L400" s="62">
        <v>6128</v>
      </c>
      <c r="M400" s="70"/>
      <c r="N400" s="68"/>
      <c r="O400" s="64" t="s">
        <v>65</v>
      </c>
      <c r="P400" s="17" t="e">
        <f>COUNTIF(#REF!,B400)</f>
        <v>#REF!</v>
      </c>
    </row>
    <row r="401" spans="1:16">
      <c r="A401" s="28">
        <v>362</v>
      </c>
      <c r="B401" s="84" t="s">
        <v>3230</v>
      </c>
      <c r="C401" s="76" t="s">
        <v>3231</v>
      </c>
      <c r="D401" s="38" t="s">
        <v>239</v>
      </c>
      <c r="E401" s="17" t="s">
        <v>60</v>
      </c>
      <c r="F401" s="32" t="s">
        <v>2164</v>
      </c>
      <c r="G401" s="32" t="s">
        <v>2165</v>
      </c>
      <c r="H401" s="33" t="s">
        <v>2166</v>
      </c>
      <c r="I401" s="70">
        <v>6160</v>
      </c>
      <c r="J401" s="70">
        <v>2008</v>
      </c>
      <c r="K401" s="62" t="s">
        <v>2167</v>
      </c>
      <c r="L401" s="62">
        <v>6160</v>
      </c>
      <c r="M401" s="70"/>
      <c r="N401" s="68"/>
      <c r="O401" s="64" t="s">
        <v>65</v>
      </c>
      <c r="P401" s="17" t="e">
        <f>COUNTIF(#REF!,B401)</f>
        <v>#REF!</v>
      </c>
    </row>
    <row r="402" spans="1:16">
      <c r="A402" s="28">
        <v>363</v>
      </c>
      <c r="B402" s="108" t="s">
        <v>3237</v>
      </c>
      <c r="C402" s="80" t="s">
        <v>3238</v>
      </c>
      <c r="D402" s="38" t="s">
        <v>46</v>
      </c>
      <c r="E402" s="17" t="s">
        <v>60</v>
      </c>
      <c r="F402" s="32" t="s">
        <v>2164</v>
      </c>
      <c r="G402" s="40" t="s">
        <v>2165</v>
      </c>
      <c r="H402" s="33" t="s">
        <v>2166</v>
      </c>
      <c r="I402" s="70">
        <v>6163</v>
      </c>
      <c r="J402" s="70">
        <v>2018</v>
      </c>
      <c r="K402" s="62" t="s">
        <v>2167</v>
      </c>
      <c r="L402" s="62">
        <v>6163</v>
      </c>
      <c r="M402" s="70"/>
      <c r="N402" s="67"/>
      <c r="O402" s="64" t="s">
        <v>65</v>
      </c>
      <c r="P402" s="17" t="e">
        <f>COUNTIF(#REF!,B402)</f>
        <v>#REF!</v>
      </c>
    </row>
    <row r="403" spans="1:16">
      <c r="A403" s="28">
        <v>364</v>
      </c>
      <c r="B403" s="106" t="s">
        <v>3245</v>
      </c>
      <c r="C403" s="100" t="s">
        <v>3246</v>
      </c>
      <c r="D403" s="16" t="s">
        <v>46</v>
      </c>
      <c r="E403" s="17" t="s">
        <v>60</v>
      </c>
      <c r="F403" s="32" t="s">
        <v>2164</v>
      </c>
      <c r="G403" s="16" t="s">
        <v>2165</v>
      </c>
      <c r="H403" s="36" t="s">
        <v>2166</v>
      </c>
      <c r="I403" s="19">
        <v>6174</v>
      </c>
      <c r="J403" s="19">
        <v>2012</v>
      </c>
      <c r="K403" s="19" t="s">
        <v>2167</v>
      </c>
      <c r="L403" s="19">
        <v>6174</v>
      </c>
      <c r="O403" s="64" t="s">
        <v>65</v>
      </c>
      <c r="P403" s="17" t="e">
        <f>COUNTIF(#REF!,B403)</f>
        <v>#REF!</v>
      </c>
    </row>
    <row r="404" spans="1:16">
      <c r="A404" s="28">
        <v>365</v>
      </c>
      <c r="B404" s="84" t="s">
        <v>3252</v>
      </c>
      <c r="C404" s="421" t="s">
        <v>3253</v>
      </c>
      <c r="D404" s="38" t="s">
        <v>239</v>
      </c>
      <c r="E404" s="17" t="s">
        <v>60</v>
      </c>
      <c r="F404" s="32" t="s">
        <v>2164</v>
      </c>
      <c r="G404" s="32" t="s">
        <v>2165</v>
      </c>
      <c r="H404" s="33" t="s">
        <v>2166</v>
      </c>
      <c r="I404" s="70">
        <v>6199</v>
      </c>
      <c r="J404" s="70">
        <v>2004</v>
      </c>
      <c r="K404" s="62" t="s">
        <v>2167</v>
      </c>
      <c r="L404" s="62">
        <v>6199</v>
      </c>
      <c r="M404" s="70"/>
      <c r="N404" s="68"/>
      <c r="O404" s="64" t="s">
        <v>65</v>
      </c>
      <c r="P404" s="17" t="e">
        <f>COUNTIF(#REF!,B404)</f>
        <v>#REF!</v>
      </c>
    </row>
    <row r="405" spans="1:16">
      <c r="A405" s="28">
        <v>368</v>
      </c>
      <c r="B405" s="84" t="s">
        <v>3279</v>
      </c>
      <c r="C405" s="76" t="s">
        <v>3280</v>
      </c>
      <c r="D405" s="38" t="s">
        <v>445</v>
      </c>
      <c r="E405" s="17" t="s">
        <v>60</v>
      </c>
      <c r="F405" s="32" t="s">
        <v>2164</v>
      </c>
      <c r="G405" s="32" t="s">
        <v>2165</v>
      </c>
      <c r="H405" s="33" t="s">
        <v>2166</v>
      </c>
      <c r="I405" s="70">
        <v>6215</v>
      </c>
      <c r="J405" s="70">
        <v>1996</v>
      </c>
      <c r="K405" s="62" t="s">
        <v>2167</v>
      </c>
      <c r="L405" s="62">
        <v>6215</v>
      </c>
      <c r="M405" s="70"/>
      <c r="N405" s="68"/>
      <c r="O405" s="64" t="s">
        <v>65</v>
      </c>
      <c r="P405" s="17" t="e">
        <f>COUNTIF(#REF!,B405)</f>
        <v>#REF!</v>
      </c>
    </row>
    <row r="406" spans="1:16">
      <c r="A406" s="28">
        <v>374</v>
      </c>
      <c r="B406" s="84" t="s">
        <v>3326</v>
      </c>
      <c r="C406" s="76" t="s">
        <v>3327</v>
      </c>
      <c r="D406" s="38" t="s">
        <v>46</v>
      </c>
      <c r="E406" s="17" t="s">
        <v>60</v>
      </c>
      <c r="F406" s="32" t="s">
        <v>2164</v>
      </c>
      <c r="G406" s="32" t="s">
        <v>2165</v>
      </c>
      <c r="H406" s="33" t="s">
        <v>2166</v>
      </c>
      <c r="I406" s="70">
        <v>6290</v>
      </c>
      <c r="J406" s="70">
        <v>2018</v>
      </c>
      <c r="K406" s="62" t="s">
        <v>2167</v>
      </c>
      <c r="L406" s="62">
        <v>6290</v>
      </c>
      <c r="M406" s="70"/>
      <c r="N406" s="68"/>
      <c r="O406" s="64" t="s">
        <v>65</v>
      </c>
      <c r="P406" s="17" t="e">
        <f>COUNTIF(#REF!,B406)</f>
        <v>#REF!</v>
      </c>
    </row>
    <row r="407" spans="1:16">
      <c r="A407" s="28">
        <v>375</v>
      </c>
      <c r="B407" s="106" t="s">
        <v>3334</v>
      </c>
      <c r="C407" s="100" t="s">
        <v>3335</v>
      </c>
      <c r="D407" s="16" t="s">
        <v>46</v>
      </c>
      <c r="E407" s="17" t="s">
        <v>60</v>
      </c>
      <c r="F407" s="32" t="s">
        <v>2164</v>
      </c>
      <c r="G407" s="16" t="s">
        <v>2165</v>
      </c>
      <c r="H407" s="36" t="s">
        <v>2166</v>
      </c>
      <c r="I407" s="19">
        <v>6296</v>
      </c>
      <c r="J407" s="19">
        <v>2013</v>
      </c>
      <c r="K407" s="19" t="s">
        <v>2167</v>
      </c>
      <c r="L407" s="19">
        <v>6296</v>
      </c>
      <c r="N407" s="65" t="s">
        <v>65</v>
      </c>
      <c r="O407" s="64" t="s">
        <v>65</v>
      </c>
      <c r="P407" s="17" t="e">
        <f>COUNTIF(#REF!,B407)</f>
        <v>#REF!</v>
      </c>
    </row>
    <row r="408" spans="1:16">
      <c r="A408" s="28">
        <v>376</v>
      </c>
      <c r="B408" s="109" t="s">
        <v>3342</v>
      </c>
      <c r="C408" s="88" t="s">
        <v>3343</v>
      </c>
      <c r="D408" s="38" t="s">
        <v>239</v>
      </c>
      <c r="E408" s="17" t="s">
        <v>60</v>
      </c>
      <c r="F408" s="32" t="s">
        <v>2164</v>
      </c>
      <c r="G408" s="32" t="s">
        <v>2165</v>
      </c>
      <c r="H408" s="33" t="s">
        <v>2166</v>
      </c>
      <c r="I408" s="70">
        <v>6302</v>
      </c>
      <c r="J408" s="70">
        <v>1997</v>
      </c>
      <c r="K408" s="62" t="s">
        <v>2167</v>
      </c>
      <c r="L408" s="62">
        <v>6302</v>
      </c>
      <c r="M408" s="70"/>
      <c r="N408" s="68"/>
      <c r="O408" s="64" t="s">
        <v>65</v>
      </c>
      <c r="P408" s="17" t="e">
        <f>COUNTIF(#REF!,B408)</f>
        <v>#REF!</v>
      </c>
    </row>
    <row r="409" spans="1:16">
      <c r="A409" s="28">
        <v>379</v>
      </c>
      <c r="B409" s="84" t="s">
        <v>3360</v>
      </c>
      <c r="C409" s="76" t="s">
        <v>3361</v>
      </c>
      <c r="D409" s="38" t="s">
        <v>46</v>
      </c>
      <c r="E409" s="17" t="s">
        <v>60</v>
      </c>
      <c r="F409" s="32" t="s">
        <v>2164</v>
      </c>
      <c r="G409" s="32" t="s">
        <v>2165</v>
      </c>
      <c r="H409" s="33" t="s">
        <v>2166</v>
      </c>
      <c r="I409" s="70">
        <v>6308</v>
      </c>
      <c r="J409" s="70">
        <v>2012</v>
      </c>
      <c r="K409" s="62" t="s">
        <v>2167</v>
      </c>
      <c r="L409" s="62">
        <v>6308</v>
      </c>
      <c r="M409" s="70"/>
      <c r="N409" s="66" t="s">
        <v>65</v>
      </c>
      <c r="O409" s="64" t="s">
        <v>65</v>
      </c>
      <c r="P409" s="17" t="e">
        <f>COUNTIF(#REF!,B409)</f>
        <v>#REF!</v>
      </c>
    </row>
    <row r="410" spans="1:16">
      <c r="A410" s="28">
        <v>381</v>
      </c>
      <c r="B410" s="145" t="s">
        <v>3379</v>
      </c>
      <c r="C410" s="100" t="s">
        <v>3380</v>
      </c>
      <c r="D410" s="16" t="s">
        <v>46</v>
      </c>
      <c r="E410" s="17" t="s">
        <v>60</v>
      </c>
      <c r="F410" s="32" t="s">
        <v>2164</v>
      </c>
      <c r="G410" s="16" t="s">
        <v>2165</v>
      </c>
      <c r="H410" s="36" t="s">
        <v>2166</v>
      </c>
      <c r="I410" s="19">
        <v>6326</v>
      </c>
      <c r="J410" s="19">
        <v>2019</v>
      </c>
      <c r="K410" s="19" t="s">
        <v>2167</v>
      </c>
      <c r="L410" s="19">
        <v>6326</v>
      </c>
      <c r="O410" s="64" t="s">
        <v>65</v>
      </c>
      <c r="P410" s="17" t="e">
        <f>COUNTIF(#REF!,B410)</f>
        <v>#REF!</v>
      </c>
    </row>
    <row r="411" spans="1:16">
      <c r="A411" s="28">
        <v>383</v>
      </c>
      <c r="B411" s="84" t="s">
        <v>3398</v>
      </c>
      <c r="C411" s="421" t="s">
        <v>3399</v>
      </c>
      <c r="D411" s="38" t="s">
        <v>46</v>
      </c>
      <c r="E411" s="17" t="s">
        <v>60</v>
      </c>
      <c r="F411" s="32" t="s">
        <v>2164</v>
      </c>
      <c r="G411" s="419" t="s">
        <v>2165</v>
      </c>
      <c r="H411" s="33" t="s">
        <v>2166</v>
      </c>
      <c r="I411" s="70">
        <v>6331</v>
      </c>
      <c r="J411" s="70">
        <v>2013</v>
      </c>
      <c r="K411" s="62" t="s">
        <v>2167</v>
      </c>
      <c r="L411" s="62">
        <v>6331</v>
      </c>
      <c r="M411" s="70"/>
      <c r="N411" s="68"/>
      <c r="O411" s="64" t="s">
        <v>65</v>
      </c>
      <c r="P411" s="17" t="e">
        <f>COUNTIF(#REF!,B411)</f>
        <v>#REF!</v>
      </c>
    </row>
    <row r="412" spans="1:16">
      <c r="A412" s="28">
        <v>384</v>
      </c>
      <c r="B412" s="85" t="s">
        <v>3409</v>
      </c>
      <c r="C412" s="76" t="s">
        <v>3410</v>
      </c>
      <c r="D412" s="38" t="s">
        <v>239</v>
      </c>
      <c r="E412" s="17" t="s">
        <v>60</v>
      </c>
      <c r="F412" s="40" t="s">
        <v>2164</v>
      </c>
      <c r="G412" s="32" t="s">
        <v>2165</v>
      </c>
      <c r="H412" s="33" t="s">
        <v>2166</v>
      </c>
      <c r="I412" s="70">
        <v>6334</v>
      </c>
      <c r="J412" s="70">
        <v>1997</v>
      </c>
      <c r="K412" s="70" t="s">
        <v>2167</v>
      </c>
      <c r="L412" s="62">
        <v>6334</v>
      </c>
      <c r="M412" s="70"/>
      <c r="N412" s="68"/>
      <c r="O412" s="64" t="s">
        <v>65</v>
      </c>
      <c r="P412" s="17" t="e">
        <f>COUNTIF(#REF!,B412)</f>
        <v>#REF!</v>
      </c>
    </row>
    <row r="413" spans="1:16">
      <c r="A413" s="28">
        <v>386</v>
      </c>
      <c r="B413" s="103" t="s">
        <v>3425</v>
      </c>
      <c r="C413" s="15" t="s">
        <v>3426</v>
      </c>
      <c r="D413" s="16" t="s">
        <v>239</v>
      </c>
      <c r="E413" s="17" t="s">
        <v>60</v>
      </c>
      <c r="F413" s="32" t="s">
        <v>2164</v>
      </c>
      <c r="G413" s="16" t="s">
        <v>2165</v>
      </c>
      <c r="H413" s="36" t="s">
        <v>2166</v>
      </c>
      <c r="I413" s="19">
        <v>6345</v>
      </c>
      <c r="J413" s="19">
        <v>2016</v>
      </c>
      <c r="K413" s="19" t="s">
        <v>2167</v>
      </c>
      <c r="L413" s="19">
        <v>6345</v>
      </c>
      <c r="O413" s="64" t="s">
        <v>65</v>
      </c>
      <c r="P413" s="17" t="e">
        <f>COUNTIF(#REF!,B413)</f>
        <v>#REF!</v>
      </c>
    </row>
    <row r="414" spans="1:16">
      <c r="A414" s="28">
        <v>387</v>
      </c>
      <c r="B414" s="146" t="s">
        <v>3433</v>
      </c>
      <c r="C414" s="100" t="s">
        <v>3434</v>
      </c>
      <c r="D414" s="16" t="s">
        <v>46</v>
      </c>
      <c r="E414" s="17" t="s">
        <v>60</v>
      </c>
      <c r="F414" s="32" t="s">
        <v>2164</v>
      </c>
      <c r="G414" s="16" t="s">
        <v>2165</v>
      </c>
      <c r="H414" s="36" t="s">
        <v>2167</v>
      </c>
      <c r="I414" s="19">
        <v>6350</v>
      </c>
      <c r="J414" s="19">
        <v>2008</v>
      </c>
      <c r="K414" s="19" t="s">
        <v>2167</v>
      </c>
      <c r="L414" s="19">
        <v>6350</v>
      </c>
      <c r="O414" s="64" t="s">
        <v>65</v>
      </c>
      <c r="P414" s="17" t="e">
        <f>COUNTIF(#REF!,B414)</f>
        <v>#REF!</v>
      </c>
    </row>
    <row r="415" spans="1:16">
      <c r="A415" s="28">
        <v>388</v>
      </c>
      <c r="B415" s="84" t="s">
        <v>3441</v>
      </c>
      <c r="C415" s="76" t="s">
        <v>3442</v>
      </c>
      <c r="D415" s="38" t="s">
        <v>239</v>
      </c>
      <c r="E415" s="17" t="s">
        <v>60</v>
      </c>
      <c r="F415" s="32" t="s">
        <v>2164</v>
      </c>
      <c r="G415" s="419" t="s">
        <v>2165</v>
      </c>
      <c r="H415" s="33" t="s">
        <v>2167</v>
      </c>
      <c r="I415" s="70">
        <v>6355</v>
      </c>
      <c r="J415" s="70">
        <v>1998</v>
      </c>
      <c r="K415" s="62" t="s">
        <v>2167</v>
      </c>
      <c r="L415" s="62">
        <v>6355</v>
      </c>
      <c r="M415" s="70"/>
      <c r="N415" s="68"/>
      <c r="O415" s="64" t="s">
        <v>65</v>
      </c>
      <c r="P415" s="17" t="e">
        <f>COUNTIF(#REF!,B415)</f>
        <v>#REF!</v>
      </c>
    </row>
    <row r="416" ht="22.8" spans="1:16">
      <c r="A416" s="28">
        <v>393</v>
      </c>
      <c r="B416" s="89" t="s">
        <v>3478</v>
      </c>
      <c r="C416" s="90" t="s">
        <v>3479</v>
      </c>
      <c r="D416" s="38" t="s">
        <v>46</v>
      </c>
      <c r="E416" s="17" t="s">
        <v>60</v>
      </c>
      <c r="F416" s="32" t="s">
        <v>2164</v>
      </c>
      <c r="G416" s="419" t="s">
        <v>2165</v>
      </c>
      <c r="H416" s="33" t="s">
        <v>2166</v>
      </c>
      <c r="I416" s="121">
        <v>6404</v>
      </c>
      <c r="J416" s="121">
        <v>2018</v>
      </c>
      <c r="K416" s="121" t="s">
        <v>2167</v>
      </c>
      <c r="L416" s="62">
        <v>6404</v>
      </c>
      <c r="M416" s="121"/>
      <c r="N416" s="68"/>
      <c r="O416" s="64" t="s">
        <v>65</v>
      </c>
      <c r="P416" s="17" t="e">
        <f>COUNTIF(#REF!,B416)</f>
        <v>#REF!</v>
      </c>
    </row>
    <row r="417" spans="1:16">
      <c r="A417" s="28">
        <v>397</v>
      </c>
      <c r="B417" s="84" t="s">
        <v>3512</v>
      </c>
      <c r="C417" s="76" t="s">
        <v>3513</v>
      </c>
      <c r="D417" s="38" t="s">
        <v>46</v>
      </c>
      <c r="E417" s="17" t="s">
        <v>60</v>
      </c>
      <c r="F417" s="32" t="s">
        <v>2164</v>
      </c>
      <c r="G417" s="32" t="s">
        <v>2165</v>
      </c>
      <c r="H417" s="33" t="s">
        <v>2166</v>
      </c>
      <c r="I417" s="70">
        <v>6524</v>
      </c>
      <c r="J417" s="70">
        <v>2017</v>
      </c>
      <c r="K417" s="62" t="s">
        <v>2167</v>
      </c>
      <c r="L417" s="62">
        <v>6524</v>
      </c>
      <c r="M417" s="70"/>
      <c r="N417" s="68"/>
      <c r="O417" s="64" t="s">
        <v>65</v>
      </c>
      <c r="P417" s="17" t="e">
        <f>COUNTIF(#REF!,B417)</f>
        <v>#REF!</v>
      </c>
    </row>
    <row r="418" spans="1:16">
      <c r="A418" s="28">
        <v>398</v>
      </c>
      <c r="B418" s="91" t="s">
        <v>3520</v>
      </c>
      <c r="C418" s="88" t="s">
        <v>3521</v>
      </c>
      <c r="D418" s="38" t="s">
        <v>46</v>
      </c>
      <c r="E418" s="17" t="s">
        <v>60</v>
      </c>
      <c r="F418" s="32" t="s">
        <v>2164</v>
      </c>
      <c r="G418" s="32" t="s">
        <v>2165</v>
      </c>
      <c r="H418" s="33" t="s">
        <v>2166</v>
      </c>
      <c r="I418" s="70">
        <v>6526</v>
      </c>
      <c r="J418" s="70">
        <v>2019</v>
      </c>
      <c r="K418" s="62" t="s">
        <v>2167</v>
      </c>
      <c r="L418" s="62">
        <v>6526</v>
      </c>
      <c r="M418" s="70"/>
      <c r="N418" s="66" t="s">
        <v>65</v>
      </c>
      <c r="O418" s="64" t="s">
        <v>65</v>
      </c>
      <c r="P418" s="17" t="e">
        <f>COUNTIF(#REF!,B418)</f>
        <v>#REF!</v>
      </c>
    </row>
    <row r="419" spans="1:16">
      <c r="A419" s="28">
        <v>399</v>
      </c>
      <c r="B419" s="94" t="s">
        <v>3529</v>
      </c>
      <c r="C419" s="15" t="s">
        <v>3530</v>
      </c>
      <c r="D419" s="16" t="s">
        <v>46</v>
      </c>
      <c r="E419" s="17" t="s">
        <v>60</v>
      </c>
      <c r="F419" s="18" t="s">
        <v>2164</v>
      </c>
      <c r="G419" s="397" t="s">
        <v>2165</v>
      </c>
      <c r="H419" s="33" t="s">
        <v>2166</v>
      </c>
      <c r="I419" s="19">
        <v>6543</v>
      </c>
      <c r="J419" s="19">
        <v>2019</v>
      </c>
      <c r="K419" s="19" t="s">
        <v>2167</v>
      </c>
      <c r="L419" s="19">
        <v>6543</v>
      </c>
      <c r="O419" s="64" t="s">
        <v>65</v>
      </c>
      <c r="P419" s="17" t="e">
        <f>COUNTIF(#REF!,B419)</f>
        <v>#REF!</v>
      </c>
    </row>
    <row r="420" spans="1:16">
      <c r="A420" s="28">
        <v>400</v>
      </c>
      <c r="B420" s="89" t="s">
        <v>3537</v>
      </c>
      <c r="C420" s="90" t="s">
        <v>3538</v>
      </c>
      <c r="D420" s="43" t="s">
        <v>239</v>
      </c>
      <c r="E420" s="17" t="s">
        <v>60</v>
      </c>
      <c r="F420" s="44" t="s">
        <v>2164</v>
      </c>
      <c r="G420" s="44" t="s">
        <v>2165</v>
      </c>
      <c r="H420" s="33" t="s">
        <v>2166</v>
      </c>
      <c r="I420" s="121">
        <v>6547</v>
      </c>
      <c r="J420" s="121">
        <v>2003</v>
      </c>
      <c r="K420" s="121" t="s">
        <v>2167</v>
      </c>
      <c r="L420" s="62">
        <v>6547</v>
      </c>
      <c r="M420" s="121"/>
      <c r="N420" s="68"/>
      <c r="O420" s="64" t="s">
        <v>65</v>
      </c>
      <c r="P420" s="17" t="e">
        <f>COUNTIF(#REF!,B420)</f>
        <v>#REF!</v>
      </c>
    </row>
    <row r="421" spans="1:16">
      <c r="A421" s="28">
        <v>401</v>
      </c>
      <c r="B421" s="106" t="s">
        <v>3543</v>
      </c>
      <c r="C421" s="100" t="s">
        <v>3544</v>
      </c>
      <c r="D421" s="16" t="s">
        <v>46</v>
      </c>
      <c r="E421" s="17" t="s">
        <v>60</v>
      </c>
      <c r="F421" s="32" t="s">
        <v>2164</v>
      </c>
      <c r="G421" s="16" t="s">
        <v>2165</v>
      </c>
      <c r="H421" s="36" t="s">
        <v>2166</v>
      </c>
      <c r="I421" s="19">
        <v>6548</v>
      </c>
      <c r="J421" s="19">
        <v>2018</v>
      </c>
      <c r="K421" s="19" t="s">
        <v>2167</v>
      </c>
      <c r="L421" s="19">
        <v>6548</v>
      </c>
      <c r="N421" s="65" t="s">
        <v>65</v>
      </c>
      <c r="O421" s="64" t="s">
        <v>65</v>
      </c>
      <c r="P421" s="17" t="e">
        <f>COUNTIF(#REF!,B421)</f>
        <v>#REF!</v>
      </c>
    </row>
    <row r="422" spans="1:16">
      <c r="A422" s="28">
        <v>403</v>
      </c>
      <c r="B422" s="117" t="s">
        <v>3561</v>
      </c>
      <c r="C422" s="90" t="s">
        <v>3562</v>
      </c>
      <c r="D422" s="38" t="s">
        <v>46</v>
      </c>
      <c r="E422" s="17" t="s">
        <v>60</v>
      </c>
      <c r="F422" s="32" t="s">
        <v>2164</v>
      </c>
      <c r="G422" s="32" t="s">
        <v>2165</v>
      </c>
      <c r="H422" s="33" t="s">
        <v>2166</v>
      </c>
      <c r="I422" s="121">
        <v>6581</v>
      </c>
      <c r="J422" s="121">
        <v>2012</v>
      </c>
      <c r="K422" s="121" t="s">
        <v>2167</v>
      </c>
      <c r="L422" s="62">
        <v>6581</v>
      </c>
      <c r="M422" s="121"/>
      <c r="N422" s="68"/>
      <c r="O422" s="64" t="s">
        <v>65</v>
      </c>
      <c r="P422" s="17" t="e">
        <f>COUNTIF(#REF!,B422)</f>
        <v>#REF!</v>
      </c>
    </row>
    <row r="423" spans="1:16">
      <c r="A423" s="28">
        <v>404</v>
      </c>
      <c r="B423" s="85" t="s">
        <v>3570</v>
      </c>
      <c r="C423" s="76" t="s">
        <v>3571</v>
      </c>
      <c r="D423" s="38" t="s">
        <v>46</v>
      </c>
      <c r="E423" s="17" t="s">
        <v>60</v>
      </c>
      <c r="F423" s="40" t="s">
        <v>2164</v>
      </c>
      <c r="G423" s="32" t="s">
        <v>2165</v>
      </c>
      <c r="H423" s="33" t="s">
        <v>2166</v>
      </c>
      <c r="I423" s="70">
        <v>6596</v>
      </c>
      <c r="J423" s="70">
        <v>2016</v>
      </c>
      <c r="K423" s="70" t="s">
        <v>2167</v>
      </c>
      <c r="L423" s="62">
        <v>6596</v>
      </c>
      <c r="M423" s="70"/>
      <c r="N423" s="68"/>
      <c r="O423" s="64" t="s">
        <v>65</v>
      </c>
      <c r="P423" s="17" t="e">
        <f>COUNTIF(#REF!,B423)</f>
        <v>#REF!</v>
      </c>
    </row>
    <row r="424" spans="1:16">
      <c r="A424" s="28">
        <v>405</v>
      </c>
      <c r="B424" s="85" t="s">
        <v>3578</v>
      </c>
      <c r="C424" s="76" t="s">
        <v>3579</v>
      </c>
      <c r="D424" s="38" t="s">
        <v>46</v>
      </c>
      <c r="E424" s="17" t="s">
        <v>60</v>
      </c>
      <c r="F424" s="40" t="s">
        <v>2164</v>
      </c>
      <c r="G424" s="32" t="s">
        <v>2165</v>
      </c>
      <c r="H424" s="33" t="s">
        <v>2166</v>
      </c>
      <c r="I424" s="70">
        <v>6604</v>
      </c>
      <c r="J424" s="70">
        <v>2019</v>
      </c>
      <c r="K424" s="70" t="s">
        <v>2167</v>
      </c>
      <c r="L424" s="62">
        <v>6604</v>
      </c>
      <c r="M424" s="70"/>
      <c r="N424" s="68"/>
      <c r="O424" s="64" t="s">
        <v>65</v>
      </c>
      <c r="P424" s="17" t="e">
        <f>COUNTIF(#REF!,B424)</f>
        <v>#REF!</v>
      </c>
    </row>
    <row r="425" spans="1:16">
      <c r="A425" s="28">
        <v>406</v>
      </c>
      <c r="B425" s="89" t="s">
        <v>3587</v>
      </c>
      <c r="C425" s="90" t="s">
        <v>3588</v>
      </c>
      <c r="D425" s="43" t="s">
        <v>46</v>
      </c>
      <c r="E425" s="17" t="s">
        <v>60</v>
      </c>
      <c r="F425" s="44" t="s">
        <v>2164</v>
      </c>
      <c r="G425" s="44" t="s">
        <v>2165</v>
      </c>
      <c r="H425" s="33" t="s">
        <v>2166</v>
      </c>
      <c r="I425" s="121">
        <v>6605</v>
      </c>
      <c r="J425" s="121">
        <v>2018</v>
      </c>
      <c r="K425" s="121" t="s">
        <v>2167</v>
      </c>
      <c r="L425" s="62">
        <v>6605</v>
      </c>
      <c r="M425" s="121"/>
      <c r="N425" s="68"/>
      <c r="O425" s="64" t="s">
        <v>65</v>
      </c>
      <c r="P425" s="17" t="e">
        <f>COUNTIF(#REF!,B425)</f>
        <v>#REF!</v>
      </c>
    </row>
    <row r="426" spans="1:16">
      <c r="A426" s="28">
        <v>409</v>
      </c>
      <c r="B426" s="84" t="s">
        <v>3609</v>
      </c>
      <c r="C426" s="76" t="s">
        <v>3610</v>
      </c>
      <c r="D426" s="38" t="s">
        <v>445</v>
      </c>
      <c r="E426" s="17" t="s">
        <v>60</v>
      </c>
      <c r="F426" s="32" t="s">
        <v>2164</v>
      </c>
      <c r="G426" s="419" t="s">
        <v>2165</v>
      </c>
      <c r="H426" s="33" t="s">
        <v>2166</v>
      </c>
      <c r="I426" s="70">
        <v>6631</v>
      </c>
      <c r="J426" s="70">
        <v>2005</v>
      </c>
      <c r="K426" s="62" t="s">
        <v>2167</v>
      </c>
      <c r="L426" s="62">
        <v>6631</v>
      </c>
      <c r="M426" s="70"/>
      <c r="N426" s="68"/>
      <c r="O426" s="64" t="s">
        <v>65</v>
      </c>
      <c r="P426" s="17" t="e">
        <f>COUNTIF(#REF!,B426)</f>
        <v>#REF!</v>
      </c>
    </row>
    <row r="427" spans="1:16">
      <c r="A427" s="28">
        <v>410</v>
      </c>
      <c r="B427" s="106" t="s">
        <v>3616</v>
      </c>
      <c r="C427" s="100" t="s">
        <v>3617</v>
      </c>
      <c r="D427" s="16" t="s">
        <v>46</v>
      </c>
      <c r="E427" s="17" t="s">
        <v>60</v>
      </c>
      <c r="F427" s="32" t="s">
        <v>2164</v>
      </c>
      <c r="G427" s="16" t="s">
        <v>2165</v>
      </c>
      <c r="H427" s="36" t="s">
        <v>2166</v>
      </c>
      <c r="I427" s="19">
        <v>6633</v>
      </c>
      <c r="J427" s="19">
        <v>2019</v>
      </c>
      <c r="K427" s="19" t="s">
        <v>2167</v>
      </c>
      <c r="L427" s="19">
        <v>6633</v>
      </c>
      <c r="O427" s="64" t="s">
        <v>65</v>
      </c>
      <c r="P427" s="17" t="e">
        <f>COUNTIF(#REF!,B427)</f>
        <v>#REF!</v>
      </c>
    </row>
    <row r="428" spans="1:16">
      <c r="A428" s="28">
        <v>411</v>
      </c>
      <c r="B428" s="85" t="s">
        <v>3625</v>
      </c>
      <c r="C428" s="76" t="s">
        <v>3626</v>
      </c>
      <c r="D428" s="38" t="s">
        <v>239</v>
      </c>
      <c r="E428" s="17" t="s">
        <v>60</v>
      </c>
      <c r="F428" s="40" t="s">
        <v>2164</v>
      </c>
      <c r="G428" s="32" t="s">
        <v>2165</v>
      </c>
      <c r="H428" s="33" t="s">
        <v>2166</v>
      </c>
      <c r="I428" s="70">
        <v>6690</v>
      </c>
      <c r="J428" s="70">
        <v>2008</v>
      </c>
      <c r="K428" s="70" t="s">
        <v>2167</v>
      </c>
      <c r="L428" s="62">
        <v>6690</v>
      </c>
      <c r="M428" s="70"/>
      <c r="N428" s="68"/>
      <c r="O428" s="64" t="s">
        <v>65</v>
      </c>
      <c r="P428" s="17" t="e">
        <f>COUNTIF(#REF!,B428)</f>
        <v>#REF!</v>
      </c>
    </row>
    <row r="429" spans="1:16">
      <c r="A429" s="28">
        <v>413</v>
      </c>
      <c r="B429" s="109" t="s">
        <v>3639</v>
      </c>
      <c r="C429" s="424" t="s">
        <v>3640</v>
      </c>
      <c r="D429" s="38" t="s">
        <v>46</v>
      </c>
      <c r="E429" s="17" t="s">
        <v>60</v>
      </c>
      <c r="F429" s="32" t="s">
        <v>2164</v>
      </c>
      <c r="G429" s="419" t="s">
        <v>2165</v>
      </c>
      <c r="H429" s="33" t="s">
        <v>2166</v>
      </c>
      <c r="I429" s="70">
        <v>6691</v>
      </c>
      <c r="J429" s="70">
        <v>2014</v>
      </c>
      <c r="K429" s="62" t="s">
        <v>2167</v>
      </c>
      <c r="L429" s="62">
        <v>6691</v>
      </c>
      <c r="M429" s="70"/>
      <c r="N429" s="68"/>
      <c r="O429" s="64" t="s">
        <v>65</v>
      </c>
      <c r="P429" s="17" t="e">
        <f>COUNTIF(#REF!,B429)</f>
        <v>#REF!</v>
      </c>
    </row>
    <row r="430" spans="1:16">
      <c r="A430" s="28">
        <v>414</v>
      </c>
      <c r="B430" s="94" t="s">
        <v>3648</v>
      </c>
      <c r="C430" s="15" t="s">
        <v>3649</v>
      </c>
      <c r="D430" s="16" t="s">
        <v>46</v>
      </c>
      <c r="E430" s="17" t="s">
        <v>60</v>
      </c>
      <c r="F430" s="18" t="s">
        <v>2164</v>
      </c>
      <c r="G430" s="397" t="s">
        <v>2165</v>
      </c>
      <c r="H430" s="33" t="s">
        <v>2166</v>
      </c>
      <c r="I430" s="19">
        <v>6692</v>
      </c>
      <c r="J430" s="19">
        <v>2019</v>
      </c>
      <c r="K430" s="19" t="s">
        <v>2167</v>
      </c>
      <c r="L430" s="19">
        <v>6692</v>
      </c>
      <c r="O430" s="64" t="s">
        <v>65</v>
      </c>
      <c r="P430" s="17" t="e">
        <f>COUNTIF(#REF!,B430)</f>
        <v>#REF!</v>
      </c>
    </row>
    <row r="431" spans="1:16">
      <c r="A431" s="28">
        <v>415</v>
      </c>
      <c r="B431" s="91" t="s">
        <v>3657</v>
      </c>
      <c r="C431" s="88" t="s">
        <v>3658</v>
      </c>
      <c r="D431" s="38" t="s">
        <v>46</v>
      </c>
      <c r="E431" s="17" t="s">
        <v>60</v>
      </c>
      <c r="F431" s="32" t="s">
        <v>2164</v>
      </c>
      <c r="G431" s="32" t="s">
        <v>2165</v>
      </c>
      <c r="H431" s="33" t="s">
        <v>2166</v>
      </c>
      <c r="I431" s="70">
        <v>6698</v>
      </c>
      <c r="J431" s="70">
        <v>2007</v>
      </c>
      <c r="K431" s="62" t="s">
        <v>2167</v>
      </c>
      <c r="L431" s="62">
        <v>6698</v>
      </c>
      <c r="M431" s="70"/>
      <c r="N431" s="68"/>
      <c r="O431" s="64" t="s">
        <v>65</v>
      </c>
      <c r="P431" s="17" t="e">
        <f>COUNTIF(#REF!,B431)</f>
        <v>#REF!</v>
      </c>
    </row>
    <row r="432" spans="1:16">
      <c r="A432" s="28">
        <v>417</v>
      </c>
      <c r="B432" s="89" t="s">
        <v>3678</v>
      </c>
      <c r="C432" s="90" t="s">
        <v>3679</v>
      </c>
      <c r="D432" s="43" t="s">
        <v>46</v>
      </c>
      <c r="E432" s="17" t="s">
        <v>60</v>
      </c>
      <c r="F432" s="44" t="s">
        <v>2164</v>
      </c>
      <c r="G432" s="44" t="s">
        <v>2165</v>
      </c>
      <c r="H432" s="33" t="s">
        <v>2166</v>
      </c>
      <c r="I432" s="121">
        <v>6751</v>
      </c>
      <c r="J432" s="121">
        <v>2016</v>
      </c>
      <c r="K432" s="121" t="s">
        <v>2167</v>
      </c>
      <c r="L432" s="62">
        <v>6751</v>
      </c>
      <c r="M432" s="121"/>
      <c r="N432" s="68"/>
      <c r="O432" s="64" t="s">
        <v>65</v>
      </c>
      <c r="P432" s="17" t="e">
        <f>COUNTIF(#REF!,B432)</f>
        <v>#REF!</v>
      </c>
    </row>
    <row r="433" spans="1:16">
      <c r="A433" s="28">
        <v>420</v>
      </c>
      <c r="B433" s="84" t="s">
        <v>3704</v>
      </c>
      <c r="C433" s="76" t="s">
        <v>3705</v>
      </c>
      <c r="D433" s="38" t="s">
        <v>46</v>
      </c>
      <c r="E433" s="17" t="s">
        <v>60</v>
      </c>
      <c r="F433" s="32" t="s">
        <v>2164</v>
      </c>
      <c r="G433" s="419" t="s">
        <v>2165</v>
      </c>
      <c r="H433" s="33" t="s">
        <v>2166</v>
      </c>
      <c r="I433" s="70">
        <v>6868</v>
      </c>
      <c r="J433" s="70">
        <v>2023</v>
      </c>
      <c r="K433" s="62" t="s">
        <v>2167</v>
      </c>
      <c r="L433" s="62">
        <v>6868</v>
      </c>
      <c r="M433" s="70"/>
      <c r="N433" s="68"/>
      <c r="O433" s="64" t="s">
        <v>65</v>
      </c>
      <c r="P433" s="17" t="e">
        <f>COUNTIF(#REF!,B433)</f>
        <v>#REF!</v>
      </c>
    </row>
    <row r="434" spans="1:16">
      <c r="A434" s="28">
        <v>422</v>
      </c>
      <c r="B434" s="84" t="s">
        <v>3714</v>
      </c>
      <c r="C434" s="76" t="s">
        <v>3715</v>
      </c>
      <c r="D434" s="38" t="s">
        <v>46</v>
      </c>
      <c r="E434" s="17" t="s">
        <v>60</v>
      </c>
      <c r="F434" s="32" t="s">
        <v>2164</v>
      </c>
      <c r="G434" s="419" t="s">
        <v>2165</v>
      </c>
      <c r="H434" s="33" t="s">
        <v>2166</v>
      </c>
      <c r="I434" s="70">
        <v>6913</v>
      </c>
      <c r="J434" s="70">
        <v>2018</v>
      </c>
      <c r="K434" s="62" t="s">
        <v>2167</v>
      </c>
      <c r="L434" s="62">
        <v>6913</v>
      </c>
      <c r="M434" s="70"/>
      <c r="N434" s="68"/>
      <c r="O434" s="64" t="s">
        <v>65</v>
      </c>
      <c r="P434" s="17" t="e">
        <f>COUNTIF(#REF!,B434)</f>
        <v>#REF!</v>
      </c>
    </row>
    <row r="435" spans="1:16">
      <c r="A435" s="28">
        <v>423</v>
      </c>
      <c r="B435" s="84" t="s">
        <v>3723</v>
      </c>
      <c r="C435" s="76" t="s">
        <v>3724</v>
      </c>
      <c r="D435" s="38" t="s">
        <v>46</v>
      </c>
      <c r="E435" s="17" t="s">
        <v>60</v>
      </c>
      <c r="F435" s="32" t="s">
        <v>2164</v>
      </c>
      <c r="G435" s="32" t="s">
        <v>2165</v>
      </c>
      <c r="H435" s="33" t="s">
        <v>2166</v>
      </c>
      <c r="I435" s="70">
        <v>6916</v>
      </c>
      <c r="J435" s="70">
        <v>2012</v>
      </c>
      <c r="K435" s="62" t="s">
        <v>2167</v>
      </c>
      <c r="L435" s="62">
        <v>6916</v>
      </c>
      <c r="M435" s="70"/>
      <c r="N435" s="68"/>
      <c r="O435" s="64" t="s">
        <v>65</v>
      </c>
      <c r="P435" s="17" t="e">
        <f>COUNTIF(#REF!,B435)</f>
        <v>#REF!</v>
      </c>
    </row>
    <row r="436" spans="1:16">
      <c r="A436" s="28">
        <v>424</v>
      </c>
      <c r="B436" s="85" t="s">
        <v>3731</v>
      </c>
      <c r="C436" s="76" t="s">
        <v>3732</v>
      </c>
      <c r="D436" s="38" t="s">
        <v>46</v>
      </c>
      <c r="E436" s="17" t="s">
        <v>60</v>
      </c>
      <c r="F436" s="40" t="s">
        <v>2164</v>
      </c>
      <c r="G436" s="419" t="s">
        <v>2165</v>
      </c>
      <c r="H436" s="33" t="s">
        <v>2166</v>
      </c>
      <c r="I436" s="70">
        <v>6922</v>
      </c>
      <c r="J436" s="70">
        <v>2019</v>
      </c>
      <c r="K436" s="70" t="s">
        <v>2167</v>
      </c>
      <c r="L436" s="62">
        <v>6922</v>
      </c>
      <c r="M436" s="70"/>
      <c r="N436" s="68"/>
      <c r="O436" s="64" t="s">
        <v>65</v>
      </c>
      <c r="P436" s="17" t="e">
        <f>COUNTIF(#REF!,B436)</f>
        <v>#REF!</v>
      </c>
    </row>
    <row r="437" spans="1:16">
      <c r="A437" s="28">
        <v>425</v>
      </c>
      <c r="B437" s="106" t="s">
        <v>3740</v>
      </c>
      <c r="C437" s="100" t="s">
        <v>3741</v>
      </c>
      <c r="D437" s="16" t="s">
        <v>46</v>
      </c>
      <c r="E437" s="17" t="s">
        <v>60</v>
      </c>
      <c r="F437" s="32" t="s">
        <v>2164</v>
      </c>
      <c r="G437" s="16" t="s">
        <v>2165</v>
      </c>
      <c r="H437" s="36" t="s">
        <v>2166</v>
      </c>
      <c r="I437" s="19">
        <v>6962</v>
      </c>
      <c r="J437" s="19">
        <v>2018</v>
      </c>
      <c r="K437" s="19" t="s">
        <v>2167</v>
      </c>
      <c r="L437" s="19">
        <v>6962</v>
      </c>
      <c r="O437" s="64" t="s">
        <v>65</v>
      </c>
      <c r="P437" s="17" t="e">
        <f>COUNTIF(#REF!,B437)</f>
        <v>#REF!</v>
      </c>
    </row>
    <row r="438" spans="1:16">
      <c r="A438" s="28">
        <v>426</v>
      </c>
      <c r="B438" s="106" t="s">
        <v>3749</v>
      </c>
      <c r="C438" s="100" t="s">
        <v>3750</v>
      </c>
      <c r="D438" s="16" t="s">
        <v>46</v>
      </c>
      <c r="E438" s="17" t="s">
        <v>60</v>
      </c>
      <c r="F438" s="32" t="s">
        <v>2164</v>
      </c>
      <c r="G438" s="16" t="s">
        <v>2165</v>
      </c>
      <c r="H438" s="36" t="s">
        <v>2166</v>
      </c>
      <c r="I438" s="19">
        <v>7010</v>
      </c>
      <c r="J438" s="19">
        <v>2014</v>
      </c>
      <c r="K438" s="19" t="s">
        <v>2167</v>
      </c>
      <c r="L438" s="19">
        <v>7010</v>
      </c>
      <c r="O438" s="64" t="s">
        <v>65</v>
      </c>
      <c r="P438" s="17" t="e">
        <f>COUNTIF(#REF!,B438)</f>
        <v>#REF!</v>
      </c>
    </row>
    <row r="439" spans="1:16">
      <c r="A439" s="28">
        <v>427</v>
      </c>
      <c r="B439" s="109" t="s">
        <v>3756</v>
      </c>
      <c r="C439" s="88" t="s">
        <v>3757</v>
      </c>
      <c r="D439" s="38" t="s">
        <v>46</v>
      </c>
      <c r="E439" s="17" t="s">
        <v>60</v>
      </c>
      <c r="F439" s="32" t="s">
        <v>2164</v>
      </c>
      <c r="G439" s="32" t="s">
        <v>2165</v>
      </c>
      <c r="H439" s="33" t="s">
        <v>2166</v>
      </c>
      <c r="I439" s="70">
        <v>7014</v>
      </c>
      <c r="J439" s="70">
        <v>2014</v>
      </c>
      <c r="K439" s="62" t="s">
        <v>2167</v>
      </c>
      <c r="L439" s="62">
        <v>7014</v>
      </c>
      <c r="M439" s="70"/>
      <c r="N439" s="66" t="s">
        <v>65</v>
      </c>
      <c r="O439" s="64" t="s">
        <v>65</v>
      </c>
      <c r="P439" s="17" t="e">
        <f>COUNTIF(#REF!,B439)</f>
        <v>#REF!</v>
      </c>
    </row>
    <row r="440" spans="1:16">
      <c r="A440" s="28">
        <v>428</v>
      </c>
      <c r="B440" s="133" t="s">
        <v>3764</v>
      </c>
      <c r="C440" s="134" t="s">
        <v>3765</v>
      </c>
      <c r="D440" s="43" t="s">
        <v>239</v>
      </c>
      <c r="E440" s="17" t="s">
        <v>60</v>
      </c>
      <c r="F440" s="44" t="s">
        <v>2164</v>
      </c>
      <c r="G440" s="44" t="s">
        <v>2165</v>
      </c>
      <c r="H440" s="33" t="s">
        <v>2166</v>
      </c>
      <c r="I440" s="121">
        <v>7015</v>
      </c>
      <c r="J440" s="121">
        <v>2014</v>
      </c>
      <c r="K440" s="121" t="s">
        <v>2167</v>
      </c>
      <c r="L440" s="62">
        <v>7015</v>
      </c>
      <c r="M440" s="121"/>
      <c r="N440" s="68"/>
      <c r="O440" s="64" t="s">
        <v>65</v>
      </c>
      <c r="P440" s="17" t="e">
        <f>COUNTIF(#REF!,B440)</f>
        <v>#REF!</v>
      </c>
    </row>
    <row r="441" spans="1:16">
      <c r="A441" s="28">
        <v>433</v>
      </c>
      <c r="B441" s="125" t="s">
        <v>3805</v>
      </c>
      <c r="C441" s="126" t="s">
        <v>3806</v>
      </c>
      <c r="D441" s="38" t="s">
        <v>46</v>
      </c>
      <c r="E441" s="17" t="s">
        <v>60</v>
      </c>
      <c r="F441" s="32" t="s">
        <v>2164</v>
      </c>
      <c r="G441" s="32" t="s">
        <v>2165</v>
      </c>
      <c r="H441" s="33" t="s">
        <v>2166</v>
      </c>
      <c r="I441" s="62">
        <v>7086</v>
      </c>
      <c r="J441" s="62">
        <v>2016</v>
      </c>
      <c r="K441" s="62" t="s">
        <v>2167</v>
      </c>
      <c r="L441" s="62">
        <v>7086</v>
      </c>
      <c r="M441" s="62"/>
      <c r="N441" s="63" t="s">
        <v>65</v>
      </c>
      <c r="O441" s="64" t="s">
        <v>65</v>
      </c>
      <c r="P441" s="17" t="e">
        <f>COUNTIF(#REF!,B441)</f>
        <v>#REF!</v>
      </c>
    </row>
    <row r="442" spans="1:16">
      <c r="A442" s="28">
        <v>435</v>
      </c>
      <c r="B442" s="84" t="s">
        <v>3823</v>
      </c>
      <c r="C442" s="76" t="s">
        <v>3824</v>
      </c>
      <c r="D442" s="38" t="s">
        <v>46</v>
      </c>
      <c r="E442" s="17" t="s">
        <v>60</v>
      </c>
      <c r="F442" s="32" t="s">
        <v>2164</v>
      </c>
      <c r="G442" s="32" t="s">
        <v>2165</v>
      </c>
      <c r="H442" s="33" t="s">
        <v>2166</v>
      </c>
      <c r="I442" s="62">
        <v>7334</v>
      </c>
      <c r="J442" s="62">
        <v>2016</v>
      </c>
      <c r="K442" s="62" t="s">
        <v>2167</v>
      </c>
      <c r="L442" s="62">
        <v>7334</v>
      </c>
      <c r="M442" s="62"/>
      <c r="N442" s="63" t="s">
        <v>65</v>
      </c>
      <c r="O442" s="64" t="s">
        <v>65</v>
      </c>
      <c r="P442" s="17" t="e">
        <f>COUNTIF(#REF!,B442)</f>
        <v>#REF!</v>
      </c>
    </row>
    <row r="443" spans="1:16">
      <c r="A443" s="28">
        <v>437</v>
      </c>
      <c r="B443" s="85" t="s">
        <v>3838</v>
      </c>
      <c r="C443" s="76" t="s">
        <v>3839</v>
      </c>
      <c r="D443" s="38" t="s">
        <v>46</v>
      </c>
      <c r="E443" s="17" t="s">
        <v>60</v>
      </c>
      <c r="F443" s="40" t="s">
        <v>2164</v>
      </c>
      <c r="G443" s="32" t="s">
        <v>2165</v>
      </c>
      <c r="H443" s="33" t="s">
        <v>2166</v>
      </c>
      <c r="I443" s="62">
        <v>7372</v>
      </c>
      <c r="J443" s="62">
        <v>2017</v>
      </c>
      <c r="K443" s="70" t="s">
        <v>2167</v>
      </c>
      <c r="L443" s="62">
        <v>7372</v>
      </c>
      <c r="M443" s="62"/>
      <c r="N443" s="63" t="s">
        <v>65</v>
      </c>
      <c r="O443" s="64" t="s">
        <v>65</v>
      </c>
      <c r="P443" s="17" t="e">
        <f>COUNTIF(#REF!,B443)</f>
        <v>#REF!</v>
      </c>
    </row>
    <row r="444" spans="1:16">
      <c r="A444" s="28">
        <v>445</v>
      </c>
      <c r="B444" s="106" t="s">
        <v>3893</v>
      </c>
      <c r="C444" s="100" t="s">
        <v>3894</v>
      </c>
      <c r="D444" s="16" t="s">
        <v>46</v>
      </c>
      <c r="E444" s="17" t="s">
        <v>60</v>
      </c>
      <c r="F444" s="32" t="s">
        <v>2164</v>
      </c>
      <c r="G444" s="16" t="s">
        <v>2165</v>
      </c>
      <c r="H444" s="36" t="s">
        <v>2166</v>
      </c>
      <c r="I444" s="19">
        <v>7627</v>
      </c>
      <c r="J444" s="19">
        <v>2021</v>
      </c>
      <c r="K444" s="19" t="s">
        <v>2167</v>
      </c>
      <c r="L444" s="19">
        <v>7627</v>
      </c>
      <c r="N444" s="65" t="s">
        <v>65</v>
      </c>
      <c r="O444" s="64"/>
      <c r="P444" s="17" t="e">
        <f>COUNTIF(#REF!,B444)</f>
        <v>#REF!</v>
      </c>
    </row>
    <row r="445" spans="1:16">
      <c r="A445" s="28">
        <v>446</v>
      </c>
      <c r="B445" s="84" t="s">
        <v>3900</v>
      </c>
      <c r="C445" s="76" t="s">
        <v>3901</v>
      </c>
      <c r="D445" s="38" t="s">
        <v>46</v>
      </c>
      <c r="E445" s="17" t="s">
        <v>60</v>
      </c>
      <c r="F445" s="32" t="s">
        <v>2164</v>
      </c>
      <c r="G445" s="32" t="s">
        <v>2165</v>
      </c>
      <c r="H445" s="33" t="s">
        <v>2166</v>
      </c>
      <c r="I445" s="70">
        <v>10046</v>
      </c>
      <c r="J445" s="70">
        <v>2018</v>
      </c>
      <c r="K445" s="62" t="s">
        <v>2167</v>
      </c>
      <c r="L445" s="62">
        <v>10046</v>
      </c>
      <c r="M445" s="70"/>
      <c r="N445" s="68"/>
      <c r="O445" s="64" t="s">
        <v>65</v>
      </c>
      <c r="P445" s="17" t="e">
        <f>COUNTIF(#REF!,B445)</f>
        <v>#REF!</v>
      </c>
    </row>
    <row r="446" spans="1:16">
      <c r="A446" s="28">
        <v>447</v>
      </c>
      <c r="B446" s="103" t="s">
        <v>3910</v>
      </c>
      <c r="C446" s="15" t="s">
        <v>3911</v>
      </c>
      <c r="D446" s="16" t="s">
        <v>46</v>
      </c>
      <c r="E446" s="17" t="s">
        <v>60</v>
      </c>
      <c r="F446" s="32" t="s">
        <v>2164</v>
      </c>
      <c r="G446" s="16" t="s">
        <v>3919</v>
      </c>
      <c r="H446" s="36" t="s">
        <v>3920</v>
      </c>
      <c r="I446" s="19">
        <v>10001</v>
      </c>
      <c r="J446" s="19">
        <v>2014</v>
      </c>
      <c r="K446" s="19" t="s">
        <v>3921</v>
      </c>
      <c r="L446" s="19">
        <v>10001</v>
      </c>
      <c r="N446" s="65" t="s">
        <v>65</v>
      </c>
      <c r="O446" s="64" t="s">
        <v>65</v>
      </c>
      <c r="P446" s="17" t="e">
        <f>COUNTIF(#REF!,B446)</f>
        <v>#REF!</v>
      </c>
    </row>
    <row r="447" spans="1:16">
      <c r="A447" s="28">
        <v>449</v>
      </c>
      <c r="B447" s="85" t="s">
        <v>3932</v>
      </c>
      <c r="C447" s="76" t="s">
        <v>3933</v>
      </c>
      <c r="D447" s="38" t="s">
        <v>46</v>
      </c>
      <c r="E447" s="17" t="s">
        <v>60</v>
      </c>
      <c r="F447" s="77" t="s">
        <v>2164</v>
      </c>
      <c r="G447" s="32" t="s">
        <v>3919</v>
      </c>
      <c r="H447" s="33" t="s">
        <v>3920</v>
      </c>
      <c r="I447" s="70">
        <v>10017</v>
      </c>
      <c r="J447" s="70">
        <v>2014</v>
      </c>
      <c r="K447" s="62" t="s">
        <v>3921</v>
      </c>
      <c r="L447" s="62">
        <v>10017</v>
      </c>
      <c r="M447" s="70"/>
      <c r="N447" s="66" t="s">
        <v>65</v>
      </c>
      <c r="O447" s="64" t="s">
        <v>65</v>
      </c>
      <c r="P447" s="17" t="e">
        <f>COUNTIF(#REF!,B447)</f>
        <v>#REF!</v>
      </c>
    </row>
    <row r="448" spans="1:16">
      <c r="A448" s="28">
        <v>450</v>
      </c>
      <c r="B448" s="89" t="s">
        <v>3940</v>
      </c>
      <c r="C448" s="90" t="s">
        <v>3941</v>
      </c>
      <c r="D448" s="38" t="s">
        <v>46</v>
      </c>
      <c r="E448" s="17" t="s">
        <v>60</v>
      </c>
      <c r="F448" s="32" t="s">
        <v>2164</v>
      </c>
      <c r="G448" s="419" t="s">
        <v>3919</v>
      </c>
      <c r="H448" s="33" t="s">
        <v>3920</v>
      </c>
      <c r="I448" s="121">
        <v>10021</v>
      </c>
      <c r="J448" s="121">
        <v>2015</v>
      </c>
      <c r="K448" s="121" t="s">
        <v>3921</v>
      </c>
      <c r="L448" s="62">
        <v>10021</v>
      </c>
      <c r="M448" s="121"/>
      <c r="N448" s="68"/>
      <c r="O448" s="64" t="s">
        <v>65</v>
      </c>
      <c r="P448" s="17" t="e">
        <f>COUNTIF(#REF!,B448)</f>
        <v>#REF!</v>
      </c>
    </row>
    <row r="449" ht="22.8" spans="1:16">
      <c r="A449" s="28">
        <v>454</v>
      </c>
      <c r="B449" s="89" t="s">
        <v>3971</v>
      </c>
      <c r="C449" s="90" t="s">
        <v>3972</v>
      </c>
      <c r="D449" s="43" t="s">
        <v>46</v>
      </c>
      <c r="E449" s="17" t="s">
        <v>60</v>
      </c>
      <c r="F449" s="44" t="s">
        <v>2164</v>
      </c>
      <c r="G449" s="44" t="s">
        <v>3919</v>
      </c>
      <c r="H449" s="33" t="s">
        <v>3920</v>
      </c>
      <c r="I449" s="121">
        <v>10116</v>
      </c>
      <c r="J449" s="121">
        <v>2018</v>
      </c>
      <c r="K449" s="121" t="s">
        <v>3921</v>
      </c>
      <c r="L449" s="62">
        <v>10116</v>
      </c>
      <c r="M449" s="121"/>
      <c r="N449" s="68"/>
      <c r="O449" s="64" t="s">
        <v>65</v>
      </c>
      <c r="P449" s="17" t="e">
        <f>COUNTIF(#REF!,B449)</f>
        <v>#REF!</v>
      </c>
    </row>
    <row r="450" spans="1:16">
      <c r="A450" s="28">
        <v>456</v>
      </c>
      <c r="B450" s="84" t="s">
        <v>3989</v>
      </c>
      <c r="C450" s="76" t="s">
        <v>3990</v>
      </c>
      <c r="D450" s="38" t="s">
        <v>46</v>
      </c>
      <c r="E450" s="17" t="s">
        <v>60</v>
      </c>
      <c r="F450" s="32" t="s">
        <v>2164</v>
      </c>
      <c r="G450" s="32" t="s">
        <v>3919</v>
      </c>
      <c r="H450" s="33" t="s">
        <v>3920</v>
      </c>
      <c r="I450" s="70">
        <v>10251</v>
      </c>
      <c r="J450" s="70">
        <v>2019</v>
      </c>
      <c r="K450" s="62" t="s">
        <v>3921</v>
      </c>
      <c r="L450" s="62">
        <v>10251</v>
      </c>
      <c r="M450" s="70"/>
      <c r="N450" s="68"/>
      <c r="O450" s="64" t="s">
        <v>65</v>
      </c>
      <c r="P450" s="17" t="e">
        <f>COUNTIF(#REF!,B450)</f>
        <v>#REF!</v>
      </c>
    </row>
    <row r="451" ht="21.6" spans="1:16">
      <c r="A451" s="28">
        <v>468</v>
      </c>
      <c r="B451" s="94" t="s">
        <v>4088</v>
      </c>
      <c r="C451" s="15" t="s">
        <v>4089</v>
      </c>
      <c r="D451" s="16" t="s">
        <v>239</v>
      </c>
      <c r="E451" s="17" t="s">
        <v>60</v>
      </c>
      <c r="F451" s="18" t="s">
        <v>2164</v>
      </c>
      <c r="G451" s="16" t="s">
        <v>3919</v>
      </c>
      <c r="H451" s="36" t="s">
        <v>3920</v>
      </c>
      <c r="I451" s="19">
        <v>14002.3</v>
      </c>
      <c r="J451" s="19">
        <v>2015</v>
      </c>
      <c r="K451" s="19" t="s">
        <v>3921</v>
      </c>
      <c r="L451" s="19">
        <v>14002</v>
      </c>
      <c r="M451" s="19">
        <v>3</v>
      </c>
      <c r="O451" s="64" t="s">
        <v>65</v>
      </c>
      <c r="P451" s="17" t="e">
        <f>COUNTIF(#REF!,B451)</f>
        <v>#REF!</v>
      </c>
    </row>
    <row r="452" spans="1:16">
      <c r="A452" s="28">
        <v>472</v>
      </c>
      <c r="B452" s="111" t="s">
        <v>4115</v>
      </c>
      <c r="C452" s="43" t="s">
        <v>4116</v>
      </c>
      <c r="D452" s="38" t="s">
        <v>46</v>
      </c>
      <c r="E452" s="17" t="s">
        <v>60</v>
      </c>
      <c r="F452" s="32" t="s">
        <v>2164</v>
      </c>
      <c r="G452" s="32" t="s">
        <v>3919</v>
      </c>
      <c r="H452" s="33" t="s">
        <v>3920</v>
      </c>
      <c r="I452" s="70">
        <v>14002.5</v>
      </c>
      <c r="J452" s="70">
        <v>2016</v>
      </c>
      <c r="K452" s="62" t="s">
        <v>3921</v>
      </c>
      <c r="L452" s="62">
        <v>14002</v>
      </c>
      <c r="M452" s="70">
        <v>5</v>
      </c>
      <c r="N452" s="68"/>
      <c r="O452" s="64" t="s">
        <v>65</v>
      </c>
      <c r="P452" s="17" t="e">
        <f>COUNTIF(#REF!,B452)</f>
        <v>#REF!</v>
      </c>
    </row>
    <row r="453" spans="1:16">
      <c r="A453" s="28">
        <v>473</v>
      </c>
      <c r="B453" s="111" t="s">
        <v>4122</v>
      </c>
      <c r="C453" s="43" t="s">
        <v>4123</v>
      </c>
      <c r="D453" s="38" t="s">
        <v>46</v>
      </c>
      <c r="E453" s="17" t="s">
        <v>60</v>
      </c>
      <c r="F453" s="32" t="s">
        <v>2164</v>
      </c>
      <c r="G453" s="419" t="s">
        <v>3919</v>
      </c>
      <c r="H453" s="33" t="s">
        <v>3920</v>
      </c>
      <c r="I453" s="70">
        <v>14002.6</v>
      </c>
      <c r="J453" s="70">
        <v>2016</v>
      </c>
      <c r="K453" s="62" t="s">
        <v>3921</v>
      </c>
      <c r="L453" s="62">
        <v>14002</v>
      </c>
      <c r="M453" s="70">
        <v>6</v>
      </c>
      <c r="N453" s="68"/>
      <c r="O453" s="64" t="s">
        <v>65</v>
      </c>
      <c r="P453" s="17" t="e">
        <f>COUNTIF(#REF!,B453)</f>
        <v>#REF!</v>
      </c>
    </row>
    <row r="454" spans="1:16">
      <c r="A454" s="28">
        <v>480</v>
      </c>
      <c r="B454" s="86" t="s">
        <v>4178</v>
      </c>
      <c r="C454" s="76" t="s">
        <v>4179</v>
      </c>
      <c r="D454" s="31" t="s">
        <v>46</v>
      </c>
      <c r="E454" s="17" t="s">
        <v>60</v>
      </c>
      <c r="F454" s="32" t="s">
        <v>2164</v>
      </c>
      <c r="G454" s="419" t="s">
        <v>3919</v>
      </c>
      <c r="H454" s="33" t="s">
        <v>3920</v>
      </c>
      <c r="I454" s="62">
        <v>14021</v>
      </c>
      <c r="J454" s="62">
        <v>2017</v>
      </c>
      <c r="K454" s="62" t="s">
        <v>3921</v>
      </c>
      <c r="L454" s="62">
        <v>14021</v>
      </c>
      <c r="M454" s="62"/>
      <c r="N454" s="68"/>
      <c r="O454" s="64" t="s">
        <v>65</v>
      </c>
      <c r="P454" s="17" t="e">
        <f>COUNTIF(#REF!,B454)</f>
        <v>#REF!</v>
      </c>
    </row>
    <row r="455" spans="1:16">
      <c r="A455" s="28">
        <v>482</v>
      </c>
      <c r="B455" s="129" t="s">
        <v>4193</v>
      </c>
      <c r="C455" s="76" t="s">
        <v>4194</v>
      </c>
      <c r="D455" s="38" t="s">
        <v>46</v>
      </c>
      <c r="E455" s="17" t="s">
        <v>60</v>
      </c>
      <c r="F455" s="40" t="s">
        <v>2164</v>
      </c>
      <c r="G455" s="32" t="s">
        <v>3919</v>
      </c>
      <c r="H455" s="33" t="s">
        <v>3920</v>
      </c>
      <c r="I455" s="62">
        <v>47013.1</v>
      </c>
      <c r="J455" s="62">
        <v>2015</v>
      </c>
      <c r="K455" s="62" t="s">
        <v>3921</v>
      </c>
      <c r="L455" s="70">
        <v>47013</v>
      </c>
      <c r="M455" s="62">
        <v>1</v>
      </c>
      <c r="N455" s="68"/>
      <c r="O455" s="64" t="s">
        <v>65</v>
      </c>
      <c r="P455" s="17" t="e">
        <f>COUNTIF(#REF!,B455)</f>
        <v>#REF!</v>
      </c>
    </row>
    <row r="456" spans="1:16">
      <c r="A456" s="28">
        <v>483</v>
      </c>
      <c r="B456" s="129" t="s">
        <v>4201</v>
      </c>
      <c r="C456" s="76" t="s">
        <v>4202</v>
      </c>
      <c r="D456" s="38" t="s">
        <v>46</v>
      </c>
      <c r="E456" s="17" t="s">
        <v>60</v>
      </c>
      <c r="F456" s="40" t="s">
        <v>2164</v>
      </c>
      <c r="G456" s="32" t="s">
        <v>3919</v>
      </c>
      <c r="H456" s="33" t="s">
        <v>3920</v>
      </c>
      <c r="I456" s="62">
        <v>47013.1</v>
      </c>
      <c r="J456" s="62">
        <v>2015</v>
      </c>
      <c r="K456" s="62" t="s">
        <v>3921</v>
      </c>
      <c r="L456" s="70">
        <v>47013</v>
      </c>
      <c r="M456" s="62">
        <v>1</v>
      </c>
      <c r="N456" s="68"/>
      <c r="O456" s="64" t="s">
        <v>65</v>
      </c>
      <c r="P456" s="17" t="e">
        <f>COUNTIF(#REF!,B456)</f>
        <v>#REF!</v>
      </c>
    </row>
    <row r="457" spans="1:16">
      <c r="A457" s="28">
        <v>486</v>
      </c>
      <c r="B457" s="96" t="s">
        <v>4225</v>
      </c>
      <c r="C457" s="100" t="s">
        <v>4226</v>
      </c>
      <c r="D457" s="16" t="s">
        <v>46</v>
      </c>
      <c r="E457" s="17" t="s">
        <v>60</v>
      </c>
      <c r="F457" s="32" t="s">
        <v>2164</v>
      </c>
      <c r="G457" s="397" t="s">
        <v>3919</v>
      </c>
      <c r="H457" s="36" t="s">
        <v>3920</v>
      </c>
      <c r="I457" s="19">
        <v>47013.3</v>
      </c>
      <c r="J457" s="19">
        <v>2023</v>
      </c>
      <c r="K457" s="19" t="s">
        <v>3921</v>
      </c>
      <c r="L457" s="19">
        <v>47013</v>
      </c>
      <c r="M457" s="19">
        <v>3</v>
      </c>
      <c r="O457" s="64" t="s">
        <v>65</v>
      </c>
      <c r="P457" s="17" t="e">
        <f>COUNTIF(#REF!,B457)</f>
        <v>#REF!</v>
      </c>
    </row>
    <row r="458" spans="1:16">
      <c r="A458" s="28">
        <v>489</v>
      </c>
      <c r="B458" s="96" t="s">
        <v>4250</v>
      </c>
      <c r="C458" s="97" t="s">
        <v>4251</v>
      </c>
      <c r="D458" s="147" t="s">
        <v>46</v>
      </c>
      <c r="E458" s="17" t="s">
        <v>60</v>
      </c>
      <c r="F458" s="32" t="s">
        <v>2164</v>
      </c>
      <c r="G458" s="16" t="s">
        <v>3919</v>
      </c>
      <c r="H458" s="36" t="s">
        <v>3920</v>
      </c>
      <c r="I458" s="122">
        <v>47013.6</v>
      </c>
      <c r="J458" s="122">
        <v>2015</v>
      </c>
      <c r="K458" s="122" t="s">
        <v>3921</v>
      </c>
      <c r="L458" s="122">
        <v>47013</v>
      </c>
      <c r="M458" s="122">
        <v>6</v>
      </c>
      <c r="N458" s="123"/>
      <c r="O458" s="64" t="s">
        <v>65</v>
      </c>
      <c r="P458" s="17" t="e">
        <f>COUNTIF(#REF!,B458)</f>
        <v>#REF!</v>
      </c>
    </row>
    <row r="459" spans="1:16">
      <c r="A459" s="28">
        <v>490</v>
      </c>
      <c r="B459" s="85" t="s">
        <v>4258</v>
      </c>
      <c r="C459" s="76" t="s">
        <v>4259</v>
      </c>
      <c r="D459" s="38" t="s">
        <v>46</v>
      </c>
      <c r="E459" s="17" t="s">
        <v>60</v>
      </c>
      <c r="F459" s="40" t="s">
        <v>2164</v>
      </c>
      <c r="G459" s="32" t="s">
        <v>3919</v>
      </c>
      <c r="H459" s="33" t="s">
        <v>3920</v>
      </c>
      <c r="I459" s="62">
        <v>47013.7</v>
      </c>
      <c r="J459" s="62">
        <v>2012</v>
      </c>
      <c r="K459" s="62" t="s">
        <v>3921</v>
      </c>
      <c r="L459" s="70">
        <v>47013</v>
      </c>
      <c r="M459" s="62">
        <v>7</v>
      </c>
      <c r="N459" s="68"/>
      <c r="O459" s="64" t="s">
        <v>65</v>
      </c>
      <c r="P459" s="17" t="e">
        <f>COUNTIF(#REF!,B459)</f>
        <v>#REF!</v>
      </c>
    </row>
    <row r="460" spans="1:16">
      <c r="A460" s="28">
        <v>491</v>
      </c>
      <c r="B460" s="84" t="s">
        <v>4265</v>
      </c>
      <c r="C460" s="76" t="s">
        <v>4266</v>
      </c>
      <c r="D460" s="31" t="s">
        <v>46</v>
      </c>
      <c r="E460" s="17" t="s">
        <v>60</v>
      </c>
      <c r="F460" s="32" t="s">
        <v>2164</v>
      </c>
      <c r="G460" s="32" t="s">
        <v>3919</v>
      </c>
      <c r="H460" s="33" t="s">
        <v>3920</v>
      </c>
      <c r="I460" s="70">
        <v>47013.8</v>
      </c>
      <c r="J460" s="70">
        <v>2012</v>
      </c>
      <c r="K460" s="62" t="s">
        <v>3921</v>
      </c>
      <c r="L460" s="62">
        <v>47013</v>
      </c>
      <c r="M460" s="70">
        <v>8</v>
      </c>
      <c r="N460" s="68"/>
      <c r="O460" s="64" t="s">
        <v>65</v>
      </c>
      <c r="P460" s="17" t="e">
        <f>COUNTIF(#REF!,B460)</f>
        <v>#REF!</v>
      </c>
    </row>
    <row r="461" spans="1:16">
      <c r="A461" s="28">
        <v>492</v>
      </c>
      <c r="B461" s="148" t="s">
        <v>4272</v>
      </c>
      <c r="C461" s="90" t="s">
        <v>4273</v>
      </c>
      <c r="D461" s="31" t="s">
        <v>46</v>
      </c>
      <c r="E461" s="17" t="s">
        <v>60</v>
      </c>
      <c r="F461" s="32" t="s">
        <v>2164</v>
      </c>
      <c r="G461" s="32" t="s">
        <v>3919</v>
      </c>
      <c r="H461" s="33" t="s">
        <v>3920</v>
      </c>
      <c r="I461" s="121">
        <v>47013.9</v>
      </c>
      <c r="J461" s="121">
        <v>2012</v>
      </c>
      <c r="K461" s="121" t="s">
        <v>3921</v>
      </c>
      <c r="L461" s="70">
        <v>47013</v>
      </c>
      <c r="M461" s="121">
        <v>9</v>
      </c>
      <c r="N461" s="68"/>
      <c r="O461" s="64" t="s">
        <v>65</v>
      </c>
      <c r="P461" s="17" t="e">
        <f>COUNTIF(#REF!,B461)</f>
        <v>#REF!</v>
      </c>
    </row>
    <row r="462" spans="1:16">
      <c r="A462" s="28">
        <v>493</v>
      </c>
      <c r="B462" s="84" t="s">
        <v>4279</v>
      </c>
      <c r="C462" s="76" t="s">
        <v>4280</v>
      </c>
      <c r="D462" s="38" t="s">
        <v>46</v>
      </c>
      <c r="E462" s="17" t="s">
        <v>60</v>
      </c>
      <c r="F462" s="32" t="s">
        <v>2164</v>
      </c>
      <c r="G462" s="32" t="s">
        <v>3919</v>
      </c>
      <c r="H462" s="33" t="s">
        <v>3920</v>
      </c>
      <c r="I462" s="70">
        <v>47013.11</v>
      </c>
      <c r="J462" s="70">
        <v>2023</v>
      </c>
      <c r="K462" s="62" t="s">
        <v>3921</v>
      </c>
      <c r="L462" s="62">
        <v>47013</v>
      </c>
      <c r="M462" s="70">
        <v>11</v>
      </c>
      <c r="N462" s="68"/>
      <c r="O462" s="64" t="s">
        <v>65</v>
      </c>
      <c r="P462" s="17" t="e">
        <f>COUNTIF(#REF!,B462)</f>
        <v>#REF!</v>
      </c>
    </row>
    <row r="463" spans="1:16">
      <c r="A463" s="28">
        <v>494</v>
      </c>
      <c r="B463" s="84" t="s">
        <v>4285</v>
      </c>
      <c r="C463" s="76" t="s">
        <v>4286</v>
      </c>
      <c r="D463" s="38" t="s">
        <v>46</v>
      </c>
      <c r="E463" s="17" t="s">
        <v>60</v>
      </c>
      <c r="F463" s="32" t="s">
        <v>2164</v>
      </c>
      <c r="G463" s="32" t="s">
        <v>3919</v>
      </c>
      <c r="H463" s="33" t="s">
        <v>3920</v>
      </c>
      <c r="I463" s="70">
        <v>47013.12</v>
      </c>
      <c r="J463" s="70">
        <v>2015</v>
      </c>
      <c r="K463" s="62" t="s">
        <v>3921</v>
      </c>
      <c r="L463" s="62">
        <v>47013</v>
      </c>
      <c r="M463" s="70">
        <v>12</v>
      </c>
      <c r="N463" s="68"/>
      <c r="O463" s="64" t="s">
        <v>65</v>
      </c>
      <c r="P463" s="17" t="e">
        <f>COUNTIF(#REF!,B463)</f>
        <v>#REF!</v>
      </c>
    </row>
    <row r="464" spans="1:16">
      <c r="A464" s="28">
        <v>495</v>
      </c>
      <c r="B464" s="84" t="s">
        <v>4292</v>
      </c>
      <c r="C464" s="76" t="s">
        <v>4293</v>
      </c>
      <c r="D464" s="38" t="s">
        <v>46</v>
      </c>
      <c r="E464" s="17" t="s">
        <v>60</v>
      </c>
      <c r="F464" s="32" t="s">
        <v>2164</v>
      </c>
      <c r="G464" s="32" t="s">
        <v>3919</v>
      </c>
      <c r="H464" s="33" t="s">
        <v>3920</v>
      </c>
      <c r="I464" s="70">
        <v>47013.13</v>
      </c>
      <c r="J464" s="70">
        <v>2015</v>
      </c>
      <c r="K464" s="62" t="s">
        <v>3921</v>
      </c>
      <c r="L464" s="62">
        <v>47013</v>
      </c>
      <c r="M464" s="70">
        <v>13</v>
      </c>
      <c r="N464" s="68"/>
      <c r="O464" s="64" t="s">
        <v>65</v>
      </c>
      <c r="P464" s="17" t="e">
        <f>COUNTIF(#REF!,B464)</f>
        <v>#REF!</v>
      </c>
    </row>
    <row r="465" spans="1:16">
      <c r="A465" s="28">
        <v>496</v>
      </c>
      <c r="B465" s="96" t="s">
        <v>4299</v>
      </c>
      <c r="C465" s="100" t="s">
        <v>4300</v>
      </c>
      <c r="D465" s="16" t="s">
        <v>46</v>
      </c>
      <c r="E465" s="17" t="s">
        <v>60</v>
      </c>
      <c r="F465" s="32" t="s">
        <v>2164</v>
      </c>
      <c r="G465" s="16" t="s">
        <v>3919</v>
      </c>
      <c r="H465" s="36" t="s">
        <v>3920</v>
      </c>
      <c r="I465" s="19">
        <v>47013.14</v>
      </c>
      <c r="J465" s="19">
        <v>2023</v>
      </c>
      <c r="K465" s="19" t="s">
        <v>3921</v>
      </c>
      <c r="L465" s="19">
        <v>47013</v>
      </c>
      <c r="M465" s="19">
        <v>14</v>
      </c>
      <c r="O465" s="64" t="s">
        <v>65</v>
      </c>
      <c r="P465" s="17" t="e">
        <f>COUNTIF(#REF!,B465)</f>
        <v>#REF!</v>
      </c>
    </row>
    <row r="466" spans="1:16">
      <c r="A466" s="28">
        <v>497</v>
      </c>
      <c r="B466" s="101" t="s">
        <v>4304</v>
      </c>
      <c r="C466" s="80" t="s">
        <v>4305</v>
      </c>
      <c r="D466" s="38" t="s">
        <v>46</v>
      </c>
      <c r="E466" s="17" t="s">
        <v>60</v>
      </c>
      <c r="F466" s="32" t="s">
        <v>2164</v>
      </c>
      <c r="G466" s="32" t="s">
        <v>3919</v>
      </c>
      <c r="H466" s="33" t="s">
        <v>3920</v>
      </c>
      <c r="I466" s="70">
        <v>47013.15</v>
      </c>
      <c r="J466" s="70">
        <v>2021</v>
      </c>
      <c r="K466" s="62" t="s">
        <v>3921</v>
      </c>
      <c r="L466" s="62">
        <v>47013</v>
      </c>
      <c r="M466" s="70">
        <v>15</v>
      </c>
      <c r="N466" s="68"/>
      <c r="O466" s="64" t="s">
        <v>65</v>
      </c>
      <c r="P466" s="17" t="e">
        <f>COUNTIF(#REF!,B466)</f>
        <v>#REF!</v>
      </c>
    </row>
    <row r="467" spans="1:16">
      <c r="A467" s="28">
        <v>498</v>
      </c>
      <c r="B467" s="101" t="s">
        <v>4311</v>
      </c>
      <c r="C467" s="80" t="s">
        <v>4312</v>
      </c>
      <c r="D467" s="38" t="s">
        <v>46</v>
      </c>
      <c r="E467" s="17" t="s">
        <v>60</v>
      </c>
      <c r="F467" s="32" t="s">
        <v>2164</v>
      </c>
      <c r="G467" s="419" t="s">
        <v>3919</v>
      </c>
      <c r="H467" s="33" t="s">
        <v>3920</v>
      </c>
      <c r="I467" s="70">
        <v>47013.16</v>
      </c>
      <c r="J467" s="70">
        <v>2024</v>
      </c>
      <c r="K467" s="62" t="s">
        <v>3921</v>
      </c>
      <c r="L467" s="62">
        <v>47013</v>
      </c>
      <c r="M467" s="70">
        <v>16</v>
      </c>
      <c r="N467" s="68"/>
      <c r="O467" s="64" t="s">
        <v>65</v>
      </c>
      <c r="P467" s="17" t="e">
        <f>COUNTIF(#REF!,B467)</f>
        <v>#REF!</v>
      </c>
    </row>
    <row r="468" spans="1:16">
      <c r="A468" s="28">
        <v>499</v>
      </c>
      <c r="B468" s="107" t="s">
        <v>4318</v>
      </c>
      <c r="C468" s="76" t="s">
        <v>4319</v>
      </c>
      <c r="D468" s="38" t="s">
        <v>46</v>
      </c>
      <c r="E468" s="17" t="s">
        <v>60</v>
      </c>
      <c r="F468" s="40" t="s">
        <v>2164</v>
      </c>
      <c r="G468" s="416" t="s">
        <v>3919</v>
      </c>
      <c r="H468" s="33" t="s">
        <v>3920</v>
      </c>
      <c r="I468" s="19">
        <v>47013.18</v>
      </c>
      <c r="J468" s="19">
        <v>2024</v>
      </c>
      <c r="K468" s="19" t="s">
        <v>3921</v>
      </c>
      <c r="L468" s="19">
        <v>47013</v>
      </c>
      <c r="M468" s="19">
        <v>18</v>
      </c>
      <c r="O468" s="64" t="s">
        <v>65</v>
      </c>
      <c r="P468" s="17" t="e">
        <f>COUNTIF(#REF!,B468)</f>
        <v>#REF!</v>
      </c>
    </row>
    <row r="469" spans="1:16">
      <c r="A469" s="28">
        <v>500</v>
      </c>
      <c r="B469" s="85" t="s">
        <v>4325</v>
      </c>
      <c r="C469" s="80" t="s">
        <v>4326</v>
      </c>
      <c r="D469" s="38" t="s">
        <v>46</v>
      </c>
      <c r="E469" s="17" t="s">
        <v>60</v>
      </c>
      <c r="F469" s="40" t="s">
        <v>2164</v>
      </c>
      <c r="G469" s="32" t="s">
        <v>4334</v>
      </c>
      <c r="H469" s="33" t="s">
        <v>4335</v>
      </c>
      <c r="I469" s="70">
        <v>2012</v>
      </c>
      <c r="J469" s="70">
        <v>2007</v>
      </c>
      <c r="K469" s="70" t="s">
        <v>4335</v>
      </c>
      <c r="L469" s="70">
        <v>2012</v>
      </c>
      <c r="M469" s="70"/>
      <c r="N469" s="68"/>
      <c r="O469" s="64" t="s">
        <v>65</v>
      </c>
      <c r="P469" s="17" t="e">
        <f>COUNTIF(#REF!,B469)</f>
        <v>#REF!</v>
      </c>
    </row>
    <row r="470" spans="1:16">
      <c r="A470" s="28">
        <v>501</v>
      </c>
      <c r="B470" s="37" t="s">
        <v>4336</v>
      </c>
      <c r="C470" s="30" t="s">
        <v>4337</v>
      </c>
      <c r="D470" s="38" t="s">
        <v>46</v>
      </c>
      <c r="E470" s="17" t="s">
        <v>60</v>
      </c>
      <c r="F470" s="32" t="s">
        <v>2164</v>
      </c>
      <c r="G470" s="32" t="s">
        <v>4334</v>
      </c>
      <c r="H470" s="33" t="s">
        <v>4335</v>
      </c>
      <c r="I470" s="33">
        <v>2018</v>
      </c>
      <c r="J470" s="33">
        <v>2008</v>
      </c>
      <c r="K470" s="33" t="s">
        <v>4335</v>
      </c>
      <c r="L470" s="62">
        <v>2018</v>
      </c>
      <c r="M470" s="33"/>
      <c r="N470" s="68"/>
      <c r="O470" s="64" t="s">
        <v>65</v>
      </c>
      <c r="P470" s="17" t="e">
        <f>COUNTIF(#REF!,B470)</f>
        <v>#REF!</v>
      </c>
    </row>
    <row r="471" spans="1:16">
      <c r="A471" s="28">
        <v>502</v>
      </c>
      <c r="B471" s="74" t="s">
        <v>4345</v>
      </c>
      <c r="C471" s="35" t="s">
        <v>4346</v>
      </c>
      <c r="D471" s="16" t="s">
        <v>46</v>
      </c>
      <c r="E471" s="17" t="s">
        <v>60</v>
      </c>
      <c r="F471" s="32" t="s">
        <v>2164</v>
      </c>
      <c r="G471" s="16" t="s">
        <v>4334</v>
      </c>
      <c r="H471" s="36" t="s">
        <v>4335</v>
      </c>
      <c r="I471" s="36">
        <v>2037</v>
      </c>
      <c r="J471" s="36">
        <v>2012</v>
      </c>
      <c r="K471" s="36" t="s">
        <v>4335</v>
      </c>
      <c r="L471" s="19">
        <v>2037</v>
      </c>
      <c r="M471" s="36"/>
      <c r="O471" s="64" t="s">
        <v>65</v>
      </c>
      <c r="P471" s="17" t="e">
        <f>COUNTIF(#REF!,B471)</f>
        <v>#REF!</v>
      </c>
    </row>
    <row r="472" spans="1:16">
      <c r="A472" s="28">
        <v>503</v>
      </c>
      <c r="B472" s="141" t="s">
        <v>4354</v>
      </c>
      <c r="C472" s="100" t="s">
        <v>4355</v>
      </c>
      <c r="D472" s="16" t="s">
        <v>46</v>
      </c>
      <c r="E472" s="17" t="s">
        <v>60</v>
      </c>
      <c r="F472" s="32" t="s">
        <v>2164</v>
      </c>
      <c r="G472" s="16" t="s">
        <v>4334</v>
      </c>
      <c r="H472" s="36" t="s">
        <v>4361</v>
      </c>
      <c r="I472" s="19">
        <v>9006</v>
      </c>
      <c r="J472" s="19">
        <v>2010</v>
      </c>
      <c r="K472" s="19" t="s">
        <v>4335</v>
      </c>
      <c r="L472" s="19">
        <v>9006</v>
      </c>
      <c r="O472" s="64" t="s">
        <v>65</v>
      </c>
      <c r="P472" s="17" t="e">
        <f>COUNTIF(#REF!,B472)</f>
        <v>#REF!</v>
      </c>
    </row>
    <row r="473" spans="1:16">
      <c r="A473" s="28">
        <v>504</v>
      </c>
      <c r="B473" s="84" t="s">
        <v>4362</v>
      </c>
      <c r="C473" s="76" t="s">
        <v>4363</v>
      </c>
      <c r="D473" s="38" t="s">
        <v>46</v>
      </c>
      <c r="E473" s="17" t="s">
        <v>60</v>
      </c>
      <c r="F473" s="32" t="s">
        <v>2164</v>
      </c>
      <c r="G473" s="419" t="s">
        <v>4372</v>
      </c>
      <c r="H473" s="33" t="s">
        <v>4373</v>
      </c>
      <c r="I473" s="70">
        <v>250</v>
      </c>
      <c r="J473" s="70">
        <v>2010</v>
      </c>
      <c r="K473" s="62" t="s">
        <v>4374</v>
      </c>
      <c r="L473" s="62">
        <v>250</v>
      </c>
      <c r="M473" s="70"/>
      <c r="N473" s="68"/>
      <c r="O473" s="64" t="s">
        <v>65</v>
      </c>
      <c r="P473" s="17" t="e">
        <f>COUNTIF(#REF!,B473)</f>
        <v>#REF!</v>
      </c>
    </row>
    <row r="474" spans="1:16">
      <c r="A474" s="28">
        <v>505</v>
      </c>
      <c r="B474" s="141" t="s">
        <v>4375</v>
      </c>
      <c r="C474" s="100" t="s">
        <v>4376</v>
      </c>
      <c r="D474" s="16" t="s">
        <v>46</v>
      </c>
      <c r="E474" s="17" t="s">
        <v>60</v>
      </c>
      <c r="F474" s="32" t="s">
        <v>2164</v>
      </c>
      <c r="G474" s="397" t="s">
        <v>4372</v>
      </c>
      <c r="H474" s="36" t="s">
        <v>4373</v>
      </c>
      <c r="I474" s="19">
        <v>276.2</v>
      </c>
      <c r="J474" s="19">
        <v>2015</v>
      </c>
      <c r="K474" s="19" t="s">
        <v>4374</v>
      </c>
      <c r="L474" s="19">
        <v>276</v>
      </c>
      <c r="M474" s="19">
        <v>2</v>
      </c>
      <c r="O474" s="64" t="s">
        <v>65</v>
      </c>
      <c r="P474" s="17" t="e">
        <f>COUNTIF(#REF!,B474)</f>
        <v>#REF!</v>
      </c>
    </row>
    <row r="475" spans="1:16">
      <c r="A475" s="28">
        <v>506</v>
      </c>
      <c r="B475" s="125" t="s">
        <v>4384</v>
      </c>
      <c r="C475" s="102" t="s">
        <v>4385</v>
      </c>
      <c r="D475" s="38" t="s">
        <v>46</v>
      </c>
      <c r="E475" s="17" t="s">
        <v>60</v>
      </c>
      <c r="F475" s="32" t="s">
        <v>2164</v>
      </c>
      <c r="G475" s="419" t="s">
        <v>4372</v>
      </c>
      <c r="H475" s="33" t="s">
        <v>4373</v>
      </c>
      <c r="I475" s="70">
        <v>276.6</v>
      </c>
      <c r="J475" s="70">
        <v>2015</v>
      </c>
      <c r="K475" s="62" t="s">
        <v>4374</v>
      </c>
      <c r="L475" s="62">
        <v>276</v>
      </c>
      <c r="M475" s="70">
        <v>6</v>
      </c>
      <c r="N475" s="68"/>
      <c r="O475" s="64" t="s">
        <v>65</v>
      </c>
      <c r="P475" s="17" t="e">
        <f>COUNTIF(#REF!,B475)</f>
        <v>#REF!</v>
      </c>
    </row>
    <row r="476" spans="1:16">
      <c r="A476" s="28">
        <v>507</v>
      </c>
      <c r="B476" s="125" t="s">
        <v>4390</v>
      </c>
      <c r="C476" s="102" t="s">
        <v>4391</v>
      </c>
      <c r="D476" s="31" t="s">
        <v>46</v>
      </c>
      <c r="E476" s="17" t="s">
        <v>60</v>
      </c>
      <c r="F476" s="32" t="s">
        <v>2164</v>
      </c>
      <c r="G476" s="419" t="s">
        <v>4372</v>
      </c>
      <c r="H476" s="33" t="s">
        <v>4373</v>
      </c>
      <c r="I476" s="70">
        <v>276.18</v>
      </c>
      <c r="J476" s="70">
        <v>2015</v>
      </c>
      <c r="K476" s="62" t="s">
        <v>4374</v>
      </c>
      <c r="L476" s="62">
        <v>276</v>
      </c>
      <c r="M476" s="70">
        <v>18</v>
      </c>
      <c r="N476" s="68"/>
      <c r="O476" s="64" t="s">
        <v>65</v>
      </c>
      <c r="P476" s="17" t="e">
        <f>COUNTIF(#REF!,B476)</f>
        <v>#REF!</v>
      </c>
    </row>
    <row r="477" spans="1:16">
      <c r="A477" s="28">
        <v>508</v>
      </c>
      <c r="B477" s="91" t="s">
        <v>4396</v>
      </c>
      <c r="C477" s="88" t="s">
        <v>4397</v>
      </c>
      <c r="D477" s="31" t="s">
        <v>46</v>
      </c>
      <c r="E477" s="17" t="s">
        <v>60</v>
      </c>
      <c r="F477" s="32" t="s">
        <v>2164</v>
      </c>
      <c r="G477" s="419" t="s">
        <v>4372</v>
      </c>
      <c r="H477" s="62" t="s">
        <v>4373</v>
      </c>
      <c r="I477" s="70">
        <v>276.21</v>
      </c>
      <c r="J477" s="70">
        <v>2015</v>
      </c>
      <c r="K477" s="62" t="s">
        <v>4374</v>
      </c>
      <c r="L477" s="62">
        <v>276</v>
      </c>
      <c r="M477" s="70">
        <v>21</v>
      </c>
      <c r="N477" s="68"/>
      <c r="O477" s="64" t="s">
        <v>65</v>
      </c>
      <c r="P477" s="17" t="e">
        <f>COUNTIF(#REF!,B477)</f>
        <v>#REF!</v>
      </c>
    </row>
    <row r="478" spans="1:16">
      <c r="A478" s="28">
        <v>509</v>
      </c>
      <c r="B478" s="91" t="s">
        <v>4401</v>
      </c>
      <c r="C478" s="88" t="s">
        <v>4402</v>
      </c>
      <c r="D478" s="31" t="s">
        <v>46</v>
      </c>
      <c r="E478" s="17" t="s">
        <v>60</v>
      </c>
      <c r="F478" s="32" t="s">
        <v>2164</v>
      </c>
      <c r="G478" s="419" t="s">
        <v>4372</v>
      </c>
      <c r="H478" s="62" t="s">
        <v>4373</v>
      </c>
      <c r="I478" s="70">
        <v>276.24</v>
      </c>
      <c r="J478" s="70">
        <v>2015</v>
      </c>
      <c r="K478" s="62" t="s">
        <v>4374</v>
      </c>
      <c r="L478" s="62">
        <v>276</v>
      </c>
      <c r="M478" s="70">
        <v>24</v>
      </c>
      <c r="N478" s="68"/>
      <c r="O478" s="64" t="s">
        <v>65</v>
      </c>
      <c r="P478" s="17" t="e">
        <f>COUNTIF(#REF!,B478)</f>
        <v>#REF!</v>
      </c>
    </row>
    <row r="479" spans="1:16">
      <c r="A479" s="28">
        <v>510</v>
      </c>
      <c r="B479" s="89" t="s">
        <v>4406</v>
      </c>
      <c r="C479" s="90" t="s">
        <v>4407</v>
      </c>
      <c r="D479" s="76" t="s">
        <v>445</v>
      </c>
      <c r="E479" s="17" t="s">
        <v>60</v>
      </c>
      <c r="F479" s="44" t="s">
        <v>2164</v>
      </c>
      <c r="G479" s="44" t="s">
        <v>4415</v>
      </c>
      <c r="H479" s="62" t="s">
        <v>4416</v>
      </c>
      <c r="I479" s="121">
        <v>124</v>
      </c>
      <c r="J479" s="121">
        <v>2013</v>
      </c>
      <c r="K479" s="121" t="s">
        <v>4416</v>
      </c>
      <c r="L479" s="62">
        <v>124</v>
      </c>
      <c r="M479" s="121"/>
      <c r="N479" s="68"/>
      <c r="O479" s="64" t="s">
        <v>65</v>
      </c>
      <c r="P479" s="17" t="e">
        <f>COUNTIF(#REF!,B479)</f>
        <v>#REF!</v>
      </c>
    </row>
    <row r="480" spans="1:16">
      <c r="A480" s="28">
        <v>511</v>
      </c>
      <c r="B480" s="91" t="s">
        <v>4417</v>
      </c>
      <c r="C480" s="88" t="s">
        <v>4418</v>
      </c>
      <c r="D480" s="31" t="s">
        <v>46</v>
      </c>
      <c r="E480" s="17" t="s">
        <v>60</v>
      </c>
      <c r="F480" s="32" t="s">
        <v>2164</v>
      </c>
      <c r="G480" s="32" t="s">
        <v>4426</v>
      </c>
      <c r="H480" s="62" t="s">
        <v>4427</v>
      </c>
      <c r="I480" s="70">
        <v>2579</v>
      </c>
      <c r="J480" s="70">
        <v>2008</v>
      </c>
      <c r="K480" s="62" t="s">
        <v>4428</v>
      </c>
      <c r="L480" s="62">
        <v>2579</v>
      </c>
      <c r="M480" s="70"/>
      <c r="N480" s="68"/>
      <c r="O480" s="64" t="s">
        <v>65</v>
      </c>
      <c r="P480" s="17" t="e">
        <f>COUNTIF(#REF!,B480)</f>
        <v>#REF!</v>
      </c>
    </row>
    <row r="481" spans="1:16">
      <c r="A481" s="28">
        <v>512</v>
      </c>
      <c r="B481" s="129" t="s">
        <v>4429</v>
      </c>
      <c r="C481" s="76" t="s">
        <v>4430</v>
      </c>
      <c r="D481" s="31" t="s">
        <v>46</v>
      </c>
      <c r="E481" s="17" t="s">
        <v>60</v>
      </c>
      <c r="F481" s="40" t="s">
        <v>2164</v>
      </c>
      <c r="G481" s="32" t="s">
        <v>4426</v>
      </c>
      <c r="H481" s="62" t="s">
        <v>4427</v>
      </c>
      <c r="I481" s="70">
        <v>2701</v>
      </c>
      <c r="J481" s="70">
        <v>2022</v>
      </c>
      <c r="K481" s="70" t="s">
        <v>4428</v>
      </c>
      <c r="L481" s="62">
        <v>2701</v>
      </c>
      <c r="M481" s="70"/>
      <c r="N481" s="66" t="s">
        <v>65</v>
      </c>
      <c r="O481" s="64" t="s">
        <v>65</v>
      </c>
      <c r="P481" s="17" t="e">
        <f>COUNTIF(#REF!,B481)</f>
        <v>#REF!</v>
      </c>
    </row>
    <row r="482" spans="1:16">
      <c r="A482" s="28">
        <v>516</v>
      </c>
      <c r="B482" s="89" t="s">
        <v>4464</v>
      </c>
      <c r="C482" s="90" t="s">
        <v>4465</v>
      </c>
      <c r="D482" s="43" t="s">
        <v>46</v>
      </c>
      <c r="E482" s="17" t="s">
        <v>60</v>
      </c>
      <c r="F482" s="44" t="s">
        <v>2164</v>
      </c>
      <c r="G482" s="44" t="s">
        <v>4473</v>
      </c>
      <c r="H482" s="62" t="s">
        <v>4474</v>
      </c>
      <c r="I482" s="121">
        <v>2025</v>
      </c>
      <c r="J482" s="121">
        <v>2012</v>
      </c>
      <c r="K482" s="121" t="s">
        <v>4474</v>
      </c>
      <c r="L482" s="62">
        <v>2025</v>
      </c>
      <c r="M482" s="121"/>
      <c r="N482" s="68"/>
      <c r="O482" s="64" t="s">
        <v>65</v>
      </c>
      <c r="P482" s="17" t="e">
        <f>COUNTIF(#REF!,B482)</f>
        <v>#REF!</v>
      </c>
    </row>
    <row r="483" ht="15.15" spans="1:16">
      <c r="A483" s="28">
        <v>517</v>
      </c>
      <c r="B483" s="29" t="s">
        <v>4475</v>
      </c>
      <c r="C483" s="88" t="s">
        <v>4210</v>
      </c>
      <c r="D483" s="31" t="s">
        <v>445</v>
      </c>
      <c r="E483" s="17" t="s">
        <v>60</v>
      </c>
      <c r="F483" s="32" t="s">
        <v>2164</v>
      </c>
      <c r="G483" s="32" t="s">
        <v>4482</v>
      </c>
      <c r="H483" s="62" t="s">
        <v>4483</v>
      </c>
      <c r="I483" s="70">
        <v>4730.2</v>
      </c>
      <c r="J483" s="70">
        <v>2016</v>
      </c>
      <c r="K483" s="62" t="s">
        <v>4484</v>
      </c>
      <c r="L483" s="62">
        <v>4730</v>
      </c>
      <c r="M483" s="70">
        <v>2</v>
      </c>
      <c r="N483" s="68"/>
      <c r="O483" s="64" t="s">
        <v>65</v>
      </c>
      <c r="P483" s="17" t="e">
        <f>COUNTIF(#REF!,B483)</f>
        <v>#REF!</v>
      </c>
    </row>
    <row r="484" ht="15.15" spans="1:16">
      <c r="A484" s="28">
        <v>518</v>
      </c>
      <c r="B484" s="34" t="s">
        <v>4485</v>
      </c>
      <c r="C484" s="149" t="s">
        <v>4218</v>
      </c>
      <c r="D484" s="150" t="s">
        <v>445</v>
      </c>
      <c r="E484" s="17" t="s">
        <v>60</v>
      </c>
      <c r="F484" s="32" t="s">
        <v>2164</v>
      </c>
      <c r="G484" s="32" t="s">
        <v>4482</v>
      </c>
      <c r="H484" s="19" t="s">
        <v>4483</v>
      </c>
      <c r="I484" s="156">
        <v>4730.3</v>
      </c>
      <c r="J484" s="156">
        <v>2016</v>
      </c>
      <c r="K484" s="156" t="s">
        <v>4484</v>
      </c>
      <c r="L484" s="156">
        <v>4730</v>
      </c>
      <c r="M484" s="156">
        <v>3</v>
      </c>
      <c r="N484" s="157"/>
      <c r="O484" s="64" t="s">
        <v>65</v>
      </c>
      <c r="P484" s="17" t="e">
        <f>COUNTIF(#REF!,B484)</f>
        <v>#REF!</v>
      </c>
    </row>
    <row r="485" spans="1:16">
      <c r="A485" s="28">
        <v>519</v>
      </c>
      <c r="B485" s="41" t="s">
        <v>4492</v>
      </c>
      <c r="C485" s="90" t="s">
        <v>4493</v>
      </c>
      <c r="D485" s="43" t="s">
        <v>445</v>
      </c>
      <c r="E485" s="17" t="s">
        <v>60</v>
      </c>
      <c r="F485" s="44" t="s">
        <v>2164</v>
      </c>
      <c r="G485" s="422" t="s">
        <v>4482</v>
      </c>
      <c r="H485" s="62" t="s">
        <v>4483</v>
      </c>
      <c r="I485" s="121">
        <v>4730.4</v>
      </c>
      <c r="J485" s="121">
        <v>2005</v>
      </c>
      <c r="K485" s="121" t="s">
        <v>4484</v>
      </c>
      <c r="L485" s="62">
        <v>4730</v>
      </c>
      <c r="M485" s="121">
        <v>4</v>
      </c>
      <c r="N485" s="68"/>
      <c r="O485" s="64" t="s">
        <v>65</v>
      </c>
      <c r="P485" s="17" t="e">
        <f>COUNTIF(#REF!,B485)</f>
        <v>#REF!</v>
      </c>
    </row>
    <row r="486" ht="15.6" spans="1:16">
      <c r="A486" s="28">
        <v>528</v>
      </c>
      <c r="B486" s="79" t="s">
        <v>4568</v>
      </c>
      <c r="C486" s="15" t="s">
        <v>4569</v>
      </c>
      <c r="D486" s="76" t="s">
        <v>46</v>
      </c>
      <c r="E486" s="17" t="s">
        <v>60</v>
      </c>
      <c r="F486" s="16" t="s">
        <v>2164</v>
      </c>
      <c r="G486" s="18" t="s">
        <v>4482</v>
      </c>
      <c r="H486" s="16" t="s">
        <v>4483</v>
      </c>
      <c r="I486" s="19">
        <v>8467</v>
      </c>
      <c r="J486" s="19">
        <v>2014</v>
      </c>
      <c r="K486" s="19" t="s">
        <v>4484</v>
      </c>
      <c r="L486" s="19">
        <v>8467</v>
      </c>
      <c r="O486" s="64" t="s">
        <v>65</v>
      </c>
      <c r="P486" s="17" t="e">
        <f>COUNTIF(#REF!,B486)</f>
        <v>#REF!</v>
      </c>
    </row>
    <row r="487" ht="15.6" spans="1:16">
      <c r="A487" s="28">
        <v>529</v>
      </c>
      <c r="B487" s="79" t="s">
        <v>4579</v>
      </c>
      <c r="C487" s="15" t="s">
        <v>4580</v>
      </c>
      <c r="D487" s="76" t="s">
        <v>46</v>
      </c>
      <c r="E487" s="17" t="s">
        <v>60</v>
      </c>
      <c r="F487" s="16" t="s">
        <v>2164</v>
      </c>
      <c r="G487" s="18" t="s">
        <v>4482</v>
      </c>
      <c r="H487" s="16" t="s">
        <v>4483</v>
      </c>
      <c r="I487" s="19">
        <v>9388</v>
      </c>
      <c r="J487" s="19">
        <v>2015</v>
      </c>
      <c r="K487" s="19" t="s">
        <v>4484</v>
      </c>
      <c r="L487" s="19">
        <v>9388</v>
      </c>
      <c r="O487" s="64" t="s">
        <v>65</v>
      </c>
      <c r="P487" s="17" t="e">
        <f>COUNTIF(#REF!,B487)</f>
        <v>#REF!</v>
      </c>
    </row>
    <row r="488" ht="15.6" spans="1:16">
      <c r="A488" s="28">
        <v>530</v>
      </c>
      <c r="B488" s="79" t="s">
        <v>4589</v>
      </c>
      <c r="C488" s="15" t="s">
        <v>4590</v>
      </c>
      <c r="D488" s="76" t="s">
        <v>46</v>
      </c>
      <c r="E488" s="17" t="s">
        <v>60</v>
      </c>
      <c r="F488" s="16" t="s">
        <v>2164</v>
      </c>
      <c r="G488" s="18" t="s">
        <v>4595</v>
      </c>
      <c r="H488" s="16" t="s">
        <v>4596</v>
      </c>
      <c r="I488" s="19">
        <v>46</v>
      </c>
      <c r="J488" s="19">
        <v>2012</v>
      </c>
      <c r="K488" s="19" t="s">
        <v>4596</v>
      </c>
      <c r="L488" s="19">
        <v>46</v>
      </c>
      <c r="O488" s="64" t="s">
        <v>65</v>
      </c>
      <c r="P488" s="17" t="e">
        <f>COUNTIF(#REF!,B488)</f>
        <v>#REF!</v>
      </c>
    </row>
    <row r="489" spans="1:16">
      <c r="A489" s="28">
        <v>532</v>
      </c>
      <c r="B489" s="151" t="s">
        <v>4610</v>
      </c>
      <c r="C489" s="15" t="s">
        <v>4611</v>
      </c>
      <c r="D489" s="76" t="s">
        <v>46</v>
      </c>
      <c r="E489" s="17" t="s">
        <v>60</v>
      </c>
      <c r="F489" s="16" t="s">
        <v>2164</v>
      </c>
      <c r="G489" s="18" t="s">
        <v>4620</v>
      </c>
      <c r="H489" s="16" t="s">
        <v>4621</v>
      </c>
      <c r="I489" s="19">
        <v>695</v>
      </c>
      <c r="J489" s="19">
        <v>2019</v>
      </c>
      <c r="K489" s="19" t="s">
        <v>4621</v>
      </c>
      <c r="L489" s="19">
        <v>695</v>
      </c>
      <c r="O489" s="64" t="s">
        <v>65</v>
      </c>
      <c r="P489" s="17" t="e">
        <f>COUNTIF(#REF!,B489)</f>
        <v>#REF!</v>
      </c>
    </row>
    <row r="490" spans="1:16">
      <c r="A490" s="28">
        <v>533</v>
      </c>
      <c r="B490" s="34" t="s">
        <v>4622</v>
      </c>
      <c r="C490" s="76" t="s">
        <v>4623</v>
      </c>
      <c r="D490" s="147" t="s">
        <v>445</v>
      </c>
      <c r="E490" s="17" t="s">
        <v>60</v>
      </c>
      <c r="F490" s="16" t="s">
        <v>4634</v>
      </c>
      <c r="G490" s="77" t="s">
        <v>4635</v>
      </c>
      <c r="H490" s="77" t="s">
        <v>4636</v>
      </c>
      <c r="I490" s="19">
        <v>2560</v>
      </c>
      <c r="J490" s="19">
        <v>2002</v>
      </c>
      <c r="K490" s="70" t="s">
        <v>4637</v>
      </c>
      <c r="L490" s="19">
        <v>2560</v>
      </c>
      <c r="N490" s="123"/>
      <c r="O490" s="64" t="s">
        <v>65</v>
      </c>
      <c r="P490" s="17" t="e">
        <f>COUNTIF(#REF!,B490)</f>
        <v>#REF!</v>
      </c>
    </row>
    <row r="491" spans="1:16">
      <c r="A491" s="28">
        <v>535</v>
      </c>
      <c r="B491" s="34" t="s">
        <v>4646</v>
      </c>
      <c r="C491" s="97" t="s">
        <v>4647</v>
      </c>
      <c r="D491" s="51" t="s">
        <v>46</v>
      </c>
      <c r="E491" s="17" t="s">
        <v>60</v>
      </c>
      <c r="F491" s="147" t="s">
        <v>2164</v>
      </c>
      <c r="G491" s="423" t="s">
        <v>4652</v>
      </c>
      <c r="H491" s="77" t="s">
        <v>4653</v>
      </c>
      <c r="I491" s="19">
        <v>316</v>
      </c>
      <c r="J491" s="122">
        <v>1998</v>
      </c>
      <c r="K491" s="122" t="s">
        <v>4654</v>
      </c>
      <c r="L491" s="122">
        <v>316</v>
      </c>
      <c r="M491" s="122"/>
      <c r="N491" s="123"/>
      <c r="O491" s="64" t="s">
        <v>65</v>
      </c>
      <c r="P491" s="17" t="e">
        <f>COUNTIF(#REF!,B491)</f>
        <v>#REF!</v>
      </c>
    </row>
    <row r="492" spans="1:16">
      <c r="A492" s="28">
        <v>536</v>
      </c>
      <c r="B492" s="151" t="s">
        <v>4655</v>
      </c>
      <c r="C492" s="15" t="s">
        <v>4656</v>
      </c>
      <c r="D492" s="51" t="s">
        <v>46</v>
      </c>
      <c r="E492" s="17" t="s">
        <v>60</v>
      </c>
      <c r="F492" s="16" t="s">
        <v>2164</v>
      </c>
      <c r="G492" s="400" t="s">
        <v>4652</v>
      </c>
      <c r="H492" s="16" t="s">
        <v>4653</v>
      </c>
      <c r="I492" s="19">
        <v>3004</v>
      </c>
      <c r="J492" s="19">
        <v>2011</v>
      </c>
      <c r="K492" s="19" t="s">
        <v>4654</v>
      </c>
      <c r="L492" s="16">
        <v>3004</v>
      </c>
      <c r="O492" s="64" t="s">
        <v>65</v>
      </c>
      <c r="P492" s="17" t="e">
        <f>COUNTIF(#REF!,B492)</f>
        <v>#REF!</v>
      </c>
    </row>
    <row r="493" spans="1:16">
      <c r="A493" s="28">
        <v>537</v>
      </c>
      <c r="B493" s="151" t="s">
        <v>4665</v>
      </c>
      <c r="C493" s="15" t="s">
        <v>4666</v>
      </c>
      <c r="D493" s="51" t="s">
        <v>46</v>
      </c>
      <c r="E493" s="17" t="s">
        <v>60</v>
      </c>
      <c r="F493" s="16" t="s">
        <v>2164</v>
      </c>
      <c r="G493" s="18" t="s">
        <v>4675</v>
      </c>
      <c r="H493" s="16" t="s">
        <v>4676</v>
      </c>
      <c r="I493" s="19">
        <v>1036</v>
      </c>
      <c r="J493" s="19">
        <v>2013</v>
      </c>
      <c r="K493" s="19" t="s">
        <v>4677</v>
      </c>
      <c r="L493" s="16">
        <v>1036</v>
      </c>
      <c r="O493" s="64" t="s">
        <v>65</v>
      </c>
      <c r="P493" s="17" t="e">
        <f>COUNTIF(#REF!,B493)</f>
        <v>#REF!</v>
      </c>
    </row>
    <row r="494" spans="1:16">
      <c r="A494" s="28">
        <v>538</v>
      </c>
      <c r="B494" s="151" t="s">
        <v>4678</v>
      </c>
      <c r="C494" s="15" t="s">
        <v>4679</v>
      </c>
      <c r="D494" s="51" t="s">
        <v>46</v>
      </c>
      <c r="E494" s="17" t="s">
        <v>60</v>
      </c>
      <c r="F494" s="16" t="s">
        <v>2164</v>
      </c>
      <c r="G494" s="400" t="s">
        <v>4684</v>
      </c>
      <c r="H494" s="16" t="s">
        <v>4685</v>
      </c>
      <c r="I494" s="19">
        <v>754</v>
      </c>
      <c r="J494" s="19">
        <v>2016</v>
      </c>
      <c r="K494" s="19" t="s">
        <v>4686</v>
      </c>
      <c r="L494" s="16">
        <v>754</v>
      </c>
      <c r="O494" s="64" t="s">
        <v>65</v>
      </c>
      <c r="P494" s="17" t="e">
        <f>COUNTIF(#REF!,B494)</f>
        <v>#REF!</v>
      </c>
    </row>
    <row r="495" spans="1:16">
      <c r="A495" s="28">
        <v>539</v>
      </c>
      <c r="B495" s="151" t="s">
        <v>4687</v>
      </c>
      <c r="C495" s="15" t="s">
        <v>4688</v>
      </c>
      <c r="D495" s="51" t="s">
        <v>239</v>
      </c>
      <c r="E495" s="17" t="s">
        <v>60</v>
      </c>
      <c r="F495" s="16" t="s">
        <v>4634</v>
      </c>
      <c r="G495" s="18" t="s">
        <v>4699</v>
      </c>
      <c r="H495" s="16" t="s">
        <v>4700</v>
      </c>
      <c r="I495" s="19">
        <v>31</v>
      </c>
      <c r="J495" s="19">
        <v>2007</v>
      </c>
      <c r="K495" s="19" t="s">
        <v>4701</v>
      </c>
      <c r="L495" s="16">
        <v>31</v>
      </c>
      <c r="O495" s="64" t="s">
        <v>65</v>
      </c>
      <c r="P495" s="17" t="e">
        <f>COUNTIF(#REF!,B495)</f>
        <v>#REF!</v>
      </c>
    </row>
    <row r="496" spans="1:16">
      <c r="A496" s="28">
        <v>540</v>
      </c>
      <c r="B496" s="151" t="s">
        <v>4702</v>
      </c>
      <c r="C496" s="15" t="s">
        <v>4703</v>
      </c>
      <c r="D496" s="51" t="s">
        <v>239</v>
      </c>
      <c r="E496" s="17" t="s">
        <v>60</v>
      </c>
      <c r="F496" s="16" t="s">
        <v>4634</v>
      </c>
      <c r="G496" s="18" t="s">
        <v>4699</v>
      </c>
      <c r="H496" s="16" t="s">
        <v>4700</v>
      </c>
      <c r="I496" s="19">
        <v>91</v>
      </c>
      <c r="J496" s="19">
        <v>2004</v>
      </c>
      <c r="K496" s="19" t="s">
        <v>4701</v>
      </c>
      <c r="L496" s="16">
        <v>91</v>
      </c>
      <c r="O496" s="64" t="s">
        <v>65</v>
      </c>
      <c r="P496" s="17" t="e">
        <f>COUNTIF(#REF!,B496)</f>
        <v>#REF!</v>
      </c>
    </row>
    <row r="497" spans="1:16">
      <c r="A497" s="28">
        <v>541</v>
      </c>
      <c r="B497" s="152" t="s">
        <v>4711</v>
      </c>
      <c r="C497" s="15" t="s">
        <v>4712</v>
      </c>
      <c r="D497" s="51" t="s">
        <v>239</v>
      </c>
      <c r="E497" s="17" t="s">
        <v>60</v>
      </c>
      <c r="F497" s="16" t="s">
        <v>4634</v>
      </c>
      <c r="G497" s="18" t="s">
        <v>4699</v>
      </c>
      <c r="H497" s="16" t="s">
        <v>4700</v>
      </c>
      <c r="I497" s="19">
        <v>125</v>
      </c>
      <c r="J497" s="19">
        <v>2007</v>
      </c>
      <c r="K497" s="19" t="s">
        <v>4701</v>
      </c>
      <c r="L497" s="16">
        <v>125</v>
      </c>
      <c r="O497" s="64" t="s">
        <v>65</v>
      </c>
      <c r="P497" s="17" t="e">
        <f>COUNTIF(#REF!,B497)</f>
        <v>#REF!</v>
      </c>
    </row>
    <row r="498" ht="15.6" spans="1:16">
      <c r="A498" s="28">
        <v>543</v>
      </c>
      <c r="B498" s="79" t="s">
        <v>4725</v>
      </c>
      <c r="C498" s="15" t="s">
        <v>4726</v>
      </c>
      <c r="D498" s="51" t="s">
        <v>239</v>
      </c>
      <c r="E498" s="17" t="s">
        <v>60</v>
      </c>
      <c r="F498" s="16" t="s">
        <v>4634</v>
      </c>
      <c r="G498" s="18" t="s">
        <v>4699</v>
      </c>
      <c r="H498" s="16" t="s">
        <v>4700</v>
      </c>
      <c r="I498" s="19">
        <v>1025</v>
      </c>
      <c r="J498" s="19">
        <v>2010</v>
      </c>
      <c r="K498" s="19" t="s">
        <v>4701</v>
      </c>
      <c r="L498" s="16">
        <v>1025</v>
      </c>
      <c r="O498" s="64" t="s">
        <v>65</v>
      </c>
      <c r="P498" s="17" t="e">
        <f>COUNTIF(#REF!,B498)</f>
        <v>#REF!</v>
      </c>
    </row>
    <row r="499" ht="21.6" spans="1:16">
      <c r="A499" s="28">
        <v>546</v>
      </c>
      <c r="B499" s="79" t="s">
        <v>4744</v>
      </c>
      <c r="C499" s="15" t="s">
        <v>4745</v>
      </c>
      <c r="D499" s="51" t="s">
        <v>46</v>
      </c>
      <c r="E499" s="17" t="s">
        <v>60</v>
      </c>
      <c r="F499" s="16" t="s">
        <v>4634</v>
      </c>
      <c r="G499" s="18" t="s">
        <v>4699</v>
      </c>
      <c r="H499" s="16" t="s">
        <v>4700</v>
      </c>
      <c r="I499" s="19">
        <v>1091</v>
      </c>
      <c r="J499" s="19">
        <v>2020</v>
      </c>
      <c r="K499" s="19" t="s">
        <v>4701</v>
      </c>
      <c r="L499" s="16">
        <v>1091</v>
      </c>
      <c r="N499" s="65" t="s">
        <v>65</v>
      </c>
      <c r="O499" s="64" t="s">
        <v>65</v>
      </c>
      <c r="P499" s="17" t="e">
        <f>COUNTIF(#REF!,B499)</f>
        <v>#REF!</v>
      </c>
    </row>
    <row r="500" spans="1:16">
      <c r="A500" s="28">
        <v>550</v>
      </c>
      <c r="B500" s="37" t="s">
        <v>4780</v>
      </c>
      <c r="C500" s="76" t="s">
        <v>4781</v>
      </c>
      <c r="D500" s="51" t="s">
        <v>46</v>
      </c>
      <c r="E500" s="17" t="s">
        <v>60</v>
      </c>
      <c r="F500" s="31" t="s">
        <v>4634</v>
      </c>
      <c r="G500" s="77" t="s">
        <v>4699</v>
      </c>
      <c r="H500" s="77" t="s">
        <v>4700</v>
      </c>
      <c r="I500" s="62">
        <v>1187</v>
      </c>
      <c r="J500" s="70">
        <v>2019</v>
      </c>
      <c r="K500" s="70" t="s">
        <v>4701</v>
      </c>
      <c r="L500" s="16">
        <v>1187</v>
      </c>
      <c r="M500" s="62"/>
      <c r="O500" s="64" t="s">
        <v>65</v>
      </c>
      <c r="P500" s="17" t="e">
        <f>COUNTIF(#REF!,B500)</f>
        <v>#REF!</v>
      </c>
    </row>
    <row r="501" ht="15.6" spans="1:16">
      <c r="A501" s="28">
        <v>561</v>
      </c>
      <c r="B501" s="79" t="s">
        <v>4847</v>
      </c>
      <c r="C501" s="15" t="s">
        <v>4726</v>
      </c>
      <c r="D501" s="51" t="s">
        <v>46</v>
      </c>
      <c r="E501" s="17" t="s">
        <v>60</v>
      </c>
      <c r="F501" s="16" t="s">
        <v>4634</v>
      </c>
      <c r="G501" s="18" t="s">
        <v>4699</v>
      </c>
      <c r="H501" s="16" t="s">
        <v>4700</v>
      </c>
      <c r="I501" s="19">
        <v>2025</v>
      </c>
      <c r="J501" s="19">
        <v>2017</v>
      </c>
      <c r="K501" s="19" t="s">
        <v>4701</v>
      </c>
      <c r="L501" s="16">
        <v>2025</v>
      </c>
      <c r="N501" s="65" t="s">
        <v>65</v>
      </c>
      <c r="O501" s="64" t="s">
        <v>65</v>
      </c>
      <c r="P501" s="17" t="e">
        <f>COUNTIF(#REF!,B501)</f>
        <v>#REF!</v>
      </c>
    </row>
    <row r="502" ht="15.6" spans="1:16">
      <c r="A502" s="28">
        <v>564</v>
      </c>
      <c r="B502" s="79" t="s">
        <v>4869</v>
      </c>
      <c r="C502" s="15" t="s">
        <v>4870</v>
      </c>
      <c r="D502" s="51" t="s">
        <v>46</v>
      </c>
      <c r="E502" s="17" t="s">
        <v>60</v>
      </c>
      <c r="F502" s="16" t="s">
        <v>4634</v>
      </c>
      <c r="G502" s="18" t="s">
        <v>4699</v>
      </c>
      <c r="H502" s="16" t="s">
        <v>4700</v>
      </c>
      <c r="I502" s="19">
        <v>2082</v>
      </c>
      <c r="J502" s="19">
        <v>2017</v>
      </c>
      <c r="K502" s="19" t="s">
        <v>4701</v>
      </c>
      <c r="L502" s="16">
        <v>2082</v>
      </c>
      <c r="O502" s="64" t="s">
        <v>65</v>
      </c>
      <c r="P502" s="17" t="e">
        <f>COUNTIF(#REF!,B502)</f>
        <v>#REF!</v>
      </c>
    </row>
    <row r="503" ht="21.6" spans="1:16">
      <c r="A503" s="28">
        <v>566</v>
      </c>
      <c r="B503" s="79" t="s">
        <v>4887</v>
      </c>
      <c r="C503" s="15" t="s">
        <v>4888</v>
      </c>
      <c r="D503" s="51" t="s">
        <v>46</v>
      </c>
      <c r="E503" s="17" t="s">
        <v>60</v>
      </c>
      <c r="F503" s="16" t="s">
        <v>4634</v>
      </c>
      <c r="G503" s="18" t="s">
        <v>4699</v>
      </c>
      <c r="H503" s="16" t="s">
        <v>4700</v>
      </c>
      <c r="I503" s="19">
        <v>2553</v>
      </c>
      <c r="J503" s="19">
        <v>2018</v>
      </c>
      <c r="K503" s="19" t="s">
        <v>4701</v>
      </c>
      <c r="L503" s="16">
        <v>2553</v>
      </c>
      <c r="O503" s="64" t="s">
        <v>65</v>
      </c>
      <c r="P503" s="17" t="e">
        <f>COUNTIF(#REF!,B503)</f>
        <v>#REF!</v>
      </c>
    </row>
    <row r="504" ht="15.6" spans="1:16">
      <c r="A504" s="28">
        <v>569</v>
      </c>
      <c r="B504" s="79" t="s">
        <v>4909</v>
      </c>
      <c r="C504" s="15" t="s">
        <v>4910</v>
      </c>
      <c r="D504" s="51" t="s">
        <v>46</v>
      </c>
      <c r="E504" s="17" t="s">
        <v>60</v>
      </c>
      <c r="F504" s="16" t="s">
        <v>4634</v>
      </c>
      <c r="G504" s="18" t="s">
        <v>4699</v>
      </c>
      <c r="H504" s="16" t="s">
        <v>4700</v>
      </c>
      <c r="I504" s="19">
        <v>2634</v>
      </c>
      <c r="J504" s="19">
        <v>2019</v>
      </c>
      <c r="K504" s="19" t="s">
        <v>4701</v>
      </c>
      <c r="L504" s="16">
        <v>2634</v>
      </c>
      <c r="O504" s="64" t="s">
        <v>65</v>
      </c>
      <c r="P504" s="17" t="e">
        <f>COUNTIF(#REF!,B504)</f>
        <v>#REF!</v>
      </c>
    </row>
    <row r="505" ht="21.6" spans="1:16">
      <c r="A505" s="28">
        <v>570</v>
      </c>
      <c r="B505" s="79" t="s">
        <v>4916</v>
      </c>
      <c r="C505" s="15" t="s">
        <v>4917</v>
      </c>
      <c r="D505" s="51" t="s">
        <v>46</v>
      </c>
      <c r="E505" s="17" t="s">
        <v>60</v>
      </c>
      <c r="F505" s="16" t="s">
        <v>4634</v>
      </c>
      <c r="G505" s="18" t="s">
        <v>4699</v>
      </c>
      <c r="H505" s="16" t="s">
        <v>4700</v>
      </c>
      <c r="I505" s="19">
        <v>2998</v>
      </c>
      <c r="J505" s="19">
        <v>2019</v>
      </c>
      <c r="K505" s="19" t="s">
        <v>4701</v>
      </c>
      <c r="L505" s="16">
        <v>2998</v>
      </c>
      <c r="O505" s="64" t="s">
        <v>65</v>
      </c>
      <c r="P505" s="17" t="e">
        <f>COUNTIF(#REF!,B505)</f>
        <v>#REF!</v>
      </c>
    </row>
    <row r="506" ht="15.6" spans="1:16">
      <c r="A506" s="28">
        <v>572</v>
      </c>
      <c r="B506" s="79" t="s">
        <v>4931</v>
      </c>
      <c r="C506" s="15" t="s">
        <v>4932</v>
      </c>
      <c r="D506" s="51" t="s">
        <v>46</v>
      </c>
      <c r="E506" s="17" t="s">
        <v>60</v>
      </c>
      <c r="F506" s="16" t="s">
        <v>4634</v>
      </c>
      <c r="G506" s="400" t="s">
        <v>4699</v>
      </c>
      <c r="H506" s="16" t="s">
        <v>4700</v>
      </c>
      <c r="I506" s="122">
        <v>8307</v>
      </c>
      <c r="J506" s="19">
        <v>2020</v>
      </c>
      <c r="K506" s="19" t="s">
        <v>4701</v>
      </c>
      <c r="L506" s="16">
        <v>8307</v>
      </c>
      <c r="O506" s="64" t="s">
        <v>65</v>
      </c>
      <c r="P506" s="17" t="e">
        <f>COUNTIF(#REF!,B506)</f>
        <v>#REF!</v>
      </c>
    </row>
    <row r="507" spans="1:16">
      <c r="A507" s="28">
        <v>573</v>
      </c>
      <c r="B507" s="37" t="s">
        <v>4942</v>
      </c>
      <c r="C507" s="76" t="s">
        <v>4943</v>
      </c>
      <c r="D507" s="51" t="s">
        <v>46</v>
      </c>
      <c r="E507" s="17" t="s">
        <v>60</v>
      </c>
      <c r="F507" s="31" t="s">
        <v>4634</v>
      </c>
      <c r="G507" s="77" t="s">
        <v>4699</v>
      </c>
      <c r="H507" s="77" t="s">
        <v>4700</v>
      </c>
      <c r="I507" s="62">
        <v>8316</v>
      </c>
      <c r="J507" s="70">
        <v>2019</v>
      </c>
      <c r="K507" s="70" t="s">
        <v>4701</v>
      </c>
      <c r="L507" s="16">
        <v>8316</v>
      </c>
      <c r="M507" s="62"/>
      <c r="N507" s="67"/>
      <c r="O507" s="64" t="s">
        <v>65</v>
      </c>
      <c r="P507" s="17" t="e">
        <f>COUNTIF(#REF!,B507)</f>
        <v>#REF!</v>
      </c>
    </row>
    <row r="508" spans="1:16">
      <c r="A508" s="28">
        <v>574</v>
      </c>
      <c r="B508" s="85" t="s">
        <v>4949</v>
      </c>
      <c r="C508" s="76" t="s">
        <v>4950</v>
      </c>
      <c r="D508" s="51" t="s">
        <v>46</v>
      </c>
      <c r="E508" s="17" t="s">
        <v>60</v>
      </c>
      <c r="F508" s="38" t="s">
        <v>4634</v>
      </c>
      <c r="G508" s="40" t="s">
        <v>4699</v>
      </c>
      <c r="H508" s="77" t="s">
        <v>4700</v>
      </c>
      <c r="I508" s="62">
        <v>8368</v>
      </c>
      <c r="J508" s="70">
        <v>2020</v>
      </c>
      <c r="K508" s="70" t="s">
        <v>4701</v>
      </c>
      <c r="L508" s="16">
        <v>8368</v>
      </c>
      <c r="M508" s="70"/>
      <c r="N508" s="68"/>
      <c r="O508" s="64" t="s">
        <v>65</v>
      </c>
      <c r="P508" s="17" t="e">
        <f>COUNTIF(#REF!,B508)</f>
        <v>#REF!</v>
      </c>
    </row>
    <row r="509" spans="1:16">
      <c r="A509" s="28">
        <v>580</v>
      </c>
      <c r="B509" s="39" t="s">
        <v>5001</v>
      </c>
      <c r="C509" s="76" t="s">
        <v>5002</v>
      </c>
      <c r="D509" s="51" t="s">
        <v>46</v>
      </c>
      <c r="E509" s="17" t="s">
        <v>60</v>
      </c>
      <c r="F509" s="38" t="s">
        <v>4634</v>
      </c>
      <c r="G509" s="40" t="s">
        <v>4699</v>
      </c>
      <c r="H509" s="77" t="s">
        <v>4700</v>
      </c>
      <c r="I509" s="62">
        <v>16853</v>
      </c>
      <c r="J509" s="70">
        <v>2021</v>
      </c>
      <c r="K509" s="70" t="s">
        <v>4701</v>
      </c>
      <c r="L509" s="16">
        <v>16853</v>
      </c>
      <c r="M509" s="70"/>
      <c r="N509" s="66" t="s">
        <v>65</v>
      </c>
      <c r="O509" s="64" t="s">
        <v>65</v>
      </c>
      <c r="P509" s="17" t="e">
        <f>COUNTIF(#REF!,B509)</f>
        <v>#REF!</v>
      </c>
    </row>
    <row r="510" ht="34.2" spans="1:16">
      <c r="A510" s="28">
        <v>592</v>
      </c>
      <c r="B510" s="53" t="s">
        <v>5093</v>
      </c>
      <c r="C510" s="90" t="s">
        <v>5094</v>
      </c>
      <c r="D510" s="38" t="s">
        <v>46</v>
      </c>
      <c r="E510" s="17" t="s">
        <v>5099</v>
      </c>
      <c r="F510" s="32" t="s">
        <v>5100</v>
      </c>
      <c r="G510" s="32" t="s">
        <v>5364</v>
      </c>
      <c r="H510" s="62" t="s">
        <v>5101</v>
      </c>
      <c r="I510" s="121">
        <v>4591</v>
      </c>
      <c r="J510" s="121">
        <v>1992</v>
      </c>
      <c r="K510" s="121" t="s">
        <v>5101</v>
      </c>
      <c r="L510" s="62">
        <v>4591</v>
      </c>
      <c r="M510" s="121"/>
      <c r="N510" s="68"/>
      <c r="O510" s="64" t="s">
        <v>65</v>
      </c>
      <c r="P510" s="17" t="e">
        <f>COUNTIF(#REF!,B510)</f>
        <v>#REF!</v>
      </c>
    </row>
    <row r="511" spans="1:16">
      <c r="A511" s="28">
        <v>593</v>
      </c>
      <c r="B511" s="153" t="s">
        <v>5102</v>
      </c>
      <c r="C511" s="154" t="s">
        <v>5103</v>
      </c>
      <c r="D511" s="38" t="s">
        <v>445</v>
      </c>
      <c r="E511" s="17" t="s">
        <v>5099</v>
      </c>
      <c r="F511" s="32" t="s">
        <v>5100</v>
      </c>
      <c r="G511" s="32" t="s">
        <v>5364</v>
      </c>
      <c r="H511" s="62" t="s">
        <v>5101</v>
      </c>
      <c r="I511" s="62">
        <v>9303</v>
      </c>
      <c r="J511" s="62">
        <v>1989</v>
      </c>
      <c r="K511" s="62" t="s">
        <v>5101</v>
      </c>
      <c r="L511" s="62">
        <v>9303</v>
      </c>
      <c r="M511" s="62"/>
      <c r="N511" s="68"/>
      <c r="O511" s="64" t="s">
        <v>65</v>
      </c>
      <c r="P511" s="17" t="e">
        <f>COUNTIF(#REF!,B511)</f>
        <v>#REF!</v>
      </c>
    </row>
    <row r="512" spans="1:16">
      <c r="A512" s="28">
        <v>594</v>
      </c>
      <c r="B512" s="155" t="s">
        <v>5104</v>
      </c>
      <c r="C512" s="100" t="s">
        <v>5105</v>
      </c>
      <c r="D512" s="16" t="s">
        <v>46</v>
      </c>
      <c r="E512" s="17" t="s">
        <v>5099</v>
      </c>
      <c r="F512" s="32" t="s">
        <v>5100</v>
      </c>
      <c r="G512" s="16" t="s">
        <v>5364</v>
      </c>
      <c r="H512" s="122" t="s">
        <v>5101</v>
      </c>
      <c r="I512" s="19">
        <v>10405</v>
      </c>
      <c r="J512" s="19">
        <v>2000</v>
      </c>
      <c r="K512" s="19" t="s">
        <v>5101</v>
      </c>
      <c r="L512" s="19">
        <v>10405</v>
      </c>
      <c r="O512" s="64" t="s">
        <v>65</v>
      </c>
      <c r="P512" s="17" t="e">
        <f>COUNTIF(#REF!,B512)</f>
        <v>#REF!</v>
      </c>
    </row>
    <row r="513" spans="1:16">
      <c r="A513" s="28">
        <v>595</v>
      </c>
      <c r="B513" s="41" t="s">
        <v>5107</v>
      </c>
      <c r="C513" s="158" t="s">
        <v>5108</v>
      </c>
      <c r="D513" s="43" t="s">
        <v>46</v>
      </c>
      <c r="E513" s="17" t="s">
        <v>5099</v>
      </c>
      <c r="F513" s="44" t="s">
        <v>5100</v>
      </c>
      <c r="G513" s="44" t="s">
        <v>5364</v>
      </c>
      <c r="H513" s="62" t="s">
        <v>5101</v>
      </c>
      <c r="I513" s="121">
        <v>11960</v>
      </c>
      <c r="J513" s="121">
        <v>2010</v>
      </c>
      <c r="K513" s="121" t="s">
        <v>5101</v>
      </c>
      <c r="L513" s="62">
        <v>11960</v>
      </c>
      <c r="M513" s="121"/>
      <c r="N513" s="68"/>
      <c r="O513" s="64" t="s">
        <v>65</v>
      </c>
      <c r="P513" s="17" t="e">
        <f>COUNTIF(#REF!,B513)</f>
        <v>#REF!</v>
      </c>
    </row>
    <row r="514" spans="1:16">
      <c r="A514" s="28">
        <v>596</v>
      </c>
      <c r="B514" s="53" t="s">
        <v>5109</v>
      </c>
      <c r="C514" s="90" t="s">
        <v>5110</v>
      </c>
      <c r="D514" s="38" t="s">
        <v>46</v>
      </c>
      <c r="E514" s="17" t="s">
        <v>5099</v>
      </c>
      <c r="F514" s="32" t="s">
        <v>5100</v>
      </c>
      <c r="G514" s="32" t="s">
        <v>5364</v>
      </c>
      <c r="H514" s="62" t="s">
        <v>5101</v>
      </c>
      <c r="I514" s="121">
        <v>11961</v>
      </c>
      <c r="J514" s="121">
        <v>2008</v>
      </c>
      <c r="K514" s="121" t="s">
        <v>5101</v>
      </c>
      <c r="L514" s="62">
        <v>11961</v>
      </c>
      <c r="M514" s="121"/>
      <c r="N514" s="68"/>
      <c r="O514" s="64" t="s">
        <v>65</v>
      </c>
      <c r="P514" s="17" t="e">
        <f>COUNTIF(#REF!,B514)</f>
        <v>#REF!</v>
      </c>
    </row>
    <row r="515" ht="22.8" spans="1:16">
      <c r="A515" s="28">
        <v>597</v>
      </c>
      <c r="B515" s="53" t="s">
        <v>5111</v>
      </c>
      <c r="C515" s="90" t="s">
        <v>5112</v>
      </c>
      <c r="D515" s="43" t="s">
        <v>46</v>
      </c>
      <c r="E515" s="17" t="s">
        <v>5099</v>
      </c>
      <c r="F515" s="44" t="s">
        <v>5100</v>
      </c>
      <c r="G515" s="44" t="s">
        <v>5364</v>
      </c>
      <c r="H515" s="62" t="s">
        <v>5101</v>
      </c>
      <c r="I515" s="121">
        <v>13680</v>
      </c>
      <c r="J515" s="121">
        <v>2010</v>
      </c>
      <c r="K515" s="121" t="s">
        <v>5101</v>
      </c>
      <c r="L515" s="62">
        <v>13680</v>
      </c>
      <c r="M515" s="121"/>
      <c r="N515" s="68"/>
      <c r="O515" s="64" t="s">
        <v>65</v>
      </c>
      <c r="P515" s="17" t="e">
        <f>COUNTIF(#REF!,B515)</f>
        <v>#REF!</v>
      </c>
    </row>
    <row r="516" spans="1:16">
      <c r="A516" s="28">
        <v>598</v>
      </c>
      <c r="B516" s="159" t="s">
        <v>5113</v>
      </c>
      <c r="C516" s="116" t="s">
        <v>5114</v>
      </c>
      <c r="D516" s="43" t="s">
        <v>46</v>
      </c>
      <c r="E516" s="17" t="s">
        <v>5099</v>
      </c>
      <c r="F516" s="44" t="s">
        <v>5100</v>
      </c>
      <c r="G516" s="44" t="s">
        <v>5364</v>
      </c>
      <c r="H516" s="62" t="s">
        <v>5101</v>
      </c>
      <c r="I516" s="62">
        <v>13703</v>
      </c>
      <c r="J516" s="62">
        <v>2000</v>
      </c>
      <c r="K516" s="62" t="s">
        <v>5101</v>
      </c>
      <c r="L516" s="62">
        <v>13703</v>
      </c>
      <c r="M516" s="62"/>
      <c r="N516" s="68"/>
      <c r="O516" s="64" t="s">
        <v>65</v>
      </c>
      <c r="P516" s="17" t="e">
        <f>COUNTIF(#REF!,B516)</f>
        <v>#REF!</v>
      </c>
    </row>
    <row r="517" ht="22.8" spans="1:16">
      <c r="A517" s="28">
        <v>599</v>
      </c>
      <c r="B517" s="160" t="s">
        <v>5115</v>
      </c>
      <c r="C517" s="134" t="s">
        <v>5116</v>
      </c>
      <c r="D517" s="43" t="s">
        <v>46</v>
      </c>
      <c r="E517" s="17" t="s">
        <v>5099</v>
      </c>
      <c r="F517" s="44" t="s">
        <v>5100</v>
      </c>
      <c r="G517" s="44" t="s">
        <v>5364</v>
      </c>
      <c r="H517" s="62" t="s">
        <v>5101</v>
      </c>
      <c r="I517" s="121">
        <v>15156</v>
      </c>
      <c r="J517" s="121">
        <v>2020</v>
      </c>
      <c r="K517" s="121" t="s">
        <v>5101</v>
      </c>
      <c r="L517" s="62">
        <v>15156</v>
      </c>
      <c r="M517" s="121"/>
      <c r="N517" s="68"/>
      <c r="O517" s="64" t="s">
        <v>65</v>
      </c>
      <c r="P517" s="17" t="e">
        <f>COUNTIF(#REF!,B517)</f>
        <v>#REF!</v>
      </c>
    </row>
    <row r="518" ht="34.2" spans="1:16">
      <c r="A518" s="28">
        <v>600</v>
      </c>
      <c r="B518" s="53" t="s">
        <v>1001</v>
      </c>
      <c r="C518" s="90" t="s">
        <v>5117</v>
      </c>
      <c r="D518" s="43" t="s">
        <v>46</v>
      </c>
      <c r="E518" s="17" t="s">
        <v>5099</v>
      </c>
      <c r="F518" s="44" t="s">
        <v>5100</v>
      </c>
      <c r="G518" s="44" t="s">
        <v>5364</v>
      </c>
      <c r="H518" s="62" t="s">
        <v>5101</v>
      </c>
      <c r="I518" s="121" t="s">
        <v>5118</v>
      </c>
      <c r="J518" s="121">
        <v>2011</v>
      </c>
      <c r="K518" s="121" t="s">
        <v>5101</v>
      </c>
      <c r="L518" s="62" t="s">
        <v>5118</v>
      </c>
      <c r="M518" s="121"/>
      <c r="N518" s="68"/>
      <c r="O518" s="64" t="s">
        <v>65</v>
      </c>
      <c r="P518" s="17" t="e">
        <f>COUNTIF(#REF!,B518)</f>
        <v>#REF!</v>
      </c>
    </row>
    <row r="519" spans="1:16">
      <c r="A519" s="28">
        <v>601</v>
      </c>
      <c r="B519" s="160" t="s">
        <v>5119</v>
      </c>
      <c r="C519" s="134" t="s">
        <v>5120</v>
      </c>
      <c r="D519" s="43" t="s">
        <v>46</v>
      </c>
      <c r="E519" s="17" t="s">
        <v>5099</v>
      </c>
      <c r="F519" s="44" t="s">
        <v>5122</v>
      </c>
      <c r="G519" s="44" t="s">
        <v>5139</v>
      </c>
      <c r="H519" s="62" t="s">
        <v>5123</v>
      </c>
      <c r="I519" s="121" t="s">
        <v>5124</v>
      </c>
      <c r="J519" s="121">
        <v>2012</v>
      </c>
      <c r="K519" s="121" t="s">
        <v>5123</v>
      </c>
      <c r="L519" s="62" t="s">
        <v>5124</v>
      </c>
      <c r="M519" s="121"/>
      <c r="N519" s="68"/>
      <c r="O519" s="64" t="s">
        <v>65</v>
      </c>
      <c r="P519" s="17" t="e">
        <f>COUNTIF(#REF!,B519)</f>
        <v>#REF!</v>
      </c>
    </row>
    <row r="520" ht="22.8" spans="1:16">
      <c r="A520" s="28">
        <v>602</v>
      </c>
      <c r="B520" s="53" t="s">
        <v>5125</v>
      </c>
      <c r="C520" s="90" t="s">
        <v>5126</v>
      </c>
      <c r="D520" s="38" t="s">
        <v>46</v>
      </c>
      <c r="E520" s="17" t="s">
        <v>5099</v>
      </c>
      <c r="F520" s="32" t="s">
        <v>5122</v>
      </c>
      <c r="G520" s="32" t="s">
        <v>5139</v>
      </c>
      <c r="H520" s="62" t="s">
        <v>5123</v>
      </c>
      <c r="I520" s="121" t="s">
        <v>5127</v>
      </c>
      <c r="J520" s="121">
        <v>2020</v>
      </c>
      <c r="K520" s="121" t="s">
        <v>5123</v>
      </c>
      <c r="L520" s="62" t="s">
        <v>5127</v>
      </c>
      <c r="M520" s="121"/>
      <c r="N520" s="68"/>
      <c r="O520" s="64" t="s">
        <v>65</v>
      </c>
      <c r="P520" s="17" t="e">
        <f>COUNTIF(#REF!,B520)</f>
        <v>#REF!</v>
      </c>
    </row>
    <row r="521" ht="22.8" spans="1:16">
      <c r="A521" s="28">
        <v>603</v>
      </c>
      <c r="B521" s="53" t="s">
        <v>5128</v>
      </c>
      <c r="C521" s="90" t="s">
        <v>5129</v>
      </c>
      <c r="D521" s="43" t="s">
        <v>46</v>
      </c>
      <c r="E521" s="17" t="s">
        <v>5099</v>
      </c>
      <c r="F521" s="44" t="s">
        <v>5122</v>
      </c>
      <c r="G521" s="44" t="s">
        <v>5139</v>
      </c>
      <c r="H521" s="62" t="s">
        <v>5123</v>
      </c>
      <c r="I521" s="121" t="s">
        <v>5130</v>
      </c>
      <c r="J521" s="121">
        <v>1991</v>
      </c>
      <c r="K521" s="121" t="s">
        <v>5123</v>
      </c>
      <c r="L521" s="62" t="s">
        <v>5130</v>
      </c>
      <c r="M521" s="121"/>
      <c r="N521" s="68"/>
      <c r="O521" s="64" t="s">
        <v>65</v>
      </c>
      <c r="P521" s="17" t="e">
        <f>COUNTIF(#REF!,B521)</f>
        <v>#REF!</v>
      </c>
    </row>
    <row r="522" spans="1:16">
      <c r="A522" s="28">
        <v>604</v>
      </c>
      <c r="B522" s="53" t="s">
        <v>5131</v>
      </c>
      <c r="C522" s="90" t="s">
        <v>5132</v>
      </c>
      <c r="D522" s="38" t="s">
        <v>46</v>
      </c>
      <c r="E522" s="17" t="s">
        <v>5099</v>
      </c>
      <c r="F522" s="32" t="s">
        <v>5122</v>
      </c>
      <c r="G522" s="32" t="s">
        <v>5139</v>
      </c>
      <c r="H522" s="62" t="s">
        <v>5123</v>
      </c>
      <c r="I522" s="121" t="s">
        <v>5133</v>
      </c>
      <c r="J522" s="121">
        <v>2014</v>
      </c>
      <c r="K522" s="121" t="s">
        <v>5123</v>
      </c>
      <c r="L522" s="62" t="s">
        <v>5133</v>
      </c>
      <c r="M522" s="121"/>
      <c r="N522" s="68"/>
      <c r="O522" s="64" t="s">
        <v>65</v>
      </c>
      <c r="P522" s="17" t="e">
        <f>COUNTIF(#REF!,B522)</f>
        <v>#REF!</v>
      </c>
    </row>
    <row r="523" spans="1:16">
      <c r="A523" s="28">
        <v>605</v>
      </c>
      <c r="B523" s="89" t="s">
        <v>5134</v>
      </c>
      <c r="C523" s="90" t="s">
        <v>5135</v>
      </c>
      <c r="D523" s="43" t="s">
        <v>239</v>
      </c>
      <c r="E523" s="17" t="s">
        <v>5099</v>
      </c>
      <c r="F523" s="44" t="s">
        <v>5122</v>
      </c>
      <c r="G523" s="44" t="s">
        <v>5139</v>
      </c>
      <c r="H523" s="62" t="s">
        <v>5123</v>
      </c>
      <c r="I523" s="121" t="s">
        <v>5136</v>
      </c>
      <c r="J523" s="121">
        <v>2001</v>
      </c>
      <c r="K523" s="121" t="s">
        <v>5123</v>
      </c>
      <c r="L523" s="62" t="s">
        <v>5136</v>
      </c>
      <c r="M523" s="121"/>
      <c r="N523" s="68"/>
      <c r="O523" s="64" t="s">
        <v>65</v>
      </c>
      <c r="P523" s="17" t="e">
        <f>COUNTIF(#REF!,B523)</f>
        <v>#REF!</v>
      </c>
    </row>
    <row r="524" ht="22.8" spans="1:16">
      <c r="A524" s="28">
        <v>606</v>
      </c>
      <c r="B524" s="89" t="s">
        <v>5137</v>
      </c>
      <c r="C524" s="90" t="s">
        <v>5138</v>
      </c>
      <c r="D524" s="43" t="s">
        <v>46</v>
      </c>
      <c r="E524" s="17" t="s">
        <v>5099</v>
      </c>
      <c r="F524" s="44" t="s">
        <v>5122</v>
      </c>
      <c r="G524" s="44" t="s">
        <v>5139</v>
      </c>
      <c r="H524" s="62" t="s">
        <v>5123</v>
      </c>
      <c r="I524" s="121" t="s">
        <v>5136</v>
      </c>
      <c r="J524" s="121">
        <v>2011</v>
      </c>
      <c r="K524" s="121" t="s">
        <v>5123</v>
      </c>
      <c r="L524" s="62" t="s">
        <v>5136</v>
      </c>
      <c r="M524" s="121"/>
      <c r="N524" s="68"/>
      <c r="O524" s="64" t="s">
        <v>65</v>
      </c>
      <c r="P524" s="17" t="e">
        <f>COUNTIF(#REF!,B524)</f>
        <v>#REF!</v>
      </c>
    </row>
    <row r="525" spans="1:16">
      <c r="A525" s="28">
        <v>607</v>
      </c>
      <c r="B525" s="89" t="s">
        <v>5140</v>
      </c>
      <c r="C525" s="90" t="s">
        <v>5141</v>
      </c>
      <c r="D525" s="38" t="s">
        <v>46</v>
      </c>
      <c r="E525" s="17" t="s">
        <v>5099</v>
      </c>
      <c r="F525" s="32" t="s">
        <v>5122</v>
      </c>
      <c r="G525" s="32" t="s">
        <v>5139</v>
      </c>
      <c r="H525" s="62" t="s">
        <v>5123</v>
      </c>
      <c r="I525" s="121" t="s">
        <v>5142</v>
      </c>
      <c r="J525" s="121">
        <v>2009</v>
      </c>
      <c r="K525" s="121" t="s">
        <v>5123</v>
      </c>
      <c r="L525" s="62" t="s">
        <v>5142</v>
      </c>
      <c r="M525" s="121"/>
      <c r="N525" s="68"/>
      <c r="O525" s="64" t="s">
        <v>65</v>
      </c>
      <c r="P525" s="17" t="e">
        <f>COUNTIF(#REF!,B525)</f>
        <v>#REF!</v>
      </c>
    </row>
    <row r="526" spans="1:16">
      <c r="A526" s="28">
        <v>608</v>
      </c>
      <c r="B526" s="89" t="s">
        <v>5143</v>
      </c>
      <c r="C526" s="90" t="s">
        <v>5144</v>
      </c>
      <c r="D526" s="43" t="s">
        <v>46</v>
      </c>
      <c r="E526" s="17" t="s">
        <v>5099</v>
      </c>
      <c r="F526" s="44" t="s">
        <v>5122</v>
      </c>
      <c r="G526" s="44" t="s">
        <v>5139</v>
      </c>
      <c r="H526" s="62" t="s">
        <v>5123</v>
      </c>
      <c r="I526" s="121" t="s">
        <v>5145</v>
      </c>
      <c r="J526" s="121">
        <v>2017</v>
      </c>
      <c r="K526" s="121" t="s">
        <v>5123</v>
      </c>
      <c r="L526" s="62" t="s">
        <v>5145</v>
      </c>
      <c r="M526" s="121"/>
      <c r="N526" s="68"/>
      <c r="O526" s="64" t="s">
        <v>65</v>
      </c>
      <c r="P526" s="17" t="e">
        <f>COUNTIF(#REF!,B526)</f>
        <v>#REF!</v>
      </c>
    </row>
    <row r="527" spans="1:16">
      <c r="A527" s="28">
        <v>609</v>
      </c>
      <c r="B527" s="89" t="s">
        <v>5146</v>
      </c>
      <c r="C527" s="90" t="s">
        <v>5147</v>
      </c>
      <c r="D527" s="43" t="s">
        <v>46</v>
      </c>
      <c r="E527" s="17" t="s">
        <v>5099</v>
      </c>
      <c r="F527" s="44" t="s">
        <v>5122</v>
      </c>
      <c r="G527" s="44" t="s">
        <v>5139</v>
      </c>
      <c r="H527" s="62" t="s">
        <v>5123</v>
      </c>
      <c r="I527" s="121" t="s">
        <v>5148</v>
      </c>
      <c r="J527" s="121">
        <v>2020</v>
      </c>
      <c r="K527" s="121" t="s">
        <v>5123</v>
      </c>
      <c r="L527" s="62" t="s">
        <v>5148</v>
      </c>
      <c r="M527" s="121"/>
      <c r="N527" s="68"/>
      <c r="O527" s="64" t="s">
        <v>65</v>
      </c>
      <c r="P527" s="17" t="e">
        <f>COUNTIF(#REF!,B527)</f>
        <v>#REF!</v>
      </c>
    </row>
    <row r="528" spans="1:16">
      <c r="A528" s="28">
        <v>610</v>
      </c>
      <c r="B528" s="89" t="s">
        <v>5149</v>
      </c>
      <c r="C528" s="90" t="s">
        <v>5150</v>
      </c>
      <c r="D528" s="43" t="s">
        <v>46</v>
      </c>
      <c r="E528" s="17" t="s">
        <v>5099</v>
      </c>
      <c r="F528" s="44" t="s">
        <v>5122</v>
      </c>
      <c r="G528" s="44" t="s">
        <v>5139</v>
      </c>
      <c r="H528" s="62" t="s">
        <v>5123</v>
      </c>
      <c r="I528" s="121" t="s">
        <v>5151</v>
      </c>
      <c r="J528" s="121">
        <v>2017</v>
      </c>
      <c r="K528" s="121" t="s">
        <v>5123</v>
      </c>
      <c r="L528" s="62" t="s">
        <v>5151</v>
      </c>
      <c r="M528" s="121"/>
      <c r="N528" s="68"/>
      <c r="O528" s="64" t="s">
        <v>65</v>
      </c>
      <c r="P528" s="17" t="e">
        <f>COUNTIF(#REF!,B528)</f>
        <v>#REF!</v>
      </c>
    </row>
    <row r="529" spans="1:16">
      <c r="A529" s="28">
        <v>611</v>
      </c>
      <c r="B529" s="161" t="s">
        <v>5152</v>
      </c>
      <c r="C529" s="134" t="s">
        <v>5153</v>
      </c>
      <c r="D529" s="80" t="s">
        <v>46</v>
      </c>
      <c r="E529" s="17" t="s">
        <v>5099</v>
      </c>
      <c r="F529" s="44" t="s">
        <v>5122</v>
      </c>
      <c r="G529" s="44" t="s">
        <v>5139</v>
      </c>
      <c r="H529" s="62" t="s">
        <v>5123</v>
      </c>
      <c r="I529" s="121" t="s">
        <v>5154</v>
      </c>
      <c r="J529" s="121">
        <v>2020</v>
      </c>
      <c r="K529" s="121" t="s">
        <v>5123</v>
      </c>
      <c r="L529" s="62" t="s">
        <v>5154</v>
      </c>
      <c r="M529" s="121"/>
      <c r="N529" s="68"/>
      <c r="O529" s="64" t="s">
        <v>65</v>
      </c>
      <c r="P529" s="17" t="e">
        <f>COUNTIF(#REF!,B529)</f>
        <v>#REF!</v>
      </c>
    </row>
    <row r="530" ht="22.8" spans="1:16">
      <c r="A530" s="28">
        <v>612</v>
      </c>
      <c r="B530" s="160" t="s">
        <v>5155</v>
      </c>
      <c r="C530" s="134" t="s">
        <v>5156</v>
      </c>
      <c r="D530" s="80" t="s">
        <v>46</v>
      </c>
      <c r="E530" s="17" t="s">
        <v>5099</v>
      </c>
      <c r="F530" s="44" t="s">
        <v>5122</v>
      </c>
      <c r="G530" s="44" t="s">
        <v>5139</v>
      </c>
      <c r="H530" s="62" t="s">
        <v>5123</v>
      </c>
      <c r="I530" s="121" t="s">
        <v>5157</v>
      </c>
      <c r="J530" s="121">
        <v>2009</v>
      </c>
      <c r="K530" s="121" t="s">
        <v>5123</v>
      </c>
      <c r="L530" s="62" t="s">
        <v>5157</v>
      </c>
      <c r="M530" s="121"/>
      <c r="N530" s="68"/>
      <c r="O530" s="64" t="s">
        <v>65</v>
      </c>
      <c r="P530" s="17" t="e">
        <f>COUNTIF(#REF!,B530)</f>
        <v>#REF!</v>
      </c>
    </row>
    <row r="531" spans="1:16">
      <c r="A531" s="28">
        <v>613</v>
      </c>
      <c r="B531" s="57" t="s">
        <v>5158</v>
      </c>
      <c r="C531" s="118" t="s">
        <v>5159</v>
      </c>
      <c r="D531" s="80" t="s">
        <v>46</v>
      </c>
      <c r="E531" s="17" t="s">
        <v>5099</v>
      </c>
      <c r="F531" s="44" t="s">
        <v>5122</v>
      </c>
      <c r="G531" s="44" t="s">
        <v>5139</v>
      </c>
      <c r="H531" s="62" t="s">
        <v>5123</v>
      </c>
      <c r="I531" s="124" t="s">
        <v>5160</v>
      </c>
      <c r="J531" s="121">
        <v>2004</v>
      </c>
      <c r="K531" s="121" t="s">
        <v>5123</v>
      </c>
      <c r="L531" s="62" t="s">
        <v>5160</v>
      </c>
      <c r="M531" s="121"/>
      <c r="N531" s="68"/>
      <c r="O531" s="64" t="s">
        <v>65</v>
      </c>
      <c r="P531" s="17" t="e">
        <f>COUNTIF(#REF!,B531)</f>
        <v>#REF!</v>
      </c>
    </row>
    <row r="532" spans="1:16">
      <c r="A532" s="28">
        <v>614</v>
      </c>
      <c r="B532" s="162" t="s">
        <v>5161</v>
      </c>
      <c r="C532" s="118" t="s">
        <v>5162</v>
      </c>
      <c r="D532" s="80" t="s">
        <v>46</v>
      </c>
      <c r="E532" s="17" t="s">
        <v>5099</v>
      </c>
      <c r="F532" s="44" t="s">
        <v>5122</v>
      </c>
      <c r="G532" s="44" t="s">
        <v>5139</v>
      </c>
      <c r="H532" s="62" t="s">
        <v>5123</v>
      </c>
      <c r="I532" s="124" t="s">
        <v>5163</v>
      </c>
      <c r="J532" s="121">
        <v>2013</v>
      </c>
      <c r="K532" s="121" t="s">
        <v>5123</v>
      </c>
      <c r="L532" s="62" t="s">
        <v>5163</v>
      </c>
      <c r="M532" s="121"/>
      <c r="N532" s="68"/>
      <c r="O532" s="64" t="s">
        <v>65</v>
      </c>
      <c r="P532" s="17" t="e">
        <f>COUNTIF(#REF!,B532)</f>
        <v>#REF!</v>
      </c>
    </row>
    <row r="533" ht="21.6" spans="1:16">
      <c r="A533" s="28">
        <v>615</v>
      </c>
      <c r="B533" s="101" t="s">
        <v>5164</v>
      </c>
      <c r="C533" s="118" t="s">
        <v>5165</v>
      </c>
      <c r="D533" s="80" t="s">
        <v>46</v>
      </c>
      <c r="E533" s="17" t="s">
        <v>5099</v>
      </c>
      <c r="F533" s="44" t="s">
        <v>5122</v>
      </c>
      <c r="G533" s="44" t="s">
        <v>5139</v>
      </c>
      <c r="H533" s="62" t="s">
        <v>5123</v>
      </c>
      <c r="I533" s="124" t="s">
        <v>5166</v>
      </c>
      <c r="J533" s="121">
        <v>2017</v>
      </c>
      <c r="K533" s="121" t="s">
        <v>5123</v>
      </c>
      <c r="L533" s="62" t="s">
        <v>5166</v>
      </c>
      <c r="M533" s="121"/>
      <c r="N533" s="68"/>
      <c r="O533" s="64" t="s">
        <v>65</v>
      </c>
      <c r="P533" s="17" t="e">
        <f>COUNTIF(#REF!,B533)</f>
        <v>#REF!</v>
      </c>
    </row>
    <row r="534" ht="34.2" spans="1:16">
      <c r="A534" s="28">
        <v>617</v>
      </c>
      <c r="B534" s="117" t="s">
        <v>5167</v>
      </c>
      <c r="C534" s="90" t="s">
        <v>5168</v>
      </c>
      <c r="D534" s="80" t="s">
        <v>46</v>
      </c>
      <c r="E534" s="17" t="s">
        <v>5099</v>
      </c>
      <c r="F534" s="44" t="s">
        <v>5122</v>
      </c>
      <c r="G534" s="44" t="s">
        <v>5139</v>
      </c>
      <c r="H534" s="62" t="s">
        <v>5123</v>
      </c>
      <c r="I534" s="121" t="s">
        <v>5169</v>
      </c>
      <c r="J534" s="121">
        <v>2018</v>
      </c>
      <c r="K534" s="121" t="s">
        <v>5123</v>
      </c>
      <c r="L534" s="62" t="s">
        <v>5169</v>
      </c>
      <c r="M534" s="121"/>
      <c r="N534" s="68"/>
      <c r="O534" s="64" t="s">
        <v>65</v>
      </c>
      <c r="P534" s="17" t="e">
        <f>COUNTIF(#REF!,B534)</f>
        <v>#REF!</v>
      </c>
    </row>
    <row r="535" spans="1:16">
      <c r="A535" s="28">
        <v>618</v>
      </c>
      <c r="B535" s="117" t="s">
        <v>5170</v>
      </c>
      <c r="C535" s="90" t="s">
        <v>5171</v>
      </c>
      <c r="D535" s="80" t="s">
        <v>46</v>
      </c>
      <c r="E535" s="17" t="s">
        <v>5099</v>
      </c>
      <c r="F535" s="44" t="s">
        <v>5122</v>
      </c>
      <c r="G535" s="44" t="s">
        <v>5180</v>
      </c>
      <c r="H535" s="62" t="s">
        <v>5173</v>
      </c>
      <c r="I535" s="121" t="s">
        <v>5174</v>
      </c>
      <c r="J535" s="121">
        <v>2003</v>
      </c>
      <c r="K535" s="121" t="s">
        <v>5173</v>
      </c>
      <c r="L535" s="62" t="s">
        <v>5174</v>
      </c>
      <c r="M535" s="121"/>
      <c r="N535" s="68"/>
      <c r="O535" s="64" t="s">
        <v>65</v>
      </c>
      <c r="P535" s="17" t="e">
        <f>COUNTIF(#REF!,B535)</f>
        <v>#REF!</v>
      </c>
    </row>
    <row r="536" spans="1:16">
      <c r="A536" s="28">
        <v>619</v>
      </c>
      <c r="B536" s="117" t="s">
        <v>5175</v>
      </c>
      <c r="C536" s="90" t="s">
        <v>5176</v>
      </c>
      <c r="D536" s="80" t="s">
        <v>46</v>
      </c>
      <c r="E536" s="17" t="s">
        <v>5099</v>
      </c>
      <c r="F536" s="44" t="s">
        <v>5122</v>
      </c>
      <c r="G536" s="44" t="s">
        <v>5180</v>
      </c>
      <c r="H536" s="62" t="s">
        <v>5173</v>
      </c>
      <c r="I536" s="121" t="s">
        <v>5177</v>
      </c>
      <c r="J536" s="121">
        <v>1983</v>
      </c>
      <c r="K536" s="121" t="s">
        <v>5173</v>
      </c>
      <c r="L536" s="62" t="s">
        <v>5177</v>
      </c>
      <c r="M536" s="121"/>
      <c r="N536" s="68"/>
      <c r="O536" s="64" t="s">
        <v>65</v>
      </c>
      <c r="P536" s="17" t="e">
        <f>COUNTIF(#REF!,B536)</f>
        <v>#REF!</v>
      </c>
    </row>
    <row r="537" ht="26.4" spans="1:16">
      <c r="A537" s="28">
        <v>622</v>
      </c>
      <c r="B537" s="163" t="s">
        <v>5185</v>
      </c>
      <c r="C537" s="164" t="s">
        <v>5186</v>
      </c>
      <c r="D537" s="165" t="s">
        <v>46</v>
      </c>
      <c r="E537" s="17" t="s">
        <v>5099</v>
      </c>
      <c r="F537" s="32" t="s">
        <v>5122</v>
      </c>
      <c r="G537" s="16" t="s">
        <v>5180</v>
      </c>
      <c r="H537" s="122" t="s">
        <v>5173</v>
      </c>
      <c r="I537" s="19" t="s">
        <v>5187</v>
      </c>
      <c r="J537" s="19">
        <v>2020</v>
      </c>
      <c r="K537" s="19" t="s">
        <v>5173</v>
      </c>
      <c r="L537" s="19" t="s">
        <v>5187</v>
      </c>
      <c r="O537" s="64" t="s">
        <v>65</v>
      </c>
      <c r="P537" s="17" t="e">
        <f>COUNTIF(#REF!,B537)</f>
        <v>#REF!</v>
      </c>
    </row>
    <row r="538" ht="21.6" spans="1:16">
      <c r="A538" s="28">
        <v>623</v>
      </c>
      <c r="B538" s="163" t="s">
        <v>5188</v>
      </c>
      <c r="C538" s="164" t="s">
        <v>5189</v>
      </c>
      <c r="D538" s="165" t="s">
        <v>46</v>
      </c>
      <c r="E538" s="17" t="s">
        <v>5099</v>
      </c>
      <c r="F538" s="32" t="s">
        <v>5122</v>
      </c>
      <c r="G538" s="16" t="s">
        <v>5192</v>
      </c>
      <c r="H538" s="122" t="s">
        <v>5193</v>
      </c>
      <c r="I538" s="19" t="s">
        <v>5174</v>
      </c>
      <c r="J538" s="19">
        <v>2019</v>
      </c>
      <c r="K538" s="19" t="s">
        <v>5193</v>
      </c>
      <c r="L538" s="19" t="s">
        <v>5174</v>
      </c>
      <c r="O538" s="64" t="s">
        <v>65</v>
      </c>
      <c r="P538" s="17" t="e">
        <f>COUNTIF(#REF!,B538)</f>
        <v>#REF!</v>
      </c>
    </row>
    <row r="539" ht="32.4" spans="1:16">
      <c r="A539" s="28">
        <v>624</v>
      </c>
      <c r="B539" s="163" t="s">
        <v>5378</v>
      </c>
      <c r="C539" s="164" t="s">
        <v>5195</v>
      </c>
      <c r="D539" s="165" t="s">
        <v>46</v>
      </c>
      <c r="E539" s="17" t="s">
        <v>5099</v>
      </c>
      <c r="F539" s="32" t="s">
        <v>5122</v>
      </c>
      <c r="G539" s="16" t="s">
        <v>5192</v>
      </c>
      <c r="H539" s="122" t="s">
        <v>5193</v>
      </c>
      <c r="I539" s="19" t="s">
        <v>5177</v>
      </c>
      <c r="J539" s="19">
        <v>1983</v>
      </c>
      <c r="K539" s="19" t="s">
        <v>5193</v>
      </c>
      <c r="L539" s="19" t="s">
        <v>5177</v>
      </c>
      <c r="O539" s="64" t="s">
        <v>65</v>
      </c>
      <c r="P539" s="17" t="e">
        <f>COUNTIF(#REF!,B539)</f>
        <v>#REF!</v>
      </c>
    </row>
    <row r="540" spans="1:16">
      <c r="A540" s="28">
        <v>625</v>
      </c>
      <c r="B540" s="101" t="s">
        <v>5197</v>
      </c>
      <c r="C540" s="118" t="s">
        <v>5198</v>
      </c>
      <c r="D540" s="80" t="s">
        <v>46</v>
      </c>
      <c r="E540" s="17" t="s">
        <v>5099</v>
      </c>
      <c r="F540" s="44" t="s">
        <v>5122</v>
      </c>
      <c r="G540" s="44" t="s">
        <v>5367</v>
      </c>
      <c r="H540" s="62" t="s">
        <v>5200</v>
      </c>
      <c r="I540" s="62" t="s">
        <v>5201</v>
      </c>
      <c r="J540" s="121">
        <v>2020</v>
      </c>
      <c r="K540" s="121" t="s">
        <v>5200</v>
      </c>
      <c r="L540" s="62" t="s">
        <v>5201</v>
      </c>
      <c r="M540" s="121"/>
      <c r="N540" s="68"/>
      <c r="O540" s="64" t="s">
        <v>65</v>
      </c>
      <c r="P540" s="17" t="e">
        <f>COUNTIF(#REF!,B540)</f>
        <v>#REF!</v>
      </c>
    </row>
    <row r="541" spans="1:16">
      <c r="A541" s="28">
        <v>626</v>
      </c>
      <c r="B541" s="163" t="s">
        <v>5202</v>
      </c>
      <c r="C541" s="164" t="s">
        <v>5203</v>
      </c>
      <c r="D541" s="165" t="s">
        <v>46</v>
      </c>
      <c r="E541" s="17" t="s">
        <v>5099</v>
      </c>
      <c r="F541" s="32" t="s">
        <v>5122</v>
      </c>
      <c r="G541" s="16" t="s">
        <v>5212</v>
      </c>
      <c r="H541" s="122" t="s">
        <v>5206</v>
      </c>
      <c r="I541" s="19" t="s">
        <v>5207</v>
      </c>
      <c r="J541" s="19">
        <v>2022</v>
      </c>
      <c r="K541" s="19" t="s">
        <v>5206</v>
      </c>
      <c r="L541" s="19" t="s">
        <v>5207</v>
      </c>
      <c r="O541" s="64" t="s">
        <v>65</v>
      </c>
      <c r="P541" s="17" t="e">
        <f>COUNTIF(#REF!,B541)</f>
        <v>#REF!</v>
      </c>
    </row>
    <row r="542" ht="22.8" spans="1:16">
      <c r="A542" s="28">
        <v>628</v>
      </c>
      <c r="B542" s="117" t="s">
        <v>5214</v>
      </c>
      <c r="C542" s="136" t="s">
        <v>5215</v>
      </c>
      <c r="D542" s="80" t="s">
        <v>46</v>
      </c>
      <c r="E542" s="17" t="s">
        <v>5099</v>
      </c>
      <c r="F542" s="44" t="s">
        <v>5122</v>
      </c>
      <c r="G542" s="44" t="s">
        <v>5212</v>
      </c>
      <c r="H542" s="62" t="s">
        <v>5206</v>
      </c>
      <c r="I542" s="121" t="s">
        <v>5216</v>
      </c>
      <c r="J542" s="121">
        <v>2021</v>
      </c>
      <c r="K542" s="121" t="s">
        <v>5206</v>
      </c>
      <c r="L542" s="62" t="s">
        <v>5216</v>
      </c>
      <c r="M542" s="121"/>
      <c r="N542" s="68"/>
      <c r="O542" s="64" t="s">
        <v>65</v>
      </c>
      <c r="P542" s="17" t="e">
        <f>COUNTIF(#REF!,B542)</f>
        <v>#REF!</v>
      </c>
    </row>
    <row r="543" spans="1:16">
      <c r="A543" s="28">
        <v>629</v>
      </c>
      <c r="B543" s="166" t="s">
        <v>5217</v>
      </c>
      <c r="C543" s="167" t="s">
        <v>5218</v>
      </c>
      <c r="D543" s="165" t="s">
        <v>46</v>
      </c>
      <c r="E543" s="17" t="s">
        <v>5099</v>
      </c>
      <c r="F543" s="32" t="s">
        <v>5122</v>
      </c>
      <c r="G543" s="16" t="s">
        <v>5212</v>
      </c>
      <c r="H543" s="122" t="s">
        <v>5206</v>
      </c>
      <c r="I543" s="122" t="s">
        <v>5219</v>
      </c>
      <c r="J543" s="122">
        <v>2018</v>
      </c>
      <c r="K543" s="122" t="s">
        <v>5206</v>
      </c>
      <c r="L543" s="19" t="s">
        <v>5219</v>
      </c>
      <c r="M543" s="122"/>
      <c r="O543" s="64" t="s">
        <v>65</v>
      </c>
      <c r="P543" s="17" t="e">
        <f>COUNTIF(#REF!,B543)</f>
        <v>#REF!</v>
      </c>
    </row>
    <row r="544" spans="1:16">
      <c r="A544" s="28">
        <v>630</v>
      </c>
      <c r="B544" s="101" t="s">
        <v>5220</v>
      </c>
      <c r="C544" s="118" t="s">
        <v>5221</v>
      </c>
      <c r="D544" s="80" t="s">
        <v>46</v>
      </c>
      <c r="E544" s="17" t="s">
        <v>5099</v>
      </c>
      <c r="F544" s="44" t="s">
        <v>5122</v>
      </c>
      <c r="G544" s="44" t="s">
        <v>5212</v>
      </c>
      <c r="H544" s="62" t="s">
        <v>5206</v>
      </c>
      <c r="I544" s="124" t="s">
        <v>5222</v>
      </c>
      <c r="J544" s="121">
        <v>2022</v>
      </c>
      <c r="K544" s="121" t="s">
        <v>5206</v>
      </c>
      <c r="L544" s="62" t="s">
        <v>5222</v>
      </c>
      <c r="M544" s="121"/>
      <c r="N544" s="68"/>
      <c r="O544" s="64" t="s">
        <v>65</v>
      </c>
      <c r="P544" s="17" t="e">
        <f>COUNTIF(#REF!,B544)</f>
        <v>#REF!</v>
      </c>
    </row>
    <row r="545" spans="1:16">
      <c r="A545" s="28">
        <v>631</v>
      </c>
      <c r="B545" s="89" t="s">
        <v>5223</v>
      </c>
      <c r="C545" s="90" t="s">
        <v>5224</v>
      </c>
      <c r="D545" s="76" t="s">
        <v>46</v>
      </c>
      <c r="E545" s="17" t="s">
        <v>5099</v>
      </c>
      <c r="F545" s="44" t="s">
        <v>5122</v>
      </c>
      <c r="G545" s="44" t="s">
        <v>5212</v>
      </c>
      <c r="H545" s="62" t="s">
        <v>5206</v>
      </c>
      <c r="I545" s="121" t="s">
        <v>5225</v>
      </c>
      <c r="J545" s="121">
        <v>2021</v>
      </c>
      <c r="K545" s="121" t="s">
        <v>5206</v>
      </c>
      <c r="L545" s="62" t="s">
        <v>5225</v>
      </c>
      <c r="M545" s="121"/>
      <c r="N545" s="68"/>
      <c r="O545" s="64" t="s">
        <v>65</v>
      </c>
      <c r="P545" s="17" t="e">
        <f>COUNTIF(#REF!,B545)</f>
        <v>#REF!</v>
      </c>
    </row>
    <row r="546" spans="1:16">
      <c r="A546" s="28">
        <v>632</v>
      </c>
      <c r="B546" s="117" t="s">
        <v>5226</v>
      </c>
      <c r="C546" s="158" t="s">
        <v>5227</v>
      </c>
      <c r="D546" s="76" t="s">
        <v>46</v>
      </c>
      <c r="E546" s="17" t="s">
        <v>5099</v>
      </c>
      <c r="F546" s="44" t="s">
        <v>5122</v>
      </c>
      <c r="G546" s="44" t="s">
        <v>5212</v>
      </c>
      <c r="H546" s="62" t="s">
        <v>5206</v>
      </c>
      <c r="I546" s="121" t="s">
        <v>1706</v>
      </c>
      <c r="J546" s="121">
        <v>2021</v>
      </c>
      <c r="K546" s="121" t="s">
        <v>5206</v>
      </c>
      <c r="L546" s="62" t="s">
        <v>1706</v>
      </c>
      <c r="M546" s="121"/>
      <c r="N546" s="68"/>
      <c r="O546" s="64" t="s">
        <v>65</v>
      </c>
      <c r="P546" s="17" t="e">
        <f>COUNTIF(#REF!,B546)</f>
        <v>#REF!</v>
      </c>
    </row>
    <row r="547" ht="43.2" spans="1:16">
      <c r="A547" s="28">
        <v>633</v>
      </c>
      <c r="B547" s="101" t="s">
        <v>5228</v>
      </c>
      <c r="C547" s="118" t="s">
        <v>5229</v>
      </c>
      <c r="D547" s="76" t="s">
        <v>46</v>
      </c>
      <c r="E547" s="17" t="s">
        <v>5099</v>
      </c>
      <c r="F547" s="44" t="s">
        <v>5122</v>
      </c>
      <c r="G547" s="44" t="s">
        <v>5212</v>
      </c>
      <c r="H547" s="62" t="s">
        <v>5206</v>
      </c>
      <c r="I547" s="124" t="s">
        <v>1916</v>
      </c>
      <c r="J547" s="121">
        <v>2022</v>
      </c>
      <c r="K547" s="121" t="s">
        <v>5206</v>
      </c>
      <c r="L547" s="62" t="s">
        <v>1916</v>
      </c>
      <c r="M547" s="121"/>
      <c r="N547" s="68"/>
      <c r="O547" s="64" t="s">
        <v>65</v>
      </c>
      <c r="P547" s="17" t="e">
        <f>COUNTIF(#REF!,B547)</f>
        <v>#REF!</v>
      </c>
    </row>
    <row r="548" spans="1:16">
      <c r="A548" s="28">
        <v>634</v>
      </c>
      <c r="B548" s="89" t="s">
        <v>5231</v>
      </c>
      <c r="C548" s="90" t="s">
        <v>5232</v>
      </c>
      <c r="D548" s="80" t="s">
        <v>46</v>
      </c>
      <c r="E548" s="17" t="s">
        <v>5099</v>
      </c>
      <c r="F548" s="44" t="s">
        <v>5122</v>
      </c>
      <c r="G548" s="44" t="s">
        <v>5212</v>
      </c>
      <c r="H548" s="62" t="s">
        <v>5206</v>
      </c>
      <c r="I548" s="121" t="s">
        <v>5233</v>
      </c>
      <c r="J548" s="121">
        <v>2022</v>
      </c>
      <c r="K548" s="121" t="s">
        <v>5206</v>
      </c>
      <c r="L548" s="62" t="s">
        <v>5233</v>
      </c>
      <c r="M548" s="121"/>
      <c r="N548" s="68"/>
      <c r="O548" s="64" t="s">
        <v>65</v>
      </c>
      <c r="P548" s="17" t="e">
        <f>COUNTIF(#REF!,B548)</f>
        <v>#REF!</v>
      </c>
    </row>
    <row r="549" spans="1:16">
      <c r="A549" s="28">
        <v>635</v>
      </c>
      <c r="B549" s="89" t="s">
        <v>5234</v>
      </c>
      <c r="C549" s="90" t="s">
        <v>5235</v>
      </c>
      <c r="D549" s="76" t="s">
        <v>46</v>
      </c>
      <c r="E549" s="17" t="s">
        <v>5099</v>
      </c>
      <c r="F549" s="44" t="s">
        <v>5122</v>
      </c>
      <c r="G549" s="44" t="s">
        <v>5212</v>
      </c>
      <c r="H549" s="62" t="s">
        <v>5206</v>
      </c>
      <c r="I549" s="121" t="s">
        <v>3906</v>
      </c>
      <c r="J549" s="121">
        <v>2017</v>
      </c>
      <c r="K549" s="121" t="s">
        <v>5206</v>
      </c>
      <c r="L549" s="62" t="s">
        <v>3906</v>
      </c>
      <c r="M549" s="121"/>
      <c r="N549" s="68"/>
      <c r="O549" s="64" t="s">
        <v>65</v>
      </c>
      <c r="P549" s="17" t="e">
        <f>COUNTIF(#REF!,B549)</f>
        <v>#REF!</v>
      </c>
    </row>
    <row r="550" spans="1:16">
      <c r="A550" s="28">
        <v>636</v>
      </c>
      <c r="B550" s="89" t="s">
        <v>5236</v>
      </c>
      <c r="C550" s="90" t="s">
        <v>5237</v>
      </c>
      <c r="D550" s="76" t="s">
        <v>46</v>
      </c>
      <c r="E550" s="17" t="s">
        <v>5099</v>
      </c>
      <c r="F550" s="44" t="s">
        <v>5122</v>
      </c>
      <c r="G550" s="44" t="s">
        <v>5212</v>
      </c>
      <c r="H550" s="62" t="s">
        <v>5206</v>
      </c>
      <c r="I550" s="121" t="s">
        <v>5238</v>
      </c>
      <c r="J550" s="121">
        <v>2022</v>
      </c>
      <c r="K550" s="121" t="s">
        <v>5206</v>
      </c>
      <c r="L550" s="62" t="s">
        <v>5238</v>
      </c>
      <c r="M550" s="121"/>
      <c r="N550" s="68"/>
      <c r="O550" s="64" t="s">
        <v>65</v>
      </c>
      <c r="P550" s="17" t="e">
        <f>COUNTIF(#REF!,B550)</f>
        <v>#REF!</v>
      </c>
    </row>
    <row r="551" ht="22.8" spans="1:16">
      <c r="A551" s="28">
        <v>638</v>
      </c>
      <c r="B551" s="89" t="s">
        <v>5243</v>
      </c>
      <c r="C551" s="90" t="s">
        <v>5244</v>
      </c>
      <c r="D551" s="76" t="s">
        <v>46</v>
      </c>
      <c r="E551" s="17" t="s">
        <v>5099</v>
      </c>
      <c r="F551" s="44" t="s">
        <v>5122</v>
      </c>
      <c r="G551" s="44" t="s">
        <v>5212</v>
      </c>
      <c r="H551" s="62" t="s">
        <v>5206</v>
      </c>
      <c r="I551" s="121" t="s">
        <v>5245</v>
      </c>
      <c r="J551" s="121">
        <v>2022</v>
      </c>
      <c r="K551" s="121" t="s">
        <v>5206</v>
      </c>
      <c r="L551" s="62" t="s">
        <v>5245</v>
      </c>
      <c r="M551" s="121"/>
      <c r="N551" s="68"/>
      <c r="O551" s="64" t="s">
        <v>65</v>
      </c>
      <c r="P551" s="17" t="e">
        <f>COUNTIF(#REF!,B551)</f>
        <v>#REF!</v>
      </c>
    </row>
    <row r="552" spans="1:16">
      <c r="A552" s="28">
        <v>639</v>
      </c>
      <c r="B552" s="117" t="s">
        <v>5246</v>
      </c>
      <c r="C552" s="90" t="s">
        <v>5247</v>
      </c>
      <c r="D552" s="76" t="s">
        <v>46</v>
      </c>
      <c r="E552" s="17" t="s">
        <v>5099</v>
      </c>
      <c r="F552" s="44" t="s">
        <v>5122</v>
      </c>
      <c r="G552" s="44" t="s">
        <v>5212</v>
      </c>
      <c r="H552" s="62" t="s">
        <v>5206</v>
      </c>
      <c r="I552" s="121" t="s">
        <v>5248</v>
      </c>
      <c r="J552" s="121">
        <v>2022</v>
      </c>
      <c r="K552" s="121" t="s">
        <v>5206</v>
      </c>
      <c r="L552" s="62" t="s">
        <v>5248</v>
      </c>
      <c r="M552" s="121"/>
      <c r="N552" s="68"/>
      <c r="O552" s="64" t="s">
        <v>65</v>
      </c>
      <c r="P552" s="17" t="e">
        <f>COUNTIF(#REF!,B552)</f>
        <v>#REF!</v>
      </c>
    </row>
    <row r="553" ht="22.8" spans="1:16">
      <c r="A553" s="28">
        <v>640</v>
      </c>
      <c r="B553" s="117" t="s">
        <v>5249</v>
      </c>
      <c r="C553" s="90" t="s">
        <v>5250</v>
      </c>
      <c r="D553" s="76" t="s">
        <v>46</v>
      </c>
      <c r="E553" s="17" t="s">
        <v>5099</v>
      </c>
      <c r="F553" s="44" t="s">
        <v>5122</v>
      </c>
      <c r="G553" s="44" t="s">
        <v>5212</v>
      </c>
      <c r="H553" s="62" t="s">
        <v>5206</v>
      </c>
      <c r="I553" s="121" t="s">
        <v>5251</v>
      </c>
      <c r="J553" s="121">
        <v>2022</v>
      </c>
      <c r="K553" s="121" t="s">
        <v>5206</v>
      </c>
      <c r="L553" s="62" t="s">
        <v>5251</v>
      </c>
      <c r="M553" s="121"/>
      <c r="N553" s="68"/>
      <c r="O553" s="64" t="s">
        <v>65</v>
      </c>
      <c r="P553" s="17" t="e">
        <f>COUNTIF(#REF!,B553)</f>
        <v>#REF!</v>
      </c>
    </row>
    <row r="554" ht="22.8" spans="1:16">
      <c r="A554" s="28">
        <v>641</v>
      </c>
      <c r="B554" s="117" t="s">
        <v>5252</v>
      </c>
      <c r="C554" s="90" t="s">
        <v>5253</v>
      </c>
      <c r="D554" s="76" t="s">
        <v>46</v>
      </c>
      <c r="E554" s="17" t="s">
        <v>5099</v>
      </c>
      <c r="F554" s="44" t="s">
        <v>5122</v>
      </c>
      <c r="G554" s="44" t="s">
        <v>5212</v>
      </c>
      <c r="H554" s="62" t="s">
        <v>5206</v>
      </c>
      <c r="I554" s="121" t="s">
        <v>5254</v>
      </c>
      <c r="J554" s="121">
        <v>2022</v>
      </c>
      <c r="K554" s="121" t="s">
        <v>5206</v>
      </c>
      <c r="L554" s="62" t="s">
        <v>5254</v>
      </c>
      <c r="M554" s="121"/>
      <c r="N554" s="68"/>
      <c r="O554" s="64" t="s">
        <v>65</v>
      </c>
      <c r="P554" s="17" t="e">
        <f>COUNTIF(#REF!,B554)</f>
        <v>#REF!</v>
      </c>
    </row>
    <row r="555" ht="22.8" spans="1:16">
      <c r="A555" s="28">
        <v>642</v>
      </c>
      <c r="B555" s="89" t="s">
        <v>5255</v>
      </c>
      <c r="C555" s="90" t="s">
        <v>5256</v>
      </c>
      <c r="D555" s="76" t="s">
        <v>46</v>
      </c>
      <c r="E555" s="17" t="s">
        <v>5099</v>
      </c>
      <c r="F555" s="44" t="s">
        <v>5122</v>
      </c>
      <c r="G555" s="44" t="s">
        <v>5212</v>
      </c>
      <c r="H555" s="62" t="s">
        <v>5206</v>
      </c>
      <c r="I555" s="121" t="s">
        <v>5257</v>
      </c>
      <c r="J555" s="121">
        <v>2022</v>
      </c>
      <c r="K555" s="121" t="s">
        <v>5206</v>
      </c>
      <c r="L555" s="62" t="s">
        <v>5257</v>
      </c>
      <c r="M555" s="121"/>
      <c r="N555" s="68"/>
      <c r="O555" s="64" t="s">
        <v>65</v>
      </c>
      <c r="P555" s="17" t="e">
        <f>COUNTIF(#REF!,B555)</f>
        <v>#REF!</v>
      </c>
    </row>
    <row r="556" ht="22.8" spans="1:16">
      <c r="A556" s="28">
        <v>643</v>
      </c>
      <c r="B556" s="89" t="s">
        <v>5258</v>
      </c>
      <c r="C556" s="90" t="s">
        <v>5259</v>
      </c>
      <c r="D556" s="76" t="s">
        <v>46</v>
      </c>
      <c r="E556" s="17" t="s">
        <v>5099</v>
      </c>
      <c r="F556" s="44" t="s">
        <v>5122</v>
      </c>
      <c r="G556" s="44" t="s">
        <v>5212</v>
      </c>
      <c r="H556" s="62" t="s">
        <v>5206</v>
      </c>
      <c r="I556" s="121" t="s">
        <v>5260</v>
      </c>
      <c r="J556" s="121">
        <v>2022</v>
      </c>
      <c r="K556" s="121" t="s">
        <v>5206</v>
      </c>
      <c r="L556" s="62" t="s">
        <v>5260</v>
      </c>
      <c r="M556" s="121"/>
      <c r="N556" s="68"/>
      <c r="O556" s="64" t="s">
        <v>65</v>
      </c>
      <c r="P556" s="17" t="e">
        <f>COUNTIF(#REF!,B556)</f>
        <v>#REF!</v>
      </c>
    </row>
    <row r="557" spans="1:16">
      <c r="A557" s="28">
        <v>644</v>
      </c>
      <c r="B557" s="168" t="s">
        <v>5261</v>
      </c>
      <c r="C557" s="169" t="s">
        <v>5262</v>
      </c>
      <c r="D557" s="76" t="s">
        <v>46</v>
      </c>
      <c r="E557" s="17" t="s">
        <v>5099</v>
      </c>
      <c r="F557" s="44" t="s">
        <v>5122</v>
      </c>
      <c r="G557" s="44" t="s">
        <v>5212</v>
      </c>
      <c r="H557" s="62" t="s">
        <v>5206</v>
      </c>
      <c r="I557" s="121" t="s">
        <v>5263</v>
      </c>
      <c r="J557" s="121">
        <v>2022</v>
      </c>
      <c r="K557" s="121" t="s">
        <v>5206</v>
      </c>
      <c r="L557" s="62" t="s">
        <v>5263</v>
      </c>
      <c r="M557" s="121"/>
      <c r="N557" s="68"/>
      <c r="O557" s="64" t="s">
        <v>65</v>
      </c>
      <c r="P557" s="17" t="e">
        <f>COUNTIF(#REF!,B557)</f>
        <v>#REF!</v>
      </c>
    </row>
    <row r="558" ht="22.8" spans="1:16">
      <c r="A558" s="28">
        <v>646</v>
      </c>
      <c r="B558" s="170" t="s">
        <v>5268</v>
      </c>
      <c r="C558" s="171" t="s">
        <v>5269</v>
      </c>
      <c r="D558" s="80" t="s">
        <v>46</v>
      </c>
      <c r="E558" s="17" t="s">
        <v>5099</v>
      </c>
      <c r="F558" s="44" t="s">
        <v>5122</v>
      </c>
      <c r="G558" s="44" t="s">
        <v>5212</v>
      </c>
      <c r="H558" s="62" t="s">
        <v>5206</v>
      </c>
      <c r="I558" s="121" t="s">
        <v>5270</v>
      </c>
      <c r="J558" s="121">
        <v>2022</v>
      </c>
      <c r="K558" s="121" t="s">
        <v>5206</v>
      </c>
      <c r="L558" s="62" t="s">
        <v>5270</v>
      </c>
      <c r="M558" s="121"/>
      <c r="N558" s="68"/>
      <c r="O558" s="64" t="s">
        <v>65</v>
      </c>
      <c r="P558" s="17" t="e">
        <f>COUNTIF(#REF!,B558)</f>
        <v>#REF!</v>
      </c>
    </row>
    <row r="559" spans="1:16">
      <c r="A559" s="28">
        <v>647</v>
      </c>
      <c r="B559" s="172" t="s">
        <v>5271</v>
      </c>
      <c r="C559" s="90" t="s">
        <v>5272</v>
      </c>
      <c r="D559" s="76" t="s">
        <v>46</v>
      </c>
      <c r="E559" s="17" t="s">
        <v>5099</v>
      </c>
      <c r="F559" s="44" t="s">
        <v>5122</v>
      </c>
      <c r="G559" s="44" t="s">
        <v>5279</v>
      </c>
      <c r="H559" s="62" t="s">
        <v>5274</v>
      </c>
      <c r="I559" s="121" t="s">
        <v>5275</v>
      </c>
      <c r="J559" s="121">
        <v>2012</v>
      </c>
      <c r="K559" s="121" t="s">
        <v>5274</v>
      </c>
      <c r="L559" s="62" t="s">
        <v>5275</v>
      </c>
      <c r="M559" s="121"/>
      <c r="N559" s="68"/>
      <c r="O559" s="64" t="s">
        <v>65</v>
      </c>
      <c r="P559" s="17" t="e">
        <f>COUNTIF(#REF!,B559)</f>
        <v>#REF!</v>
      </c>
    </row>
    <row r="560" ht="26.4" spans="1:16">
      <c r="A560" s="28">
        <v>648</v>
      </c>
      <c r="B560" s="101" t="s">
        <v>5276</v>
      </c>
      <c r="C560" s="118" t="s">
        <v>5277</v>
      </c>
      <c r="D560" s="31" t="s">
        <v>46</v>
      </c>
      <c r="E560" s="17" t="s">
        <v>5099</v>
      </c>
      <c r="F560" s="32" t="s">
        <v>5122</v>
      </c>
      <c r="G560" s="32" t="s">
        <v>5279</v>
      </c>
      <c r="H560" s="62" t="s">
        <v>5274</v>
      </c>
      <c r="I560" s="124" t="s">
        <v>5280</v>
      </c>
      <c r="J560" s="121">
        <v>2020</v>
      </c>
      <c r="K560" s="121" t="s">
        <v>5274</v>
      </c>
      <c r="L560" s="62" t="s">
        <v>5280</v>
      </c>
      <c r="M560" s="121"/>
      <c r="N560" s="68"/>
      <c r="O560" s="64" t="s">
        <v>65</v>
      </c>
      <c r="P560" s="17" t="e">
        <f>COUNTIF(#REF!,B560)</f>
        <v>#REF!</v>
      </c>
    </row>
    <row r="561" ht="26.4" spans="1:16">
      <c r="A561" s="28">
        <v>649</v>
      </c>
      <c r="B561" s="89" t="s">
        <v>5281</v>
      </c>
      <c r="C561" s="90" t="s">
        <v>5282</v>
      </c>
      <c r="D561" s="80" t="s">
        <v>46</v>
      </c>
      <c r="E561" s="17" t="s">
        <v>5099</v>
      </c>
      <c r="F561" s="44" t="s">
        <v>5122</v>
      </c>
      <c r="G561" s="44" t="s">
        <v>5285</v>
      </c>
      <c r="H561" s="62" t="s">
        <v>5286</v>
      </c>
      <c r="I561" s="121" t="s">
        <v>5287</v>
      </c>
      <c r="J561" s="121">
        <v>1991</v>
      </c>
      <c r="K561" s="121" t="s">
        <v>5286</v>
      </c>
      <c r="L561" s="62" t="s">
        <v>5287</v>
      </c>
      <c r="M561" s="121"/>
      <c r="N561" s="68"/>
      <c r="O561" s="64" t="s">
        <v>65</v>
      </c>
      <c r="P561" s="17" t="e">
        <f>COUNTIF(#REF!,B561)</f>
        <v>#REF!</v>
      </c>
    </row>
    <row r="562" ht="34.2" spans="1:16">
      <c r="A562" s="28">
        <v>650</v>
      </c>
      <c r="B562" s="89" t="s">
        <v>5288</v>
      </c>
      <c r="C562" s="90" t="s">
        <v>5289</v>
      </c>
      <c r="D562" s="76" t="s">
        <v>46</v>
      </c>
      <c r="E562" s="17" t="s">
        <v>5099</v>
      </c>
      <c r="F562" s="44" t="s">
        <v>5122</v>
      </c>
      <c r="G562" s="44" t="s">
        <v>5285</v>
      </c>
      <c r="H562" s="62" t="s">
        <v>5286</v>
      </c>
      <c r="I562" s="121" t="s">
        <v>5291</v>
      </c>
      <c r="J562" s="121">
        <v>2022</v>
      </c>
      <c r="K562" s="121" t="s">
        <v>5286</v>
      </c>
      <c r="L562" s="62" t="s">
        <v>5291</v>
      </c>
      <c r="M562" s="121"/>
      <c r="N562" s="68"/>
      <c r="O562" s="64" t="s">
        <v>65</v>
      </c>
      <c r="P562" s="17" t="e">
        <f>COUNTIF(#REF!,B562)</f>
        <v>#REF!</v>
      </c>
    </row>
    <row r="563" ht="22.8" spans="1:16">
      <c r="A563" s="28">
        <v>651</v>
      </c>
      <c r="B563" s="173" t="s">
        <v>5292</v>
      </c>
      <c r="C563" s="90" t="s">
        <v>5293</v>
      </c>
      <c r="D563" s="76" t="s">
        <v>46</v>
      </c>
      <c r="E563" s="17" t="s">
        <v>5099</v>
      </c>
      <c r="F563" s="44" t="s">
        <v>5122</v>
      </c>
      <c r="G563" s="44" t="s">
        <v>5370</v>
      </c>
      <c r="H563" s="62" t="s">
        <v>5295</v>
      </c>
      <c r="I563" s="121" t="s">
        <v>5296</v>
      </c>
      <c r="J563" s="121">
        <v>1992</v>
      </c>
      <c r="K563" s="121" t="s">
        <v>5295</v>
      </c>
      <c r="L563" s="62" t="s">
        <v>5296</v>
      </c>
      <c r="M563" s="121"/>
      <c r="N563" s="68"/>
      <c r="O563" s="64" t="s">
        <v>65</v>
      </c>
      <c r="P563" s="17" t="e">
        <f>COUNTIF(#REF!,B563)</f>
        <v>#REF!</v>
      </c>
    </row>
    <row r="564" spans="1:16">
      <c r="A564" s="28">
        <v>652</v>
      </c>
      <c r="B564" s="173" t="s">
        <v>5297</v>
      </c>
      <c r="C564" s="90" t="s">
        <v>5298</v>
      </c>
      <c r="D564" s="76" t="s">
        <v>46</v>
      </c>
      <c r="E564" s="17" t="s">
        <v>5099</v>
      </c>
      <c r="F564" s="44" t="s">
        <v>5122</v>
      </c>
      <c r="G564" s="44" t="s">
        <v>5371</v>
      </c>
      <c r="H564" s="62" t="s">
        <v>5301</v>
      </c>
      <c r="I564" s="121" t="s">
        <v>5302</v>
      </c>
      <c r="J564" s="121">
        <v>1989</v>
      </c>
      <c r="K564" s="121" t="s">
        <v>5301</v>
      </c>
      <c r="L564" s="62" t="s">
        <v>5302</v>
      </c>
      <c r="M564" s="121"/>
      <c r="N564" s="68"/>
      <c r="O564" s="64" t="s">
        <v>65</v>
      </c>
      <c r="P564" s="17" t="e">
        <f>COUNTIF(#REF!,B564)</f>
        <v>#REF!</v>
      </c>
    </row>
    <row r="565" spans="1:16">
      <c r="A565" s="28">
        <v>653</v>
      </c>
      <c r="B565" s="117" t="s">
        <v>5303</v>
      </c>
      <c r="C565" s="90" t="s">
        <v>5304</v>
      </c>
      <c r="D565" s="76" t="s">
        <v>46</v>
      </c>
      <c r="E565" s="17" t="s">
        <v>5099</v>
      </c>
      <c r="F565" s="44" t="s">
        <v>5122</v>
      </c>
      <c r="G565" s="44" t="s">
        <v>5371</v>
      </c>
      <c r="H565" s="62" t="s">
        <v>5301</v>
      </c>
      <c r="I565" s="121" t="s">
        <v>5305</v>
      </c>
      <c r="J565" s="121">
        <v>1999</v>
      </c>
      <c r="K565" s="121" t="s">
        <v>5301</v>
      </c>
      <c r="L565" s="62" t="s">
        <v>5305</v>
      </c>
      <c r="M565" s="121"/>
      <c r="N565" s="68"/>
      <c r="O565" s="64" t="s">
        <v>65</v>
      </c>
      <c r="P565" s="17" t="e">
        <f>COUNTIF(#REF!,B565)</f>
        <v>#REF!</v>
      </c>
    </row>
    <row r="566" ht="21.6" spans="1:16">
      <c r="A566" s="28">
        <v>654</v>
      </c>
      <c r="B566" s="101" t="s">
        <v>5306</v>
      </c>
      <c r="C566" s="118" t="s">
        <v>5116</v>
      </c>
      <c r="D566" s="31" t="s">
        <v>46</v>
      </c>
      <c r="E566" s="17" t="s">
        <v>5099</v>
      </c>
      <c r="F566" s="32" t="s">
        <v>5122</v>
      </c>
      <c r="G566" s="32" t="s">
        <v>5372</v>
      </c>
      <c r="H566" s="62" t="s">
        <v>5308</v>
      </c>
      <c r="I566" s="124" t="s">
        <v>5309</v>
      </c>
      <c r="J566" s="121">
        <v>2020</v>
      </c>
      <c r="K566" s="121" t="s">
        <v>5308</v>
      </c>
      <c r="L566" s="62" t="s">
        <v>5309</v>
      </c>
      <c r="M566" s="121"/>
      <c r="N566" s="68"/>
      <c r="O566" s="64" t="s">
        <v>65</v>
      </c>
      <c r="P566" s="17" t="e">
        <f>COUNTIF(#REF!,B566)</f>
        <v>#REF!</v>
      </c>
    </row>
    <row r="567" spans="1:16">
      <c r="A567" s="28">
        <v>655</v>
      </c>
      <c r="B567" s="117" t="s">
        <v>5310</v>
      </c>
      <c r="C567" s="90" t="s">
        <v>5311</v>
      </c>
      <c r="D567" s="31" t="s">
        <v>46</v>
      </c>
      <c r="E567" s="17" t="s">
        <v>5099</v>
      </c>
      <c r="F567" s="32" t="s">
        <v>5122</v>
      </c>
      <c r="G567" s="32" t="s">
        <v>5314</v>
      </c>
      <c r="H567" s="62" t="s">
        <v>5315</v>
      </c>
      <c r="I567" s="121" t="s">
        <v>5316</v>
      </c>
      <c r="J567" s="121">
        <v>1998</v>
      </c>
      <c r="K567" s="121" t="s">
        <v>5315</v>
      </c>
      <c r="L567" s="62" t="s">
        <v>5316</v>
      </c>
      <c r="M567" s="121"/>
      <c r="N567" s="68"/>
      <c r="O567" s="64" t="s">
        <v>65</v>
      </c>
      <c r="P567" s="17" t="e">
        <f>COUNTIF(#REF!,B567)</f>
        <v>#REF!</v>
      </c>
    </row>
    <row r="568" spans="1:16">
      <c r="A568" s="28">
        <v>656</v>
      </c>
      <c r="B568" s="117" t="s">
        <v>5317</v>
      </c>
      <c r="C568" s="136" t="s">
        <v>5318</v>
      </c>
      <c r="D568" s="31" t="s">
        <v>46</v>
      </c>
      <c r="E568" s="17" t="s">
        <v>5099</v>
      </c>
      <c r="F568" s="32" t="s">
        <v>5122</v>
      </c>
      <c r="G568" s="32" t="s">
        <v>5314</v>
      </c>
      <c r="H568" s="62" t="s">
        <v>5315</v>
      </c>
      <c r="I568" s="121" t="s">
        <v>5319</v>
      </c>
      <c r="J568" s="121">
        <v>2016</v>
      </c>
      <c r="K568" s="121" t="s">
        <v>5315</v>
      </c>
      <c r="L568" s="62" t="s">
        <v>5319</v>
      </c>
      <c r="M568" s="121"/>
      <c r="N568" s="68"/>
      <c r="O568" s="64" t="s">
        <v>65</v>
      </c>
      <c r="P568" s="17" t="e">
        <f>COUNTIF(#REF!,B568)</f>
        <v>#REF!</v>
      </c>
    </row>
    <row r="569" spans="1:16">
      <c r="A569" s="28">
        <v>21</v>
      </c>
      <c r="B569" s="148" t="s">
        <v>254</v>
      </c>
      <c r="C569" s="90" t="s">
        <v>255</v>
      </c>
      <c r="D569" s="43" t="s">
        <v>46</v>
      </c>
      <c r="E569" s="17" t="s">
        <v>60</v>
      </c>
      <c r="F569" s="44" t="s">
        <v>61</v>
      </c>
      <c r="G569" s="44" t="s">
        <v>62</v>
      </c>
      <c r="H569" s="62" t="s">
        <v>63</v>
      </c>
      <c r="I569" s="121">
        <v>261</v>
      </c>
      <c r="J569" s="121">
        <v>2021</v>
      </c>
      <c r="K569" s="121" t="s">
        <v>64</v>
      </c>
      <c r="L569" s="62">
        <v>261</v>
      </c>
      <c r="M569" s="121"/>
      <c r="N569" s="66" t="s">
        <v>65</v>
      </c>
      <c r="O569" s="64"/>
      <c r="P569" s="17" t="e">
        <f>COUNTIF(#REF!,B569)</f>
        <v>#REF!</v>
      </c>
    </row>
    <row r="570" spans="1:16">
      <c r="A570" s="28">
        <v>25</v>
      </c>
      <c r="B570" s="109" t="s">
        <v>298</v>
      </c>
      <c r="C570" s="88" t="s">
        <v>299</v>
      </c>
      <c r="D570" s="38" t="s">
        <v>46</v>
      </c>
      <c r="E570" s="17" t="s">
        <v>60</v>
      </c>
      <c r="F570" s="32" t="s">
        <v>61</v>
      </c>
      <c r="G570" s="419" t="s">
        <v>62</v>
      </c>
      <c r="H570" s="62" t="s">
        <v>63</v>
      </c>
      <c r="I570" s="62">
        <v>320</v>
      </c>
      <c r="J570" s="62">
        <v>2006</v>
      </c>
      <c r="K570" s="62" t="s">
        <v>64</v>
      </c>
      <c r="L570" s="62">
        <v>320</v>
      </c>
      <c r="M570" s="62"/>
      <c r="N570" s="66" t="s">
        <v>65</v>
      </c>
      <c r="O570" s="64"/>
      <c r="P570" s="17" t="e">
        <f>COUNTIF(#REF!,B570)</f>
        <v>#REF!</v>
      </c>
    </row>
    <row r="571" spans="1:16">
      <c r="A571" s="28">
        <v>54</v>
      </c>
      <c r="B571" s="84" t="s">
        <v>564</v>
      </c>
      <c r="C571" s="76" t="s">
        <v>565</v>
      </c>
      <c r="D571" s="31" t="s">
        <v>46</v>
      </c>
      <c r="E571" s="17" t="s">
        <v>60</v>
      </c>
      <c r="F571" s="32" t="s">
        <v>61</v>
      </c>
      <c r="G571" s="419" t="s">
        <v>62</v>
      </c>
      <c r="H571" s="62" t="s">
        <v>63</v>
      </c>
      <c r="I571" s="62">
        <v>2091</v>
      </c>
      <c r="J571" s="62">
        <v>2008</v>
      </c>
      <c r="K571" s="62" t="s">
        <v>64</v>
      </c>
      <c r="L571" s="62">
        <v>2091</v>
      </c>
      <c r="M571" s="62"/>
      <c r="N571" s="63" t="s">
        <v>65</v>
      </c>
      <c r="O571" s="64"/>
      <c r="P571" s="17" t="e">
        <f>COUNTIF(#REF!,B571)</f>
        <v>#REF!</v>
      </c>
    </row>
    <row r="572" spans="1:16">
      <c r="A572" s="28">
        <v>126</v>
      </c>
      <c r="B572" s="84" t="s">
        <v>1227</v>
      </c>
      <c r="C572" s="76" t="s">
        <v>1228</v>
      </c>
      <c r="D572" s="31" t="s">
        <v>46</v>
      </c>
      <c r="E572" s="17" t="s">
        <v>60</v>
      </c>
      <c r="F572" s="32" t="s">
        <v>61</v>
      </c>
      <c r="G572" s="419" t="s">
        <v>62</v>
      </c>
      <c r="H572" s="62" t="s">
        <v>63</v>
      </c>
      <c r="I572" s="62">
        <v>7744</v>
      </c>
      <c r="J572" s="62">
        <v>2008</v>
      </c>
      <c r="K572" s="62" t="s">
        <v>64</v>
      </c>
      <c r="L572" s="62">
        <v>7744</v>
      </c>
      <c r="M572" s="62"/>
      <c r="N572" s="63" t="s">
        <v>65</v>
      </c>
      <c r="O572" s="64"/>
      <c r="P572" s="17" t="e">
        <f>COUNTIF(#REF!,B572)</f>
        <v>#REF!</v>
      </c>
    </row>
    <row r="573" spans="1:16">
      <c r="A573" s="28">
        <v>212</v>
      </c>
      <c r="B573" s="101" t="s">
        <v>1954</v>
      </c>
      <c r="C573" s="80" t="s">
        <v>1955</v>
      </c>
      <c r="D573" s="31" t="s">
        <v>46</v>
      </c>
      <c r="E573" s="17" t="s">
        <v>60</v>
      </c>
      <c r="F573" s="32" t="s">
        <v>61</v>
      </c>
      <c r="G573" s="419" t="s">
        <v>62</v>
      </c>
      <c r="H573" s="62" t="s">
        <v>63</v>
      </c>
      <c r="I573" s="62">
        <v>42440</v>
      </c>
      <c r="J573" s="62">
        <v>2023</v>
      </c>
      <c r="K573" s="62" t="s">
        <v>64</v>
      </c>
      <c r="L573" s="62">
        <v>42440</v>
      </c>
      <c r="M573" s="62"/>
      <c r="N573" s="63" t="s">
        <v>65</v>
      </c>
      <c r="O573" s="64"/>
      <c r="P573" s="17" t="e">
        <f>COUNTIF(#REF!,B573)</f>
        <v>#REF!</v>
      </c>
    </row>
    <row r="574" spans="1:16">
      <c r="A574" s="28">
        <v>257</v>
      </c>
      <c r="B574" s="425" t="s">
        <v>2337</v>
      </c>
      <c r="C574" s="126" t="s">
        <v>2333</v>
      </c>
      <c r="D574" s="31" t="s">
        <v>46</v>
      </c>
      <c r="E574" s="17" t="s">
        <v>60</v>
      </c>
      <c r="F574" s="32" t="s">
        <v>2164</v>
      </c>
      <c r="G574" s="32" t="s">
        <v>2165</v>
      </c>
      <c r="H574" s="62" t="s">
        <v>2166</v>
      </c>
      <c r="I574" s="62">
        <v>5153</v>
      </c>
      <c r="J574" s="62">
        <v>2017</v>
      </c>
      <c r="K574" s="62" t="s">
        <v>2167</v>
      </c>
      <c r="L574" s="62">
        <v>5153</v>
      </c>
      <c r="M574" s="62"/>
      <c r="N574" s="63" t="s">
        <v>65</v>
      </c>
      <c r="O574" s="64"/>
      <c r="P574" s="17" t="e">
        <f>COUNTIF(#REF!,B574)</f>
        <v>#REF!</v>
      </c>
    </row>
    <row r="575" spans="1:16">
      <c r="A575" s="28">
        <v>279</v>
      </c>
      <c r="B575" s="106" t="s">
        <v>2539</v>
      </c>
      <c r="C575" s="100" t="s">
        <v>2540</v>
      </c>
      <c r="D575" s="16" t="s">
        <v>46</v>
      </c>
      <c r="E575" s="17" t="s">
        <v>60</v>
      </c>
      <c r="F575" s="32" t="s">
        <v>2164</v>
      </c>
      <c r="G575" s="32" t="s">
        <v>2165</v>
      </c>
      <c r="H575" s="122" t="s">
        <v>2166</v>
      </c>
      <c r="I575" s="19">
        <v>5327</v>
      </c>
      <c r="J575" s="19">
        <v>2008</v>
      </c>
      <c r="K575" s="19" t="s">
        <v>2167</v>
      </c>
      <c r="L575" s="62">
        <v>5327</v>
      </c>
      <c r="N575" s="65" t="s">
        <v>65</v>
      </c>
      <c r="O575" s="64"/>
      <c r="P575" s="17" t="e">
        <f>COUNTIF(#REF!,B575)</f>
        <v>#REF!</v>
      </c>
    </row>
    <row r="576" spans="1:16">
      <c r="A576" s="28">
        <v>285</v>
      </c>
      <c r="B576" s="84" t="s">
        <v>2585</v>
      </c>
      <c r="C576" s="76" t="s">
        <v>2586</v>
      </c>
      <c r="D576" s="31" t="s">
        <v>46</v>
      </c>
      <c r="E576" s="17" t="s">
        <v>60</v>
      </c>
      <c r="F576" s="32" t="s">
        <v>2164</v>
      </c>
      <c r="G576" s="32" t="s">
        <v>2165</v>
      </c>
      <c r="H576" s="62" t="s">
        <v>2166</v>
      </c>
      <c r="I576" s="62">
        <v>5340</v>
      </c>
      <c r="J576" s="62">
        <v>2020</v>
      </c>
      <c r="K576" s="62" t="s">
        <v>2167</v>
      </c>
      <c r="L576" s="62">
        <v>5340</v>
      </c>
      <c r="M576" s="62"/>
      <c r="N576" s="63" t="s">
        <v>65</v>
      </c>
      <c r="O576" s="64"/>
      <c r="P576" s="17" t="e">
        <f>COUNTIF(#REF!,B576)</f>
        <v>#REF!</v>
      </c>
    </row>
    <row r="577" spans="1:16">
      <c r="A577" s="28">
        <v>304</v>
      </c>
      <c r="B577" s="96" t="s">
        <v>2757</v>
      </c>
      <c r="C577" s="100" t="s">
        <v>2758</v>
      </c>
      <c r="D577" s="16" t="s">
        <v>46</v>
      </c>
      <c r="E577" s="17" t="s">
        <v>60</v>
      </c>
      <c r="F577" s="32" t="s">
        <v>2164</v>
      </c>
      <c r="G577" s="32" t="s">
        <v>2165</v>
      </c>
      <c r="H577" s="122" t="s">
        <v>2166</v>
      </c>
      <c r="I577" s="19">
        <v>5510</v>
      </c>
      <c r="J577" s="19">
        <v>2021</v>
      </c>
      <c r="K577" s="19" t="s">
        <v>2167</v>
      </c>
      <c r="L577" s="62">
        <v>5510</v>
      </c>
      <c r="N577" s="65" t="s">
        <v>65</v>
      </c>
      <c r="O577" s="64"/>
      <c r="P577" s="17" t="e">
        <f>COUNTIF(#REF!,B577)</f>
        <v>#REF!</v>
      </c>
    </row>
    <row r="578" spans="1:16">
      <c r="A578" s="28">
        <v>305</v>
      </c>
      <c r="B578" s="426" t="s">
        <v>2765</v>
      </c>
      <c r="C578" s="401" t="s">
        <v>2766</v>
      </c>
      <c r="D578" s="16" t="s">
        <v>46</v>
      </c>
      <c r="E578" s="17" t="s">
        <v>60</v>
      </c>
      <c r="F578" s="32" t="s">
        <v>2164</v>
      </c>
      <c r="G578" s="32" t="s">
        <v>2165</v>
      </c>
      <c r="H578" s="122" t="s">
        <v>2166</v>
      </c>
      <c r="I578" s="19">
        <v>5516</v>
      </c>
      <c r="J578" s="19">
        <v>2000</v>
      </c>
      <c r="K578" s="19" t="s">
        <v>2167</v>
      </c>
      <c r="L578" s="62">
        <v>5516</v>
      </c>
      <c r="N578" s="65" t="s">
        <v>65</v>
      </c>
      <c r="O578" s="64"/>
      <c r="P578" s="17" t="e">
        <f>COUNTIF(#REF!,B578)</f>
        <v>#REF!</v>
      </c>
    </row>
    <row r="579" spans="1:16">
      <c r="A579" s="28">
        <v>326</v>
      </c>
      <c r="B579" s="103" t="s">
        <v>2938</v>
      </c>
      <c r="C579" s="15" t="s">
        <v>2939</v>
      </c>
      <c r="D579" s="16" t="s">
        <v>46</v>
      </c>
      <c r="E579" s="17" t="s">
        <v>60</v>
      </c>
      <c r="F579" s="32" t="s">
        <v>2164</v>
      </c>
      <c r="G579" s="32" t="s">
        <v>2165</v>
      </c>
      <c r="H579" s="122" t="s">
        <v>2166</v>
      </c>
      <c r="I579" s="19">
        <v>5627</v>
      </c>
      <c r="J579" s="19">
        <v>2016</v>
      </c>
      <c r="K579" s="19" t="s">
        <v>2167</v>
      </c>
      <c r="L579" s="62">
        <v>5627</v>
      </c>
      <c r="N579" s="65" t="s">
        <v>65</v>
      </c>
      <c r="O579" s="64"/>
      <c r="P579" s="17" t="e">
        <f>COUNTIF(#REF!,B579)</f>
        <v>#REF!</v>
      </c>
    </row>
    <row r="580" spans="1:16">
      <c r="A580" s="28">
        <v>341</v>
      </c>
      <c r="B580" s="106" t="s">
        <v>3060</v>
      </c>
      <c r="C580" s="100" t="s">
        <v>3061</v>
      </c>
      <c r="D580" s="16" t="s">
        <v>46</v>
      </c>
      <c r="E580" s="17" t="s">
        <v>60</v>
      </c>
      <c r="F580" s="32" t="s">
        <v>2164</v>
      </c>
      <c r="G580" s="32" t="s">
        <v>2165</v>
      </c>
      <c r="H580" s="122" t="s">
        <v>2166</v>
      </c>
      <c r="I580" s="19">
        <v>5757</v>
      </c>
      <c r="J580" s="19">
        <v>2010</v>
      </c>
      <c r="K580" s="19" t="s">
        <v>2167</v>
      </c>
      <c r="L580" s="19">
        <v>5757</v>
      </c>
      <c r="N580" s="65" t="s">
        <v>65</v>
      </c>
      <c r="O580" s="64"/>
      <c r="P580" s="17" t="e">
        <f>COUNTIF(#REF!,B580)</f>
        <v>#REF!</v>
      </c>
    </row>
    <row r="581" spans="1:16">
      <c r="A581" s="28">
        <v>346</v>
      </c>
      <c r="B581" s="101" t="s">
        <v>3097</v>
      </c>
      <c r="C581" s="80" t="s">
        <v>3098</v>
      </c>
      <c r="D581" s="38" t="s">
        <v>46</v>
      </c>
      <c r="E581" s="17" t="s">
        <v>60</v>
      </c>
      <c r="F581" s="32" t="s">
        <v>2164</v>
      </c>
      <c r="G581" s="419" t="s">
        <v>2165</v>
      </c>
      <c r="H581" s="62" t="s">
        <v>2166</v>
      </c>
      <c r="I581" s="62">
        <v>5849</v>
      </c>
      <c r="J581" s="62">
        <v>2018</v>
      </c>
      <c r="K581" s="62" t="s">
        <v>2167</v>
      </c>
      <c r="L581" s="62">
        <v>5849</v>
      </c>
      <c r="M581" s="62"/>
      <c r="N581" s="63" t="s">
        <v>65</v>
      </c>
      <c r="O581" s="64"/>
      <c r="P581" s="17" t="e">
        <f>COUNTIF(#REF!,B581)</f>
        <v>#REF!</v>
      </c>
    </row>
    <row r="582" spans="1:16">
      <c r="A582" s="28">
        <v>358</v>
      </c>
      <c r="B582" s="84" t="s">
        <v>3196</v>
      </c>
      <c r="C582" s="76" t="s">
        <v>3197</v>
      </c>
      <c r="D582" s="38" t="s">
        <v>46</v>
      </c>
      <c r="E582" s="17" t="s">
        <v>60</v>
      </c>
      <c r="F582" s="32" t="s">
        <v>2164</v>
      </c>
      <c r="G582" s="32" t="s">
        <v>2165</v>
      </c>
      <c r="H582" s="62" t="s">
        <v>2166</v>
      </c>
      <c r="I582" s="70">
        <v>6120</v>
      </c>
      <c r="J582" s="70">
        <v>2013</v>
      </c>
      <c r="K582" s="62" t="s">
        <v>2167</v>
      </c>
      <c r="L582" s="62">
        <v>6120</v>
      </c>
      <c r="M582" s="70"/>
      <c r="N582" s="66" t="s">
        <v>65</v>
      </c>
      <c r="O582" s="64"/>
      <c r="P582" s="17" t="e">
        <f>COUNTIF(#REF!,B582)</f>
        <v>#REF!</v>
      </c>
    </row>
    <row r="583" spans="1:16">
      <c r="A583" s="28">
        <v>366</v>
      </c>
      <c r="B583" s="85" t="s">
        <v>3261</v>
      </c>
      <c r="C583" s="76" t="s">
        <v>3262</v>
      </c>
      <c r="D583" s="38" t="s">
        <v>46</v>
      </c>
      <c r="E583" s="17" t="s">
        <v>60</v>
      </c>
      <c r="F583" s="40" t="s">
        <v>2164</v>
      </c>
      <c r="G583" s="32" t="s">
        <v>2165</v>
      </c>
      <c r="H583" s="62" t="s">
        <v>2166</v>
      </c>
      <c r="I583" s="70">
        <v>6213</v>
      </c>
      <c r="J583" s="70">
        <v>2016</v>
      </c>
      <c r="K583" s="70" t="s">
        <v>2167</v>
      </c>
      <c r="L583" s="62">
        <v>6213</v>
      </c>
      <c r="M583" s="70"/>
      <c r="N583" s="66" t="s">
        <v>65</v>
      </c>
      <c r="O583" s="64"/>
      <c r="P583" s="17" t="e">
        <f>COUNTIF(#REF!,B583)</f>
        <v>#REF!</v>
      </c>
    </row>
    <row r="584" spans="1:16">
      <c r="A584" s="28">
        <v>392</v>
      </c>
      <c r="B584" s="85" t="s">
        <v>3471</v>
      </c>
      <c r="C584" s="76" t="s">
        <v>3472</v>
      </c>
      <c r="D584" s="38" t="s">
        <v>46</v>
      </c>
      <c r="E584" s="17" t="s">
        <v>60</v>
      </c>
      <c r="F584" s="40" t="s">
        <v>2164</v>
      </c>
      <c r="G584" s="32" t="s">
        <v>2165</v>
      </c>
      <c r="H584" s="62" t="s">
        <v>2166</v>
      </c>
      <c r="I584" s="70">
        <v>6380</v>
      </c>
      <c r="J584" s="70">
        <v>2008</v>
      </c>
      <c r="K584" s="70" t="s">
        <v>2167</v>
      </c>
      <c r="L584" s="62">
        <v>6380</v>
      </c>
      <c r="M584" s="70"/>
      <c r="N584" s="66" t="s">
        <v>65</v>
      </c>
      <c r="O584" s="64"/>
      <c r="P584" s="17" t="e">
        <f>COUNTIF(#REF!,B584)</f>
        <v>#REF!</v>
      </c>
    </row>
    <row r="585" spans="1:16">
      <c r="A585" s="28">
        <v>395</v>
      </c>
      <c r="B585" s="89" t="s">
        <v>3496</v>
      </c>
      <c r="C585" s="427" t="s">
        <v>3497</v>
      </c>
      <c r="D585" s="43" t="s">
        <v>46</v>
      </c>
      <c r="E585" s="17" t="s">
        <v>60</v>
      </c>
      <c r="F585" s="44" t="s">
        <v>2164</v>
      </c>
      <c r="G585" s="44" t="s">
        <v>2165</v>
      </c>
      <c r="H585" s="62" t="s">
        <v>2166</v>
      </c>
      <c r="I585" s="121">
        <v>6465</v>
      </c>
      <c r="J585" s="121">
        <v>2000</v>
      </c>
      <c r="K585" s="121" t="s">
        <v>2167</v>
      </c>
      <c r="L585" s="62">
        <v>6465</v>
      </c>
      <c r="M585" s="121"/>
      <c r="N585" s="66" t="s">
        <v>65</v>
      </c>
      <c r="O585" s="64"/>
      <c r="P585" s="17" t="e">
        <f>COUNTIF(#REF!,B585)</f>
        <v>#REF!</v>
      </c>
    </row>
    <row r="586" spans="1:16">
      <c r="A586" s="28">
        <v>396</v>
      </c>
      <c r="B586" s="29" t="s">
        <v>3504</v>
      </c>
      <c r="C586" s="88" t="s">
        <v>3505</v>
      </c>
      <c r="D586" s="38" t="s">
        <v>46</v>
      </c>
      <c r="E586" s="17" t="s">
        <v>60</v>
      </c>
      <c r="F586" s="32" t="s">
        <v>2164</v>
      </c>
      <c r="G586" s="32" t="s">
        <v>2165</v>
      </c>
      <c r="H586" s="62" t="s">
        <v>2166</v>
      </c>
      <c r="I586" s="70">
        <v>6486</v>
      </c>
      <c r="J586" s="70">
        <v>2017</v>
      </c>
      <c r="K586" s="62" t="s">
        <v>2167</v>
      </c>
      <c r="L586" s="62">
        <v>6486</v>
      </c>
      <c r="M586" s="70"/>
      <c r="N586" s="66" t="s">
        <v>65</v>
      </c>
      <c r="O586" s="64"/>
      <c r="P586" s="17" t="e">
        <f>COUNTIF(#REF!,B586)</f>
        <v>#REF!</v>
      </c>
    </row>
    <row r="587" spans="1:16">
      <c r="A587" s="28">
        <v>419</v>
      </c>
      <c r="B587" s="47" t="s">
        <v>3697</v>
      </c>
      <c r="C587" s="88" t="s">
        <v>3698</v>
      </c>
      <c r="D587" s="38" t="s">
        <v>46</v>
      </c>
      <c r="E587" s="17" t="s">
        <v>60</v>
      </c>
      <c r="F587" s="32" t="s">
        <v>2164</v>
      </c>
      <c r="G587" s="32" t="s">
        <v>2165</v>
      </c>
      <c r="H587" s="62" t="s">
        <v>2166</v>
      </c>
      <c r="I587" s="70">
        <v>6847</v>
      </c>
      <c r="J587" s="70">
        <v>2012</v>
      </c>
      <c r="K587" s="62" t="s">
        <v>2167</v>
      </c>
      <c r="L587" s="62">
        <v>6847</v>
      </c>
      <c r="M587" s="70"/>
      <c r="N587" s="66" t="s">
        <v>65</v>
      </c>
      <c r="O587" s="64"/>
      <c r="P587" s="17" t="e">
        <f>COUNTIF(#REF!,B587)</f>
        <v>#REF!</v>
      </c>
    </row>
    <row r="588" spans="1:16">
      <c r="A588" s="28">
        <v>421</v>
      </c>
      <c r="B588" s="103" t="s">
        <v>3707</v>
      </c>
      <c r="C588" s="15" t="s">
        <v>3708</v>
      </c>
      <c r="D588" s="16" t="s">
        <v>46</v>
      </c>
      <c r="E588" s="17" t="s">
        <v>60</v>
      </c>
      <c r="F588" s="32" t="s">
        <v>2164</v>
      </c>
      <c r="G588" s="16" t="s">
        <v>2165</v>
      </c>
      <c r="H588" s="122" t="s">
        <v>2166</v>
      </c>
      <c r="I588" s="19">
        <v>6887</v>
      </c>
      <c r="J588" s="19">
        <v>2012</v>
      </c>
      <c r="K588" s="19" t="s">
        <v>2167</v>
      </c>
      <c r="L588" s="19">
        <v>6887</v>
      </c>
      <c r="N588" s="65" t="s">
        <v>65</v>
      </c>
      <c r="O588" s="64"/>
      <c r="P588" s="17" t="e">
        <f>COUNTIF(#REF!,B588)</f>
        <v>#REF!</v>
      </c>
    </row>
    <row r="589" spans="1:16">
      <c r="A589" s="28">
        <v>429</v>
      </c>
      <c r="B589" s="75" t="s">
        <v>3768</v>
      </c>
      <c r="C589" s="15" t="s">
        <v>3765</v>
      </c>
      <c r="D589" s="16" t="s">
        <v>46</v>
      </c>
      <c r="E589" s="17" t="s">
        <v>60</v>
      </c>
      <c r="F589" s="32" t="s">
        <v>2164</v>
      </c>
      <c r="G589" s="16" t="s">
        <v>2165</v>
      </c>
      <c r="H589" s="122" t="s">
        <v>2166</v>
      </c>
      <c r="I589" s="19">
        <v>7015</v>
      </c>
      <c r="J589" s="19">
        <v>2020</v>
      </c>
      <c r="K589" s="19" t="s">
        <v>2167</v>
      </c>
      <c r="L589" s="19">
        <v>7015</v>
      </c>
      <c r="N589" s="65" t="s">
        <v>65</v>
      </c>
      <c r="O589" s="64"/>
      <c r="P589" s="17" t="e">
        <f>COUNTIF(#REF!,B589)</f>
        <v>#REF!</v>
      </c>
    </row>
    <row r="590" spans="1:16">
      <c r="A590" s="28">
        <v>430</v>
      </c>
      <c r="B590" s="84" t="s">
        <v>3779</v>
      </c>
      <c r="C590" s="76" t="s">
        <v>3780</v>
      </c>
      <c r="D590" s="38" t="s">
        <v>46</v>
      </c>
      <c r="E590" s="17" t="s">
        <v>60</v>
      </c>
      <c r="F590" s="32" t="s">
        <v>2164</v>
      </c>
      <c r="G590" s="32" t="s">
        <v>2165</v>
      </c>
      <c r="H590" s="62" t="s">
        <v>2166</v>
      </c>
      <c r="I590" s="70">
        <v>7026</v>
      </c>
      <c r="J590" s="70">
        <v>2014</v>
      </c>
      <c r="K590" s="62" t="s">
        <v>2167</v>
      </c>
      <c r="L590" s="62">
        <v>7026</v>
      </c>
      <c r="M590" s="70"/>
      <c r="N590" s="66" t="s">
        <v>65</v>
      </c>
      <c r="O590" s="64"/>
      <c r="P590" s="17" t="e">
        <f>COUNTIF(#REF!,B590)</f>
        <v>#REF!</v>
      </c>
    </row>
    <row r="591" spans="1:16">
      <c r="A591" s="28">
        <v>439</v>
      </c>
      <c r="B591" s="85" t="s">
        <v>3846</v>
      </c>
      <c r="C591" s="76" t="s">
        <v>3847</v>
      </c>
      <c r="D591" s="38" t="s">
        <v>46</v>
      </c>
      <c r="E591" s="17" t="s">
        <v>60</v>
      </c>
      <c r="F591" s="40" t="s">
        <v>2164</v>
      </c>
      <c r="G591" s="32" t="s">
        <v>2165</v>
      </c>
      <c r="H591" s="62" t="s">
        <v>2166</v>
      </c>
      <c r="I591" s="62">
        <v>7427</v>
      </c>
      <c r="J591" s="62">
        <v>2018</v>
      </c>
      <c r="K591" s="70" t="s">
        <v>2167</v>
      </c>
      <c r="L591" s="62">
        <v>7427</v>
      </c>
      <c r="M591" s="62"/>
      <c r="N591" s="63" t="s">
        <v>65</v>
      </c>
      <c r="O591" s="64"/>
      <c r="P591" s="17" t="e">
        <f>COUNTIF(#REF!,B591)</f>
        <v>#REF!</v>
      </c>
    </row>
    <row r="592" ht="21.6" spans="1:16">
      <c r="A592" s="28">
        <v>440</v>
      </c>
      <c r="B592" s="103" t="s">
        <v>3853</v>
      </c>
      <c r="C592" s="15" t="s">
        <v>3854</v>
      </c>
      <c r="D592" s="16" t="s">
        <v>46</v>
      </c>
      <c r="E592" s="17" t="s">
        <v>60</v>
      </c>
      <c r="F592" s="32" t="s">
        <v>2164</v>
      </c>
      <c r="G592" s="16" t="s">
        <v>2165</v>
      </c>
      <c r="H592" s="122" t="s">
        <v>2166</v>
      </c>
      <c r="I592" s="19">
        <v>7461</v>
      </c>
      <c r="J592" s="19">
        <v>2019</v>
      </c>
      <c r="K592" s="19" t="s">
        <v>2167</v>
      </c>
      <c r="L592" s="19">
        <v>7461</v>
      </c>
      <c r="N592" s="65" t="s">
        <v>65</v>
      </c>
      <c r="O592" s="64"/>
      <c r="P592" s="17" t="e">
        <f>COUNTIF(#REF!,B592)</f>
        <v>#REF!</v>
      </c>
    </row>
    <row r="593" spans="1:16">
      <c r="A593" s="28">
        <v>441</v>
      </c>
      <c r="B593" s="103" t="s">
        <v>3860</v>
      </c>
      <c r="C593" s="15" t="s">
        <v>3861</v>
      </c>
      <c r="D593" s="16" t="s">
        <v>46</v>
      </c>
      <c r="E593" s="17" t="s">
        <v>60</v>
      </c>
      <c r="F593" s="32" t="s">
        <v>2164</v>
      </c>
      <c r="G593" s="16" t="s">
        <v>2165</v>
      </c>
      <c r="H593" s="122" t="s">
        <v>2166</v>
      </c>
      <c r="I593" s="19">
        <v>7462</v>
      </c>
      <c r="J593" s="19">
        <v>2019</v>
      </c>
      <c r="K593" s="19" t="s">
        <v>2167</v>
      </c>
      <c r="L593" s="19">
        <v>7462</v>
      </c>
      <c r="N593" s="65" t="s">
        <v>65</v>
      </c>
      <c r="O593" s="64"/>
      <c r="P593" s="17" t="e">
        <f>COUNTIF(#REF!,B593)</f>
        <v>#REF!</v>
      </c>
    </row>
    <row r="594" spans="1:16">
      <c r="A594" s="28">
        <v>442</v>
      </c>
      <c r="B594" s="84" t="s">
        <v>3867</v>
      </c>
      <c r="C594" s="76" t="s">
        <v>3868</v>
      </c>
      <c r="D594" s="38" t="s">
        <v>46</v>
      </c>
      <c r="E594" s="17" t="s">
        <v>60</v>
      </c>
      <c r="F594" s="32" t="s">
        <v>2164</v>
      </c>
      <c r="G594" s="32" t="s">
        <v>2165</v>
      </c>
      <c r="H594" s="62" t="s">
        <v>2166</v>
      </c>
      <c r="I594" s="62">
        <v>7493</v>
      </c>
      <c r="J594" s="62">
        <v>2020</v>
      </c>
      <c r="K594" s="62" t="s">
        <v>2167</v>
      </c>
      <c r="L594" s="62">
        <v>7493</v>
      </c>
      <c r="M594" s="62"/>
      <c r="N594" s="63" t="s">
        <v>65</v>
      </c>
      <c r="O594" s="64"/>
      <c r="P594" s="17" t="e">
        <f>COUNTIF(#REF!,B594)</f>
        <v>#REF!</v>
      </c>
    </row>
    <row r="595" spans="1:16">
      <c r="A595" s="28">
        <v>443</v>
      </c>
      <c r="B595" s="85" t="s">
        <v>3875</v>
      </c>
      <c r="C595" s="76" t="s">
        <v>3876</v>
      </c>
      <c r="D595" s="38" t="s">
        <v>46</v>
      </c>
      <c r="E595" s="17" t="s">
        <v>60</v>
      </c>
      <c r="F595" s="40" t="s">
        <v>2164</v>
      </c>
      <c r="G595" s="32" t="s">
        <v>2165</v>
      </c>
      <c r="H595" s="62" t="s">
        <v>2166</v>
      </c>
      <c r="I595" s="62">
        <v>7610</v>
      </c>
      <c r="J595" s="62">
        <v>2020</v>
      </c>
      <c r="K595" s="70" t="s">
        <v>2167</v>
      </c>
      <c r="L595" s="62">
        <v>7610</v>
      </c>
      <c r="M595" s="62"/>
      <c r="N595" s="63" t="s">
        <v>65</v>
      </c>
      <c r="O595" s="64"/>
      <c r="P595" s="17" t="e">
        <f>COUNTIF(#REF!,B595)</f>
        <v>#REF!</v>
      </c>
    </row>
    <row r="596" spans="1:16">
      <c r="A596" s="28">
        <v>444</v>
      </c>
      <c r="B596" s="106" t="s">
        <v>3883</v>
      </c>
      <c r="C596" s="100" t="s">
        <v>3884</v>
      </c>
      <c r="D596" s="16" t="s">
        <v>46</v>
      </c>
      <c r="E596" s="17" t="s">
        <v>60</v>
      </c>
      <c r="F596" s="32" t="s">
        <v>2164</v>
      </c>
      <c r="G596" s="16" t="s">
        <v>2165</v>
      </c>
      <c r="H596" s="122" t="s">
        <v>2166</v>
      </c>
      <c r="I596" s="19">
        <v>7617</v>
      </c>
      <c r="J596" s="19">
        <v>2021</v>
      </c>
      <c r="K596" s="19" t="s">
        <v>2167</v>
      </c>
      <c r="L596" s="19">
        <v>7617</v>
      </c>
      <c r="N596" s="65" t="s">
        <v>65</v>
      </c>
      <c r="O596" s="64"/>
      <c r="P596" s="17" t="e">
        <f>COUNTIF(#REF!,B596)</f>
        <v>#REF!</v>
      </c>
    </row>
    <row r="597" spans="1:16">
      <c r="A597" s="28">
        <v>448</v>
      </c>
      <c r="B597" s="85" t="s">
        <v>3922</v>
      </c>
      <c r="C597" s="76" t="s">
        <v>3923</v>
      </c>
      <c r="D597" s="38" t="s">
        <v>46</v>
      </c>
      <c r="E597" s="17" t="s">
        <v>60</v>
      </c>
      <c r="F597" s="77" t="s">
        <v>2164</v>
      </c>
      <c r="G597" s="32" t="s">
        <v>3919</v>
      </c>
      <c r="H597" s="62" t="s">
        <v>3920</v>
      </c>
      <c r="I597" s="70">
        <v>10004</v>
      </c>
      <c r="J597" s="70">
        <v>2014</v>
      </c>
      <c r="K597" s="62" t="s">
        <v>3921</v>
      </c>
      <c r="L597" s="62">
        <v>10004</v>
      </c>
      <c r="M597" s="70"/>
      <c r="N597" s="66" t="s">
        <v>65</v>
      </c>
      <c r="O597" s="64"/>
      <c r="P597" s="17" t="e">
        <f>COUNTIF(#REF!,B597)</f>
        <v>#REF!</v>
      </c>
    </row>
    <row r="598" spans="1:16">
      <c r="A598" s="28">
        <v>451</v>
      </c>
      <c r="B598" s="84" t="s">
        <v>3947</v>
      </c>
      <c r="C598" s="76" t="s">
        <v>3948</v>
      </c>
      <c r="D598" s="38" t="s">
        <v>46</v>
      </c>
      <c r="E598" s="17" t="s">
        <v>60</v>
      </c>
      <c r="F598" s="32" t="s">
        <v>2164</v>
      </c>
      <c r="G598" s="32" t="s">
        <v>3919</v>
      </c>
      <c r="H598" s="62" t="s">
        <v>3920</v>
      </c>
      <c r="I598" s="70">
        <v>10025</v>
      </c>
      <c r="J598" s="70">
        <v>2016</v>
      </c>
      <c r="K598" s="62" t="s">
        <v>3921</v>
      </c>
      <c r="L598" s="62">
        <v>10025</v>
      </c>
      <c r="M598" s="70"/>
      <c r="N598" s="66" t="s">
        <v>65</v>
      </c>
      <c r="O598" s="64"/>
      <c r="P598" s="17" t="e">
        <f>COUNTIF(#REF!,B598)</f>
        <v>#REF!</v>
      </c>
    </row>
    <row r="599" spans="1:16">
      <c r="A599" s="28">
        <v>452</v>
      </c>
      <c r="B599" s="89" t="s">
        <v>3956</v>
      </c>
      <c r="C599" s="90" t="s">
        <v>3957</v>
      </c>
      <c r="D599" s="38" t="s">
        <v>46</v>
      </c>
      <c r="E599" s="17" t="s">
        <v>60</v>
      </c>
      <c r="F599" s="32" t="s">
        <v>2164</v>
      </c>
      <c r="G599" s="32" t="s">
        <v>3919</v>
      </c>
      <c r="H599" s="62" t="s">
        <v>3920</v>
      </c>
      <c r="I599" s="121">
        <v>10034</v>
      </c>
      <c r="J599" s="121">
        <v>2016</v>
      </c>
      <c r="K599" s="121" t="s">
        <v>3921</v>
      </c>
      <c r="L599" s="62">
        <v>10034</v>
      </c>
      <c r="M599" s="121"/>
      <c r="N599" s="66" t="s">
        <v>65</v>
      </c>
      <c r="O599" s="64"/>
      <c r="P599" s="17" t="e">
        <f>COUNTIF(#REF!,B599)</f>
        <v>#REF!</v>
      </c>
    </row>
    <row r="600" spans="1:16">
      <c r="A600" s="28">
        <v>453</v>
      </c>
      <c r="B600" s="89" t="s">
        <v>3964</v>
      </c>
      <c r="C600" s="90" t="s">
        <v>3965</v>
      </c>
      <c r="D600" s="38" t="s">
        <v>46</v>
      </c>
      <c r="E600" s="17" t="s">
        <v>60</v>
      </c>
      <c r="F600" s="32" t="s">
        <v>2164</v>
      </c>
      <c r="G600" s="32" t="s">
        <v>3919</v>
      </c>
      <c r="H600" s="62" t="s">
        <v>3920</v>
      </c>
      <c r="I600" s="121">
        <v>10038</v>
      </c>
      <c r="J600" s="121">
        <v>2017</v>
      </c>
      <c r="K600" s="121" t="s">
        <v>3921</v>
      </c>
      <c r="L600" s="62">
        <v>10038</v>
      </c>
      <c r="M600" s="121"/>
      <c r="N600" s="66" t="s">
        <v>65</v>
      </c>
      <c r="O600" s="64"/>
      <c r="P600" s="17" t="e">
        <f>COUNTIF(#REF!,B600)</f>
        <v>#REF!</v>
      </c>
    </row>
    <row r="601" spans="1:16">
      <c r="A601" s="28">
        <v>455</v>
      </c>
      <c r="B601" s="89" t="s">
        <v>3980</v>
      </c>
      <c r="C601" s="90" t="s">
        <v>3981</v>
      </c>
      <c r="D601" s="38" t="s">
        <v>46</v>
      </c>
      <c r="E601" s="17" t="s">
        <v>60</v>
      </c>
      <c r="F601" s="32" t="s">
        <v>2164</v>
      </c>
      <c r="G601" s="32" t="s">
        <v>3919</v>
      </c>
      <c r="H601" s="62" t="s">
        <v>3920</v>
      </c>
      <c r="I601" s="121">
        <v>10120</v>
      </c>
      <c r="J601" s="121">
        <v>2018</v>
      </c>
      <c r="K601" s="121" t="s">
        <v>3921</v>
      </c>
      <c r="L601" s="62">
        <v>10120</v>
      </c>
      <c r="M601" s="121"/>
      <c r="N601" s="66" t="s">
        <v>65</v>
      </c>
      <c r="O601" s="64"/>
      <c r="P601" s="17" t="e">
        <f>COUNTIF(#REF!,B601)</f>
        <v>#REF!</v>
      </c>
    </row>
    <row r="602" spans="1:16">
      <c r="A602" s="28">
        <v>457</v>
      </c>
      <c r="B602" s="101" t="s">
        <v>3997</v>
      </c>
      <c r="C602" s="118" t="s">
        <v>3998</v>
      </c>
      <c r="D602" s="43" t="s">
        <v>46</v>
      </c>
      <c r="E602" s="17" t="s">
        <v>60</v>
      </c>
      <c r="F602" s="44" t="s">
        <v>2164</v>
      </c>
      <c r="G602" s="44" t="s">
        <v>3919</v>
      </c>
      <c r="H602" s="62" t="s">
        <v>3920</v>
      </c>
      <c r="I602" s="62">
        <v>10396</v>
      </c>
      <c r="J602" s="121">
        <v>2020</v>
      </c>
      <c r="K602" s="121" t="s">
        <v>3921</v>
      </c>
      <c r="L602" s="62">
        <v>10396</v>
      </c>
      <c r="M602" s="121"/>
      <c r="N602" s="66" t="s">
        <v>65</v>
      </c>
      <c r="O602" s="64"/>
      <c r="P602" s="17" t="e">
        <f>COUNTIF(#REF!,B602)</f>
        <v>#REF!</v>
      </c>
    </row>
    <row r="603" ht="21.6" spans="1:16">
      <c r="A603" s="28">
        <v>458</v>
      </c>
      <c r="B603" s="162" t="s">
        <v>4006</v>
      </c>
      <c r="C603" s="118" t="s">
        <v>4007</v>
      </c>
      <c r="D603" s="43" t="s">
        <v>46</v>
      </c>
      <c r="E603" s="17" t="s">
        <v>60</v>
      </c>
      <c r="F603" s="44" t="s">
        <v>2164</v>
      </c>
      <c r="G603" s="44" t="s">
        <v>3919</v>
      </c>
      <c r="H603" s="62" t="s">
        <v>3920</v>
      </c>
      <c r="I603" s="62">
        <v>10401</v>
      </c>
      <c r="J603" s="121">
        <v>2020</v>
      </c>
      <c r="K603" s="121" t="s">
        <v>3921</v>
      </c>
      <c r="L603" s="62">
        <v>10401</v>
      </c>
      <c r="M603" s="121"/>
      <c r="N603" s="66" t="s">
        <v>65</v>
      </c>
      <c r="O603" s="64"/>
      <c r="P603" s="17" t="e">
        <f>COUNTIF(#REF!,B603)</f>
        <v>#REF!</v>
      </c>
    </row>
    <row r="604" ht="21.6" spans="1:16">
      <c r="A604" s="28">
        <v>459</v>
      </c>
      <c r="B604" s="103" t="s">
        <v>4014</v>
      </c>
      <c r="C604" s="15" t="s">
        <v>4015</v>
      </c>
      <c r="D604" s="174" t="s">
        <v>46</v>
      </c>
      <c r="E604" s="17" t="s">
        <v>60</v>
      </c>
      <c r="F604" s="32" t="s">
        <v>2164</v>
      </c>
      <c r="G604" s="16" t="s">
        <v>3919</v>
      </c>
      <c r="H604" s="122" t="s">
        <v>3920</v>
      </c>
      <c r="I604" s="19">
        <v>10837.1</v>
      </c>
      <c r="J604" s="19">
        <v>2021</v>
      </c>
      <c r="K604" s="19" t="s">
        <v>3921</v>
      </c>
      <c r="L604" s="19">
        <v>10837</v>
      </c>
      <c r="M604" s="19">
        <v>1</v>
      </c>
      <c r="N604" s="65" t="s">
        <v>65</v>
      </c>
      <c r="O604" s="64"/>
      <c r="P604" s="17" t="e">
        <f>COUNTIF(#REF!,B604)</f>
        <v>#REF!</v>
      </c>
    </row>
    <row r="605" spans="1:16">
      <c r="A605" s="28">
        <v>460</v>
      </c>
      <c r="B605" s="84" t="s">
        <v>4022</v>
      </c>
      <c r="C605" s="175" t="s">
        <v>4023</v>
      </c>
      <c r="D605" s="176" t="s">
        <v>46</v>
      </c>
      <c r="E605" s="17" t="s">
        <v>60</v>
      </c>
      <c r="F605" s="32" t="s">
        <v>2164</v>
      </c>
      <c r="G605" s="32" t="s">
        <v>3919</v>
      </c>
      <c r="H605" s="62" t="s">
        <v>3920</v>
      </c>
      <c r="I605" s="70">
        <v>10838</v>
      </c>
      <c r="J605" s="70">
        <v>2021</v>
      </c>
      <c r="K605" s="62" t="s">
        <v>3921</v>
      </c>
      <c r="L605" s="62">
        <v>10838</v>
      </c>
      <c r="M605" s="70"/>
      <c r="N605" s="66" t="s">
        <v>65</v>
      </c>
      <c r="O605" s="64"/>
      <c r="P605" s="17" t="e">
        <f>COUNTIF(#REF!,B605)</f>
        <v>#REF!</v>
      </c>
    </row>
    <row r="606" spans="1:16">
      <c r="A606" s="28">
        <v>461</v>
      </c>
      <c r="B606" s="84" t="s">
        <v>4033</v>
      </c>
      <c r="C606" s="80" t="s">
        <v>4034</v>
      </c>
      <c r="D606" s="176" t="s">
        <v>46</v>
      </c>
      <c r="E606" s="17" t="s">
        <v>60</v>
      </c>
      <c r="F606" s="32" t="s">
        <v>2164</v>
      </c>
      <c r="G606" s="32" t="s">
        <v>3919</v>
      </c>
      <c r="H606" s="62" t="s">
        <v>3920</v>
      </c>
      <c r="I606" s="70">
        <v>10847</v>
      </c>
      <c r="J606" s="70">
        <v>2021</v>
      </c>
      <c r="K606" s="62" t="s">
        <v>3921</v>
      </c>
      <c r="L606" s="62">
        <v>10847</v>
      </c>
      <c r="M606" s="70"/>
      <c r="N606" s="66" t="s">
        <v>65</v>
      </c>
      <c r="O606" s="64"/>
      <c r="P606" s="17" t="e">
        <f>COUNTIF(#REF!,B606)</f>
        <v>#REF!</v>
      </c>
    </row>
    <row r="607" spans="1:16">
      <c r="A607" s="28">
        <v>462</v>
      </c>
      <c r="B607" s="84" t="s">
        <v>4041</v>
      </c>
      <c r="C607" s="76" t="s">
        <v>4042</v>
      </c>
      <c r="D607" s="176" t="s">
        <v>46</v>
      </c>
      <c r="E607" s="17" t="s">
        <v>60</v>
      </c>
      <c r="F607" s="32" t="s">
        <v>2164</v>
      </c>
      <c r="G607" s="419" t="s">
        <v>3919</v>
      </c>
      <c r="H607" s="62" t="s">
        <v>3920</v>
      </c>
      <c r="I607" s="70">
        <v>11124</v>
      </c>
      <c r="J607" s="70">
        <v>2023</v>
      </c>
      <c r="K607" s="62" t="s">
        <v>3921</v>
      </c>
      <c r="L607" s="62">
        <v>11124</v>
      </c>
      <c r="M607" s="70"/>
      <c r="N607" s="66" t="s">
        <v>65</v>
      </c>
      <c r="O607" s="64"/>
      <c r="P607" s="17" t="e">
        <f>COUNTIF(#REF!,B607)</f>
        <v>#REF!</v>
      </c>
    </row>
    <row r="608" spans="1:16">
      <c r="A608" s="28">
        <v>463</v>
      </c>
      <c r="B608" s="109" t="s">
        <v>4048</v>
      </c>
      <c r="C608" s="88" t="s">
        <v>4049</v>
      </c>
      <c r="D608" s="176" t="s">
        <v>46</v>
      </c>
      <c r="E608" s="17" t="s">
        <v>60</v>
      </c>
      <c r="F608" s="32" t="s">
        <v>2164</v>
      </c>
      <c r="G608" s="419" t="s">
        <v>3919</v>
      </c>
      <c r="H608" s="62" t="s">
        <v>3920</v>
      </c>
      <c r="I608" s="62">
        <v>11280</v>
      </c>
      <c r="J608" s="62">
        <v>2023</v>
      </c>
      <c r="K608" s="62" t="s">
        <v>3921</v>
      </c>
      <c r="L608" s="62">
        <v>11280</v>
      </c>
      <c r="M608" s="62"/>
      <c r="N608" s="66" t="s">
        <v>65</v>
      </c>
      <c r="O608" s="64"/>
      <c r="P608" s="17" t="e">
        <f>COUNTIF(#REF!,B608)</f>
        <v>#REF!</v>
      </c>
    </row>
    <row r="609" spans="1:16">
      <c r="A609" s="28">
        <v>464</v>
      </c>
      <c r="B609" s="106" t="s">
        <v>4058</v>
      </c>
      <c r="C609" s="100" t="s">
        <v>4059</v>
      </c>
      <c r="D609" s="174" t="s">
        <v>46</v>
      </c>
      <c r="E609" s="17" t="s">
        <v>60</v>
      </c>
      <c r="F609" s="32" t="s">
        <v>2164</v>
      </c>
      <c r="G609" s="397" t="s">
        <v>3919</v>
      </c>
      <c r="H609" s="122" t="s">
        <v>3920</v>
      </c>
      <c r="I609" s="19">
        <v>11293</v>
      </c>
      <c r="J609" s="19">
        <v>2023</v>
      </c>
      <c r="K609" s="19" t="s">
        <v>3921</v>
      </c>
      <c r="L609" s="19">
        <v>11293</v>
      </c>
      <c r="N609" s="65" t="s">
        <v>65</v>
      </c>
      <c r="O609" s="64"/>
      <c r="P609" s="17" t="e">
        <f>COUNTIF(#REF!,B609)</f>
        <v>#REF!</v>
      </c>
    </row>
    <row r="610" ht="21.6" spans="1:16">
      <c r="A610" s="28">
        <v>465</v>
      </c>
      <c r="B610" s="94" t="s">
        <v>4065</v>
      </c>
      <c r="C610" s="15" t="s">
        <v>4066</v>
      </c>
      <c r="D610" s="174" t="s">
        <v>46</v>
      </c>
      <c r="E610" s="17" t="s">
        <v>60</v>
      </c>
      <c r="F610" s="18" t="s">
        <v>2164</v>
      </c>
      <c r="G610" s="16" t="s">
        <v>3919</v>
      </c>
      <c r="H610" s="122" t="s">
        <v>3920</v>
      </c>
      <c r="I610" s="19">
        <v>14002.1</v>
      </c>
      <c r="J610" s="19">
        <v>2022</v>
      </c>
      <c r="K610" s="19" t="s">
        <v>3921</v>
      </c>
      <c r="L610" s="19">
        <v>14002</v>
      </c>
      <c r="M610" s="19">
        <v>1</v>
      </c>
      <c r="N610" s="65" t="s">
        <v>65</v>
      </c>
      <c r="O610" s="64"/>
      <c r="P610" s="17" t="e">
        <f>COUNTIF(#REF!,B610)</f>
        <v>#REF!</v>
      </c>
    </row>
    <row r="611" spans="1:16">
      <c r="A611" s="28">
        <v>467</v>
      </c>
      <c r="B611" s="111" t="s">
        <v>4081</v>
      </c>
      <c r="C611" s="43" t="s">
        <v>4082</v>
      </c>
      <c r="D611" s="176" t="s">
        <v>46</v>
      </c>
      <c r="E611" s="17" t="s">
        <v>60</v>
      </c>
      <c r="F611" s="32" t="s">
        <v>2164</v>
      </c>
      <c r="G611" s="419" t="s">
        <v>3919</v>
      </c>
      <c r="H611" s="62" t="s">
        <v>3920</v>
      </c>
      <c r="I611" s="70">
        <v>14002.2</v>
      </c>
      <c r="J611" s="70">
        <v>2023</v>
      </c>
      <c r="K611" s="62" t="s">
        <v>3921</v>
      </c>
      <c r="L611" s="62">
        <v>14002</v>
      </c>
      <c r="M611" s="70">
        <v>2</v>
      </c>
      <c r="N611" s="66" t="s">
        <v>65</v>
      </c>
      <c r="O611" s="64"/>
      <c r="P611" s="17" t="e">
        <f>COUNTIF(#REF!,B611)</f>
        <v>#REF!</v>
      </c>
    </row>
    <row r="612" spans="1:16">
      <c r="A612" s="28">
        <v>477</v>
      </c>
      <c r="B612" s="111" t="s">
        <v>4154</v>
      </c>
      <c r="C612" s="43" t="s">
        <v>4155</v>
      </c>
      <c r="D612" s="176" t="s">
        <v>46</v>
      </c>
      <c r="E612" s="17" t="s">
        <v>60</v>
      </c>
      <c r="F612" s="32" t="s">
        <v>2164</v>
      </c>
      <c r="G612" s="32" t="s">
        <v>3919</v>
      </c>
      <c r="H612" s="62" t="s">
        <v>3920</v>
      </c>
      <c r="I612" s="70">
        <v>14020.1</v>
      </c>
      <c r="J612" s="70">
        <v>2017</v>
      </c>
      <c r="K612" s="62" t="s">
        <v>3921</v>
      </c>
      <c r="L612" s="62">
        <v>14020</v>
      </c>
      <c r="M612" s="70">
        <v>1</v>
      </c>
      <c r="N612" s="66" t="s">
        <v>65</v>
      </c>
      <c r="O612" s="64"/>
      <c r="P612" s="17" t="e">
        <f>COUNTIF(#REF!,B612)</f>
        <v>#REF!</v>
      </c>
    </row>
    <row r="613" spans="1:16">
      <c r="A613" s="28">
        <v>478</v>
      </c>
      <c r="B613" s="177" t="s">
        <v>4162</v>
      </c>
      <c r="C613" s="100" t="s">
        <v>4163</v>
      </c>
      <c r="D613" s="174" t="s">
        <v>46</v>
      </c>
      <c r="E613" s="17" t="s">
        <v>60</v>
      </c>
      <c r="F613" s="32" t="s">
        <v>2164</v>
      </c>
      <c r="G613" s="16" t="s">
        <v>3919</v>
      </c>
      <c r="H613" s="122" t="s">
        <v>3920</v>
      </c>
      <c r="I613" s="19">
        <v>14020.2</v>
      </c>
      <c r="J613" s="19">
        <v>2020</v>
      </c>
      <c r="K613" s="19" t="s">
        <v>3921</v>
      </c>
      <c r="L613" s="19">
        <v>14020</v>
      </c>
      <c r="M613" s="19">
        <v>2</v>
      </c>
      <c r="N613" s="65" t="s">
        <v>65</v>
      </c>
      <c r="O613" s="64"/>
      <c r="P613" s="17" t="e">
        <f>COUNTIF(#REF!,B613)</f>
        <v>#REF!</v>
      </c>
    </row>
    <row r="614" spans="1:16">
      <c r="A614" s="28">
        <v>479</v>
      </c>
      <c r="B614" s="177" t="s">
        <v>4170</v>
      </c>
      <c r="C614" s="100" t="s">
        <v>4171</v>
      </c>
      <c r="D614" s="174" t="s">
        <v>46</v>
      </c>
      <c r="E614" s="17" t="s">
        <v>60</v>
      </c>
      <c r="F614" s="32" t="s">
        <v>2164</v>
      </c>
      <c r="G614" s="397" t="s">
        <v>3919</v>
      </c>
      <c r="H614" s="122" t="s">
        <v>3920</v>
      </c>
      <c r="I614" s="19">
        <v>14020.3</v>
      </c>
      <c r="J614" s="19">
        <v>2022</v>
      </c>
      <c r="K614" s="19" t="s">
        <v>3921</v>
      </c>
      <c r="L614" s="19">
        <v>14020</v>
      </c>
      <c r="M614" s="19">
        <v>3</v>
      </c>
      <c r="N614" s="65" t="s">
        <v>65</v>
      </c>
      <c r="O614" s="64"/>
      <c r="P614" s="17" t="e">
        <f>COUNTIF(#REF!,B614)</f>
        <v>#REF!</v>
      </c>
    </row>
    <row r="615" spans="1:16">
      <c r="A615" s="28">
        <v>481</v>
      </c>
      <c r="B615" s="85" t="s">
        <v>4186</v>
      </c>
      <c r="C615" s="76" t="s">
        <v>4187</v>
      </c>
      <c r="D615" s="176" t="s">
        <v>46</v>
      </c>
      <c r="E615" s="17" t="s">
        <v>60</v>
      </c>
      <c r="F615" s="40" t="s">
        <v>2164</v>
      </c>
      <c r="G615" s="32" t="s">
        <v>3919</v>
      </c>
      <c r="H615" s="62" t="s">
        <v>3920</v>
      </c>
      <c r="I615" s="62">
        <v>14023</v>
      </c>
      <c r="J615" s="62">
        <v>2017</v>
      </c>
      <c r="K615" s="62" t="s">
        <v>3921</v>
      </c>
      <c r="L615" s="70">
        <v>14023</v>
      </c>
      <c r="M615" s="62"/>
      <c r="N615" s="66" t="s">
        <v>65</v>
      </c>
      <c r="O615" s="64"/>
      <c r="P615" s="17" t="e">
        <f>COUNTIF(#REF!,B615)</f>
        <v>#REF!</v>
      </c>
    </row>
    <row r="616" ht="15.6" spans="1:16">
      <c r="A616" s="28">
        <v>542</v>
      </c>
      <c r="B616" s="92" t="s">
        <v>4719</v>
      </c>
      <c r="C616" s="15" t="s">
        <v>4720</v>
      </c>
      <c r="D616" s="176" t="s">
        <v>46</v>
      </c>
      <c r="E616" s="17" t="s">
        <v>60</v>
      </c>
      <c r="F616" s="16" t="s">
        <v>4634</v>
      </c>
      <c r="G616" s="18" t="s">
        <v>4699</v>
      </c>
      <c r="H616" s="16" t="s">
        <v>4700</v>
      </c>
      <c r="I616" s="19">
        <v>1017</v>
      </c>
      <c r="J616" s="19">
        <v>2018</v>
      </c>
      <c r="K616" s="19" t="s">
        <v>4701</v>
      </c>
      <c r="L616" s="16">
        <v>1017</v>
      </c>
      <c r="N616" s="65" t="s">
        <v>65</v>
      </c>
      <c r="O616" s="64"/>
      <c r="P616" s="17" t="e">
        <f>COUNTIF(#REF!,B616)</f>
        <v>#REF!</v>
      </c>
    </row>
    <row r="617" ht="15.6" spans="1:16">
      <c r="A617" s="28">
        <v>544</v>
      </c>
      <c r="B617" s="92" t="s">
        <v>4732</v>
      </c>
      <c r="C617" s="15" t="s">
        <v>4688</v>
      </c>
      <c r="D617" s="176" t="s">
        <v>46</v>
      </c>
      <c r="E617" s="17" t="s">
        <v>60</v>
      </c>
      <c r="F617" s="16" t="s">
        <v>4634</v>
      </c>
      <c r="G617" s="18" t="s">
        <v>4699</v>
      </c>
      <c r="H617" s="16" t="s">
        <v>4700</v>
      </c>
      <c r="I617" s="19">
        <v>1031</v>
      </c>
      <c r="J617" s="19">
        <v>2019</v>
      </c>
      <c r="K617" s="19" t="s">
        <v>4701</v>
      </c>
      <c r="L617" s="16">
        <v>1031</v>
      </c>
      <c r="N617" s="65" t="s">
        <v>65</v>
      </c>
      <c r="O617" s="64"/>
      <c r="P617" s="17" t="e">
        <f>COUNTIF(#REF!,B617)</f>
        <v>#REF!</v>
      </c>
    </row>
    <row r="618" ht="15.6" spans="1:16">
      <c r="A618" s="28">
        <v>545</v>
      </c>
      <c r="B618" s="92" t="s">
        <v>4737</v>
      </c>
      <c r="C618" s="15" t="s">
        <v>4738</v>
      </c>
      <c r="D618" s="176" t="s">
        <v>46</v>
      </c>
      <c r="E618" s="17" t="s">
        <v>60</v>
      </c>
      <c r="F618" s="16" t="s">
        <v>4634</v>
      </c>
      <c r="G618" s="18" t="s">
        <v>4699</v>
      </c>
      <c r="H618" s="16" t="s">
        <v>4700</v>
      </c>
      <c r="I618" s="19">
        <v>1032</v>
      </c>
      <c r="J618" s="19">
        <v>2019</v>
      </c>
      <c r="K618" s="19" t="s">
        <v>4701</v>
      </c>
      <c r="L618" s="16">
        <v>1032</v>
      </c>
      <c r="N618" s="65" t="s">
        <v>65</v>
      </c>
      <c r="O618" s="64"/>
      <c r="P618" s="17" t="e">
        <f>COUNTIF(#REF!,B618)</f>
        <v>#REF!</v>
      </c>
    </row>
    <row r="619" ht="15.6" spans="1:16">
      <c r="A619" s="28">
        <v>547</v>
      </c>
      <c r="B619" s="92" t="s">
        <v>4754</v>
      </c>
      <c r="C619" s="15" t="s">
        <v>4755</v>
      </c>
      <c r="D619" s="176" t="s">
        <v>46</v>
      </c>
      <c r="E619" s="17" t="s">
        <v>60</v>
      </c>
      <c r="F619" s="16" t="s">
        <v>4634</v>
      </c>
      <c r="G619" s="18" t="s">
        <v>4699</v>
      </c>
      <c r="H619" s="16" t="s">
        <v>4700</v>
      </c>
      <c r="I619" s="19">
        <v>1110</v>
      </c>
      <c r="J619" s="19">
        <v>2021</v>
      </c>
      <c r="K619" s="19" t="s">
        <v>4701</v>
      </c>
      <c r="L619" s="16">
        <v>1110</v>
      </c>
      <c r="N619" s="65" t="s">
        <v>65</v>
      </c>
      <c r="O619" s="64"/>
      <c r="P619" s="17" t="e">
        <f>COUNTIF(#REF!,B619)</f>
        <v>#REF!</v>
      </c>
    </row>
    <row r="620" spans="1:16">
      <c r="A620" s="28">
        <v>549</v>
      </c>
      <c r="B620" s="84" t="s">
        <v>4773</v>
      </c>
      <c r="C620" s="76" t="s">
        <v>4774</v>
      </c>
      <c r="D620" s="176" t="s">
        <v>46</v>
      </c>
      <c r="E620" s="17" t="s">
        <v>60</v>
      </c>
      <c r="F620" s="31" t="s">
        <v>4634</v>
      </c>
      <c r="G620" s="77" t="s">
        <v>4699</v>
      </c>
      <c r="H620" s="77" t="s">
        <v>4700</v>
      </c>
      <c r="I620" s="62">
        <v>1161</v>
      </c>
      <c r="J620" s="70">
        <v>2019</v>
      </c>
      <c r="K620" s="70" t="s">
        <v>4701</v>
      </c>
      <c r="L620" s="16">
        <v>1161</v>
      </c>
      <c r="M620" s="62"/>
      <c r="N620" s="65" t="s">
        <v>65</v>
      </c>
      <c r="O620" s="64"/>
      <c r="P620" s="17" t="e">
        <f>COUNTIF(#REF!,B620)</f>
        <v>#REF!</v>
      </c>
    </row>
    <row r="621" ht="21.6" spans="1:16">
      <c r="A621" s="28">
        <v>553</v>
      </c>
      <c r="B621" s="92" t="s">
        <v>4793</v>
      </c>
      <c r="C621" s="15" t="s">
        <v>4794</v>
      </c>
      <c r="D621" s="176" t="s">
        <v>46</v>
      </c>
      <c r="E621" s="17" t="s">
        <v>60</v>
      </c>
      <c r="F621" s="16" t="s">
        <v>4634</v>
      </c>
      <c r="G621" s="18" t="s">
        <v>4699</v>
      </c>
      <c r="H621" s="16" t="s">
        <v>4700</v>
      </c>
      <c r="I621" s="19">
        <v>1742</v>
      </c>
      <c r="J621" s="19">
        <v>2019</v>
      </c>
      <c r="K621" s="19" t="s">
        <v>4701</v>
      </c>
      <c r="L621" s="16">
        <v>1742</v>
      </c>
      <c r="N621" s="65" t="s">
        <v>65</v>
      </c>
      <c r="O621" s="64"/>
      <c r="P621" s="17" t="e">
        <f>COUNTIF(#REF!,B621)</f>
        <v>#REF!</v>
      </c>
    </row>
    <row r="622" ht="21.6" spans="1:16">
      <c r="A622" s="28">
        <v>554</v>
      </c>
      <c r="B622" s="92" t="s">
        <v>4801</v>
      </c>
      <c r="C622" s="15" t="s">
        <v>4802</v>
      </c>
      <c r="D622" s="176" t="s">
        <v>46</v>
      </c>
      <c r="E622" s="17" t="s">
        <v>60</v>
      </c>
      <c r="F622" s="16" t="s">
        <v>4634</v>
      </c>
      <c r="G622" s="18" t="s">
        <v>4699</v>
      </c>
      <c r="H622" s="16" t="s">
        <v>4700</v>
      </c>
      <c r="I622" s="19">
        <v>1748</v>
      </c>
      <c r="J622" s="19">
        <v>2019</v>
      </c>
      <c r="K622" s="19" t="s">
        <v>4701</v>
      </c>
      <c r="L622" s="16">
        <v>1748</v>
      </c>
      <c r="N622" s="65" t="s">
        <v>65</v>
      </c>
      <c r="O622" s="64"/>
      <c r="P622" s="17" t="e">
        <f>COUNTIF(#REF!,B622)</f>
        <v>#REF!</v>
      </c>
    </row>
    <row r="623" ht="21.6" spans="1:16">
      <c r="A623" s="28">
        <v>555</v>
      </c>
      <c r="B623" s="92" t="s">
        <v>4808</v>
      </c>
      <c r="C623" s="15" t="s">
        <v>4809</v>
      </c>
      <c r="D623" s="176" t="s">
        <v>46</v>
      </c>
      <c r="E623" s="17" t="s">
        <v>60</v>
      </c>
      <c r="F623" s="16" t="s">
        <v>4634</v>
      </c>
      <c r="G623" s="18" t="s">
        <v>4699</v>
      </c>
      <c r="H623" s="16" t="s">
        <v>4700</v>
      </c>
      <c r="I623" s="19">
        <v>1763</v>
      </c>
      <c r="J623" s="19">
        <v>2019</v>
      </c>
      <c r="K623" s="19" t="s">
        <v>4701</v>
      </c>
      <c r="L623" s="16">
        <v>1763</v>
      </c>
      <c r="N623" s="65" t="s">
        <v>65</v>
      </c>
      <c r="O623" s="64"/>
      <c r="P623" s="17" t="e">
        <f>COUNTIF(#REF!,B623)</f>
        <v>#REF!</v>
      </c>
    </row>
    <row r="624" ht="15.6" spans="1:16">
      <c r="A624" s="28">
        <v>556</v>
      </c>
      <c r="B624" s="178" t="s">
        <v>4815</v>
      </c>
      <c r="C624" s="15" t="s">
        <v>4816</v>
      </c>
      <c r="D624" s="176" t="s">
        <v>46</v>
      </c>
      <c r="E624" s="17" t="s">
        <v>60</v>
      </c>
      <c r="F624" s="16" t="s">
        <v>4634</v>
      </c>
      <c r="G624" s="18" t="s">
        <v>4699</v>
      </c>
      <c r="H624" s="16" t="s">
        <v>4700</v>
      </c>
      <c r="I624" s="19">
        <v>16852</v>
      </c>
      <c r="J624" s="19">
        <v>2020</v>
      </c>
      <c r="K624" s="19" t="s">
        <v>4701</v>
      </c>
      <c r="L624" s="16">
        <v>1852</v>
      </c>
      <c r="N624" s="65" t="s">
        <v>65</v>
      </c>
      <c r="O624" s="64"/>
      <c r="P624" s="17" t="e">
        <f>COUNTIF(#REF!,B624)</f>
        <v>#REF!</v>
      </c>
    </row>
    <row r="625" ht="21.6" spans="1:16">
      <c r="A625" s="28">
        <v>558</v>
      </c>
      <c r="B625" s="92" t="s">
        <v>4823</v>
      </c>
      <c r="C625" s="15" t="s">
        <v>4824</v>
      </c>
      <c r="D625" s="176" t="s">
        <v>46</v>
      </c>
      <c r="E625" s="17" t="s">
        <v>60</v>
      </c>
      <c r="F625" s="16" t="s">
        <v>4634</v>
      </c>
      <c r="G625" s="18" t="s">
        <v>4699</v>
      </c>
      <c r="H625" s="16" t="s">
        <v>4700</v>
      </c>
      <c r="I625" s="19">
        <v>16857</v>
      </c>
      <c r="J625" s="19">
        <v>2020</v>
      </c>
      <c r="K625" s="19" t="s">
        <v>4701</v>
      </c>
      <c r="L625" s="16">
        <v>16857</v>
      </c>
      <c r="N625" s="65" t="s">
        <v>65</v>
      </c>
      <c r="O625" s="64"/>
      <c r="P625" s="17" t="e">
        <f>COUNTIF(#REF!,B625)</f>
        <v>#REF!</v>
      </c>
    </row>
    <row r="626" ht="15.6" spans="1:16">
      <c r="A626" s="28">
        <v>559</v>
      </c>
      <c r="B626" s="92" t="s">
        <v>4831</v>
      </c>
      <c r="C626" s="15" t="s">
        <v>4832</v>
      </c>
      <c r="D626" s="176" t="s">
        <v>46</v>
      </c>
      <c r="E626" s="17" t="s">
        <v>60</v>
      </c>
      <c r="F626" s="16" t="s">
        <v>4634</v>
      </c>
      <c r="G626" s="18" t="s">
        <v>4699</v>
      </c>
      <c r="H626" s="16" t="s">
        <v>4700</v>
      </c>
      <c r="I626" s="19">
        <v>2012</v>
      </c>
      <c r="J626" s="19">
        <v>2016</v>
      </c>
      <c r="K626" s="19" t="s">
        <v>4701</v>
      </c>
      <c r="L626" s="16">
        <v>2012</v>
      </c>
      <c r="N626" s="65" t="s">
        <v>65</v>
      </c>
      <c r="O626" s="64"/>
      <c r="P626" s="17" t="e">
        <f>COUNTIF(#REF!,B626)</f>
        <v>#REF!</v>
      </c>
    </row>
    <row r="627" spans="1:16">
      <c r="A627" s="28">
        <v>560</v>
      </c>
      <c r="B627" s="84" t="s">
        <v>4840</v>
      </c>
      <c r="C627" s="76" t="s">
        <v>4841</v>
      </c>
      <c r="D627" s="176" t="s">
        <v>46</v>
      </c>
      <c r="E627" s="17" t="s">
        <v>60</v>
      </c>
      <c r="F627" s="31" t="s">
        <v>4634</v>
      </c>
      <c r="G627" s="77" t="s">
        <v>4699</v>
      </c>
      <c r="H627" s="77" t="s">
        <v>4700</v>
      </c>
      <c r="I627" s="62">
        <v>2021</v>
      </c>
      <c r="J627" s="62">
        <v>2018</v>
      </c>
      <c r="K627" s="62" t="s">
        <v>4701</v>
      </c>
      <c r="L627" s="16">
        <v>2021</v>
      </c>
      <c r="M627" s="62"/>
      <c r="N627" s="65" t="s">
        <v>65</v>
      </c>
      <c r="O627" s="64"/>
      <c r="P627" s="17" t="e">
        <f>COUNTIF(#REF!,B627)</f>
        <v>#REF!</v>
      </c>
    </row>
    <row r="628" ht="21.6" spans="1:16">
      <c r="A628" s="28">
        <v>562</v>
      </c>
      <c r="B628" s="92" t="s">
        <v>4852</v>
      </c>
      <c r="C628" s="15" t="s">
        <v>4853</v>
      </c>
      <c r="D628" s="176" t="s">
        <v>46</v>
      </c>
      <c r="E628" s="17" t="s">
        <v>60</v>
      </c>
      <c r="F628" s="16" t="s">
        <v>4634</v>
      </c>
      <c r="G628" s="18" t="s">
        <v>4699</v>
      </c>
      <c r="H628" s="16" t="s">
        <v>4700</v>
      </c>
      <c r="I628" s="19">
        <v>2026</v>
      </c>
      <c r="J628" s="19">
        <v>2018</v>
      </c>
      <c r="K628" s="19" t="s">
        <v>4701</v>
      </c>
      <c r="L628" s="16">
        <v>2026</v>
      </c>
      <c r="N628" s="65" t="s">
        <v>65</v>
      </c>
      <c r="O628" s="64"/>
      <c r="P628" s="17" t="e">
        <f>COUNTIF(#REF!,B628)</f>
        <v>#REF!</v>
      </c>
    </row>
    <row r="629" ht="15.6" spans="1:16">
      <c r="A629" s="28">
        <v>563</v>
      </c>
      <c r="B629" s="92" t="s">
        <v>4860</v>
      </c>
      <c r="C629" s="15" t="s">
        <v>4861</v>
      </c>
      <c r="D629" s="176" t="s">
        <v>46</v>
      </c>
      <c r="E629" s="17" t="s">
        <v>60</v>
      </c>
      <c r="F629" s="16" t="s">
        <v>4634</v>
      </c>
      <c r="G629" s="18" t="s">
        <v>4699</v>
      </c>
      <c r="H629" s="16" t="s">
        <v>4700</v>
      </c>
      <c r="I629" s="19">
        <v>2056</v>
      </c>
      <c r="J629" s="19">
        <v>2019</v>
      </c>
      <c r="K629" s="19" t="s">
        <v>4701</v>
      </c>
      <c r="L629" s="16">
        <v>2056</v>
      </c>
      <c r="N629" s="65" t="s">
        <v>65</v>
      </c>
      <c r="O629" s="64"/>
      <c r="P629" s="17" t="e">
        <f>COUNTIF(#REF!,B629)</f>
        <v>#REF!</v>
      </c>
    </row>
    <row r="630" ht="15.6" spans="1:16">
      <c r="A630" s="28">
        <v>565</v>
      </c>
      <c r="B630" s="92" t="s">
        <v>4877</v>
      </c>
      <c r="C630" s="15" t="s">
        <v>4878</v>
      </c>
      <c r="D630" s="176" t="s">
        <v>46</v>
      </c>
      <c r="E630" s="17" t="s">
        <v>60</v>
      </c>
      <c r="F630" s="16" t="s">
        <v>4634</v>
      </c>
      <c r="G630" s="18" t="s">
        <v>4699</v>
      </c>
      <c r="H630" s="16" t="s">
        <v>4700</v>
      </c>
      <c r="I630" s="19">
        <v>2247</v>
      </c>
      <c r="J630" s="19">
        <v>2022</v>
      </c>
      <c r="K630" s="19" t="s">
        <v>4701</v>
      </c>
      <c r="L630" s="16">
        <v>2247</v>
      </c>
      <c r="N630" s="65" t="s">
        <v>65</v>
      </c>
      <c r="O630" s="64"/>
      <c r="P630" s="17" t="e">
        <f>COUNTIF(#REF!,B630)</f>
        <v>#REF!</v>
      </c>
    </row>
    <row r="631" ht="21.6" spans="1:16">
      <c r="A631" s="28">
        <v>567</v>
      </c>
      <c r="B631" s="92" t="s">
        <v>4894</v>
      </c>
      <c r="C631" s="15" t="s">
        <v>4895</v>
      </c>
      <c r="D631" s="176" t="s">
        <v>46</v>
      </c>
      <c r="E631" s="17" t="s">
        <v>60</v>
      </c>
      <c r="F631" s="16" t="s">
        <v>4634</v>
      </c>
      <c r="G631" s="18" t="s">
        <v>4699</v>
      </c>
      <c r="H631" s="16" t="s">
        <v>4700</v>
      </c>
      <c r="I631" s="19">
        <v>2558</v>
      </c>
      <c r="J631" s="19">
        <v>2017</v>
      </c>
      <c r="K631" s="19" t="s">
        <v>4701</v>
      </c>
      <c r="L631" s="16">
        <v>2558</v>
      </c>
      <c r="N631" s="65" t="s">
        <v>65</v>
      </c>
      <c r="O631" s="64"/>
      <c r="P631" s="17" t="e">
        <f>COUNTIF(#REF!,B631)</f>
        <v>#REF!</v>
      </c>
    </row>
    <row r="632" ht="15.6" spans="1:16">
      <c r="A632" s="28">
        <v>568</v>
      </c>
      <c r="B632" s="92" t="s">
        <v>4901</v>
      </c>
      <c r="C632" s="15" t="s">
        <v>4902</v>
      </c>
      <c r="D632" s="176" t="s">
        <v>46</v>
      </c>
      <c r="E632" s="17" t="s">
        <v>60</v>
      </c>
      <c r="F632" s="16" t="s">
        <v>4634</v>
      </c>
      <c r="G632" s="18" t="s">
        <v>4699</v>
      </c>
      <c r="H632" s="16" t="s">
        <v>4700</v>
      </c>
      <c r="I632" s="19">
        <v>2626</v>
      </c>
      <c r="J632" s="19">
        <v>2022</v>
      </c>
      <c r="K632" s="19" t="s">
        <v>4701</v>
      </c>
      <c r="L632" s="16">
        <v>2626</v>
      </c>
      <c r="N632" s="65" t="s">
        <v>65</v>
      </c>
      <c r="O632" s="64" t="s">
        <v>65</v>
      </c>
      <c r="P632" s="17" t="e">
        <f>COUNTIF(#REF!,B632)</f>
        <v>#REF!</v>
      </c>
    </row>
    <row r="633" ht="15.6" spans="1:16">
      <c r="A633" s="28">
        <v>571</v>
      </c>
      <c r="B633" s="112" t="s">
        <v>4922</v>
      </c>
      <c r="C633" s="15" t="s">
        <v>4923</v>
      </c>
      <c r="D633" s="176" t="s">
        <v>46</v>
      </c>
      <c r="E633" s="17" t="s">
        <v>60</v>
      </c>
      <c r="F633" s="16" t="s">
        <v>4634</v>
      </c>
      <c r="G633" s="18" t="s">
        <v>4699</v>
      </c>
      <c r="H633" s="16" t="s">
        <v>4700</v>
      </c>
      <c r="I633" s="19">
        <v>7007</v>
      </c>
      <c r="J633" s="19">
        <v>2017</v>
      </c>
      <c r="K633" s="19" t="s">
        <v>4701</v>
      </c>
      <c r="L633" s="16">
        <v>7007</v>
      </c>
      <c r="N633" s="65" t="s">
        <v>65</v>
      </c>
      <c r="O633" s="64"/>
      <c r="P633" s="17" t="e">
        <f>COUNTIF(#REF!,B633)</f>
        <v>#REF!</v>
      </c>
    </row>
    <row r="634" spans="1:16">
      <c r="A634" s="28">
        <v>575</v>
      </c>
      <c r="B634" s="84" t="s">
        <v>4957</v>
      </c>
      <c r="C634" s="76" t="s">
        <v>4958</v>
      </c>
      <c r="D634" s="176" t="s">
        <v>46</v>
      </c>
      <c r="E634" s="17" t="s">
        <v>60</v>
      </c>
      <c r="F634" s="31" t="s">
        <v>4634</v>
      </c>
      <c r="G634" s="77" t="s">
        <v>4699</v>
      </c>
      <c r="H634" s="77" t="s">
        <v>4700</v>
      </c>
      <c r="I634" s="62">
        <v>8527</v>
      </c>
      <c r="J634" s="70">
        <v>2021</v>
      </c>
      <c r="K634" s="70" t="s">
        <v>4701</v>
      </c>
      <c r="L634" s="16">
        <v>8527</v>
      </c>
      <c r="M634" s="70"/>
      <c r="N634" s="66" t="s">
        <v>65</v>
      </c>
      <c r="O634" s="64"/>
      <c r="P634" s="17" t="e">
        <f>COUNTIF(#REF!,B634)</f>
        <v>#REF!</v>
      </c>
    </row>
    <row r="635" spans="1:16">
      <c r="A635" s="28">
        <v>576</v>
      </c>
      <c r="B635" s="179" t="s">
        <v>4966</v>
      </c>
      <c r="C635" s="15" t="s">
        <v>4967</v>
      </c>
      <c r="D635" s="176" t="s">
        <v>46</v>
      </c>
      <c r="E635" s="17" t="s">
        <v>60</v>
      </c>
      <c r="F635" s="16" t="s">
        <v>4634</v>
      </c>
      <c r="G635" s="18" t="s">
        <v>4699</v>
      </c>
      <c r="H635" s="16" t="s">
        <v>4700</v>
      </c>
      <c r="I635" s="122">
        <v>11067</v>
      </c>
      <c r="J635" s="19">
        <v>2020</v>
      </c>
      <c r="K635" s="19" t="s">
        <v>4701</v>
      </c>
      <c r="L635" s="16">
        <v>11067</v>
      </c>
      <c r="N635" s="65" t="s">
        <v>65</v>
      </c>
      <c r="O635" s="64"/>
      <c r="P635" s="17" t="e">
        <f>COUNTIF(#REF!,B635)</f>
        <v>#REF!</v>
      </c>
    </row>
    <row r="636" spans="1:16">
      <c r="A636" s="28">
        <v>577</v>
      </c>
      <c r="B636" s="180" t="s">
        <v>4977</v>
      </c>
      <c r="C636" s="181" t="s">
        <v>4978</v>
      </c>
      <c r="D636" s="176" t="s">
        <v>46</v>
      </c>
      <c r="E636" s="17" t="s">
        <v>60</v>
      </c>
      <c r="F636" s="16" t="s">
        <v>4634</v>
      </c>
      <c r="G636" s="18" t="s">
        <v>4699</v>
      </c>
      <c r="H636" s="16" t="s">
        <v>4700</v>
      </c>
      <c r="I636" s="122">
        <v>16011</v>
      </c>
      <c r="J636" s="19">
        <v>2018</v>
      </c>
      <c r="K636" s="19" t="s">
        <v>4701</v>
      </c>
      <c r="L636" s="16">
        <v>16011</v>
      </c>
      <c r="N636" s="65" t="s">
        <v>65</v>
      </c>
      <c r="O636" s="64"/>
      <c r="P636" s="17" t="e">
        <f>COUNTIF(#REF!,B636)</f>
        <v>#REF!</v>
      </c>
    </row>
    <row r="637" spans="1:16">
      <c r="A637" s="28">
        <v>578</v>
      </c>
      <c r="B637" s="180" t="s">
        <v>4984</v>
      </c>
      <c r="C637" s="182" t="s">
        <v>4985</v>
      </c>
      <c r="D637" s="176" t="s">
        <v>46</v>
      </c>
      <c r="E637" s="17" t="s">
        <v>60</v>
      </c>
      <c r="F637" s="16" t="s">
        <v>4634</v>
      </c>
      <c r="G637" s="18" t="s">
        <v>4699</v>
      </c>
      <c r="H637" s="16" t="s">
        <v>4700</v>
      </c>
      <c r="I637" s="19">
        <v>16016</v>
      </c>
      <c r="J637" s="19">
        <v>2019</v>
      </c>
      <c r="K637" s="19" t="s">
        <v>4701</v>
      </c>
      <c r="L637" s="16">
        <v>16016</v>
      </c>
      <c r="N637" s="65" t="s">
        <v>65</v>
      </c>
      <c r="O637" s="64"/>
      <c r="P637" s="17" t="e">
        <f>COUNTIF(#REF!,B637)</f>
        <v>#REF!</v>
      </c>
    </row>
    <row r="638" spans="1:16">
      <c r="A638" s="28">
        <v>579</v>
      </c>
      <c r="B638" s="113" t="s">
        <v>4992</v>
      </c>
      <c r="C638" s="15" t="s">
        <v>4993</v>
      </c>
      <c r="D638" s="176" t="s">
        <v>46</v>
      </c>
      <c r="E638" s="17" t="s">
        <v>60</v>
      </c>
      <c r="F638" s="16" t="s">
        <v>4634</v>
      </c>
      <c r="G638" s="18" t="s">
        <v>4699</v>
      </c>
      <c r="H638" s="16" t="s">
        <v>4700</v>
      </c>
      <c r="I638" s="122">
        <v>16457</v>
      </c>
      <c r="J638" s="19">
        <v>2018</v>
      </c>
      <c r="K638" s="19" t="s">
        <v>4701</v>
      </c>
      <c r="L638" s="16">
        <v>16457</v>
      </c>
      <c r="N638" s="65" t="s">
        <v>65</v>
      </c>
      <c r="O638" s="64"/>
      <c r="P638" s="17" t="e">
        <f>COUNTIF(#REF!,B638)</f>
        <v>#REF!</v>
      </c>
    </row>
    <row r="639" ht="21.6" spans="1:16">
      <c r="A639" s="28">
        <v>581</v>
      </c>
      <c r="B639" s="113" t="s">
        <v>5008</v>
      </c>
      <c r="C639" s="15" t="s">
        <v>5009</v>
      </c>
      <c r="D639" s="176" t="s">
        <v>46</v>
      </c>
      <c r="E639" s="17" t="s">
        <v>60</v>
      </c>
      <c r="F639" s="16" t="s">
        <v>4634</v>
      </c>
      <c r="G639" s="18" t="s">
        <v>4699</v>
      </c>
      <c r="H639" s="16" t="s">
        <v>4700</v>
      </c>
      <c r="I639" s="122">
        <v>17003</v>
      </c>
      <c r="J639" s="19">
        <v>2017</v>
      </c>
      <c r="K639" s="19" t="s">
        <v>4701</v>
      </c>
      <c r="L639" s="16">
        <v>17003</v>
      </c>
      <c r="N639" s="65" t="s">
        <v>65</v>
      </c>
      <c r="O639" s="64"/>
      <c r="P639" s="17" t="e">
        <f>COUNTIF(#REF!,B639)</f>
        <v>#REF!</v>
      </c>
    </row>
    <row r="640" spans="1:16">
      <c r="A640" s="28">
        <v>582</v>
      </c>
      <c r="B640" s="119" t="s">
        <v>5016</v>
      </c>
      <c r="C640" s="183" t="s">
        <v>5017</v>
      </c>
      <c r="D640" s="184" t="s">
        <v>46</v>
      </c>
      <c r="E640" s="17" t="s">
        <v>60</v>
      </c>
      <c r="F640" s="44" t="s">
        <v>4634</v>
      </c>
      <c r="G640" s="44" t="s">
        <v>4699</v>
      </c>
      <c r="H640" s="62" t="s">
        <v>4700</v>
      </c>
      <c r="I640" s="62">
        <v>17005</v>
      </c>
      <c r="J640" s="62">
        <v>2017</v>
      </c>
      <c r="K640" s="62" t="s">
        <v>4701</v>
      </c>
      <c r="L640" s="62">
        <v>17005</v>
      </c>
      <c r="M640" s="62"/>
      <c r="N640" s="66" t="s">
        <v>65</v>
      </c>
      <c r="O640" s="64"/>
      <c r="P640" s="17" t="e">
        <f>COUNTIF(#REF!,B640)</f>
        <v>#REF!</v>
      </c>
    </row>
    <row r="641" spans="1:16">
      <c r="A641" s="28">
        <v>583</v>
      </c>
      <c r="B641" s="185" t="s">
        <v>5022</v>
      </c>
      <c r="C641" s="97" t="s">
        <v>5023</v>
      </c>
      <c r="D641" s="174" t="s">
        <v>46</v>
      </c>
      <c r="E641" s="17" t="s">
        <v>60</v>
      </c>
      <c r="F641" s="32" t="s">
        <v>4634</v>
      </c>
      <c r="G641" s="32" t="s">
        <v>4699</v>
      </c>
      <c r="H641" s="122" t="s">
        <v>4700</v>
      </c>
      <c r="I641" s="122">
        <v>17006</v>
      </c>
      <c r="J641" s="122">
        <v>2017</v>
      </c>
      <c r="K641" s="122" t="s">
        <v>4701</v>
      </c>
      <c r="L641" s="62">
        <v>17006</v>
      </c>
      <c r="M641" s="122"/>
      <c r="N641" s="65" t="s">
        <v>65</v>
      </c>
      <c r="O641" s="64"/>
      <c r="P641" s="17" t="e">
        <f>COUNTIF(#REF!,B641)</f>
        <v>#REF!</v>
      </c>
    </row>
    <row r="642" spans="1:16">
      <c r="A642" s="28">
        <v>584</v>
      </c>
      <c r="B642" s="185" t="s">
        <v>5029</v>
      </c>
      <c r="C642" s="97" t="s">
        <v>5030</v>
      </c>
      <c r="D642" s="174" t="s">
        <v>46</v>
      </c>
      <c r="E642" s="17" t="s">
        <v>60</v>
      </c>
      <c r="F642" s="32" t="s">
        <v>4634</v>
      </c>
      <c r="G642" s="32" t="s">
        <v>4699</v>
      </c>
      <c r="H642" s="122" t="s">
        <v>4700</v>
      </c>
      <c r="I642" s="122">
        <v>17007</v>
      </c>
      <c r="J642" s="122">
        <v>2018</v>
      </c>
      <c r="K642" s="122" t="s">
        <v>4701</v>
      </c>
      <c r="L642" s="62">
        <v>17007</v>
      </c>
      <c r="M642" s="122"/>
      <c r="N642" s="65" t="s">
        <v>65</v>
      </c>
      <c r="O642" s="64"/>
      <c r="P642" s="17" t="e">
        <f>COUNTIF(#REF!,B642)</f>
        <v>#REF!</v>
      </c>
    </row>
    <row r="643" spans="1:16">
      <c r="A643" s="28">
        <v>585</v>
      </c>
      <c r="B643" s="185" t="s">
        <v>4694</v>
      </c>
      <c r="C643" s="100" t="s">
        <v>4712</v>
      </c>
      <c r="D643" s="174" t="s">
        <v>46</v>
      </c>
      <c r="E643" s="17" t="s">
        <v>60</v>
      </c>
      <c r="F643" s="32" t="s">
        <v>4634</v>
      </c>
      <c r="G643" s="32" t="s">
        <v>4699</v>
      </c>
      <c r="H643" s="122" t="s">
        <v>4700</v>
      </c>
      <c r="I643" s="19">
        <v>17125</v>
      </c>
      <c r="J643" s="19">
        <v>2019</v>
      </c>
      <c r="K643" s="19" t="s">
        <v>4701</v>
      </c>
      <c r="L643" s="62">
        <v>17125</v>
      </c>
      <c r="N643" s="65" t="s">
        <v>65</v>
      </c>
      <c r="O643" s="64"/>
      <c r="P643" s="17" t="e">
        <f>COUNTIF(#REF!,B643)</f>
        <v>#REF!</v>
      </c>
    </row>
    <row r="644" spans="1:16">
      <c r="A644" s="28">
        <v>586</v>
      </c>
      <c r="B644" s="163" t="s">
        <v>5041</v>
      </c>
      <c r="C644" s="186" t="s">
        <v>5042</v>
      </c>
      <c r="D644" s="187" t="s">
        <v>46</v>
      </c>
      <c r="E644" s="17" t="s">
        <v>60</v>
      </c>
      <c r="F644" s="32" t="s">
        <v>4634</v>
      </c>
      <c r="G644" s="32" t="s">
        <v>4699</v>
      </c>
      <c r="H644" s="122" t="s">
        <v>4700</v>
      </c>
      <c r="I644" s="19">
        <v>17376</v>
      </c>
      <c r="J644" s="19">
        <v>2017</v>
      </c>
      <c r="K644" s="19" t="s">
        <v>4701</v>
      </c>
      <c r="L644" s="19">
        <v>17376</v>
      </c>
      <c r="N644" s="65" t="s">
        <v>65</v>
      </c>
      <c r="O644" s="64"/>
      <c r="P644" s="17" t="e">
        <f>COUNTIF(#REF!,B644)</f>
        <v>#REF!</v>
      </c>
    </row>
    <row r="645" spans="1:16">
      <c r="A645" s="28">
        <v>587</v>
      </c>
      <c r="B645" s="115" t="s">
        <v>5049</v>
      </c>
      <c r="C645" s="188" t="s">
        <v>5050</v>
      </c>
      <c r="D645" s="189" t="s">
        <v>46</v>
      </c>
      <c r="E645" s="17" t="s">
        <v>60</v>
      </c>
      <c r="F645" s="44" t="s">
        <v>4634</v>
      </c>
      <c r="G645" s="44" t="s">
        <v>4699</v>
      </c>
      <c r="H645" s="62" t="s">
        <v>4700</v>
      </c>
      <c r="I645" s="62">
        <v>17750</v>
      </c>
      <c r="J645" s="62">
        <v>2020</v>
      </c>
      <c r="K645" s="62" t="s">
        <v>4701</v>
      </c>
      <c r="L645" s="62">
        <v>17750</v>
      </c>
      <c r="M645" s="62"/>
      <c r="N645" s="66" t="s">
        <v>65</v>
      </c>
      <c r="O645" s="64"/>
      <c r="P645" s="17" t="e">
        <f>COUNTIF(#REF!,B645)</f>
        <v>#REF!</v>
      </c>
    </row>
    <row r="646" spans="1:16">
      <c r="A646" s="28">
        <v>588</v>
      </c>
      <c r="B646" s="89" t="s">
        <v>5057</v>
      </c>
      <c r="C646" s="90" t="s">
        <v>5058</v>
      </c>
      <c r="D646" s="189" t="s">
        <v>46</v>
      </c>
      <c r="E646" s="17" t="s">
        <v>60</v>
      </c>
      <c r="F646" s="44" t="s">
        <v>4634</v>
      </c>
      <c r="G646" s="44" t="s">
        <v>4699</v>
      </c>
      <c r="H646" s="62" t="s">
        <v>4700</v>
      </c>
      <c r="I646" s="69">
        <v>17814</v>
      </c>
      <c r="J646" s="121">
        <v>2021</v>
      </c>
      <c r="K646" s="121" t="s">
        <v>4701</v>
      </c>
      <c r="L646" s="62">
        <v>17814</v>
      </c>
      <c r="M646" s="121"/>
      <c r="N646" s="66" t="s">
        <v>65</v>
      </c>
      <c r="O646" s="64"/>
      <c r="P646" s="17" t="e">
        <f>COUNTIF(#REF!,B646)</f>
        <v>#REF!</v>
      </c>
    </row>
    <row r="647" spans="1:16">
      <c r="A647" s="28">
        <v>589</v>
      </c>
      <c r="B647" s="89" t="s">
        <v>5064</v>
      </c>
      <c r="C647" s="90" t="s">
        <v>5065</v>
      </c>
      <c r="D647" s="189" t="s">
        <v>46</v>
      </c>
      <c r="E647" s="17" t="s">
        <v>60</v>
      </c>
      <c r="F647" s="44" t="s">
        <v>4634</v>
      </c>
      <c r="G647" s="44" t="s">
        <v>4699</v>
      </c>
      <c r="H647" s="62" t="s">
        <v>4700</v>
      </c>
      <c r="I647" s="69">
        <v>17818</v>
      </c>
      <c r="J647" s="121">
        <v>2020</v>
      </c>
      <c r="K647" s="121" t="s">
        <v>4701</v>
      </c>
      <c r="L647" s="62">
        <v>17818</v>
      </c>
      <c r="M647" s="121"/>
      <c r="N647" s="66" t="s">
        <v>65</v>
      </c>
      <c r="O647" s="64"/>
      <c r="P647" s="17" t="e">
        <f>COUNTIF(#REF!,B647)</f>
        <v>#REF!</v>
      </c>
    </row>
    <row r="648" ht="22.8" spans="1:16">
      <c r="A648" s="28">
        <v>590</v>
      </c>
      <c r="B648" s="89" t="s">
        <v>5073</v>
      </c>
      <c r="C648" s="90" t="s">
        <v>5074</v>
      </c>
      <c r="D648" s="176" t="s">
        <v>46</v>
      </c>
      <c r="E648" s="17" t="s">
        <v>60</v>
      </c>
      <c r="F648" s="32" t="s">
        <v>4634</v>
      </c>
      <c r="G648" s="32" t="s">
        <v>4699</v>
      </c>
      <c r="H648" s="62" t="s">
        <v>4700</v>
      </c>
      <c r="I648" s="69">
        <v>20772</v>
      </c>
      <c r="J648" s="121">
        <v>2019</v>
      </c>
      <c r="K648" s="121" t="s">
        <v>4701</v>
      </c>
      <c r="L648" s="62">
        <v>20772</v>
      </c>
      <c r="M648" s="121"/>
      <c r="N648" s="66" t="s">
        <v>65</v>
      </c>
      <c r="O648" s="64"/>
      <c r="P648" s="17" t="e">
        <f>COUNTIF(#REF!,B648)</f>
        <v>#REF!</v>
      </c>
    </row>
    <row r="649" spans="1:15">
      <c r="A649" s="28"/>
      <c r="B649" s="117"/>
      <c r="C649" s="90"/>
      <c r="D649" s="190"/>
      <c r="F649" s="32"/>
      <c r="G649" s="32"/>
      <c r="H649" s="62"/>
      <c r="I649" s="69"/>
      <c r="J649" s="121"/>
      <c r="K649" s="121"/>
      <c r="L649" s="62"/>
      <c r="M649" s="121"/>
      <c r="N649" s="68"/>
      <c r="O649" s="64"/>
    </row>
    <row r="650" spans="1:15">
      <c r="A650" s="28"/>
      <c r="B650" s="117"/>
      <c r="C650" s="90"/>
      <c r="D650" s="190"/>
      <c r="F650" s="32"/>
      <c r="G650" s="32"/>
      <c r="H650" s="62"/>
      <c r="I650" s="69"/>
      <c r="J650" s="121"/>
      <c r="K650" s="121"/>
      <c r="L650" s="62"/>
      <c r="M650" s="121"/>
      <c r="N650" s="68"/>
      <c r="O650" s="64"/>
    </row>
    <row r="651" spans="1:15">
      <c r="A651" s="28"/>
      <c r="B651" s="173"/>
      <c r="C651" s="191"/>
      <c r="D651" s="190"/>
      <c r="F651" s="32"/>
      <c r="G651" s="32"/>
      <c r="H651" s="62"/>
      <c r="I651" s="121"/>
      <c r="J651" s="121"/>
      <c r="K651" s="121"/>
      <c r="L651" s="62"/>
      <c r="M651" s="121"/>
      <c r="N651" s="68"/>
      <c r="O651" s="64"/>
    </row>
    <row r="652" spans="1:15">
      <c r="A652" s="28"/>
      <c r="B652" s="173"/>
      <c r="C652" s="192"/>
      <c r="D652" s="190"/>
      <c r="F652" s="32"/>
      <c r="G652" s="32"/>
      <c r="H652" s="62"/>
      <c r="I652" s="121"/>
      <c r="J652" s="121"/>
      <c r="K652" s="121"/>
      <c r="L652" s="62"/>
      <c r="M652" s="121"/>
      <c r="N652" s="68"/>
      <c r="O652" s="64"/>
    </row>
    <row r="653" spans="1:15">
      <c r="A653" s="28"/>
      <c r="B653" s="193"/>
      <c r="C653" s="118"/>
      <c r="D653" s="176"/>
      <c r="F653" s="32"/>
      <c r="G653" s="32"/>
      <c r="H653" s="62"/>
      <c r="I653" s="195"/>
      <c r="J653" s="121"/>
      <c r="K653" s="121"/>
      <c r="L653" s="62"/>
      <c r="M653" s="121"/>
      <c r="N653" s="68"/>
      <c r="O653" s="64"/>
    </row>
    <row r="654" spans="1:15">
      <c r="A654" s="28"/>
      <c r="B654" s="117"/>
      <c r="C654" s="90"/>
      <c r="D654" s="190"/>
      <c r="F654" s="32"/>
      <c r="G654" s="32"/>
      <c r="H654" s="62"/>
      <c r="I654" s="69"/>
      <c r="J654" s="121"/>
      <c r="K654" s="121"/>
      <c r="L654" s="62"/>
      <c r="M654" s="121"/>
      <c r="N654" s="68"/>
      <c r="O654" s="64"/>
    </row>
    <row r="655" spans="1:15">
      <c r="A655" s="28"/>
      <c r="B655" s="194"/>
      <c r="C655" s="90"/>
      <c r="D655" s="184"/>
      <c r="F655" s="44"/>
      <c r="G655" s="44"/>
      <c r="H655" s="62"/>
      <c r="I655" s="121"/>
      <c r="J655" s="121"/>
      <c r="K655" s="121"/>
      <c r="L655" s="62"/>
      <c r="M655" s="121"/>
      <c r="N655" s="68"/>
      <c r="O655" s="64"/>
    </row>
  </sheetData>
  <autoFilter xmlns:etc="http://www.wps.cn/officeDocument/2017/etCustomData" ref="A1:R655" etc:filterBottomFollowUsedRange="0">
    <extLst/>
  </autoFilter>
  <sortState ref="A2:P655">
    <sortCondition ref="P2:P655" descending="1"/>
  </sortState>
  <conditionalFormatting sqref="B591:B655">
    <cfRule type="duplicateValues" dxfId="0" priority="2"/>
  </conditionalFormatting>
  <conditionalFormatting sqref="K591:K655">
    <cfRule type="duplicateValues" dxfId="0" priority="1"/>
  </conditionalFormatting>
  <conditionalFormatting sqref="B1:B590 B656:B1048576">
    <cfRule type="duplicateValues" dxfId="0" priority="3"/>
  </conditionalFormatting>
  <hyperlinks>
    <hyperlink ref="C541" r:id="rId1" display="钢制品力学性能试验的标准方法和定义"/>
    <hyperlink ref="C538" r:id="rId1" display="统一英制螺纹Unified Inch Screw Threads (UN and UNR Thread Form)"/>
    <hyperlink ref="C539" r:id="rId1" display="统一英制螺纹用量规和计量Gages and Gaging for Unified Inch Screw Threads"/>
    <hyperlink ref="C644" r:id="rId1" display="酸化压裂助排剂技术规范"/>
    <hyperlink ref="C537" r:id="rId1" display="工艺管道"/>
    <hyperlink ref="C543" r:id="rId1" display="橡胶性能 国际硬度的标准试验方法"/>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tabColor rgb="FFFFC000"/>
  </sheetPr>
  <dimension ref="A1:C42"/>
  <sheetViews>
    <sheetView workbookViewId="0">
      <selection activeCell="A24" sqref="$A24:$XFD25"/>
    </sheetView>
  </sheetViews>
  <sheetFormatPr defaultColWidth="8.88888888888889" defaultRowHeight="14.4" outlineLevelCol="2"/>
  <cols>
    <col min="1" max="1" width="18.7777777777778" customWidth="1"/>
    <col min="2" max="2" width="54.3333333333333" customWidth="1"/>
  </cols>
  <sheetData>
    <row r="1" ht="15.6" spans="1:2">
      <c r="A1" s="1" t="s">
        <v>0</v>
      </c>
      <c r="B1" s="1" t="s">
        <v>2</v>
      </c>
    </row>
    <row r="2" spans="1:2">
      <c r="A2" t="s">
        <v>2266</v>
      </c>
      <c r="B2" t="s">
        <v>2260</v>
      </c>
    </row>
    <row r="3" spans="1:2">
      <c r="A3" t="s">
        <v>3893</v>
      </c>
      <c r="B3" t="s">
        <v>3894</v>
      </c>
    </row>
    <row r="4" spans="1:2">
      <c r="A4" t="s">
        <v>5379</v>
      </c>
      <c r="B4" t="s">
        <v>3957</v>
      </c>
    </row>
    <row r="5" spans="1:2">
      <c r="A5" t="s">
        <v>4129</v>
      </c>
      <c r="B5" t="s">
        <v>5380</v>
      </c>
    </row>
    <row r="6" spans="1:2">
      <c r="A6" t="s">
        <v>4140</v>
      </c>
      <c r="B6" t="s">
        <v>5381</v>
      </c>
    </row>
    <row r="7" spans="1:2">
      <c r="A7" t="s">
        <v>4147</v>
      </c>
      <c r="B7" t="s">
        <v>5382</v>
      </c>
    </row>
    <row r="8" spans="1:2">
      <c r="A8" t="s">
        <v>2396</v>
      </c>
      <c r="B8" t="s">
        <v>2397</v>
      </c>
    </row>
    <row r="9" spans="1:2">
      <c r="A9" t="s">
        <v>4977</v>
      </c>
      <c r="B9" t="s">
        <v>4978</v>
      </c>
    </row>
    <row r="10" spans="1:2">
      <c r="A10" s="2" t="s">
        <v>4048</v>
      </c>
      <c r="B10" s="2" t="s">
        <v>4049</v>
      </c>
    </row>
    <row r="11" spans="1:1">
      <c r="A11" t="s">
        <v>3334</v>
      </c>
    </row>
    <row r="12" spans="1:1">
      <c r="A12" t="s">
        <v>3284</v>
      </c>
    </row>
    <row r="13" spans="1:1">
      <c r="A13" t="s">
        <v>3471</v>
      </c>
    </row>
    <row r="14" spans="1:1">
      <c r="A14" t="s">
        <v>3072</v>
      </c>
    </row>
    <row r="16" spans="1:1">
      <c r="A16" t="s">
        <v>3075</v>
      </c>
    </row>
    <row r="17" spans="1:1">
      <c r="A17" t="s">
        <v>5016</v>
      </c>
    </row>
    <row r="18" spans="1:1">
      <c r="A18" t="s">
        <v>5049</v>
      </c>
    </row>
    <row r="19" spans="1:1">
      <c r="A19" t="s">
        <v>5064</v>
      </c>
    </row>
    <row r="21" spans="1:3">
      <c r="A21" s="3" t="s">
        <v>2266</v>
      </c>
      <c r="B21" s="3" t="s">
        <v>2260</v>
      </c>
      <c r="C21" t="s">
        <v>4131</v>
      </c>
    </row>
    <row r="22" spans="1:3">
      <c r="A22" s="4" t="s">
        <v>2396</v>
      </c>
      <c r="B22" s="5" t="s">
        <v>2397</v>
      </c>
      <c r="C22" t="s">
        <v>4131</v>
      </c>
    </row>
    <row r="23" spans="1:3">
      <c r="A23" s="4" t="s">
        <v>3075</v>
      </c>
      <c r="B23" s="5" t="s">
        <v>3076</v>
      </c>
      <c r="C23" t="s">
        <v>5383</v>
      </c>
    </row>
    <row r="24" spans="1:3">
      <c r="A24" s="4" t="s">
        <v>3284</v>
      </c>
      <c r="B24" s="5" t="s">
        <v>3285</v>
      </c>
      <c r="C24" t="s">
        <v>5383</v>
      </c>
    </row>
    <row r="25" spans="1:3">
      <c r="A25" s="4" t="s">
        <v>3471</v>
      </c>
      <c r="B25" s="5" t="s">
        <v>3472</v>
      </c>
      <c r="C25" t="s">
        <v>5383</v>
      </c>
    </row>
    <row r="26" spans="1:3">
      <c r="A26" s="3" t="s">
        <v>3893</v>
      </c>
      <c r="B26" s="3" t="s">
        <v>3894</v>
      </c>
      <c r="C26" t="s">
        <v>4131</v>
      </c>
    </row>
    <row r="27" spans="1:3">
      <c r="A27" s="6" t="s">
        <v>3956</v>
      </c>
      <c r="B27" s="7" t="s">
        <v>3957</v>
      </c>
      <c r="C27" t="s">
        <v>4131</v>
      </c>
    </row>
    <row r="28" spans="1:3">
      <c r="A28" s="8" t="s">
        <v>4129</v>
      </c>
      <c r="B28" s="8" t="s">
        <v>4130</v>
      </c>
      <c r="C28" t="s">
        <v>4131</v>
      </c>
    </row>
    <row r="29" spans="1:3">
      <c r="A29" s="9" t="s">
        <v>4140</v>
      </c>
      <c r="B29" s="8" t="s">
        <v>4141</v>
      </c>
      <c r="C29" t="s">
        <v>4131</v>
      </c>
    </row>
    <row r="30" spans="1:3">
      <c r="A30" s="9" t="s">
        <v>4147</v>
      </c>
      <c r="B30" s="8" t="s">
        <v>4148</v>
      </c>
      <c r="C30" t="s">
        <v>4131</v>
      </c>
    </row>
    <row r="31" spans="1:3">
      <c r="A31" s="9" t="s">
        <v>5016</v>
      </c>
      <c r="B31" s="5" t="s">
        <v>5017</v>
      </c>
      <c r="C31" t="s">
        <v>5383</v>
      </c>
    </row>
    <row r="32" spans="1:3">
      <c r="A32" s="9" t="s">
        <v>5049</v>
      </c>
      <c r="B32" s="5" t="s">
        <v>5050</v>
      </c>
      <c r="C32" t="s">
        <v>5383</v>
      </c>
    </row>
    <row r="33" spans="1:3">
      <c r="A33" s="9" t="s">
        <v>5064</v>
      </c>
      <c r="B33" s="5" t="s">
        <v>5065</v>
      </c>
      <c r="C33" t="s">
        <v>5383</v>
      </c>
    </row>
    <row r="34" spans="1:3">
      <c r="A34" s="9" t="s">
        <v>2283</v>
      </c>
      <c r="B34" s="8" t="s">
        <v>2290</v>
      </c>
      <c r="C34" t="s">
        <v>5384</v>
      </c>
    </row>
    <row r="35" spans="1:3">
      <c r="A35" s="4" t="s">
        <v>3350</v>
      </c>
      <c r="B35" s="5" t="s">
        <v>3354</v>
      </c>
      <c r="C35" t="s">
        <v>5384</v>
      </c>
    </row>
    <row r="36" spans="1:3">
      <c r="A36" s="9" t="s">
        <v>5029</v>
      </c>
      <c r="B36" s="5" t="s">
        <v>5030</v>
      </c>
      <c r="C36" t="s">
        <v>5384</v>
      </c>
    </row>
    <row r="37" spans="1:3">
      <c r="A37" s="9" t="s">
        <v>4694</v>
      </c>
      <c r="B37" s="5" t="s">
        <v>4712</v>
      </c>
      <c r="C37" t="s">
        <v>5384</v>
      </c>
    </row>
    <row r="40" spans="1:2">
      <c r="A40" s="10" t="s">
        <v>3947</v>
      </c>
      <c r="B40" s="11" t="s">
        <v>3948</v>
      </c>
    </row>
    <row r="42" spans="1:2">
      <c r="A42" s="9" t="s">
        <v>4977</v>
      </c>
      <c r="B42" s="5" t="s">
        <v>4978</v>
      </c>
    </row>
  </sheetData>
  <hyperlinks>
    <hyperlink ref="B10" r:id="rId1" display="页岩油储层压裂液体系、压裂施工及效果评价技术规范"/>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总表</vt:lpstr>
      <vt:lpstr>统计分析</vt:lpstr>
      <vt:lpstr>引用情况统计</vt:lpstr>
      <vt:lpstr>比对用-压裂液标准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HYP</dc:creator>
  <cp:lastModifiedBy>Ally在路上</cp:lastModifiedBy>
  <dcterms:created xsi:type="dcterms:W3CDTF">2024-03-21T03:27:00Z</dcterms:created>
  <dcterms:modified xsi:type="dcterms:W3CDTF">2025-06-25T10:56:52Z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2052-12.1.0.21541</vt:lpwstr>
  </property>
  <property fmtid="{D5CDD505-2E9C-101B-9397-08002B2CF9AE}" pid="3" name="ICV">
    <vt:lpwstr>64DC1E85C31A4A53A5C703F8ECAE608D_13</vt:lpwstr>
  </property>
</Properties>
</file>