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ens-my.sharepoint.com/personal/kylee_sarens_com/Documents/Desktop/"/>
    </mc:Choice>
  </mc:AlternateContent>
  <xr:revisionPtr revIDLastSave="0" documentId="8_{63DBC5EA-67BA-3641-981B-1A9BF7803276}" xr6:coauthVersionLast="47" xr6:coauthVersionMax="47" xr10:uidLastSave="{00000000-0000-0000-0000-000000000000}"/>
  <bookViews>
    <workbookView xWindow="-96" yWindow="-96" windowWidth="23232" windowHeight="12552" xr2:uid="{015B89C4-BCE8-4ACA-9B54-C3A456494D0E}"/>
  </bookViews>
  <sheets>
    <sheet name="Dress up Items _20200711" sheetId="5" r:id="rId1"/>
    <sheet name="DALs" sheetId="6" state="hidden" r:id="rId2"/>
    <sheet name="Electrical components 10-T-2580" sheetId="7" state="hidden" r:id="rId3"/>
    <sheet name="Instrument material" sheetId="8" state="hidden" r:id="rId4"/>
    <sheet name="Dress up Items" sheetId="2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ELXX.FG">[1]ELXX!#REF!</definedName>
    <definedName name="ELXXEU.3D_PROGRESS">#REF!</definedName>
    <definedName name="ELXXEU.APPLICABLE_DIRECTIVES">#REF!</definedName>
    <definedName name="ELXXEU.ATEX_CERTIFICATION_NUMBER">#REF!</definedName>
    <definedName name="ELXXEU.ATEX_CONFORMITY_ANNEX">#REF!</definedName>
    <definedName name="ELXXEU.ATEX_EQUIPMENT_CATEGORY">#REF!</definedName>
    <definedName name="ELXXEU.ATEX_EQUIPMENT_GROUP">#REF!</definedName>
    <definedName name="ELXXEU.ATEX_GROUP_II_SUITABILITY">#REF!</definedName>
    <definedName name="ELXXEU.ATEX_NOTIFY_BODY_NUMBER">#REF!</definedName>
    <definedName name="ELXXEU.ATEX_TEMPERATURE_CLASS">#REF!</definedName>
    <definedName name="ELXXEU.COMPONENT_OF_PED_ASSY">#REF!</definedName>
    <definedName name="ELXXEU.DESIGNATION">#REF!</definedName>
    <definedName name="ELXXEU.DESIGNATION_STATUS">#REF!</definedName>
    <definedName name="ELXXEU.EUREMARKS">#REF!</definedName>
    <definedName name="ELXXEU.EUROPEAN_REPRESENTATIVE">#REF!</definedName>
    <definedName name="ELXXEU.EUROPEAN_TECHNICAL_APPROVAL">#REF!</definedName>
    <definedName name="ELXXEU.FABRICATION_CONTROL_PROCESS">#REF!</definedName>
    <definedName name="ELXXEU.FG">#REF!</definedName>
    <definedName name="ELXXEU.HARMONISED_EURO_STANDARD">#REF!</definedName>
    <definedName name="ELXXEU.IF_N_TYPE">#REF!</definedName>
    <definedName name="ELXXEU.IF_Y_EC_TYPE">#REF!</definedName>
    <definedName name="ELXXEU.IF_Y_FULL_QA">#REF!</definedName>
    <definedName name="ELXXEU.IF_Y_HEN">#REF!</definedName>
    <definedName name="ELXXEU.IMPORTER_IN_EU_MARKET">#REF!</definedName>
    <definedName name="ELXXEU.LISTVIEW_END">#REF!</definedName>
    <definedName name="ELXXEU.LISTVIEW_START">#REF!</definedName>
    <definedName name="ELXXEU.MACHINE_OR_SEMI_MACHINE">#REF!</definedName>
    <definedName name="ELXXEU.MANUFACTURER_IN_EU">#REF!</definedName>
    <definedName name="ELXXEU.MANUFACTURER_NAME">#REF!</definedName>
    <definedName name="ELXXEU.MAT_CODE">#REF!</definedName>
    <definedName name="ELXXEU.NORMAL_STANDARD">#REF!</definedName>
    <definedName name="ELXXEU.NOTIFY_BODY_NAME">#REF!</definedName>
    <definedName name="ELXXEU.NOTIFY_BODY_NAME_2">#REF!</definedName>
    <definedName name="ELXXEU.OTHER_DIRECTIVES_1">#REF!</definedName>
    <definedName name="ELXXEU.OTHER_DIRECTIVES_2">#REF!</definedName>
    <definedName name="ELXXEU.OTHER_DIRECTIVES_3">#REF!</definedName>
    <definedName name="ELXXEU.PARENT_TAG_NUMBER">#REF!</definedName>
    <definedName name="ELXXEU.PARENT_TAG_NUMBER_STATUS">#REF!</definedName>
    <definedName name="ELXXEU.PED_CONFORMITY_ASSESSMENT_MODULE">#REF!</definedName>
    <definedName name="ELXXEU.PED_DECLARATION_OF_CONFORMITY">#REF!</definedName>
    <definedName name="ELXXEU.PED_EQUIPMENT_CATEGORY">#REF!</definedName>
    <definedName name="ELXXEU.PED_FLUID_GROUP">#REF!</definedName>
    <definedName name="ELXXEU.PED_FLUID_PHASE">#REF!</definedName>
    <definedName name="ELXXEU.PED_MOD">#REF!</definedName>
    <definedName name="ELXXEU.PED_NOTIFY_BODY_NAME">#REF!</definedName>
    <definedName name="ELXXEU.PED_VOLUME">#REF!</definedName>
    <definedName name="ELXXEU.PID_NO">#REF!</definedName>
    <definedName name="ELXXEU.PID_STATUS">#REF!</definedName>
    <definedName name="ELXXEU.PO_DESIGNATION">#REF!</definedName>
    <definedName name="ELXXEU.PO_NO">#REF!</definedName>
    <definedName name="ELXXEU.PO_STATUS">#REF!</definedName>
    <definedName name="ELXXEU.RATING">#REF!</definedName>
    <definedName name="ELXXEU.RATING_STATUS">#REF!</definedName>
    <definedName name="ELXXEU.REQ_DESIGNATION">#REF!</definedName>
    <definedName name="ELXXEU.REQ_NO">#REF!</definedName>
    <definedName name="ELXXEU.REQ_STATUS">#REF!</definedName>
    <definedName name="ELXXEU.REV">#REF!</definedName>
    <definedName name="ELXXEU.TAG">#REF!</definedName>
    <definedName name="ELXXEU.TAG_PHASE">#REF!</definedName>
    <definedName name="ELXXEU.TAG_STATUS">#REF!</definedName>
    <definedName name="ELXXEU.TAG_TYPE">#REF!</definedName>
    <definedName name="ELXXEU.TECHNICAL_DOSSIER">#REF!</definedName>
    <definedName name="ELXXEU.TEMPERATURE_CLASS">#REF!</definedName>
    <definedName name="ELXXEU.VENDOR">#REF!</definedName>
    <definedName name="_xlnm.Print_Area" localSheetId="4">'Dress up Items'!$A$1:$P$24</definedName>
    <definedName name="_xlnm.Print_Area" localSheetId="0">'Dress up Items _20200711'!$A$1:$X$24</definedName>
    <definedName name="Project">'[2]COVERSHEET PAGE'!$G$2</definedName>
    <definedName name="Serial">'[2]COVERSHEET PAGE'!$H$2</definedName>
    <definedName name="STATUS">[3]Tables!$D$33:$D$35</definedName>
    <definedName name="TT_SF">'[3]TRansit times'!$A$5:$B$42</definedName>
    <definedName name="vi">[4]Tables!$D$33:$D$35</definedName>
    <definedName name="wrn.Equipment._.List." hidden="1">{#N/A,#N/A,TRUE,"COVERSHEET";#N/A,#N/A,TRUE,"LEGEND";#N/A,#N/A,TRUE,"LIST"}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5" l="1"/>
  <c r="N24" i="5"/>
  <c r="O24" i="5"/>
  <c r="Q24" i="5"/>
  <c r="F24" i="5"/>
  <c r="J24" i="5"/>
  <c r="S23" i="5"/>
  <c r="N23" i="5"/>
  <c r="O23" i="5"/>
  <c r="Q23" i="5"/>
  <c r="F23" i="5"/>
  <c r="J23" i="5"/>
  <c r="S22" i="5"/>
  <c r="N22" i="5"/>
  <c r="O22" i="5"/>
  <c r="Q22" i="5"/>
  <c r="F22" i="5"/>
  <c r="J22" i="5"/>
  <c r="S21" i="5"/>
  <c r="N21" i="5"/>
  <c r="O21" i="5"/>
  <c r="Q21" i="5"/>
  <c r="F21" i="5"/>
  <c r="J21" i="5"/>
  <c r="S20" i="5"/>
  <c r="N20" i="5"/>
  <c r="O20" i="5"/>
  <c r="Q20" i="5"/>
  <c r="F20" i="5"/>
  <c r="J20" i="5"/>
  <c r="S19" i="5"/>
  <c r="N19" i="5"/>
  <c r="O19" i="5"/>
  <c r="Q19" i="5"/>
  <c r="F19" i="5"/>
  <c r="J19" i="5"/>
  <c r="S18" i="5"/>
  <c r="N18" i="5"/>
  <c r="O18" i="5"/>
  <c r="Q18" i="5"/>
  <c r="F18" i="5"/>
  <c r="J18" i="5"/>
  <c r="S17" i="5"/>
  <c r="N17" i="5"/>
  <c r="O17" i="5"/>
  <c r="Q17" i="5"/>
  <c r="F17" i="5"/>
  <c r="J17" i="5"/>
  <c r="S16" i="5"/>
  <c r="N16" i="5"/>
  <c r="O16" i="5"/>
  <c r="Q16" i="5"/>
  <c r="J16" i="5"/>
  <c r="S15" i="5"/>
  <c r="N15" i="5"/>
  <c r="O15" i="5"/>
  <c r="Q15" i="5"/>
  <c r="F15" i="5"/>
  <c r="J15" i="5"/>
  <c r="S14" i="5"/>
  <c r="N14" i="5"/>
  <c r="S13" i="5"/>
  <c r="N13" i="5"/>
  <c r="O13" i="5"/>
  <c r="Q13" i="5"/>
  <c r="S12" i="5"/>
  <c r="N12" i="5"/>
  <c r="O12" i="5"/>
  <c r="Q12" i="5"/>
  <c r="F12" i="5"/>
  <c r="S11" i="5"/>
  <c r="N11" i="5"/>
  <c r="O11" i="5"/>
  <c r="Q11" i="5"/>
  <c r="F11" i="5"/>
  <c r="S10" i="5"/>
  <c r="N10" i="5"/>
  <c r="O10" i="5"/>
  <c r="Q10" i="5"/>
  <c r="S9" i="5"/>
  <c r="N9" i="5"/>
  <c r="S8" i="5"/>
  <c r="N8" i="5"/>
  <c r="O8" i="5"/>
  <c r="Q8" i="5"/>
  <c r="S7" i="5"/>
  <c r="N7" i="5"/>
  <c r="O7" i="5"/>
  <c r="Q7" i="5"/>
  <c r="O9" i="5"/>
  <c r="Q9" i="5"/>
  <c r="O14" i="5"/>
  <c r="Q14" i="5"/>
  <c r="P17" i="2"/>
  <c r="O17" i="2"/>
  <c r="P15" i="2"/>
  <c r="O15" i="2"/>
  <c r="P14" i="2"/>
  <c r="O14" i="2"/>
  <c r="P13" i="2"/>
  <c r="O13" i="2"/>
  <c r="P12" i="2"/>
  <c r="O12" i="2"/>
  <c r="P11" i="2"/>
  <c r="O11" i="2"/>
  <c r="P9" i="2"/>
  <c r="O9" i="2"/>
  <c r="P8" i="2"/>
  <c r="O8" i="2"/>
  <c r="P7" i="2"/>
  <c r="O7" i="2"/>
  <c r="P22" i="2"/>
  <c r="P19" i="2"/>
  <c r="P18" i="2"/>
  <c r="P16" i="2"/>
  <c r="P10" i="2"/>
  <c r="L16" i="2"/>
  <c r="P23" i="2"/>
  <c r="O19" i="2"/>
  <c r="O10" i="2"/>
  <c r="O16" i="2"/>
  <c r="O18" i="2"/>
  <c r="O22" i="2"/>
  <c r="O24" i="2"/>
  <c r="O23" i="2"/>
  <c r="P20" i="2"/>
  <c r="O20" i="2"/>
  <c r="P24" i="2"/>
  <c r="O21" i="2"/>
  <c r="P21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<sst xmlns="http://schemas.openxmlformats.org/spreadsheetml/2006/main" count="597" uniqueCount="227">
  <si>
    <t>TAG</t>
  </si>
  <si>
    <t>SERVICE</t>
  </si>
  <si>
    <t>OVERALL DIMENSIONS</t>
  </si>
  <si>
    <t>HEIGHT</t>
  </si>
  <si>
    <t>(mm)</t>
  </si>
  <si>
    <t>DESCRIPTION</t>
  </si>
  <si>
    <t>D</t>
  </si>
  <si>
    <t>C</t>
  </si>
  <si>
    <t>2B</t>
  </si>
  <si>
    <t>2A</t>
  </si>
  <si>
    <t>2E</t>
  </si>
  <si>
    <t>B</t>
  </si>
  <si>
    <t>A</t>
  </si>
  <si>
    <t>2D</t>
  </si>
  <si>
    <t>E</t>
  </si>
  <si>
    <t>10-T-2510</t>
  </si>
  <si>
    <t>10-T-2540</t>
  </si>
  <si>
    <t>2C</t>
  </si>
  <si>
    <t>10-T-2000</t>
  </si>
  <si>
    <t>QUENCH OIL TOWER</t>
  </si>
  <si>
    <t>10-T-2100</t>
  </si>
  <si>
    <t>QUENCH WATER TOWER</t>
  </si>
  <si>
    <t>10-T-2300</t>
  </si>
  <si>
    <t>CAUSTIC TOWER</t>
  </si>
  <si>
    <t>10-T-2440</t>
  </si>
  <si>
    <t>HP DEPROPANIZER</t>
  </si>
  <si>
    <t>10-T-2450</t>
  </si>
  <si>
    <t>LP DEPROPANIZER</t>
  </si>
  <si>
    <t>DEMETHANIZER PREFRACTIONATOR &amp; REFLUX DRUM</t>
  </si>
  <si>
    <t>10-T-2570</t>
  </si>
  <si>
    <t>DEETHANIZER</t>
  </si>
  <si>
    <t>10-T-2580</t>
  </si>
  <si>
    <t>C2 TOWER</t>
  </si>
  <si>
    <t>10-T-2640</t>
  </si>
  <si>
    <t>C3 TOWER</t>
  </si>
  <si>
    <t>10-T-2710</t>
  </si>
  <si>
    <t>DEPENTANIZER</t>
  </si>
  <si>
    <t>10-T-2720</t>
  </si>
  <si>
    <t>10-T-3000</t>
  </si>
  <si>
    <t>PREDISTILLATION TOWER</t>
  </si>
  <si>
    <t>3A</t>
  </si>
  <si>
    <t>10-T-3020</t>
  </si>
  <si>
    <t>MAIN WASHER</t>
  </si>
  <si>
    <t>2000
4500</t>
  </si>
  <si>
    <t>3100
55550</t>
  </si>
  <si>
    <t>10-T-3030</t>
  </si>
  <si>
    <t>AFTER WASHER</t>
  </si>
  <si>
    <t>10-T-3040</t>
  </si>
  <si>
    <t>RECTIFIER</t>
  </si>
  <si>
    <t>10-T-3050</t>
  </si>
  <si>
    <t>DEGASSER</t>
  </si>
  <si>
    <t>10-T-3080</t>
  </si>
  <si>
    <t>BUTADIENE TOWER</t>
  </si>
  <si>
    <t xml:space="preserve">PRE-DRESS UP HEAVY EQUIPMENT LIST </t>
    <phoneticPr fontId="3" type="noConversion"/>
  </si>
  <si>
    <t>LSPC PJT</t>
    <phoneticPr fontId="3" type="noConversion"/>
  </si>
  <si>
    <t>S.NO</t>
    <phoneticPr fontId="3" type="noConversion"/>
  </si>
  <si>
    <t>WBS</t>
    <phoneticPr fontId="3" type="noConversion"/>
  </si>
  <si>
    <t>BLOCK</t>
    <phoneticPr fontId="3" type="noConversion"/>
  </si>
  <si>
    <t>REVISED WEIGHT - 04 July 2019</t>
  </si>
  <si>
    <t>DRESS UP TYPE</t>
    <phoneticPr fontId="3" type="noConversion"/>
  </si>
  <si>
    <t>DRESS UP AREA</t>
  </si>
  <si>
    <t>HEAVY EQUIPMENT PRELIMINARY INSTALLATION SCHEDULE</t>
    <phoneticPr fontId="3" type="noConversion"/>
  </si>
  <si>
    <t>DIAMETER</t>
  </si>
  <si>
    <t>FAB &amp; SHIP WEIGHT
(Ton)</t>
  </si>
  <si>
    <t>PF &amp; LD
(Tons)</t>
  </si>
  <si>
    <t>EXT. PIPING
(Tons)</t>
  </si>
  <si>
    <t>INSULATION
(Tons)</t>
  </si>
  <si>
    <t>TOTAL
(Tons)</t>
  </si>
  <si>
    <t>(A)</t>
    <phoneticPr fontId="3" type="noConversion"/>
  </si>
  <si>
    <t>(B)</t>
    <phoneticPr fontId="3" type="noConversion"/>
  </si>
  <si>
    <t>(C)</t>
    <phoneticPr fontId="3" type="noConversion"/>
  </si>
  <si>
    <t>(D)</t>
    <phoneticPr fontId="3" type="noConversion"/>
  </si>
  <si>
    <t>(E=A+B+C+D)</t>
    <phoneticPr fontId="3" type="noConversion"/>
  </si>
  <si>
    <t>START</t>
    <phoneticPr fontId="3" type="noConversion"/>
  </si>
  <si>
    <t>FINISH</t>
    <phoneticPr fontId="3" type="noConversion"/>
  </si>
  <si>
    <t>#B</t>
    <phoneticPr fontId="3" type="noConversion"/>
  </si>
  <si>
    <t>Partial dress up</t>
    <phoneticPr fontId="3" type="noConversion"/>
  </si>
  <si>
    <t>NO NEAR FOUNDATION</t>
  </si>
  <si>
    <t>#B</t>
  </si>
  <si>
    <t>Partial dress up</t>
  </si>
  <si>
    <t>NEAR FOUNDATION</t>
  </si>
  <si>
    <t>#A</t>
    <phoneticPr fontId="3" type="noConversion"/>
  </si>
  <si>
    <t>DEMETHANIZER &amp; DEMETHANIZER REFLUX DRUM</t>
    <phoneticPr fontId="3" type="noConversion"/>
  </si>
  <si>
    <t>Full Dress up</t>
    <phoneticPr fontId="3" type="noConversion"/>
  </si>
  <si>
    <t>3100
3800</t>
    <phoneticPr fontId="6" type="noConversion"/>
  </si>
  <si>
    <t>3700
23000</t>
    <phoneticPr fontId="6" type="noConversion"/>
  </si>
  <si>
    <t>======Clarification of weight calculation======</t>
  </si>
  <si>
    <t>1. Weight allowance.</t>
  </si>
  <si>
    <t>Acc.to below sentence in 3.6 and 3.8, we are supposed to increase weight with certain allowance.</t>
  </si>
  <si>
    <t>Dressed equipment : 20% allowance</t>
  </si>
  <si>
    <t>Undressed equipment : 10% allowance</t>
  </si>
  <si>
    <t>In “PRE DRESSUP ITEM” of attached BOQ, above 20% allowance also needs to be applied to Listed 17 items?</t>
  </si>
  <si>
    <t xml:space="preserve">All items except for above 17 items needs to apply 10% allowance? </t>
  </si>
  <si>
    <r>
      <t>è</t>
    </r>
    <r>
      <rPr>
        <b/>
        <sz val="14"/>
        <color rgb="FFFF0000"/>
        <rFont val="Calibri"/>
        <family val="2"/>
      </rPr>
      <t xml:space="preserve">20191002 TPSK Reply : </t>
    </r>
  </si>
  <si>
    <r>
      <t xml:space="preserve">Article 3.6 – Applicable. The fabrication weight has not yet been fixed, it could be subject to minor variations. Therefore, bidder shall consider additional 10% for all equipment total weight including pre-dressed up equipment also. For example </t>
    </r>
    <r>
      <rPr>
        <b/>
        <sz val="9"/>
        <color rgb="FFFF0000"/>
        <rFont val="맑은 고딕"/>
        <family val="3"/>
        <charset val="129"/>
      </rPr>
      <t>C3 tower total weight be considered as 917 ton (=834 ton X 110%).</t>
    </r>
  </si>
  <si>
    <t>Article 3.8 – Not applicable. The SUBCONTRACTOR already received the list of pre-dressed equipment and relevant weight.</t>
  </si>
  <si>
    <t>2. Weighing operation</t>
  </si>
  <si>
    <t>I would like to clarify weighing operation with certificates before installation is required.</t>
  </si>
  <si>
    <t>Reason why we ask is that weighing operation before installation will extend schedule significantly.</t>
  </si>
  <si>
    <t>Normally the fabrication yard will weigh the equipment before shipping the cargo, maybe this can be utilized to certify equipment weight except for dress up items.</t>
  </si>
  <si>
    <t>Article 3.7 of Detail Scope of work : Applicable. The supply of cell Load is SUBCONTRACTOR scope work and shall be considered in Its total cost without cost form modification.</t>
  </si>
  <si>
    <t>Remarks</t>
    <phoneticPr fontId="3" type="noConversion"/>
  </si>
  <si>
    <t>REV.G</t>
    <phoneticPr fontId="6" type="noConversion"/>
  </si>
  <si>
    <t>10-T-2630</t>
    <phoneticPr fontId="3" type="noConversion"/>
  </si>
  <si>
    <t>SECONDARY DEETHANIZER</t>
    <phoneticPr fontId="3" type="noConversion"/>
  </si>
  <si>
    <t>2B</t>
    <phoneticPr fontId="3" type="noConversion"/>
  </si>
  <si>
    <t>10-T-2660</t>
  </si>
  <si>
    <t>L&amp;P drawing still to be released</t>
  </si>
  <si>
    <t xml:space="preserve">WEIGHT </t>
    <phoneticPr fontId="3" type="noConversion"/>
  </si>
  <si>
    <t>Platforms and Ladders</t>
  </si>
  <si>
    <t>Piping</t>
  </si>
  <si>
    <t>E&amp;I</t>
  </si>
  <si>
    <t>PF &amp; LD
(Tons)</t>
    <phoneticPr fontId="3" type="noConversion"/>
  </si>
  <si>
    <t>ETA updated 18-Jun-2020</t>
  </si>
  <si>
    <t>Vendor</t>
  </si>
  <si>
    <t>Ident code</t>
  </si>
  <si>
    <t>ROS
DRW
Date</t>
  </si>
  <si>
    <t>ROS Material  Date</t>
  </si>
  <si>
    <t xml:space="preserve">Delta </t>
  </si>
  <si>
    <t>ROS ISO DRW</t>
  </si>
  <si>
    <t>ROS Piping Support DRW</t>
  </si>
  <si>
    <t>Material</t>
  </si>
  <si>
    <t xml:space="preserve"> 6.0 (only pipe supports)  </t>
    <phoneticPr fontId="3" type="noConversion"/>
  </si>
  <si>
    <t>POSCO</t>
  </si>
  <si>
    <t>C3NYDVYF</t>
  </si>
  <si>
    <t>n/a</t>
  </si>
  <si>
    <t xml:space="preserve">9.0 (only pipe supports)  </t>
    <phoneticPr fontId="3" type="noConversion"/>
  </si>
  <si>
    <t>C3NYDVYU</t>
  </si>
  <si>
    <t xml:space="preserve"> 2.5 (only pipe support) </t>
    <phoneticPr fontId="3" type="noConversion"/>
  </si>
  <si>
    <t>C3NYDVY9</t>
  </si>
  <si>
    <t xml:space="preserve"> 2.1 (only pipe support) </t>
    <phoneticPr fontId="3" type="noConversion"/>
  </si>
  <si>
    <t>C3NYDVYL</t>
  </si>
  <si>
    <t xml:space="preserve">2.2 (only pipe support) </t>
    <phoneticPr fontId="3" type="noConversion"/>
  </si>
  <si>
    <t>C3NYDVYM</t>
  </si>
  <si>
    <t xml:space="preserve"> 6.0 (only pipe support) </t>
    <phoneticPr fontId="3" type="noConversion"/>
  </si>
  <si>
    <t>C3NYDVYN</t>
  </si>
  <si>
    <t>C3NYDVYP</t>
  </si>
  <si>
    <t xml:space="preserve">4.5 (only pipe support) </t>
    <phoneticPr fontId="3" type="noConversion"/>
  </si>
  <si>
    <t>C3NYDVYR</t>
  </si>
  <si>
    <t>C3NYDVYS</t>
  </si>
  <si>
    <t>See MTO</t>
  </si>
  <si>
    <t>C3NYDVYX</t>
  </si>
  <si>
    <t>C3NYDVZ3</t>
  </si>
  <si>
    <t>C3NYDVYE</t>
  </si>
  <si>
    <t>ATAD STEEL</t>
  </si>
  <si>
    <t>C3467N2U</t>
  </si>
  <si>
    <t>C3467N2F</t>
  </si>
  <si>
    <t>C3467N1D</t>
  </si>
  <si>
    <t>C3467N1E</t>
  </si>
  <si>
    <t>C3467N1F</t>
  </si>
  <si>
    <t>C3467N1H</t>
  </si>
  <si>
    <t>DAL for T-2580</t>
  </si>
  <si>
    <t>DAL for T-2640</t>
  </si>
  <si>
    <t>2DAE00-HV-25087-01</t>
  </si>
  <si>
    <t>2DAE00-C3R-26065-01</t>
  </si>
  <si>
    <t>2DAE00-HL-25096-01</t>
  </si>
  <si>
    <t>2DAE00-C3R-26201-01</t>
  </si>
  <si>
    <t>2DAE00-HV-25163-01</t>
  </si>
  <si>
    <t>2DAE00-HM-26066-01</t>
  </si>
  <si>
    <t>2DAE00-HL-25086-01</t>
  </si>
  <si>
    <t>2DAE00-VT-26257-01</t>
  </si>
  <si>
    <t>2DAE00-HM-25089-01</t>
  </si>
  <si>
    <t>2DAE00-LS1-26183-01</t>
  </si>
  <si>
    <t>2DAE00-HL-25088-01</t>
  </si>
  <si>
    <t>2DAE00-PA-26184-01</t>
  </si>
  <si>
    <t>2DAE00-VT-25947-01</t>
  </si>
  <si>
    <t>2DAE00-LN-26185-01</t>
  </si>
  <si>
    <t>2DAE00-LS1-25210-01</t>
  </si>
  <si>
    <t>2DAE00-PA-25211-01</t>
  </si>
  <si>
    <t>2DAE00-LN-25212-01</t>
  </si>
  <si>
    <t>ITEM</t>
  </si>
  <si>
    <t xml:space="preserve">UNIT </t>
  </si>
  <si>
    <t>QUANTITY</t>
  </si>
  <si>
    <t>Power</t>
  </si>
  <si>
    <t>A1</t>
  </si>
  <si>
    <t>150mm Cable Ladder c/w Cover &amp; Accessories</t>
  </si>
  <si>
    <t>meter</t>
  </si>
  <si>
    <t>Lighting &amp; Acessories</t>
  </si>
  <si>
    <t>B1</t>
  </si>
  <si>
    <t>2x36W Fluorescent Light Stanchion Mount (Ex-Type)</t>
  </si>
  <si>
    <t>Nos.</t>
  </si>
  <si>
    <t>B2</t>
  </si>
  <si>
    <t>60W LED Linear Light Stanchion Mount (Ex-Type)</t>
  </si>
  <si>
    <t>B3</t>
  </si>
  <si>
    <t>31W LED Linear Light Stanchion Mount (Ex-Type)</t>
  </si>
  <si>
    <t>B4</t>
  </si>
  <si>
    <t>Lighting Junction Box (Ex-Type)</t>
  </si>
  <si>
    <t>B5</t>
  </si>
  <si>
    <t xml:space="preserve">2C+G 25mm2 Lighting Cable </t>
  </si>
  <si>
    <t>B6</t>
  </si>
  <si>
    <t xml:space="preserve">2C+G 16mm2 Lighting Cable </t>
  </si>
  <si>
    <t>B7</t>
  </si>
  <si>
    <t xml:space="preserve">2C+G 2.5mm2 Lighting Cable </t>
  </si>
  <si>
    <t>B8</t>
  </si>
  <si>
    <t>25mm Dia. HDG Conduit</t>
  </si>
  <si>
    <t>B9</t>
  </si>
  <si>
    <t>50mm Dia. HDG Conduit</t>
  </si>
  <si>
    <t>Receptacle &amp; Acessories</t>
  </si>
  <si>
    <t>C1</t>
  </si>
  <si>
    <t>16A 1 Ph. Receptacle (Ex-Type)</t>
  </si>
  <si>
    <t>C2</t>
  </si>
  <si>
    <t>Receptacle Junction Box (Ex-Type)</t>
  </si>
  <si>
    <t>Aircraft Warning Light</t>
  </si>
  <si>
    <t>D1</t>
  </si>
  <si>
    <t>NIL</t>
  </si>
  <si>
    <t>Lot</t>
  </si>
  <si>
    <t>Lightning Protection</t>
  </si>
  <si>
    <t>E1</t>
  </si>
  <si>
    <t>600mm High Air Terminal</t>
  </si>
  <si>
    <t>E2</t>
  </si>
  <si>
    <t>3000mm High HDG Pole</t>
  </si>
  <si>
    <t>E3</t>
  </si>
  <si>
    <t>70mm2 Bare Copper Earthing Cable</t>
  </si>
  <si>
    <t>E4</t>
  </si>
  <si>
    <t>Earthing Cable Clips</t>
  </si>
  <si>
    <t>WBS</t>
  </si>
  <si>
    <t>HEIGHT (mm)</t>
  </si>
  <si>
    <t>150mm Cable Ladder GI (meter)</t>
  </si>
  <si>
    <t>100mm tube tray SS (meter)</t>
  </si>
  <si>
    <t>DEMETHANIZER &amp; DEMETHANIZER REFLUX DRUM</t>
  </si>
  <si>
    <t>DEBUTANIZER</t>
  </si>
  <si>
    <t>RERUN TOWER </t>
  </si>
  <si>
    <t>tons</t>
  </si>
  <si>
    <t>ETA</t>
  </si>
  <si>
    <t>INSTALLATION SCHEDULE</t>
  </si>
  <si>
    <t>1,600 Ton</t>
  </si>
  <si>
    <t>600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</si>
</sst>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[$-409]d/mmm/yy;@"/>
    <numFmt numFmtId="177" formatCode="0_);[Red]\(0\)"/>
    <numFmt numFmtId="178" formatCode="_-* #,##0.0_-;\-* #,##0.0_-;_-* &quot;-&quot;_-;_-@_-"/>
    <numFmt numFmtId="179" formatCode="[$-409]dd/mmm/yy;@"/>
    <numFmt numFmtId="180" formatCode="[$-409]d&quot;-&quot;mmm&quot;-&quot;yy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Times New Roman"/>
      <family val="1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sz val="1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color rgb="FF53565A"/>
      <name val="Arial Narrow"/>
      <family val="2"/>
    </font>
    <font>
      <b/>
      <sz val="10"/>
      <color rgb="FFC00000"/>
      <name val="Arial Narrow"/>
      <family val="2"/>
    </font>
    <font>
      <sz val="10"/>
      <name val="Arial Narrow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0000"/>
      <name val="Wingdings"/>
      <charset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9"/>
      <color rgb="FFFF0000"/>
      <name val="맑은 고딕"/>
      <family val="3"/>
      <charset val="129"/>
    </font>
    <font>
      <sz val="11"/>
      <name val="Arial Narrow"/>
      <family val="2"/>
    </font>
    <font>
      <sz val="10"/>
      <color rgb="FF000000"/>
      <name val="Times New Roman"/>
      <family val="1"/>
    </font>
    <font>
      <b/>
      <sz val="10"/>
      <color rgb="FFFF0000"/>
      <name val="Arial Narrow"/>
      <family val="2"/>
    </font>
    <font>
      <sz val="11"/>
      <color rgb="FF53565A"/>
      <name val="Arial Narrow"/>
      <family val="2"/>
    </font>
    <font>
      <sz val="11"/>
      <color theme="1"/>
      <name val="Calibri"/>
      <family val="2"/>
    </font>
    <font>
      <sz val="11"/>
      <color rgb="FFFF0000"/>
      <name val="Arial Narrow"/>
      <family val="2"/>
    </font>
    <font>
      <sz val="11"/>
      <color rgb="FF006100"/>
      <name val="맑은 고딕"/>
      <family val="2"/>
      <scheme val="minor"/>
    </font>
    <font>
      <b/>
      <u/>
      <sz val="12"/>
      <color theme="1"/>
      <name val="맑은 고딕"/>
      <family val="2"/>
      <charset val="204"/>
      <scheme val="minor"/>
    </font>
    <font>
      <b/>
      <u/>
      <sz val="11"/>
      <color rgb="FF53565A"/>
      <name val="Calibri"/>
      <family val="2"/>
    </font>
    <font>
      <sz val="11"/>
      <color rgb="FF53565A"/>
      <name val="Calibri"/>
      <family val="2"/>
    </font>
    <font>
      <b/>
      <sz val="11"/>
      <color theme="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1FF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/>
      <top style="thin">
        <color theme="1"/>
      </top>
      <bottom style="hair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1"/>
      </bottom>
      <diagonal/>
    </border>
    <border>
      <left/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 style="medium">
        <color indexed="64"/>
      </left>
      <right style="thin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medium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hair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1"/>
      </top>
      <bottom style="medium">
        <color indexed="64"/>
      </bottom>
      <diagonal/>
    </border>
    <border>
      <left/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/>
      <right style="thin">
        <color auto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ck">
        <color theme="1"/>
      </right>
      <top/>
      <bottom style="hair">
        <color theme="1"/>
      </bottom>
      <diagonal/>
    </border>
    <border>
      <left style="thick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ck">
        <color theme="1"/>
      </right>
      <top style="hair">
        <color theme="1"/>
      </top>
      <bottom style="hair">
        <color theme="1"/>
      </bottom>
      <diagonal/>
    </border>
    <border>
      <left style="thick">
        <color theme="1"/>
      </left>
      <right style="thin">
        <color theme="1"/>
      </right>
      <top style="hair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hair">
        <color theme="1"/>
      </top>
      <bottom style="thick">
        <color theme="1"/>
      </bottom>
      <diagonal/>
    </border>
    <border>
      <left/>
      <right style="thin">
        <color theme="1"/>
      </right>
      <top style="hair">
        <color theme="1"/>
      </top>
      <bottom style="thick">
        <color theme="1"/>
      </bottom>
      <diagonal/>
    </border>
  </borders>
  <cellStyleXfs count="14">
    <xf numFmtId="0" fontId="0" fillId="0" borderId="0">
      <alignment vertical="center"/>
    </xf>
    <xf numFmtId="0" fontId="2" fillId="0" borderId="0">
      <alignment horizontal="center" vertical="center" wrapText="1"/>
    </xf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/>
    <xf numFmtId="41" fontId="4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0" borderId="0"/>
    <xf numFmtId="0" fontId="27" fillId="0" borderId="0"/>
    <xf numFmtId="0" fontId="29" fillId="8" borderId="0" applyNumberFormat="0" applyBorder="0" applyAlignment="0" applyProtection="0"/>
    <xf numFmtId="0" fontId="9" fillId="0" borderId="0"/>
    <xf numFmtId="49" fontId="7" fillId="0" borderId="0"/>
  </cellStyleXfs>
  <cellXfs count="160">
    <xf numFmtId="0" fontId="0" fillId="0" borderId="0" xfId="0">
      <alignment vertical="center"/>
    </xf>
    <xf numFmtId="43" fontId="5" fillId="0" borderId="0" xfId="3" applyFont="1" applyBorder="1" applyAlignment="1" applyProtection="1">
      <alignment horizontal="left" vertical="center"/>
      <protection locked="0"/>
    </xf>
    <xf numFmtId="0" fontId="10" fillId="0" borderId="0" xfId="2" applyFont="1" applyAlignment="1">
      <alignment vertical="center"/>
    </xf>
    <xf numFmtId="0" fontId="4" fillId="0" borderId="0" xfId="2" applyAlignment="1">
      <alignment vertical="center"/>
    </xf>
    <xf numFmtId="178" fontId="0" fillId="0" borderId="0" xfId="6" applyNumberFormat="1" applyFont="1" applyAlignment="1">
      <alignment vertical="center"/>
    </xf>
    <xf numFmtId="0" fontId="11" fillId="2" borderId="2" xfId="2" applyFont="1" applyFill="1" applyBorder="1" applyAlignment="1">
      <alignment horizontal="center" vertical="center" wrapText="1" readingOrder="1"/>
    </xf>
    <xf numFmtId="0" fontId="11" fillId="2" borderId="3" xfId="2" applyFont="1" applyFill="1" applyBorder="1" applyAlignment="1">
      <alignment horizontal="center" vertical="center" wrapText="1" readingOrder="1"/>
    </xf>
    <xf numFmtId="178" fontId="12" fillId="3" borderId="8" xfId="6" applyNumberFormat="1" applyFont="1" applyFill="1" applyBorder="1" applyAlignment="1">
      <alignment horizontal="center" vertical="center" wrapText="1" readingOrder="1"/>
    </xf>
    <xf numFmtId="178" fontId="11" fillId="3" borderId="2" xfId="6" applyNumberFormat="1" applyFont="1" applyFill="1" applyBorder="1" applyAlignment="1">
      <alignment horizontal="center" vertical="center" wrapText="1" readingOrder="1"/>
    </xf>
    <xf numFmtId="178" fontId="11" fillId="3" borderId="2" xfId="6" applyNumberFormat="1" applyFont="1" applyFill="1" applyBorder="1" applyAlignment="1">
      <alignment horizontal="center" vertical="top" wrapText="1" readingOrder="1"/>
    </xf>
    <xf numFmtId="178" fontId="11" fillId="3" borderId="9" xfId="6" applyNumberFormat="1" applyFont="1" applyFill="1" applyBorder="1" applyAlignment="1">
      <alignment horizontal="center" vertical="center" wrapText="1" readingOrder="1"/>
    </xf>
    <xf numFmtId="178" fontId="12" fillId="3" borderId="10" xfId="6" applyNumberFormat="1" applyFont="1" applyFill="1" applyBorder="1" applyAlignment="1">
      <alignment horizontal="center" vertical="center" wrapText="1" readingOrder="1"/>
    </xf>
    <xf numFmtId="178" fontId="11" fillId="3" borderId="11" xfId="6" applyNumberFormat="1" applyFont="1" applyFill="1" applyBorder="1" applyAlignment="1">
      <alignment horizontal="center" vertical="center" wrapText="1" readingOrder="1"/>
    </xf>
    <xf numFmtId="178" fontId="11" fillId="3" borderId="11" xfId="6" quotePrefix="1" applyNumberFormat="1" applyFont="1" applyFill="1" applyBorder="1" applyAlignment="1">
      <alignment horizontal="center" vertical="center" wrapText="1" readingOrder="1"/>
    </xf>
    <xf numFmtId="178" fontId="11" fillId="3" borderId="12" xfId="6" applyNumberFormat="1" applyFont="1" applyFill="1" applyBorder="1" applyAlignment="1">
      <alignment horizontal="center" vertical="center" wrapText="1" readingOrder="1"/>
    </xf>
    <xf numFmtId="0" fontId="13" fillId="0" borderId="13" xfId="2" applyFont="1" applyBorder="1" applyAlignment="1">
      <alignment horizontal="center" vertical="center" wrapText="1" readingOrder="1"/>
    </xf>
    <xf numFmtId="0" fontId="13" fillId="0" borderId="13" xfId="2" applyFont="1" applyBorder="1" applyAlignment="1">
      <alignment horizontal="left" vertical="center" wrapText="1" readingOrder="1"/>
    </xf>
    <xf numFmtId="177" fontId="13" fillId="0" borderId="13" xfId="2" applyNumberFormat="1" applyFont="1" applyBorder="1" applyAlignment="1">
      <alignment horizontal="center" vertical="center" wrapText="1" readingOrder="1"/>
    </xf>
    <xf numFmtId="177" fontId="13" fillId="0" borderId="14" xfId="2" applyNumberFormat="1" applyFont="1" applyBorder="1" applyAlignment="1">
      <alignment horizontal="center" vertical="center" wrapText="1" readingOrder="1"/>
    </xf>
    <xf numFmtId="178" fontId="14" fillId="0" borderId="15" xfId="6" applyNumberFormat="1" applyFont="1" applyFill="1" applyBorder="1" applyAlignment="1">
      <alignment horizontal="center" vertical="center" wrapText="1" readingOrder="1"/>
    </xf>
    <xf numFmtId="178" fontId="14" fillId="0" borderId="16" xfId="6" applyNumberFormat="1" applyFont="1" applyFill="1" applyBorder="1" applyAlignment="1">
      <alignment vertical="center" wrapText="1" readingOrder="1"/>
    </xf>
    <xf numFmtId="178" fontId="14" fillId="0" borderId="17" xfId="6" applyNumberFormat="1" applyFont="1" applyFill="1" applyBorder="1" applyAlignment="1">
      <alignment vertical="center" wrapText="1" readingOrder="1"/>
    </xf>
    <xf numFmtId="0" fontId="13" fillId="0" borderId="18" xfId="2" applyFont="1" applyBorder="1" applyAlignment="1">
      <alignment horizontal="left" vertical="center" wrapText="1" readingOrder="1"/>
    </xf>
    <xf numFmtId="0" fontId="13" fillId="0" borderId="19" xfId="2" applyFont="1" applyBorder="1" applyAlignment="1">
      <alignment horizontal="center" vertical="center" wrapText="1" readingOrder="1"/>
    </xf>
    <xf numFmtId="0" fontId="13" fillId="0" borderId="19" xfId="2" applyFont="1" applyBorder="1" applyAlignment="1">
      <alignment horizontal="left" vertical="center" wrapText="1" readingOrder="1"/>
    </xf>
    <xf numFmtId="177" fontId="13" fillId="0" borderId="19" xfId="2" applyNumberFormat="1" applyFont="1" applyBorder="1" applyAlignment="1">
      <alignment horizontal="center" vertical="center" wrapText="1" readingOrder="1"/>
    </xf>
    <xf numFmtId="177" fontId="13" fillId="0" borderId="20" xfId="2" applyNumberFormat="1" applyFont="1" applyBorder="1" applyAlignment="1">
      <alignment horizontal="center" vertical="center" wrapText="1" readingOrder="1"/>
    </xf>
    <xf numFmtId="178" fontId="14" fillId="0" borderId="21" xfId="6" applyNumberFormat="1" applyFont="1" applyFill="1" applyBorder="1" applyAlignment="1">
      <alignment vertical="center" wrapText="1" readingOrder="1"/>
    </xf>
    <xf numFmtId="178" fontId="14" fillId="0" borderId="22" xfId="6" applyNumberFormat="1" applyFont="1" applyFill="1" applyBorder="1" applyAlignment="1">
      <alignment horizontal="center" vertical="center" wrapText="1" readingOrder="1"/>
    </xf>
    <xf numFmtId="178" fontId="14" fillId="0" borderId="23" xfId="6" applyNumberFormat="1" applyFont="1" applyFill="1" applyBorder="1" applyAlignment="1">
      <alignment horizontal="center" vertical="center" wrapText="1" readingOrder="1"/>
    </xf>
    <xf numFmtId="178" fontId="14" fillId="0" borderId="24" xfId="6" applyNumberFormat="1" applyFont="1" applyFill="1" applyBorder="1" applyAlignment="1">
      <alignment horizontal="center" vertical="center" wrapText="1" readingOrder="1"/>
    </xf>
    <xf numFmtId="0" fontId="13" fillId="0" borderId="25" xfId="2" applyFont="1" applyBorder="1" applyAlignment="1">
      <alignment horizontal="left" vertical="center" wrapText="1" readingOrder="1"/>
    </xf>
    <xf numFmtId="0" fontId="13" fillId="4" borderId="25" xfId="2" applyFont="1" applyFill="1" applyBorder="1" applyAlignment="1">
      <alignment horizontal="left" vertical="center" wrapText="1" readingOrder="1"/>
    </xf>
    <xf numFmtId="178" fontId="14" fillId="0" borderId="26" xfId="6" applyNumberFormat="1" applyFont="1" applyFill="1" applyBorder="1" applyAlignment="1">
      <alignment horizontal="center" vertical="center" wrapText="1" readingOrder="1"/>
    </xf>
    <xf numFmtId="178" fontId="14" fillId="3" borderId="26" xfId="6" applyNumberFormat="1" applyFont="1" applyFill="1" applyBorder="1" applyAlignment="1">
      <alignment horizontal="center" vertical="center" wrapText="1" readingOrder="1"/>
    </xf>
    <xf numFmtId="178" fontId="14" fillId="3" borderId="23" xfId="6" applyNumberFormat="1" applyFont="1" applyFill="1" applyBorder="1" applyAlignment="1">
      <alignment horizontal="center" vertical="center" wrapText="1" readingOrder="1"/>
    </xf>
    <xf numFmtId="178" fontId="14" fillId="3" borderId="24" xfId="6" applyNumberFormat="1" applyFont="1" applyFill="1" applyBorder="1" applyAlignment="1">
      <alignment horizontal="center" vertical="center" wrapText="1" readingOrder="1"/>
    </xf>
    <xf numFmtId="0" fontId="13" fillId="0" borderId="27" xfId="2" applyFont="1" applyBorder="1" applyAlignment="1">
      <alignment horizontal="center" vertical="center" wrapText="1" readingOrder="1"/>
    </xf>
    <xf numFmtId="0" fontId="13" fillId="0" borderId="27" xfId="2" applyFont="1" applyBorder="1" applyAlignment="1">
      <alignment horizontal="left" vertical="center" wrapText="1" readingOrder="1"/>
    </xf>
    <xf numFmtId="177" fontId="13" fillId="0" borderId="27" xfId="2" applyNumberFormat="1" applyFont="1" applyBorder="1" applyAlignment="1">
      <alignment horizontal="center" vertical="center" wrapText="1" readingOrder="1"/>
    </xf>
    <xf numFmtId="177" fontId="13" fillId="0" borderId="28" xfId="2" applyNumberFormat="1" applyFont="1" applyBorder="1" applyAlignment="1">
      <alignment horizontal="center" vertical="center" wrapText="1" readingOrder="1"/>
    </xf>
    <xf numFmtId="178" fontId="14" fillId="0" borderId="29" xfId="6" applyNumberFormat="1" applyFont="1" applyFill="1" applyBorder="1" applyAlignment="1">
      <alignment horizontal="center" vertical="center" wrapText="1" readingOrder="1"/>
    </xf>
    <xf numFmtId="178" fontId="14" fillId="0" borderId="30" xfId="6" applyNumberFormat="1" applyFont="1" applyFill="1" applyBorder="1" applyAlignment="1">
      <alignment horizontal="center" vertical="center" wrapText="1" readingOrder="1"/>
    </xf>
    <xf numFmtId="178" fontId="14" fillId="0" borderId="31" xfId="6" applyNumberFormat="1" applyFont="1" applyFill="1" applyBorder="1" applyAlignment="1">
      <alignment horizontal="center" vertical="center" wrapText="1" readingOrder="1"/>
    </xf>
    <xf numFmtId="0" fontId="13" fillId="0" borderId="32" xfId="2" applyFont="1" applyBorder="1" applyAlignment="1">
      <alignment horizontal="left" vertical="center" wrapText="1" readingOrder="1"/>
    </xf>
    <xf numFmtId="41" fontId="0" fillId="0" borderId="0" xfId="6" applyFont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/>
    <xf numFmtId="179" fontId="15" fillId="0" borderId="13" xfId="3" quotePrefix="1" applyNumberFormat="1" applyFont="1" applyFill="1" applyBorder="1" applyAlignment="1" applyProtection="1">
      <alignment horizontal="center" vertical="center"/>
      <protection locked="0"/>
    </xf>
    <xf numFmtId="179" fontId="15" fillId="0" borderId="19" xfId="3" quotePrefix="1" applyNumberFormat="1" applyFont="1" applyFill="1" applyBorder="1" applyAlignment="1" applyProtection="1">
      <alignment horizontal="center" vertical="center"/>
      <protection locked="0"/>
    </xf>
    <xf numFmtId="179" fontId="15" fillId="0" borderId="27" xfId="3" quotePrefix="1" applyNumberFormat="1" applyFont="1" applyFill="1" applyBorder="1" applyAlignment="1" applyProtection="1">
      <alignment horizontal="center" vertical="center"/>
      <protection locked="0"/>
    </xf>
    <xf numFmtId="0" fontId="4" fillId="7" borderId="0" xfId="2" applyFill="1" applyAlignment="1">
      <alignment vertical="center"/>
    </xf>
    <xf numFmtId="178" fontId="12" fillId="3" borderId="7" xfId="6" applyNumberFormat="1" applyFont="1" applyFill="1" applyBorder="1" applyAlignment="1">
      <alignment horizontal="center" vertical="center" wrapText="1" readingOrder="1"/>
    </xf>
    <xf numFmtId="178" fontId="11" fillId="3" borderId="41" xfId="6" applyNumberFormat="1" applyFont="1" applyFill="1" applyBorder="1" applyAlignment="1">
      <alignment horizontal="center" vertical="center" wrapText="1" readingOrder="1"/>
    </xf>
    <xf numFmtId="178" fontId="11" fillId="3" borderId="2" xfId="6" quotePrefix="1" applyNumberFormat="1" applyFont="1" applyFill="1" applyBorder="1" applyAlignment="1">
      <alignment horizontal="center" vertical="center" wrapText="1" readingOrder="1"/>
    </xf>
    <xf numFmtId="0" fontId="13" fillId="0" borderId="44" xfId="2" applyFont="1" applyBorder="1" applyAlignment="1">
      <alignment horizontal="center" vertical="center" wrapText="1" readingOrder="1"/>
    </xf>
    <xf numFmtId="0" fontId="13" fillId="0" borderId="45" xfId="2" applyFont="1" applyBorder="1" applyAlignment="1">
      <alignment horizontal="center" vertical="center" wrapText="1" readingOrder="1"/>
    </xf>
    <xf numFmtId="0" fontId="13" fillId="0" borderId="45" xfId="2" applyFont="1" applyBorder="1" applyAlignment="1">
      <alignment horizontal="left" vertical="center" wrapText="1" readingOrder="1"/>
    </xf>
    <xf numFmtId="177" fontId="13" fillId="0" borderId="45" xfId="2" applyNumberFormat="1" applyFont="1" applyBorder="1" applyAlignment="1">
      <alignment horizontal="center" vertical="center" wrapText="1" readingOrder="1"/>
    </xf>
    <xf numFmtId="178" fontId="14" fillId="0" borderId="45" xfId="6" applyNumberFormat="1" applyFont="1" applyFill="1" applyBorder="1" applyAlignment="1">
      <alignment horizontal="center" vertical="center" wrapText="1" readingOrder="1"/>
    </xf>
    <xf numFmtId="178" fontId="14" fillId="0" borderId="45" xfId="6" applyNumberFormat="1" applyFont="1" applyFill="1" applyBorder="1" applyAlignment="1">
      <alignment vertical="center" wrapText="1" readingOrder="1"/>
    </xf>
    <xf numFmtId="176" fontId="13" fillId="0" borderId="44" xfId="2" applyNumberFormat="1" applyFont="1" applyBorder="1" applyAlignment="1">
      <alignment horizontal="center" vertical="center" wrapText="1" readingOrder="1"/>
    </xf>
    <xf numFmtId="176" fontId="13" fillId="0" borderId="45" xfId="2" applyNumberFormat="1" applyFont="1" applyBorder="1" applyAlignment="1">
      <alignment horizontal="center" vertical="center" wrapText="1" readingOrder="1"/>
    </xf>
    <xf numFmtId="180" fontId="26" fillId="0" borderId="13" xfId="2" applyNumberFormat="1" applyFont="1" applyBorder="1" applyAlignment="1">
      <alignment horizontal="center" vertical="center" wrapText="1" readingOrder="1"/>
    </xf>
    <xf numFmtId="0" fontId="13" fillId="0" borderId="47" xfId="2" applyFont="1" applyBorder="1" applyAlignment="1">
      <alignment horizontal="center" vertical="center" wrapText="1" readingOrder="1"/>
    </xf>
    <xf numFmtId="43" fontId="4" fillId="0" borderId="44" xfId="2" applyNumberFormat="1" applyBorder="1" applyAlignment="1">
      <alignment vertical="center"/>
    </xf>
    <xf numFmtId="43" fontId="4" fillId="0" borderId="45" xfId="2" applyNumberFormat="1" applyBorder="1" applyAlignment="1">
      <alignment vertical="center"/>
    </xf>
    <xf numFmtId="176" fontId="13" fillId="0" borderId="47" xfId="2" applyNumberFormat="1" applyFont="1" applyBorder="1" applyAlignment="1">
      <alignment horizontal="center" vertical="center" wrapText="1" readingOrder="1"/>
    </xf>
    <xf numFmtId="176" fontId="13" fillId="0" borderId="46" xfId="2" applyNumberFormat="1" applyFont="1" applyBorder="1" applyAlignment="1">
      <alignment horizontal="center" vertical="center" wrapText="1" readingOrder="1"/>
    </xf>
    <xf numFmtId="179" fontId="15" fillId="0" borderId="45" xfId="3" quotePrefix="1" applyNumberFormat="1" applyFont="1" applyFill="1" applyBorder="1" applyAlignment="1" applyProtection="1">
      <alignment horizontal="center" vertical="center"/>
      <protection locked="0"/>
    </xf>
    <xf numFmtId="43" fontId="4" fillId="0" borderId="47" xfId="2" applyNumberFormat="1" applyBorder="1" applyAlignment="1">
      <alignment vertical="center"/>
    </xf>
    <xf numFmtId="0" fontId="13" fillId="0" borderId="48" xfId="2" applyFont="1" applyBorder="1" applyAlignment="1">
      <alignment horizontal="center" vertical="center" wrapText="1" readingOrder="1"/>
    </xf>
    <xf numFmtId="178" fontId="14" fillId="0" borderId="19" xfId="6" applyNumberFormat="1" applyFont="1" applyFill="1" applyBorder="1" applyAlignment="1">
      <alignment vertical="center" wrapText="1" readingOrder="1"/>
    </xf>
    <xf numFmtId="178" fontId="14" fillId="0" borderId="19" xfId="6" applyNumberFormat="1" applyFont="1" applyFill="1" applyBorder="1" applyAlignment="1">
      <alignment horizontal="center" vertical="center" wrapText="1" readingOrder="1"/>
    </xf>
    <xf numFmtId="176" fontId="13" fillId="0" borderId="48" xfId="2" applyNumberFormat="1" applyFont="1" applyBorder="1" applyAlignment="1">
      <alignment horizontal="center" vertical="center" wrapText="1" readingOrder="1"/>
    </xf>
    <xf numFmtId="180" fontId="26" fillId="0" borderId="19" xfId="2" applyNumberFormat="1" applyFont="1" applyBorder="1" applyAlignment="1">
      <alignment horizontal="center" vertical="center" wrapText="1" readingOrder="1"/>
    </xf>
    <xf numFmtId="0" fontId="13" fillId="0" borderId="49" xfId="2" applyFont="1" applyBorder="1" applyAlignment="1">
      <alignment horizontal="center" vertical="center" wrapText="1" readingOrder="1"/>
    </xf>
    <xf numFmtId="43" fontId="4" fillId="0" borderId="48" xfId="2" applyNumberFormat="1" applyBorder="1" applyAlignment="1">
      <alignment vertical="center"/>
    </xf>
    <xf numFmtId="0" fontId="27" fillId="0" borderId="19" xfId="10" applyBorder="1"/>
    <xf numFmtId="176" fontId="13" fillId="0" borderId="19" xfId="2" applyNumberFormat="1" applyFont="1" applyBorder="1" applyAlignment="1">
      <alignment horizontal="center" vertical="center" wrapText="1" readingOrder="1"/>
    </xf>
    <xf numFmtId="176" fontId="13" fillId="0" borderId="49" xfId="2" applyNumberFormat="1" applyFont="1" applyBorder="1" applyAlignment="1">
      <alignment horizontal="center" vertical="center" wrapText="1" readingOrder="1"/>
    </xf>
    <xf numFmtId="176" fontId="13" fillId="0" borderId="25" xfId="2" applyNumberFormat="1" applyFont="1" applyBorder="1" applyAlignment="1">
      <alignment horizontal="center" vertical="center" wrapText="1" readingOrder="1"/>
    </xf>
    <xf numFmtId="43" fontId="4" fillId="0" borderId="49" xfId="2" applyNumberFormat="1" applyBorder="1" applyAlignment="1">
      <alignment vertical="center"/>
    </xf>
    <xf numFmtId="180" fontId="23" fillId="11" borderId="19" xfId="0" applyNumberFormat="1" applyFont="1" applyFill="1" applyBorder="1" applyAlignment="1">
      <alignment horizontal="center" vertical="center"/>
    </xf>
    <xf numFmtId="180" fontId="23" fillId="3" borderId="19" xfId="0" applyNumberFormat="1" applyFont="1" applyFill="1" applyBorder="1" applyAlignment="1">
      <alignment horizontal="center" vertical="center"/>
    </xf>
    <xf numFmtId="180" fontId="28" fillId="3" borderId="19" xfId="2" applyNumberFormat="1" applyFont="1" applyFill="1" applyBorder="1" applyAlignment="1">
      <alignment horizontal="center" vertical="center" wrapText="1" readingOrder="1"/>
    </xf>
    <xf numFmtId="0" fontId="4" fillId="0" borderId="0" xfId="2" quotePrefix="1" applyAlignment="1">
      <alignment vertical="center"/>
    </xf>
    <xf numFmtId="180" fontId="28" fillId="3" borderId="19" xfId="0" applyNumberFormat="1" applyFont="1" applyFill="1" applyBorder="1" applyAlignment="1">
      <alignment horizontal="center" vertical="center"/>
    </xf>
    <xf numFmtId="178" fontId="14" fillId="3" borderId="19" xfId="6" applyNumberFormat="1" applyFont="1" applyFill="1" applyBorder="1" applyAlignment="1">
      <alignment horizontal="center" vertical="center" wrapText="1" readingOrder="1"/>
    </xf>
    <xf numFmtId="176" fontId="29" fillId="3" borderId="19" xfId="11" applyNumberFormat="1" applyFill="1" applyBorder="1" applyAlignment="1">
      <alignment horizontal="center" vertical="center" wrapText="1" readingOrder="1"/>
    </xf>
    <xf numFmtId="176" fontId="29" fillId="3" borderId="25" xfId="11" applyNumberFormat="1" applyFill="1" applyBorder="1" applyAlignment="1">
      <alignment horizontal="center" vertical="center" wrapText="1" readingOrder="1"/>
    </xf>
    <xf numFmtId="0" fontId="13" fillId="0" borderId="50" xfId="2" applyFont="1" applyBorder="1" applyAlignment="1">
      <alignment horizontal="center" vertical="center" wrapText="1" readingOrder="1"/>
    </xf>
    <xf numFmtId="0" fontId="13" fillId="0" borderId="51" xfId="2" applyFont="1" applyBorder="1" applyAlignment="1">
      <alignment horizontal="center" vertical="center" wrapText="1" readingOrder="1"/>
    </xf>
    <xf numFmtId="0" fontId="13" fillId="0" borderId="51" xfId="2" applyFont="1" applyBorder="1" applyAlignment="1">
      <alignment horizontal="left" vertical="center" wrapText="1" readingOrder="1"/>
    </xf>
    <xf numFmtId="177" fontId="13" fillId="0" borderId="51" xfId="2" applyNumberFormat="1" applyFont="1" applyBorder="1" applyAlignment="1">
      <alignment horizontal="center" vertical="center" wrapText="1" readingOrder="1"/>
    </xf>
    <xf numFmtId="178" fontId="14" fillId="0" borderId="51" xfId="6" applyNumberFormat="1" applyFont="1" applyFill="1" applyBorder="1" applyAlignment="1">
      <alignment horizontal="center" vertical="center" wrapText="1" readingOrder="1"/>
    </xf>
    <xf numFmtId="176" fontId="13" fillId="0" borderId="50" xfId="2" applyNumberFormat="1" applyFont="1" applyBorder="1" applyAlignment="1">
      <alignment horizontal="center" vertical="center" wrapText="1" readingOrder="1"/>
    </xf>
    <xf numFmtId="176" fontId="13" fillId="0" borderId="51" xfId="2" applyNumberFormat="1" applyFont="1" applyBorder="1" applyAlignment="1">
      <alignment horizontal="center" vertical="center" wrapText="1" readingOrder="1"/>
    </xf>
    <xf numFmtId="180" fontId="26" fillId="0" borderId="51" xfId="2" applyNumberFormat="1" applyFont="1" applyBorder="1" applyAlignment="1">
      <alignment horizontal="center" vertical="center" wrapText="1" readingOrder="1"/>
    </xf>
    <xf numFmtId="0" fontId="13" fillId="0" borderId="52" xfId="2" applyFont="1" applyBorder="1" applyAlignment="1">
      <alignment horizontal="center" vertical="center" wrapText="1" readingOrder="1"/>
    </xf>
    <xf numFmtId="43" fontId="4" fillId="0" borderId="50" xfId="2" applyNumberFormat="1" applyBorder="1" applyAlignment="1">
      <alignment vertical="center"/>
    </xf>
    <xf numFmtId="0" fontId="27" fillId="0" borderId="51" xfId="10" applyBorder="1"/>
    <xf numFmtId="176" fontId="13" fillId="0" borderId="52" xfId="2" applyNumberFormat="1" applyFont="1" applyBorder="1" applyAlignment="1">
      <alignment horizontal="center" vertical="center" wrapText="1" readingOrder="1"/>
    </xf>
    <xf numFmtId="176" fontId="13" fillId="0" borderId="53" xfId="2" applyNumberFormat="1" applyFont="1" applyBorder="1" applyAlignment="1">
      <alignment horizontal="center" vertical="center" wrapText="1" readingOrder="1"/>
    </xf>
    <xf numFmtId="179" fontId="15" fillId="0" borderId="51" xfId="3" quotePrefix="1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>
      <alignment vertical="center"/>
    </xf>
    <xf numFmtId="0" fontId="31" fillId="3" borderId="0" xfId="12" applyFont="1" applyFill="1" applyAlignment="1">
      <alignment horizontal="center" vertical="center" wrapText="1"/>
    </xf>
    <xf numFmtId="0" fontId="31" fillId="3" borderId="0" xfId="12" applyFont="1" applyFill="1" applyAlignment="1">
      <alignment vertical="center" wrapText="1"/>
    </xf>
    <xf numFmtId="0" fontId="32" fillId="11" borderId="0" xfId="12" applyFont="1" applyFill="1" applyAlignment="1">
      <alignment vertical="center" wrapText="1"/>
    </xf>
    <xf numFmtId="0" fontId="9" fillId="0" borderId="0" xfId="12"/>
    <xf numFmtId="0" fontId="33" fillId="0" borderId="1" xfId="12" applyFont="1" applyBorder="1" applyAlignment="1">
      <alignment horizontal="center" vertical="center"/>
    </xf>
    <xf numFmtId="0" fontId="9" fillId="0" borderId="0" xfId="12" applyAlignment="1">
      <alignment horizontal="center" vertical="center"/>
    </xf>
    <xf numFmtId="0" fontId="9" fillId="12" borderId="1" xfId="12" applyFill="1" applyBorder="1" applyAlignment="1">
      <alignment horizontal="center" vertical="center"/>
    </xf>
    <xf numFmtId="0" fontId="9" fillId="12" borderId="1" xfId="12" applyFill="1" applyBorder="1" applyAlignment="1">
      <alignment horizontal="left" vertical="center"/>
    </xf>
    <xf numFmtId="0" fontId="9" fillId="0" borderId="1" xfId="12" applyBorder="1" applyAlignment="1">
      <alignment horizontal="center" vertical="center"/>
    </xf>
    <xf numFmtId="0" fontId="9" fillId="0" borderId="1" xfId="12" applyBorder="1" applyAlignment="1">
      <alignment vertical="center"/>
    </xf>
    <xf numFmtId="0" fontId="9" fillId="12" borderId="1" xfId="12" applyFill="1" applyBorder="1" applyAlignment="1">
      <alignment vertical="center"/>
    </xf>
    <xf numFmtId="0" fontId="9" fillId="0" borderId="1" xfId="12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1" fillId="6" borderId="36" xfId="2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left" vertical="center" wrapText="1"/>
    </xf>
    <xf numFmtId="0" fontId="11" fillId="9" borderId="11" xfId="2" applyFont="1" applyFill="1" applyBorder="1" applyAlignment="1">
      <alignment horizontal="center" vertical="center" wrapText="1" readingOrder="1"/>
    </xf>
    <xf numFmtId="0" fontId="11" fillId="9" borderId="43" xfId="2" applyFont="1" applyFill="1" applyBorder="1" applyAlignment="1">
      <alignment horizontal="center" vertical="center" wrapText="1" readingOrder="1"/>
    </xf>
    <xf numFmtId="0" fontId="11" fillId="2" borderId="36" xfId="2" applyFont="1" applyFill="1" applyBorder="1" applyAlignment="1">
      <alignment horizontal="center" vertical="center" wrapText="1" readingOrder="1"/>
    </xf>
    <xf numFmtId="178" fontId="11" fillId="3" borderId="37" xfId="6" applyNumberFormat="1" applyFont="1" applyFill="1" applyBorder="1" applyAlignment="1">
      <alignment horizontal="center" vertical="center" wrapText="1" readingOrder="1"/>
    </xf>
    <xf numFmtId="178" fontId="11" fillId="3" borderId="38" xfId="6" applyNumberFormat="1" applyFont="1" applyFill="1" applyBorder="1" applyAlignment="1">
      <alignment horizontal="center" vertical="center" wrapText="1" readingOrder="1"/>
    </xf>
    <xf numFmtId="0" fontId="15" fillId="2" borderId="39" xfId="2" applyFont="1" applyFill="1" applyBorder="1" applyAlignment="1">
      <alignment horizontal="center" vertical="center" wrapText="1" readingOrder="1"/>
    </xf>
    <xf numFmtId="0" fontId="15" fillId="2" borderId="42" xfId="2" applyFont="1" applyFill="1" applyBorder="1" applyAlignment="1">
      <alignment horizontal="center" vertical="center" wrapText="1" readingOrder="1"/>
    </xf>
    <xf numFmtId="0" fontId="11" fillId="10" borderId="11" xfId="2" applyFont="1" applyFill="1" applyBorder="1" applyAlignment="1">
      <alignment horizontal="center" vertical="center" wrapText="1" readingOrder="1"/>
    </xf>
    <xf numFmtId="0" fontId="11" fillId="10" borderId="43" xfId="2" applyFont="1" applyFill="1" applyBorder="1" applyAlignment="1">
      <alignment horizontal="center" vertical="center" wrapText="1" readingOrder="1"/>
    </xf>
    <xf numFmtId="0" fontId="11" fillId="9" borderId="36" xfId="2" applyFont="1" applyFill="1" applyBorder="1" applyAlignment="1">
      <alignment horizontal="center" vertical="center" wrapText="1" readingOrder="1"/>
    </xf>
    <xf numFmtId="0" fontId="11" fillId="10" borderId="36" xfId="2" applyFont="1" applyFill="1" applyBorder="1" applyAlignment="1">
      <alignment horizontal="center" vertical="center" wrapText="1" readingOrder="1"/>
    </xf>
    <xf numFmtId="0" fontId="11" fillId="5" borderId="36" xfId="2" applyFont="1" applyFill="1" applyBorder="1" applyAlignment="1">
      <alignment horizontal="center" vertical="center" wrapText="1" readingOrder="1"/>
    </xf>
    <xf numFmtId="0" fontId="25" fillId="2" borderId="36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11" fillId="5" borderId="11" xfId="2" applyFont="1" applyFill="1" applyBorder="1" applyAlignment="1">
      <alignment horizontal="center" vertical="center" wrapText="1" readingOrder="1"/>
    </xf>
    <xf numFmtId="0" fontId="11" fillId="5" borderId="43" xfId="2" applyFont="1" applyFill="1" applyBorder="1" applyAlignment="1">
      <alignment horizontal="center" vertical="center" wrapText="1" readingOrder="1"/>
    </xf>
    <xf numFmtId="0" fontId="11" fillId="6" borderId="11" xfId="2" applyFont="1" applyFill="1" applyBorder="1" applyAlignment="1">
      <alignment horizontal="center" vertical="center" wrapText="1" readingOrder="1"/>
    </xf>
    <xf numFmtId="0" fontId="11" fillId="6" borderId="43" xfId="2" applyFont="1" applyFill="1" applyBorder="1" applyAlignment="1">
      <alignment horizontal="center" vertical="center" wrapText="1" readingOrder="1"/>
    </xf>
    <xf numFmtId="0" fontId="11" fillId="2" borderId="35" xfId="2" applyFont="1" applyFill="1" applyBorder="1" applyAlignment="1">
      <alignment horizontal="center" vertical="center" wrapText="1" readingOrder="1"/>
    </xf>
    <xf numFmtId="0" fontId="11" fillId="2" borderId="40" xfId="2" applyFont="1" applyFill="1" applyBorder="1" applyAlignment="1">
      <alignment horizontal="center" vertical="center" wrapText="1" readingOrder="1"/>
    </xf>
    <xf numFmtId="0" fontId="11" fillId="2" borderId="2" xfId="2" applyFont="1" applyFill="1" applyBorder="1" applyAlignment="1">
      <alignment horizontal="center" vertical="center" wrapText="1" readingOrder="1"/>
    </xf>
    <xf numFmtId="0" fontId="11" fillId="2" borderId="3" xfId="2" applyFont="1" applyFill="1" applyBorder="1" applyAlignment="1">
      <alignment horizontal="center" vertical="center" wrapText="1" readingOrder="1"/>
    </xf>
    <xf numFmtId="178" fontId="11" fillId="3" borderId="4" xfId="6" applyNumberFormat="1" applyFont="1" applyFill="1" applyBorder="1" applyAlignment="1">
      <alignment horizontal="center" vertical="center" wrapText="1" readingOrder="1"/>
    </xf>
    <xf numFmtId="178" fontId="11" fillId="3" borderId="5" xfId="6" applyNumberFormat="1" applyFont="1" applyFill="1" applyBorder="1" applyAlignment="1">
      <alignment horizontal="center" vertical="center" wrapText="1" readingOrder="1"/>
    </xf>
    <xf numFmtId="178" fontId="11" fillId="3" borderId="6" xfId="6" applyNumberFormat="1" applyFont="1" applyFill="1" applyBorder="1" applyAlignment="1">
      <alignment horizontal="center" vertical="center" wrapText="1" readingOrder="1"/>
    </xf>
    <xf numFmtId="0" fontId="11" fillId="2" borderId="7" xfId="2" applyFont="1" applyFill="1" applyBorder="1" applyAlignment="1">
      <alignment horizontal="center" vertical="center" wrapText="1" readingOrder="1"/>
    </xf>
    <xf numFmtId="0" fontId="11" fillId="2" borderId="2" xfId="2" applyFont="1" applyFill="1" applyBorder="1" applyAlignment="1">
      <alignment horizontal="center" vertical="center" wrapText="1"/>
    </xf>
  </cellXfs>
  <cellStyles count="14">
    <cellStyle name="HspPlanType" xfId="13" xr:uid="{57F2CF92-22DD-4D20-8783-F9D276D87B92}"/>
    <cellStyle name="Normal 2" xfId="4" xr:uid="{F2A35F09-88BB-400D-ACBC-A2FBB454DCF0}"/>
    <cellStyle name="Normal 3" xfId="1" xr:uid="{49CB7E19-35DA-46B2-AE6E-3664A1F7BB62}"/>
    <cellStyle name="Normal 4 2" xfId="5" xr:uid="{1F0128BA-2D69-4235-A81A-0B048D387AEB}"/>
    <cellStyle name="Normal 5" xfId="10" xr:uid="{A5DFD639-F900-4D5A-999B-6CF557FCD3E5}"/>
    <cellStyle name="Normal 6" xfId="12" xr:uid="{CA978640-5A3A-4447-B07D-F3D5749F45C3}"/>
    <cellStyle name="쉼표 [0] 2" xfId="6" xr:uid="{1484D07B-7A14-40E2-B918-37F273691AEE}"/>
    <cellStyle name="쉼표 [0] 3" xfId="8" xr:uid="{8C6DCD65-7C32-44E2-887C-54BAA13B4895}"/>
    <cellStyle name="쉼표 2" xfId="3" xr:uid="{CA6EB21E-F51A-4B9C-94D9-738A2CDCA9D7}"/>
    <cellStyle name="좋음 2" xfId="11" xr:uid="{C791C2BA-8F9B-4985-9E0B-9847F23CA72A}"/>
    <cellStyle name="표준" xfId="0" builtinId="0"/>
    <cellStyle name="표준 2" xfId="2" xr:uid="{B54F1CB1-678A-434C-924D-AB5BD0BE445F}"/>
    <cellStyle name="표준 2 2" xfId="9" xr:uid="{3D3E0BFE-D3C1-4969-8CE9-9219112F4994}"/>
    <cellStyle name="표준 3" xfId="7" xr:uid="{8D449582-BC50-4A9C-BACF-D2DC75B60085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2.xml" /><Relationship Id="rId12" Type="http://schemas.openxmlformats.org/officeDocument/2006/relationships/styles" Target="styles.xml" /><Relationship Id="rId17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1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1.xml" /><Relationship Id="rId10" Type="http://schemas.openxmlformats.org/officeDocument/2006/relationships/externalLink" Target="externalLinks/externalLink5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4.xml" /><Relationship Id="rId14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 /><Relationship Id="rId2" Type="http://schemas.openxmlformats.org/officeDocument/2006/relationships/image" Target="cid:image011.jpg@01D57530.D03C9950" TargetMode="External" /><Relationship Id="rId1" Type="http://schemas.openxmlformats.org/officeDocument/2006/relationships/image" Target="../media/image1.jpeg" /><Relationship Id="rId6" Type="http://schemas.openxmlformats.org/officeDocument/2006/relationships/image" Target="cid:image013.jpg@01D57530.D03C9950" TargetMode="External" /><Relationship Id="rId5" Type="http://schemas.openxmlformats.org/officeDocument/2006/relationships/image" Target="../media/image3.jpeg" /><Relationship Id="rId4" Type="http://schemas.openxmlformats.org/officeDocument/2006/relationships/image" Target="cid:image012.jpg@01D57530.D03C9950" TargetMode="Externa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 /><Relationship Id="rId2" Type="http://schemas.openxmlformats.org/officeDocument/2006/relationships/image" Target="cid:image011.jpg@01D57530.D03C9950" TargetMode="External" /><Relationship Id="rId1" Type="http://schemas.openxmlformats.org/officeDocument/2006/relationships/image" Target="../media/image1.jpeg" /><Relationship Id="rId6" Type="http://schemas.openxmlformats.org/officeDocument/2006/relationships/image" Target="cid:image013.jpg@01D57530.D03C9950" TargetMode="External" /><Relationship Id="rId5" Type="http://schemas.openxmlformats.org/officeDocument/2006/relationships/image" Target="../media/image3.jpeg" /><Relationship Id="rId4" Type="http://schemas.openxmlformats.org/officeDocument/2006/relationships/image" Target="cid:image012.jpg@01D57530.D03C9950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38</xdr:row>
      <xdr:rowOff>19050</xdr:rowOff>
    </xdr:from>
    <xdr:to>
      <xdr:col>6</xdr:col>
      <xdr:colOff>304800</xdr:colOff>
      <xdr:row>43</xdr:row>
      <xdr:rowOff>152400</xdr:rowOff>
    </xdr:to>
    <xdr:pic>
      <xdr:nvPicPr>
        <xdr:cNvPr id="2" name="그림 1" descr="cid:image011.jpg@01D57530.D03C9950">
          <a:extLst>
            <a:ext uri="{FF2B5EF4-FFF2-40B4-BE49-F238E27FC236}">
              <a16:creationId xmlns:a16="http://schemas.microsoft.com/office/drawing/2014/main" id="{58B485C3-6535-4A76-AF68-9550F4A14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8839200"/>
          <a:ext cx="6865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45</xdr:row>
      <xdr:rowOff>95250</xdr:rowOff>
    </xdr:from>
    <xdr:to>
      <xdr:col>6</xdr:col>
      <xdr:colOff>209550</xdr:colOff>
      <xdr:row>49</xdr:row>
      <xdr:rowOff>57150</xdr:rowOff>
    </xdr:to>
    <xdr:pic>
      <xdr:nvPicPr>
        <xdr:cNvPr id="3" name="그림 2" descr="cid:image012.jpg@01D57530.D03C9950">
          <a:extLst>
            <a:ext uri="{FF2B5EF4-FFF2-40B4-BE49-F238E27FC236}">
              <a16:creationId xmlns:a16="http://schemas.microsoft.com/office/drawing/2014/main" id="{CF44EDFA-7EFD-4244-B37F-76D54ABEB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839200"/>
          <a:ext cx="713613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57</xdr:row>
      <xdr:rowOff>95250</xdr:rowOff>
    </xdr:from>
    <xdr:to>
      <xdr:col>6</xdr:col>
      <xdr:colOff>209550</xdr:colOff>
      <xdr:row>66</xdr:row>
      <xdr:rowOff>95250</xdr:rowOff>
    </xdr:to>
    <xdr:pic>
      <xdr:nvPicPr>
        <xdr:cNvPr id="4" name="그림 3" descr="cid:image013.jpg@01D57530.D03C9950">
          <a:extLst>
            <a:ext uri="{FF2B5EF4-FFF2-40B4-BE49-F238E27FC236}">
              <a16:creationId xmlns:a16="http://schemas.microsoft.com/office/drawing/2014/main" id="{8DFC1E36-64BC-4F42-B142-EBFFB3F4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839200"/>
          <a:ext cx="713613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687594</xdr:colOff>
      <xdr:row>0</xdr:row>
      <xdr:rowOff>59615</xdr:rowOff>
    </xdr:from>
    <xdr:to>
      <xdr:col>8</xdr:col>
      <xdr:colOff>722108</xdr:colOff>
      <xdr:row>1</xdr:row>
      <xdr:rowOff>181535</xdr:rowOff>
    </xdr:to>
    <xdr:sp macro="" textlink="">
      <xdr:nvSpPr>
        <xdr:cNvPr id="5" name="말풍선: 사각형 4">
          <a:extLst>
            <a:ext uri="{FF2B5EF4-FFF2-40B4-BE49-F238E27FC236}">
              <a16:creationId xmlns:a16="http://schemas.microsoft.com/office/drawing/2014/main" id="{6289F6C2-A151-447B-9E74-44CD191FB2B2}"/>
            </a:ext>
          </a:extLst>
        </xdr:cNvPr>
        <xdr:cNvSpPr/>
      </xdr:nvSpPr>
      <xdr:spPr>
        <a:xfrm>
          <a:off x="7459980" y="59615"/>
          <a:ext cx="0" cy="472440"/>
        </a:xfrm>
        <a:prstGeom prst="wedgeRectCallout">
          <a:avLst>
            <a:gd name="adj1" fmla="val -59077"/>
            <a:gd name="adj2" fmla="val 99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Regarding</a:t>
          </a:r>
          <a:r>
            <a:rPr lang="en-US" altLang="ko-KR" sz="1100" baseline="0"/>
            <a:t> each weight, </a:t>
          </a:r>
          <a:r>
            <a:rPr lang="en-US" altLang="ko-KR" sz="1100"/>
            <a:t>Shall</a:t>
          </a:r>
          <a:r>
            <a:rPr lang="en-US" altLang="ko-KR" sz="1100" baseline="0"/>
            <a:t> be reviewd by engineering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38</xdr:row>
      <xdr:rowOff>19050</xdr:rowOff>
    </xdr:from>
    <xdr:to>
      <xdr:col>8</xdr:col>
      <xdr:colOff>304800</xdr:colOff>
      <xdr:row>43</xdr:row>
      <xdr:rowOff>152400</xdr:rowOff>
    </xdr:to>
    <xdr:pic>
      <xdr:nvPicPr>
        <xdr:cNvPr id="5" name="그림 4" descr="cid:image011.jpg@01D57530.D03C9950">
          <a:extLst>
            <a:ext uri="{FF2B5EF4-FFF2-40B4-BE49-F238E27FC236}">
              <a16:creationId xmlns:a16="http://schemas.microsoft.com/office/drawing/2014/main" id="{2DD8C537-296B-44D1-9BB9-F3270F4D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997440"/>
          <a:ext cx="5753100" cy="102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45</xdr:row>
      <xdr:rowOff>95250</xdr:rowOff>
    </xdr:from>
    <xdr:to>
      <xdr:col>8</xdr:col>
      <xdr:colOff>209550</xdr:colOff>
      <xdr:row>49</xdr:row>
      <xdr:rowOff>57150</xdr:rowOff>
    </xdr:to>
    <xdr:pic>
      <xdr:nvPicPr>
        <xdr:cNvPr id="6" name="그림 5" descr="cid:image012.jpg@01D57530.D03C9950">
          <a:extLst>
            <a:ext uri="{FF2B5EF4-FFF2-40B4-BE49-F238E27FC236}">
              <a16:creationId xmlns:a16="http://schemas.microsoft.com/office/drawing/2014/main" id="{A8B2D59F-514E-49B4-B338-9BB86E732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21415"/>
          <a:ext cx="5753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57</xdr:row>
      <xdr:rowOff>95250</xdr:rowOff>
    </xdr:from>
    <xdr:to>
      <xdr:col>8</xdr:col>
      <xdr:colOff>209550</xdr:colOff>
      <xdr:row>66</xdr:row>
      <xdr:rowOff>95250</xdr:rowOff>
    </xdr:to>
    <xdr:pic>
      <xdr:nvPicPr>
        <xdr:cNvPr id="7" name="그림 6" descr="cid:image013.jpg@01D57530.D03C9950">
          <a:extLst>
            <a:ext uri="{FF2B5EF4-FFF2-40B4-BE49-F238E27FC236}">
              <a16:creationId xmlns:a16="http://schemas.microsoft.com/office/drawing/2014/main" id="{580DF690-B793-49AE-B10F-F3F492010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3683615"/>
          <a:ext cx="5753100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036909C003-Long%20Son%20Project/18.%20Mechanical/100%20General/17%20General%20Admin/MR%20status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rens.sharepoint.com/Users/GDeBiase/Desktop/LONG%20SON/ITEM%20INDEX/ITEM%20INDEX%20-%20EQUIPMENT%20LIST/ITEM%20INDEX%20(12%2003%202019).xls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rens.sharepoint.com/TPSK/DATA/THEO%20DOI%20HANG/Week%2035%20-%2003%20Sep,%202020/2020_week35.xlsx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rens.sharepoint.com/Users/lvi/Desktop/2020_week36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LSPC/Heavy%20Lifting/Dressup/Dress%20up%20items_20200711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XX"/>
      <sheetName val="MR LIST"/>
      <sheetName val="Sheet3"/>
      <sheetName val="LPS Document"/>
      <sheetName val="PDS status"/>
      <sheetName val="MDS status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 PAGE"/>
      <sheetName val="LEGEND PAGE"/>
      <sheetName val="EQUIPMENT LIST"/>
      <sheetName val="Master Plot intera"/>
      <sheetName val="Sheet1"/>
    </sheetNames>
    <sheetDataSet>
      <sheetData sheetId="0">
        <row r="2">
          <cell r="G2" t="str">
            <v>036909C           1000</v>
          </cell>
          <cell r="H2" t="str">
            <v>EL 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- Shipping Status"/>
      <sheetName val="PV-HLO"/>
      <sheetName val="Sheet1"/>
      <sheetName val="PV-WEIGHT SUMMARY"/>
      <sheetName val="Sheet3"/>
      <sheetName val="PV- DEL HLO PLAN"/>
      <sheetName val="Sheet2"/>
      <sheetName val="database"/>
      <sheetName val="PPL TRACKING"/>
      <sheetName val="List of Suppliers"/>
      <sheetName val="MR LIST"/>
      <sheetName val="Tables"/>
      <sheetName val="TRansit ti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3">
          <cell r="D33" t="str">
            <v>P</v>
          </cell>
        </row>
        <row r="34">
          <cell r="D34" t="str">
            <v>F</v>
          </cell>
        </row>
        <row r="35">
          <cell r="D35" t="str">
            <v>A</v>
          </cell>
        </row>
      </sheetData>
      <sheetData sheetId="12">
        <row r="3">
          <cell r="B3">
            <v>7</v>
          </cell>
        </row>
        <row r="5">
          <cell r="A5" t="str">
            <v>Australia</v>
          </cell>
          <cell r="B5">
            <v>14</v>
          </cell>
        </row>
        <row r="6">
          <cell r="A6" t="str">
            <v>Austria</v>
          </cell>
          <cell r="B6">
            <v>35</v>
          </cell>
        </row>
        <row r="7">
          <cell r="A7" t="str">
            <v>Belgium</v>
          </cell>
          <cell r="B7">
            <v>35</v>
          </cell>
        </row>
        <row r="8">
          <cell r="A8" t="str">
            <v>Canada</v>
          </cell>
          <cell r="B8">
            <v>56</v>
          </cell>
        </row>
        <row r="9">
          <cell r="A9" t="str">
            <v>China</v>
          </cell>
          <cell r="B9">
            <v>14</v>
          </cell>
        </row>
        <row r="10">
          <cell r="A10" t="str">
            <v>Czech_Republic</v>
          </cell>
          <cell r="B10">
            <v>35</v>
          </cell>
        </row>
        <row r="11">
          <cell r="A11" t="str">
            <v>Denmark</v>
          </cell>
          <cell r="B11">
            <v>42</v>
          </cell>
        </row>
        <row r="12">
          <cell r="A12" t="str">
            <v>Dubai</v>
          </cell>
          <cell r="B12">
            <v>21</v>
          </cell>
        </row>
        <row r="13">
          <cell r="A13" t="str">
            <v>Estonia</v>
          </cell>
          <cell r="B13">
            <v>35</v>
          </cell>
        </row>
        <row r="14">
          <cell r="A14" t="str">
            <v>Finland</v>
          </cell>
          <cell r="B14">
            <v>42</v>
          </cell>
        </row>
        <row r="15">
          <cell r="A15" t="str">
            <v>France</v>
          </cell>
          <cell r="B15">
            <v>35</v>
          </cell>
        </row>
        <row r="16">
          <cell r="A16" t="str">
            <v>Germany</v>
          </cell>
          <cell r="B16">
            <v>35</v>
          </cell>
        </row>
        <row r="17">
          <cell r="A17" t="str">
            <v>Hong_Kong</v>
          </cell>
          <cell r="B17">
            <v>14</v>
          </cell>
        </row>
        <row r="18">
          <cell r="A18" t="str">
            <v>Hungary</v>
          </cell>
          <cell r="B18">
            <v>35</v>
          </cell>
        </row>
        <row r="19">
          <cell r="A19" t="str">
            <v>India</v>
          </cell>
          <cell r="B19">
            <v>21</v>
          </cell>
        </row>
        <row r="20">
          <cell r="A20" t="str">
            <v>Indonesia</v>
          </cell>
          <cell r="B20">
            <v>14</v>
          </cell>
        </row>
        <row r="21">
          <cell r="A21" t="str">
            <v>Ireland</v>
          </cell>
          <cell r="B21">
            <v>35</v>
          </cell>
        </row>
        <row r="22">
          <cell r="A22" t="str">
            <v>Italy</v>
          </cell>
          <cell r="B22">
            <v>35</v>
          </cell>
        </row>
        <row r="23">
          <cell r="A23" t="str">
            <v>Japan</v>
          </cell>
          <cell r="B23">
            <v>14</v>
          </cell>
        </row>
        <row r="24">
          <cell r="A24" t="str">
            <v>Korea</v>
          </cell>
          <cell r="B24">
            <v>14</v>
          </cell>
        </row>
        <row r="25">
          <cell r="A25" t="str">
            <v>Latvia</v>
          </cell>
          <cell r="B25">
            <v>35</v>
          </cell>
        </row>
        <row r="26">
          <cell r="A26" t="str">
            <v>Lithuania</v>
          </cell>
          <cell r="B26">
            <v>35</v>
          </cell>
        </row>
        <row r="27">
          <cell r="A27" t="str">
            <v>Luxemburg</v>
          </cell>
          <cell r="B27">
            <v>35</v>
          </cell>
        </row>
        <row r="28">
          <cell r="A28" t="str">
            <v>Malaysia</v>
          </cell>
          <cell r="B28">
            <v>14</v>
          </cell>
        </row>
        <row r="29">
          <cell r="A29" t="str">
            <v>Mexico</v>
          </cell>
          <cell r="B29">
            <v>40</v>
          </cell>
        </row>
        <row r="30">
          <cell r="A30" t="str">
            <v>Netherlands</v>
          </cell>
          <cell r="B30">
            <v>35</v>
          </cell>
        </row>
        <row r="31">
          <cell r="A31" t="str">
            <v>Norway</v>
          </cell>
          <cell r="B31">
            <v>42</v>
          </cell>
        </row>
        <row r="32">
          <cell r="A32" t="str">
            <v>Poland</v>
          </cell>
          <cell r="B32">
            <v>35</v>
          </cell>
        </row>
        <row r="33">
          <cell r="A33" t="str">
            <v>Singapore</v>
          </cell>
          <cell r="B33">
            <v>14</v>
          </cell>
        </row>
        <row r="34">
          <cell r="A34" t="str">
            <v>Spain</v>
          </cell>
          <cell r="B34">
            <v>35</v>
          </cell>
        </row>
        <row r="35">
          <cell r="A35" t="str">
            <v>Sweden</v>
          </cell>
          <cell r="B35">
            <v>42</v>
          </cell>
        </row>
        <row r="36">
          <cell r="A36" t="str">
            <v>Switzerland</v>
          </cell>
          <cell r="B36">
            <v>35</v>
          </cell>
        </row>
        <row r="37">
          <cell r="A37" t="str">
            <v>Taiwan</v>
          </cell>
          <cell r="B37">
            <v>14</v>
          </cell>
        </row>
        <row r="38">
          <cell r="A38" t="str">
            <v>Thailand</v>
          </cell>
          <cell r="B38">
            <v>8</v>
          </cell>
        </row>
        <row r="39">
          <cell r="A39" t="str">
            <v>Turkey</v>
          </cell>
          <cell r="B39">
            <v>35</v>
          </cell>
        </row>
        <row r="40">
          <cell r="A40" t="str">
            <v>United_Kingdom</v>
          </cell>
          <cell r="B40">
            <v>42</v>
          </cell>
        </row>
        <row r="41">
          <cell r="A41" t="str">
            <v>USA</v>
          </cell>
          <cell r="B41">
            <v>46</v>
          </cell>
        </row>
        <row r="42">
          <cell r="A42" t="str">
            <v>Vietnam</v>
          </cell>
          <cell r="B42">
            <v>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- Shipping Status"/>
      <sheetName val="PV-HLO"/>
      <sheetName val="Sheet1"/>
      <sheetName val="PV-WEIGHT SUMMARY"/>
      <sheetName val="Sheet3"/>
      <sheetName val="PV- DEL HLO PLAN"/>
      <sheetName val="Sheet2"/>
      <sheetName val="database"/>
      <sheetName val="PPL TRACKING"/>
      <sheetName val="List of Suppliers"/>
      <sheetName val="MR LIST"/>
      <sheetName val="Tables"/>
      <sheetName val="TRansit ti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3">
          <cell r="D33" t="str">
            <v>P</v>
          </cell>
        </row>
        <row r="34">
          <cell r="D34" t="str">
            <v>F</v>
          </cell>
        </row>
        <row r="35">
          <cell r="D35" t="str">
            <v>A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eting Agenda"/>
      <sheetName val="ITEM INDEX(over 40 Ton)_F"/>
      <sheetName val="Crane Period"/>
      <sheetName val="Dress up Items"/>
      <sheetName val="DALs"/>
      <sheetName val="Electrical components 10-T-2580"/>
      <sheetName val="Instrument material"/>
    </sheetNames>
    <sheetDataSet>
      <sheetData sheetId="0" refreshError="1"/>
      <sheetData sheetId="1">
        <row r="113">
          <cell r="AP113">
            <v>108.1</v>
          </cell>
        </row>
        <row r="114">
          <cell r="AP114">
            <v>454.4</v>
          </cell>
        </row>
        <row r="117">
          <cell r="AP117">
            <v>292.3</v>
          </cell>
        </row>
        <row r="119">
          <cell r="AP119">
            <v>654.79999999999995</v>
          </cell>
        </row>
        <row r="120">
          <cell r="AP120">
            <v>58</v>
          </cell>
        </row>
        <row r="122">
          <cell r="AP122">
            <v>49</v>
          </cell>
        </row>
        <row r="123">
          <cell r="AP123">
            <v>140.30000000000001</v>
          </cell>
        </row>
        <row r="124">
          <cell r="AP124">
            <v>135.80000000000001</v>
          </cell>
        </row>
        <row r="125">
          <cell r="AP125">
            <v>154.6</v>
          </cell>
        </row>
        <row r="126">
          <cell r="AP126">
            <v>111.8</v>
          </cell>
        </row>
        <row r="127">
          <cell r="AP127">
            <v>58.2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6BF0-895A-4B0C-AE70-3A49A919EAC5}">
  <sheetPr>
    <tabColor rgb="FF7030A0"/>
    <pageSetUpPr fitToPage="1"/>
  </sheetPr>
  <dimension ref="A1:Y67"/>
  <sheetViews>
    <sheetView tabSelected="1" zoomScale="85" zoomScaleNormal="85" zoomScaleSheetLayoutView="70" workbookViewId="0">
      <pane xSplit="3" ySplit="6" topLeftCell="D7" activePane="bottomRight" state="frozen"/>
      <selection pane="bottomLeft" activeCell="A7" sqref="A7"/>
      <selection pane="topRight" activeCell="G1" sqref="G1"/>
      <selection pane="bottomRight" activeCell="AA13" sqref="AA13"/>
    </sheetView>
  </sheetViews>
  <sheetFormatPr defaultColWidth="8.16796875" defaultRowHeight="16.5" x14ac:dyDescent="0.25"/>
  <cols>
    <col min="1" max="1" width="7.30078125" style="3" customWidth="1"/>
    <col min="2" max="2" width="16.83203125" style="3" customWidth="1"/>
    <col min="3" max="3" width="22.03125" style="3" customWidth="1"/>
    <col min="4" max="4" width="11.38671875" style="3" customWidth="1"/>
    <col min="5" max="5" width="8.5390625" style="3" customWidth="1"/>
    <col min="6" max="7" width="10.3984375" style="4" hidden="1" customWidth="1"/>
    <col min="8" max="8" width="19.55859375" style="4" hidden="1" customWidth="1"/>
    <col min="9" max="9" width="10.3984375" style="4" hidden="1" customWidth="1"/>
    <col min="10" max="10" width="10.3984375" style="4" customWidth="1"/>
    <col min="11" max="11" width="12.625" style="3" customWidth="1"/>
    <col min="12" max="12" width="17.203125" style="3" hidden="1" customWidth="1"/>
    <col min="13" max="13" width="15.59765625" style="3" hidden="1" customWidth="1"/>
    <col min="14" max="17" width="12.625" style="3" hidden="1" customWidth="1"/>
    <col min="18" max="18" width="13.12109375" style="3" hidden="1" customWidth="1"/>
    <col min="19" max="22" width="12.625" style="3" hidden="1" customWidth="1"/>
    <col min="23" max="23" width="12.25390625" style="3" customWidth="1"/>
    <col min="24" max="24" width="25.25" style="3" customWidth="1"/>
    <col min="25" max="16384" width="8.16796875" style="3"/>
  </cols>
  <sheetData>
    <row r="1" spans="1:25" ht="27.6" customHeight="1" x14ac:dyDescent="0.25">
      <c r="A1" s="2" t="s">
        <v>53</v>
      </c>
      <c r="N1" s="55"/>
      <c r="O1" s="3" t="s">
        <v>107</v>
      </c>
    </row>
    <row r="3" spans="1:25" ht="17.25" thickBot="1" x14ac:dyDescent="0.3">
      <c r="A3" s="3" t="s">
        <v>54</v>
      </c>
    </row>
    <row r="4" spans="1:25" ht="21.6" customHeight="1" thickTop="1" x14ac:dyDescent="0.25">
      <c r="A4" s="151" t="s">
        <v>55</v>
      </c>
      <c r="B4" s="135" t="s">
        <v>0</v>
      </c>
      <c r="C4" s="135" t="s">
        <v>1</v>
      </c>
      <c r="D4" s="135" t="s">
        <v>2</v>
      </c>
      <c r="E4" s="135"/>
      <c r="F4" s="136" t="s">
        <v>108</v>
      </c>
      <c r="G4" s="136"/>
      <c r="H4" s="136"/>
      <c r="I4" s="136"/>
      <c r="J4" s="137"/>
      <c r="K4" s="131"/>
      <c r="L4" s="142" t="s">
        <v>109</v>
      </c>
      <c r="M4" s="142"/>
      <c r="N4" s="142"/>
      <c r="O4" s="142"/>
      <c r="P4" s="142"/>
      <c r="Q4" s="142"/>
      <c r="R4" s="143" t="s">
        <v>110</v>
      </c>
      <c r="S4" s="143"/>
      <c r="T4" s="143"/>
      <c r="U4" s="144" t="s">
        <v>111</v>
      </c>
      <c r="V4" s="144"/>
      <c r="W4" s="145" t="s">
        <v>224</v>
      </c>
      <c r="X4" s="138" t="s">
        <v>101</v>
      </c>
    </row>
    <row r="5" spans="1:25" ht="72" customHeight="1" x14ac:dyDescent="0.15">
      <c r="A5" s="152"/>
      <c r="B5" s="153"/>
      <c r="C5" s="153"/>
      <c r="D5" s="5" t="s">
        <v>62</v>
      </c>
      <c r="E5" s="5" t="s">
        <v>3</v>
      </c>
      <c r="F5" s="56" t="s">
        <v>63</v>
      </c>
      <c r="G5" s="8" t="s">
        <v>112</v>
      </c>
      <c r="H5" s="8" t="s">
        <v>65</v>
      </c>
      <c r="I5" s="8" t="s">
        <v>66</v>
      </c>
      <c r="J5" s="57" t="s">
        <v>222</v>
      </c>
      <c r="K5" s="149" t="s">
        <v>223</v>
      </c>
      <c r="L5" s="133" t="s">
        <v>114</v>
      </c>
      <c r="M5" s="133" t="s">
        <v>115</v>
      </c>
      <c r="N5" s="133" t="s">
        <v>116</v>
      </c>
      <c r="O5" s="133" t="s">
        <v>117</v>
      </c>
      <c r="P5" s="133" t="s">
        <v>113</v>
      </c>
      <c r="Q5" s="133" t="s">
        <v>118</v>
      </c>
      <c r="R5" s="140" t="s">
        <v>119</v>
      </c>
      <c r="S5" s="140" t="s">
        <v>120</v>
      </c>
      <c r="T5" s="140" t="s">
        <v>121</v>
      </c>
      <c r="U5" s="147"/>
      <c r="V5" s="147"/>
      <c r="W5" s="146"/>
      <c r="X5" s="139"/>
    </row>
    <row r="6" spans="1:25" ht="12.75" x14ac:dyDescent="0.15">
      <c r="A6" s="152"/>
      <c r="B6" s="153"/>
      <c r="C6" s="153"/>
      <c r="D6" s="5" t="s">
        <v>4</v>
      </c>
      <c r="E6" s="5" t="s">
        <v>4</v>
      </c>
      <c r="F6" s="56" t="s">
        <v>68</v>
      </c>
      <c r="G6" s="8" t="s">
        <v>69</v>
      </c>
      <c r="H6" s="58" t="s">
        <v>70</v>
      </c>
      <c r="I6" s="8" t="s">
        <v>71</v>
      </c>
      <c r="J6" s="57"/>
      <c r="K6" s="150"/>
      <c r="L6" s="134"/>
      <c r="M6" s="134"/>
      <c r="N6" s="134"/>
      <c r="O6" s="134"/>
      <c r="P6" s="134"/>
      <c r="Q6" s="134"/>
      <c r="R6" s="141"/>
      <c r="S6" s="141"/>
      <c r="T6" s="141"/>
      <c r="U6" s="148"/>
      <c r="V6" s="148"/>
      <c r="W6" s="5"/>
      <c r="X6" s="139"/>
    </row>
    <row r="7" spans="1:25" ht="14.25" x14ac:dyDescent="0.15">
      <c r="A7" s="59">
        <v>1</v>
      </c>
      <c r="B7" s="60" t="s">
        <v>18</v>
      </c>
      <c r="C7" s="61" t="s">
        <v>19</v>
      </c>
      <c r="D7" s="62">
        <v>9600</v>
      </c>
      <c r="E7" s="62">
        <v>26800</v>
      </c>
      <c r="F7" s="63">
        <v>340.7</v>
      </c>
      <c r="G7" s="64">
        <v>57.8</v>
      </c>
      <c r="H7" s="63" t="s">
        <v>122</v>
      </c>
      <c r="I7" s="64">
        <v>34</v>
      </c>
      <c r="J7" s="64">
        <v>440</v>
      </c>
      <c r="K7" s="67">
        <v>44165</v>
      </c>
      <c r="L7" s="69" t="s">
        <v>123</v>
      </c>
      <c r="M7" s="70" t="s">
        <v>124</v>
      </c>
      <c r="N7" s="66" t="e">
        <f>#REF!-30</f>
        <v>#REF!</v>
      </c>
      <c r="O7" s="66" t="e">
        <f>#REF!</f>
        <v>#REF!</v>
      </c>
      <c r="P7" s="66">
        <v>44086</v>
      </c>
      <c r="Q7" s="68" t="e">
        <f t="shared" ref="Q7:Q24" si="0">P7-O7</f>
        <v>#REF!</v>
      </c>
      <c r="R7" s="65" t="s">
        <v>125</v>
      </c>
      <c r="S7" s="66" t="e">
        <f>#REF!-20</f>
        <v>#REF!</v>
      </c>
      <c r="T7" s="71" t="s">
        <v>125</v>
      </c>
      <c r="U7" s="72" t="s">
        <v>125</v>
      </c>
      <c r="V7" s="66" t="s">
        <v>125</v>
      </c>
      <c r="W7" s="73">
        <v>44222</v>
      </c>
      <c r="X7" s="74" t="s">
        <v>225</v>
      </c>
    </row>
    <row r="8" spans="1:25" ht="15" x14ac:dyDescent="0.2">
      <c r="A8" s="75">
        <v>2</v>
      </c>
      <c r="B8" s="23" t="s">
        <v>20</v>
      </c>
      <c r="C8" s="24" t="s">
        <v>21</v>
      </c>
      <c r="D8" s="25">
        <v>9300</v>
      </c>
      <c r="E8" s="25">
        <v>31750</v>
      </c>
      <c r="F8" s="76">
        <v>515.6</v>
      </c>
      <c r="G8" s="77">
        <v>57.3</v>
      </c>
      <c r="H8" s="77" t="s">
        <v>126</v>
      </c>
      <c r="I8" s="77">
        <v>14.9</v>
      </c>
      <c r="J8" s="77">
        <v>598</v>
      </c>
      <c r="K8" s="79">
        <v>44184</v>
      </c>
      <c r="L8" s="81" t="s">
        <v>123</v>
      </c>
      <c r="M8" s="82" t="s">
        <v>127</v>
      </c>
      <c r="N8" s="83" t="e">
        <f>#REF!-30</f>
        <v>#REF!</v>
      </c>
      <c r="O8" s="83" t="e">
        <f>#REF!</f>
        <v>#REF!</v>
      </c>
      <c r="P8" s="83">
        <v>44086</v>
      </c>
      <c r="Q8" s="80" t="e">
        <f t="shared" si="0"/>
        <v>#REF!</v>
      </c>
      <c r="R8" s="65" t="s">
        <v>125</v>
      </c>
      <c r="S8" s="83" t="e">
        <f>#REF!-20</f>
        <v>#REF!</v>
      </c>
      <c r="T8" s="84" t="s">
        <v>125</v>
      </c>
      <c r="U8" s="85" t="s">
        <v>125</v>
      </c>
      <c r="V8" s="83" t="s">
        <v>125</v>
      </c>
      <c r="W8" s="53">
        <v>44223</v>
      </c>
      <c r="X8" s="74" t="s">
        <v>225</v>
      </c>
    </row>
    <row r="9" spans="1:25" ht="15" x14ac:dyDescent="0.2">
      <c r="A9" s="75">
        <v>3</v>
      </c>
      <c r="B9" s="23" t="s">
        <v>22</v>
      </c>
      <c r="C9" s="24" t="s">
        <v>23</v>
      </c>
      <c r="D9" s="25">
        <v>4600</v>
      </c>
      <c r="E9" s="25">
        <v>46500</v>
      </c>
      <c r="F9" s="77">
        <v>274.89999999999998</v>
      </c>
      <c r="G9" s="77">
        <v>37.200000000000003</v>
      </c>
      <c r="H9" s="77" t="s">
        <v>128</v>
      </c>
      <c r="I9" s="77">
        <v>16.7</v>
      </c>
      <c r="J9" s="77">
        <v>332.3</v>
      </c>
      <c r="K9" s="87">
        <v>44191</v>
      </c>
      <c r="L9" s="81" t="s">
        <v>123</v>
      </c>
      <c r="M9" s="82" t="s">
        <v>129</v>
      </c>
      <c r="N9" s="83" t="e">
        <f>#REF!-30</f>
        <v>#REF!</v>
      </c>
      <c r="O9" s="83" t="e">
        <f>#REF!</f>
        <v>#REF!</v>
      </c>
      <c r="P9" s="83">
        <v>44086</v>
      </c>
      <c r="Q9" s="80" t="e">
        <f t="shared" si="0"/>
        <v>#REF!</v>
      </c>
      <c r="R9" s="65" t="s">
        <v>125</v>
      </c>
      <c r="S9" s="83" t="e">
        <f>#REF!-20</f>
        <v>#REF!</v>
      </c>
      <c r="T9" s="84" t="s">
        <v>125</v>
      </c>
      <c r="U9" s="85" t="s">
        <v>125</v>
      </c>
      <c r="V9" s="83" t="s">
        <v>125</v>
      </c>
      <c r="W9" s="53">
        <v>44251</v>
      </c>
      <c r="X9" s="74" t="s">
        <v>225</v>
      </c>
    </row>
    <row r="10" spans="1:25" ht="15" x14ac:dyDescent="0.2">
      <c r="A10" s="75">
        <v>4</v>
      </c>
      <c r="B10" s="23" t="s">
        <v>24</v>
      </c>
      <c r="C10" s="24" t="s">
        <v>25</v>
      </c>
      <c r="D10" s="25">
        <v>4250</v>
      </c>
      <c r="E10" s="25">
        <v>36500</v>
      </c>
      <c r="F10" s="77">
        <v>154.9</v>
      </c>
      <c r="G10" s="77">
        <v>27.9</v>
      </c>
      <c r="H10" s="77" t="s">
        <v>130</v>
      </c>
      <c r="I10" s="77">
        <v>11.4</v>
      </c>
      <c r="J10" s="77">
        <v>197.3</v>
      </c>
      <c r="K10" s="88">
        <v>44191</v>
      </c>
      <c r="L10" s="81" t="s">
        <v>123</v>
      </c>
      <c r="M10" s="82" t="s">
        <v>131</v>
      </c>
      <c r="N10" s="83" t="e">
        <f>#REF!-30</f>
        <v>#REF!</v>
      </c>
      <c r="O10" s="83" t="e">
        <f>#REF!</f>
        <v>#REF!</v>
      </c>
      <c r="P10" s="83">
        <v>44086</v>
      </c>
      <c r="Q10" s="80" t="e">
        <f t="shared" si="0"/>
        <v>#REF!</v>
      </c>
      <c r="R10" s="65" t="s">
        <v>125</v>
      </c>
      <c r="S10" s="83" t="e">
        <f>#REF!-20</f>
        <v>#REF!</v>
      </c>
      <c r="T10" s="84" t="s">
        <v>125</v>
      </c>
      <c r="U10" s="85" t="s">
        <v>125</v>
      </c>
      <c r="V10" s="83" t="s">
        <v>125</v>
      </c>
      <c r="W10" s="53">
        <v>44259</v>
      </c>
      <c r="X10" s="86" t="s">
        <v>226</v>
      </c>
    </row>
    <row r="11" spans="1:25" ht="15" x14ac:dyDescent="0.2">
      <c r="A11" s="75">
        <v>5</v>
      </c>
      <c r="B11" s="23" t="s">
        <v>26</v>
      </c>
      <c r="C11" s="24" t="s">
        <v>27</v>
      </c>
      <c r="D11" s="25">
        <v>2850</v>
      </c>
      <c r="E11" s="25">
        <v>45900</v>
      </c>
      <c r="F11" s="77">
        <f>'[5]ITEM INDEX(over 40 Ton)_F'!AP113</f>
        <v>108.1</v>
      </c>
      <c r="G11" s="77">
        <v>20.5</v>
      </c>
      <c r="H11" s="77" t="s">
        <v>132</v>
      </c>
      <c r="I11" s="77">
        <v>8.6999999999999993</v>
      </c>
      <c r="J11" s="77">
        <v>140.5</v>
      </c>
      <c r="K11" s="89">
        <v>44211</v>
      </c>
      <c r="L11" s="81" t="s">
        <v>123</v>
      </c>
      <c r="M11" s="82" t="s">
        <v>133</v>
      </c>
      <c r="N11" s="83" t="e">
        <f>#REF!-30</f>
        <v>#REF!</v>
      </c>
      <c r="O11" s="83" t="e">
        <f>#REF!</f>
        <v>#REF!</v>
      </c>
      <c r="P11" s="83">
        <v>44098</v>
      </c>
      <c r="Q11" s="80" t="e">
        <f t="shared" si="0"/>
        <v>#REF!</v>
      </c>
      <c r="R11" s="65" t="s">
        <v>125</v>
      </c>
      <c r="S11" s="83" t="e">
        <f>#REF!-20</f>
        <v>#REF!</v>
      </c>
      <c r="T11" s="84" t="s">
        <v>125</v>
      </c>
      <c r="U11" s="85" t="s">
        <v>125</v>
      </c>
      <c r="V11" s="83" t="s">
        <v>125</v>
      </c>
      <c r="W11" s="53">
        <v>44223</v>
      </c>
      <c r="X11" s="74" t="s">
        <v>225</v>
      </c>
      <c r="Y11" s="90"/>
    </row>
    <row r="12" spans="1:25" ht="36" x14ac:dyDescent="0.2">
      <c r="A12" s="75">
        <v>6</v>
      </c>
      <c r="B12" s="23" t="s">
        <v>15</v>
      </c>
      <c r="C12" s="24" t="s">
        <v>28</v>
      </c>
      <c r="D12" s="25">
        <v>2300</v>
      </c>
      <c r="E12" s="25">
        <v>47900</v>
      </c>
      <c r="F12" s="77">
        <f>'[5]ITEM INDEX(over 40 Ton)_F'!AP114</f>
        <v>454.4</v>
      </c>
      <c r="G12" s="77">
        <v>37.1</v>
      </c>
      <c r="H12" s="77" t="s">
        <v>134</v>
      </c>
      <c r="I12" s="77">
        <v>27.8</v>
      </c>
      <c r="J12" s="77">
        <v>526.29999999999995</v>
      </c>
      <c r="K12" s="79">
        <v>44184</v>
      </c>
      <c r="L12" s="81" t="s">
        <v>123</v>
      </c>
      <c r="M12" s="82" t="s">
        <v>135</v>
      </c>
      <c r="N12" s="83" t="e">
        <f>#REF!-30</f>
        <v>#REF!</v>
      </c>
      <c r="O12" s="83" t="e">
        <f>#REF!</f>
        <v>#REF!</v>
      </c>
      <c r="P12" s="83">
        <v>44124</v>
      </c>
      <c r="Q12" s="80" t="e">
        <f t="shared" si="0"/>
        <v>#REF!</v>
      </c>
      <c r="R12" s="65" t="s">
        <v>125</v>
      </c>
      <c r="S12" s="83" t="e">
        <f>#REF!-20</f>
        <v>#REF!</v>
      </c>
      <c r="T12" s="84" t="s">
        <v>125</v>
      </c>
      <c r="U12" s="85" t="s">
        <v>125</v>
      </c>
      <c r="V12" s="83" t="s">
        <v>125</v>
      </c>
      <c r="W12" s="53">
        <v>44274</v>
      </c>
      <c r="X12" s="74" t="s">
        <v>225</v>
      </c>
    </row>
    <row r="13" spans="1:25" ht="24.75" x14ac:dyDescent="0.2">
      <c r="A13" s="75">
        <v>7</v>
      </c>
      <c r="B13" s="23" t="s">
        <v>16</v>
      </c>
      <c r="C13" s="24" t="s">
        <v>82</v>
      </c>
      <c r="D13" s="25">
        <v>2700</v>
      </c>
      <c r="E13" s="25">
        <v>50850</v>
      </c>
      <c r="F13" s="77">
        <v>321.3</v>
      </c>
      <c r="G13" s="77">
        <v>31.2</v>
      </c>
      <c r="H13" s="77" t="s">
        <v>134</v>
      </c>
      <c r="I13" s="77">
        <v>37.1</v>
      </c>
      <c r="J13" s="77">
        <v>396.6</v>
      </c>
      <c r="K13" s="91">
        <v>44191</v>
      </c>
      <c r="L13" s="81" t="s">
        <v>123</v>
      </c>
      <c r="M13" s="82" t="s">
        <v>136</v>
      </c>
      <c r="N13" s="83" t="e">
        <f>#REF!-30</f>
        <v>#REF!</v>
      </c>
      <c r="O13" s="83" t="e">
        <f>#REF!</f>
        <v>#REF!</v>
      </c>
      <c r="P13" s="83">
        <v>44143</v>
      </c>
      <c r="Q13" s="80" t="e">
        <f t="shared" si="0"/>
        <v>#REF!</v>
      </c>
      <c r="R13" s="65" t="s">
        <v>125</v>
      </c>
      <c r="S13" s="83" t="e">
        <f>#REF!-20</f>
        <v>#REF!</v>
      </c>
      <c r="T13" s="84" t="s">
        <v>125</v>
      </c>
      <c r="U13" s="85" t="s">
        <v>125</v>
      </c>
      <c r="V13" s="83" t="s">
        <v>125</v>
      </c>
      <c r="W13" s="53">
        <v>44276</v>
      </c>
      <c r="X13" s="74" t="s">
        <v>225</v>
      </c>
      <c r="Y13" s="90"/>
    </row>
    <row r="14" spans="1:25" ht="15" x14ac:dyDescent="0.2">
      <c r="A14" s="75">
        <v>8</v>
      </c>
      <c r="B14" s="23" t="s">
        <v>29</v>
      </c>
      <c r="C14" s="24" t="s">
        <v>30</v>
      </c>
      <c r="D14" s="25">
        <v>4300</v>
      </c>
      <c r="E14" s="25">
        <v>48300</v>
      </c>
      <c r="F14" s="77">
        <v>246.1</v>
      </c>
      <c r="G14" s="77">
        <v>29.1</v>
      </c>
      <c r="H14" s="77" t="s">
        <v>137</v>
      </c>
      <c r="I14" s="77">
        <v>14.7</v>
      </c>
      <c r="J14" s="77">
        <v>295.39999999999998</v>
      </c>
      <c r="K14" s="91">
        <v>44221</v>
      </c>
      <c r="L14" s="81" t="s">
        <v>123</v>
      </c>
      <c r="M14" s="82" t="s">
        <v>138</v>
      </c>
      <c r="N14" s="83" t="e">
        <f>#REF!-30</f>
        <v>#REF!</v>
      </c>
      <c r="O14" s="83" t="e">
        <f>#REF!</f>
        <v>#REF!</v>
      </c>
      <c r="P14" s="83">
        <v>44143</v>
      </c>
      <c r="Q14" s="80" t="e">
        <f t="shared" si="0"/>
        <v>#REF!</v>
      </c>
      <c r="R14" s="65" t="s">
        <v>125</v>
      </c>
      <c r="S14" s="83" t="e">
        <f>#REF!-20</f>
        <v>#REF!</v>
      </c>
      <c r="T14" s="84" t="s">
        <v>125</v>
      </c>
      <c r="U14" s="85" t="s">
        <v>125</v>
      </c>
      <c r="V14" s="83" t="s">
        <v>125</v>
      </c>
      <c r="W14" s="53">
        <v>44273</v>
      </c>
      <c r="X14" s="74" t="s">
        <v>225</v>
      </c>
      <c r="Y14" s="90"/>
    </row>
    <row r="15" spans="1:25" ht="15.75" x14ac:dyDescent="0.25">
      <c r="A15" s="75">
        <v>9</v>
      </c>
      <c r="B15" s="23" t="s">
        <v>31</v>
      </c>
      <c r="C15" s="24" t="s">
        <v>32</v>
      </c>
      <c r="D15" s="25">
        <v>4400</v>
      </c>
      <c r="E15" s="25">
        <v>70600</v>
      </c>
      <c r="F15" s="92">
        <f>'[5]ITEM INDEX(over 40 Ton)_F'!AP117</f>
        <v>292.3</v>
      </c>
      <c r="G15" s="92">
        <v>35.299999999999997</v>
      </c>
      <c r="H15" s="92">
        <v>40</v>
      </c>
      <c r="I15" s="92">
        <v>53.2</v>
      </c>
      <c r="J15" s="92">
        <f t="shared" ref="J15:J24" si="1">F15+G15+H15+I15</f>
        <v>420.8</v>
      </c>
      <c r="K15" s="89">
        <v>44191</v>
      </c>
      <c r="L15" s="81" t="s">
        <v>123</v>
      </c>
      <c r="M15" s="82" t="s">
        <v>139</v>
      </c>
      <c r="N15" s="83" t="e">
        <f>#REF!-30</f>
        <v>#REF!</v>
      </c>
      <c r="O15" s="83" t="e">
        <f>#REF!</f>
        <v>#REF!</v>
      </c>
      <c r="P15" s="83">
        <v>44098</v>
      </c>
      <c r="Q15" s="80" t="e">
        <f t="shared" si="0"/>
        <v>#REF!</v>
      </c>
      <c r="R15" s="93">
        <v>44150</v>
      </c>
      <c r="S15" s="83" t="e">
        <f>#REF!-20</f>
        <v>#REF!</v>
      </c>
      <c r="T15" s="84" t="s">
        <v>125</v>
      </c>
      <c r="U15" s="94" t="s">
        <v>140</v>
      </c>
      <c r="V15" s="94" t="s">
        <v>140</v>
      </c>
      <c r="W15" s="53">
        <v>44271</v>
      </c>
      <c r="X15" s="74" t="s">
        <v>225</v>
      </c>
      <c r="Y15" s="90"/>
    </row>
    <row r="16" spans="1:25" ht="15" x14ac:dyDescent="0.2">
      <c r="A16" s="75">
        <v>10</v>
      </c>
      <c r="B16" s="23" t="s">
        <v>103</v>
      </c>
      <c r="C16" s="24" t="s">
        <v>104</v>
      </c>
      <c r="D16" s="25">
        <v>2700</v>
      </c>
      <c r="E16" s="25">
        <v>26550</v>
      </c>
      <c r="F16" s="77">
        <v>70.5</v>
      </c>
      <c r="G16" s="77"/>
      <c r="H16" s="77"/>
      <c r="I16" s="77"/>
      <c r="J16" s="77">
        <f>F16*1.3</f>
        <v>91.65</v>
      </c>
      <c r="K16" s="79">
        <v>44154</v>
      </c>
      <c r="L16" s="81" t="s">
        <v>123</v>
      </c>
      <c r="M16" s="82" t="s">
        <v>141</v>
      </c>
      <c r="N16" s="83" t="e">
        <f>#REF!-30</f>
        <v>#REF!</v>
      </c>
      <c r="O16" s="83" t="e">
        <f>#REF!</f>
        <v>#REF!</v>
      </c>
      <c r="P16" s="83">
        <v>44119</v>
      </c>
      <c r="Q16" s="80" t="e">
        <f t="shared" si="0"/>
        <v>#REF!</v>
      </c>
      <c r="R16" s="65" t="s">
        <v>125</v>
      </c>
      <c r="S16" s="83" t="e">
        <f>#REF!-20</f>
        <v>#REF!</v>
      </c>
      <c r="T16" s="84" t="s">
        <v>125</v>
      </c>
      <c r="U16" s="85" t="s">
        <v>125</v>
      </c>
      <c r="V16" s="83" t="s">
        <v>125</v>
      </c>
      <c r="W16" s="53">
        <v>44200</v>
      </c>
      <c r="X16" s="86" t="s">
        <v>226</v>
      </c>
    </row>
    <row r="17" spans="1:24" ht="15.75" x14ac:dyDescent="0.25">
      <c r="A17" s="75">
        <v>11</v>
      </c>
      <c r="B17" s="23" t="s">
        <v>33</v>
      </c>
      <c r="C17" s="24" t="s">
        <v>34</v>
      </c>
      <c r="D17" s="25">
        <v>6400</v>
      </c>
      <c r="E17" s="25">
        <v>83500</v>
      </c>
      <c r="F17" s="92">
        <f>'[5]ITEM INDEX(over 40 Ton)_F'!AP119</f>
        <v>654.79999999999995</v>
      </c>
      <c r="G17" s="92">
        <v>44.7</v>
      </c>
      <c r="H17" s="92">
        <v>56.8</v>
      </c>
      <c r="I17" s="92">
        <v>37.799999999999997</v>
      </c>
      <c r="J17" s="92">
        <f t="shared" si="1"/>
        <v>794.09999999999991</v>
      </c>
      <c r="K17" s="79">
        <v>44169</v>
      </c>
      <c r="L17" s="81" t="s">
        <v>123</v>
      </c>
      <c r="M17" s="82" t="s">
        <v>142</v>
      </c>
      <c r="N17" s="83" t="e">
        <f>#REF!-30</f>
        <v>#REF!</v>
      </c>
      <c r="O17" s="83" t="e">
        <f>#REF!</f>
        <v>#REF!</v>
      </c>
      <c r="P17" s="83">
        <v>44119</v>
      </c>
      <c r="Q17" s="80" t="e">
        <f t="shared" si="0"/>
        <v>#REF!</v>
      </c>
      <c r="R17" s="93">
        <v>44150</v>
      </c>
      <c r="S17" s="83" t="e">
        <f>#REF!-20</f>
        <v>#REF!</v>
      </c>
      <c r="T17" s="84" t="s">
        <v>125</v>
      </c>
      <c r="U17" s="94" t="s">
        <v>140</v>
      </c>
      <c r="V17" s="94" t="s">
        <v>140</v>
      </c>
      <c r="W17" s="53">
        <v>44270</v>
      </c>
      <c r="X17" s="74" t="s">
        <v>225</v>
      </c>
    </row>
    <row r="18" spans="1:24" ht="15" x14ac:dyDescent="0.2">
      <c r="A18" s="75">
        <v>12</v>
      </c>
      <c r="B18" s="23" t="s">
        <v>35</v>
      </c>
      <c r="C18" s="24" t="s">
        <v>36</v>
      </c>
      <c r="D18" s="25">
        <v>2400</v>
      </c>
      <c r="E18" s="25">
        <v>37450</v>
      </c>
      <c r="F18" s="77">
        <f>'[5]ITEM INDEX(over 40 Ton)_F'!AP120</f>
        <v>58</v>
      </c>
      <c r="G18" s="77">
        <v>10.3</v>
      </c>
      <c r="H18" s="77"/>
      <c r="I18" s="77">
        <v>11</v>
      </c>
      <c r="J18" s="77">
        <f t="shared" si="1"/>
        <v>79.3</v>
      </c>
      <c r="K18" s="79">
        <v>44134</v>
      </c>
      <c r="L18" s="81" t="s">
        <v>123</v>
      </c>
      <c r="M18" s="82" t="s">
        <v>143</v>
      </c>
      <c r="N18" s="83" t="e">
        <f>#REF!-30</f>
        <v>#REF!</v>
      </c>
      <c r="O18" s="83" t="e">
        <f>#REF!</f>
        <v>#REF!</v>
      </c>
      <c r="P18" s="83">
        <v>44119</v>
      </c>
      <c r="Q18" s="80" t="e">
        <f t="shared" si="0"/>
        <v>#REF!</v>
      </c>
      <c r="R18" s="78" t="s">
        <v>125</v>
      </c>
      <c r="S18" s="83" t="e">
        <f>#REF!-20</f>
        <v>#REF!</v>
      </c>
      <c r="T18" s="84" t="s">
        <v>125</v>
      </c>
      <c r="U18" s="85" t="s">
        <v>125</v>
      </c>
      <c r="V18" s="83" t="s">
        <v>125</v>
      </c>
      <c r="W18" s="53">
        <v>44194</v>
      </c>
      <c r="X18" s="86" t="s">
        <v>226</v>
      </c>
    </row>
    <row r="19" spans="1:24" ht="15" x14ac:dyDescent="0.2">
      <c r="A19" s="75">
        <v>13</v>
      </c>
      <c r="B19" s="23" t="s">
        <v>38</v>
      </c>
      <c r="C19" s="24" t="s">
        <v>39</v>
      </c>
      <c r="D19" s="25">
        <v>2000</v>
      </c>
      <c r="E19" s="25">
        <v>38300</v>
      </c>
      <c r="F19" s="77">
        <f>'[5]ITEM INDEX(over 40 Ton)_F'!AP122</f>
        <v>49</v>
      </c>
      <c r="G19" s="77">
        <v>16.64</v>
      </c>
      <c r="H19" s="77"/>
      <c r="I19" s="77">
        <v>8.1259999999999994</v>
      </c>
      <c r="J19" s="77">
        <f t="shared" si="1"/>
        <v>73.766000000000005</v>
      </c>
      <c r="K19" s="79">
        <v>44092</v>
      </c>
      <c r="L19" s="81" t="s">
        <v>144</v>
      </c>
      <c r="M19" s="82" t="s">
        <v>145</v>
      </c>
      <c r="N19" s="83" t="e">
        <f>#REF!-30</f>
        <v>#REF!</v>
      </c>
      <c r="O19" s="83" t="e">
        <f>#REF!</f>
        <v>#REF!</v>
      </c>
      <c r="P19" s="83">
        <v>44077</v>
      </c>
      <c r="Q19" s="80" t="e">
        <f t="shared" si="0"/>
        <v>#REF!</v>
      </c>
      <c r="R19" s="78" t="s">
        <v>125</v>
      </c>
      <c r="S19" s="83" t="e">
        <f>#REF!-20</f>
        <v>#REF!</v>
      </c>
      <c r="T19" s="84" t="s">
        <v>125</v>
      </c>
      <c r="U19" s="85" t="s">
        <v>125</v>
      </c>
      <c r="V19" s="83" t="s">
        <v>125</v>
      </c>
      <c r="W19" s="53">
        <v>44152</v>
      </c>
      <c r="X19" s="86" t="s">
        <v>226</v>
      </c>
    </row>
    <row r="20" spans="1:24" ht="24.75" x14ac:dyDescent="0.2">
      <c r="A20" s="75">
        <v>14</v>
      </c>
      <c r="B20" s="23" t="s">
        <v>41</v>
      </c>
      <c r="C20" s="24" t="s">
        <v>42</v>
      </c>
      <c r="D20" s="25" t="s">
        <v>43</v>
      </c>
      <c r="E20" s="25" t="s">
        <v>44</v>
      </c>
      <c r="F20" s="77">
        <f>'[5]ITEM INDEX(over 40 Ton)_F'!AP123</f>
        <v>140.30000000000001</v>
      </c>
      <c r="G20" s="77">
        <v>18.347999999999999</v>
      </c>
      <c r="H20" s="77"/>
      <c r="I20" s="77">
        <v>18.687000000000001</v>
      </c>
      <c r="J20" s="77">
        <f t="shared" si="1"/>
        <v>177.33500000000004</v>
      </c>
      <c r="K20" s="79">
        <v>44092</v>
      </c>
      <c r="L20" s="81" t="s">
        <v>144</v>
      </c>
      <c r="M20" s="82" t="s">
        <v>146</v>
      </c>
      <c r="N20" s="83" t="e">
        <f>#REF!-30</f>
        <v>#REF!</v>
      </c>
      <c r="O20" s="83" t="e">
        <f>#REF!</f>
        <v>#REF!</v>
      </c>
      <c r="P20" s="83">
        <v>44077</v>
      </c>
      <c r="Q20" s="80" t="e">
        <f t="shared" si="0"/>
        <v>#REF!</v>
      </c>
      <c r="R20" s="78" t="s">
        <v>125</v>
      </c>
      <c r="S20" s="83" t="e">
        <f>#REF!-20</f>
        <v>#REF!</v>
      </c>
      <c r="T20" s="84" t="s">
        <v>125</v>
      </c>
      <c r="U20" s="85" t="s">
        <v>125</v>
      </c>
      <c r="V20" s="83" t="s">
        <v>125</v>
      </c>
      <c r="W20" s="53">
        <v>44154</v>
      </c>
      <c r="X20" s="86" t="s">
        <v>226</v>
      </c>
    </row>
    <row r="21" spans="1:24" ht="15" x14ac:dyDescent="0.2">
      <c r="A21" s="75">
        <v>15</v>
      </c>
      <c r="B21" s="23" t="s">
        <v>45</v>
      </c>
      <c r="C21" s="24" t="s">
        <v>46</v>
      </c>
      <c r="D21" s="25">
        <v>1900</v>
      </c>
      <c r="E21" s="25">
        <v>52000</v>
      </c>
      <c r="F21" s="77">
        <f>'[5]ITEM INDEX(over 40 Ton)_F'!AP124</f>
        <v>135.80000000000001</v>
      </c>
      <c r="G21" s="77">
        <v>19.045999999999999</v>
      </c>
      <c r="H21" s="77"/>
      <c r="I21" s="77">
        <v>10.515000000000001</v>
      </c>
      <c r="J21" s="77">
        <f t="shared" si="1"/>
        <v>165.36099999999999</v>
      </c>
      <c r="K21" s="79">
        <v>44123</v>
      </c>
      <c r="L21" s="81" t="s">
        <v>144</v>
      </c>
      <c r="M21" s="82" t="s">
        <v>147</v>
      </c>
      <c r="N21" s="83" t="e">
        <f>#REF!-30</f>
        <v>#REF!</v>
      </c>
      <c r="O21" s="83" t="e">
        <f>#REF!</f>
        <v>#REF!</v>
      </c>
      <c r="P21" s="83">
        <v>44077</v>
      </c>
      <c r="Q21" s="80" t="e">
        <f t="shared" si="0"/>
        <v>#REF!</v>
      </c>
      <c r="R21" s="78" t="s">
        <v>125</v>
      </c>
      <c r="S21" s="83" t="e">
        <f>#REF!-20</f>
        <v>#REF!</v>
      </c>
      <c r="T21" s="84" t="s">
        <v>125</v>
      </c>
      <c r="U21" s="85" t="s">
        <v>125</v>
      </c>
      <c r="V21" s="83" t="s">
        <v>125</v>
      </c>
      <c r="W21" s="53">
        <v>44156</v>
      </c>
      <c r="X21" s="86" t="s">
        <v>226</v>
      </c>
    </row>
    <row r="22" spans="1:24" ht="24.75" x14ac:dyDescent="0.2">
      <c r="A22" s="75">
        <v>16</v>
      </c>
      <c r="B22" s="23" t="s">
        <v>47</v>
      </c>
      <c r="C22" s="24" t="s">
        <v>48</v>
      </c>
      <c r="D22" s="25" t="s">
        <v>84</v>
      </c>
      <c r="E22" s="25" t="s">
        <v>85</v>
      </c>
      <c r="F22" s="77">
        <f>'[5]ITEM INDEX(over 40 Ton)_F'!AP125</f>
        <v>154.6</v>
      </c>
      <c r="G22" s="77">
        <v>26</v>
      </c>
      <c r="H22" s="77"/>
      <c r="I22" s="77">
        <v>15</v>
      </c>
      <c r="J22" s="77">
        <f t="shared" si="1"/>
        <v>195.6</v>
      </c>
      <c r="K22" s="79">
        <v>44123</v>
      </c>
      <c r="L22" s="81" t="s">
        <v>144</v>
      </c>
      <c r="M22" s="82" t="s">
        <v>148</v>
      </c>
      <c r="N22" s="83" t="e">
        <f>#REF!-30</f>
        <v>#REF!</v>
      </c>
      <c r="O22" s="83" t="e">
        <f>#REF!</f>
        <v>#REF!</v>
      </c>
      <c r="P22" s="83">
        <v>44077</v>
      </c>
      <c r="Q22" s="80" t="e">
        <f t="shared" si="0"/>
        <v>#REF!</v>
      </c>
      <c r="R22" s="78" t="s">
        <v>125</v>
      </c>
      <c r="S22" s="83" t="e">
        <f>#REF!-20</f>
        <v>#REF!</v>
      </c>
      <c r="T22" s="84" t="s">
        <v>125</v>
      </c>
      <c r="U22" s="85" t="s">
        <v>125</v>
      </c>
      <c r="V22" s="83" t="s">
        <v>125</v>
      </c>
      <c r="W22" s="53">
        <v>44183</v>
      </c>
      <c r="X22" s="86" t="s">
        <v>226</v>
      </c>
    </row>
    <row r="23" spans="1:24" ht="15" x14ac:dyDescent="0.2">
      <c r="A23" s="75">
        <v>17</v>
      </c>
      <c r="B23" s="23" t="s">
        <v>49</v>
      </c>
      <c r="C23" s="24" t="s">
        <v>50</v>
      </c>
      <c r="D23" s="25">
        <v>2800</v>
      </c>
      <c r="E23" s="25">
        <v>44000</v>
      </c>
      <c r="F23" s="77">
        <f>'[5]ITEM INDEX(over 40 Ton)_F'!AP126</f>
        <v>111.8</v>
      </c>
      <c r="G23" s="77">
        <v>23.602</v>
      </c>
      <c r="H23" s="77"/>
      <c r="I23" s="77">
        <v>26.887</v>
      </c>
      <c r="J23" s="77">
        <f t="shared" si="1"/>
        <v>162.28899999999999</v>
      </c>
      <c r="K23" s="79">
        <v>44123</v>
      </c>
      <c r="L23" s="81" t="s">
        <v>144</v>
      </c>
      <c r="M23" s="82" t="s">
        <v>149</v>
      </c>
      <c r="N23" s="83" t="e">
        <f>#REF!-30</f>
        <v>#REF!</v>
      </c>
      <c r="O23" s="83" t="e">
        <f>#REF!</f>
        <v>#REF!</v>
      </c>
      <c r="P23" s="83">
        <v>44077</v>
      </c>
      <c r="Q23" s="80" t="e">
        <f t="shared" si="0"/>
        <v>#REF!</v>
      </c>
      <c r="R23" s="78" t="s">
        <v>125</v>
      </c>
      <c r="S23" s="83" t="e">
        <f>#REF!-20</f>
        <v>#REF!</v>
      </c>
      <c r="T23" s="84" t="s">
        <v>125</v>
      </c>
      <c r="U23" s="85" t="s">
        <v>125</v>
      </c>
      <c r="V23" s="83" t="s">
        <v>125</v>
      </c>
      <c r="W23" s="53">
        <v>44185</v>
      </c>
      <c r="X23" s="86" t="s">
        <v>226</v>
      </c>
    </row>
    <row r="24" spans="1:24" ht="15.75" thickBot="1" x14ac:dyDescent="0.25">
      <c r="A24" s="95">
        <v>18</v>
      </c>
      <c r="B24" s="96" t="s">
        <v>51</v>
      </c>
      <c r="C24" s="97" t="s">
        <v>52</v>
      </c>
      <c r="D24" s="98">
        <v>2100</v>
      </c>
      <c r="E24" s="98">
        <v>38250</v>
      </c>
      <c r="F24" s="99">
        <f>'[5]ITEM INDEX(over 40 Ton)_F'!AP127</f>
        <v>58.2</v>
      </c>
      <c r="G24" s="99">
        <v>16.329999999999998</v>
      </c>
      <c r="H24" s="99"/>
      <c r="I24" s="99">
        <v>8.5449999999999999</v>
      </c>
      <c r="J24" s="99">
        <f t="shared" si="1"/>
        <v>83.075000000000003</v>
      </c>
      <c r="K24" s="102">
        <v>44092</v>
      </c>
      <c r="L24" s="104" t="s">
        <v>144</v>
      </c>
      <c r="M24" s="105" t="s">
        <v>150</v>
      </c>
      <c r="N24" s="101" t="e">
        <f>#REF!-30</f>
        <v>#REF!</v>
      </c>
      <c r="O24" s="101" t="e">
        <f>#REF!</f>
        <v>#REF!</v>
      </c>
      <c r="P24" s="101">
        <v>44077</v>
      </c>
      <c r="Q24" s="103" t="e">
        <f t="shared" si="0"/>
        <v>#REF!</v>
      </c>
      <c r="R24" s="100" t="s">
        <v>125</v>
      </c>
      <c r="S24" s="101" t="e">
        <f>#REF!-20</f>
        <v>#REF!</v>
      </c>
      <c r="T24" s="106" t="s">
        <v>125</v>
      </c>
      <c r="U24" s="107" t="s">
        <v>125</v>
      </c>
      <c r="V24" s="101" t="s">
        <v>125</v>
      </c>
      <c r="W24" s="108">
        <v>44187</v>
      </c>
      <c r="X24" s="86" t="s">
        <v>226</v>
      </c>
    </row>
    <row r="25" spans="1:24" ht="17.25" thickTop="1" x14ac:dyDescent="0.25">
      <c r="F25" s="45"/>
      <c r="G25" s="45"/>
      <c r="H25" s="45"/>
      <c r="I25" s="45"/>
      <c r="J25" s="45"/>
    </row>
    <row r="27" spans="1:24" hidden="1" x14ac:dyDescent="0.25">
      <c r="B27" s="46" t="s">
        <v>86</v>
      </c>
    </row>
    <row r="28" spans="1:24" hidden="1" x14ac:dyDescent="0.25">
      <c r="B28" s="47"/>
    </row>
    <row r="29" spans="1:24" hidden="1" x14ac:dyDescent="0.25">
      <c r="B29" s="47" t="s">
        <v>87</v>
      </c>
    </row>
    <row r="30" spans="1:24" hidden="1" x14ac:dyDescent="0.25">
      <c r="B30" s="48" t="s">
        <v>88</v>
      </c>
    </row>
    <row r="31" spans="1:24" hidden="1" x14ac:dyDescent="0.25">
      <c r="B31" s="48" t="s">
        <v>89</v>
      </c>
    </row>
    <row r="32" spans="1:24" hidden="1" x14ac:dyDescent="0.25">
      <c r="B32" s="48" t="s">
        <v>90</v>
      </c>
    </row>
    <row r="33" spans="2:23" hidden="1" x14ac:dyDescent="0.25">
      <c r="B33" s="48" t="s">
        <v>91</v>
      </c>
    </row>
    <row r="34" spans="2:23" hidden="1" x14ac:dyDescent="0.25">
      <c r="B34" s="48" t="s">
        <v>92</v>
      </c>
    </row>
    <row r="35" spans="2:23" ht="18.75" hidden="1" x14ac:dyDescent="0.25">
      <c r="B35" s="49" t="s">
        <v>93</v>
      </c>
    </row>
    <row r="36" spans="2:23" ht="15" hidden="1" x14ac:dyDescent="0.25">
      <c r="B36" s="132" t="s">
        <v>94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</row>
    <row r="37" spans="2:23" hidden="1" x14ac:dyDescent="0.25">
      <c r="B37" s="50" t="s">
        <v>95</v>
      </c>
    </row>
    <row r="38" spans="2:23" hidden="1" x14ac:dyDescent="0.25">
      <c r="B38" s="48"/>
    </row>
    <row r="39" spans="2:23" hidden="1" x14ac:dyDescent="0.25">
      <c r="B39" s="48"/>
    </row>
    <row r="40" spans="2:23" hidden="1" x14ac:dyDescent="0.25">
      <c r="B40" s="51"/>
    </row>
    <row r="41" spans="2:23" hidden="1" x14ac:dyDescent="0.25">
      <c r="B41" s="48"/>
    </row>
    <row r="42" spans="2:23" hidden="1" x14ac:dyDescent="0.25">
      <c r="B42" s="51"/>
    </row>
    <row r="43" spans="2:23" hidden="1" x14ac:dyDescent="0.25">
      <c r="B43" s="48"/>
    </row>
    <row r="44" spans="2:23" hidden="1" x14ac:dyDescent="0.25">
      <c r="B44" s="48"/>
    </row>
    <row r="45" spans="2:23" hidden="1" x14ac:dyDescent="0.25">
      <c r="B45" s="48"/>
    </row>
    <row r="46" spans="2:23" hidden="1" x14ac:dyDescent="0.25">
      <c r="B46" s="48"/>
    </row>
    <row r="47" spans="2:23" hidden="1" x14ac:dyDescent="0.25">
      <c r="B47" s="48"/>
    </row>
    <row r="48" spans="2:23" hidden="1" x14ac:dyDescent="0.25">
      <c r="B48" s="48"/>
    </row>
    <row r="49" spans="2:23" hidden="1" x14ac:dyDescent="0.25">
      <c r="B49" s="48"/>
    </row>
    <row r="50" spans="2:23" hidden="1" x14ac:dyDescent="0.25">
      <c r="B50" s="48"/>
    </row>
    <row r="51" spans="2:23" hidden="1" x14ac:dyDescent="0.25">
      <c r="B51" s="48"/>
    </row>
    <row r="52" spans="2:23" hidden="1" x14ac:dyDescent="0.25">
      <c r="B52" s="47" t="s">
        <v>96</v>
      </c>
    </row>
    <row r="53" spans="2:23" hidden="1" x14ac:dyDescent="0.25">
      <c r="B53" s="48" t="s">
        <v>97</v>
      </c>
    </row>
    <row r="54" spans="2:23" hidden="1" x14ac:dyDescent="0.25">
      <c r="B54" s="48" t="s">
        <v>98</v>
      </c>
    </row>
    <row r="55" spans="2:23" hidden="1" x14ac:dyDescent="0.25">
      <c r="B55" s="48" t="s">
        <v>99</v>
      </c>
    </row>
    <row r="56" spans="2:23" ht="18.75" hidden="1" x14ac:dyDescent="0.25">
      <c r="B56" s="49" t="s">
        <v>93</v>
      </c>
    </row>
    <row r="57" spans="2:23" ht="26.25" hidden="1" customHeight="1" x14ac:dyDescent="0.25">
      <c r="B57" s="132" t="s">
        <v>100</v>
      </c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</row>
    <row r="58" spans="2:23" hidden="1" x14ac:dyDescent="0.25">
      <c r="B58" s="48"/>
    </row>
    <row r="59" spans="2:23" hidden="1" x14ac:dyDescent="0.25"/>
    <row r="60" spans="2:23" hidden="1" x14ac:dyDescent="0.25"/>
    <row r="61" spans="2:23" hidden="1" x14ac:dyDescent="0.25"/>
    <row r="62" spans="2:23" hidden="1" x14ac:dyDescent="0.25"/>
    <row r="63" spans="2:23" hidden="1" x14ac:dyDescent="0.25"/>
    <row r="64" spans="2:23" hidden="1" x14ac:dyDescent="0.25"/>
    <row r="65" hidden="1" x14ac:dyDescent="0.25"/>
    <row r="66" hidden="1" x14ac:dyDescent="0.25"/>
    <row r="67" hidden="1" x14ac:dyDescent="0.25"/>
  </sheetData>
  <mergeCells count="24">
    <mergeCell ref="A4:A6"/>
    <mergeCell ref="B4:B6"/>
    <mergeCell ref="C4:C6"/>
    <mergeCell ref="D4:E4"/>
    <mergeCell ref="F4:J4"/>
    <mergeCell ref="X4:X6"/>
    <mergeCell ref="Q5:Q6"/>
    <mergeCell ref="R5:R6"/>
    <mergeCell ref="S5:S6"/>
    <mergeCell ref="T5:T6"/>
    <mergeCell ref="L4:Q4"/>
    <mergeCell ref="R4:T4"/>
    <mergeCell ref="U4:V4"/>
    <mergeCell ref="W4:W5"/>
    <mergeCell ref="U5:U6"/>
    <mergeCell ref="V5:V6"/>
    <mergeCell ref="K5:K6"/>
    <mergeCell ref="B36:W36"/>
    <mergeCell ref="B57:W57"/>
    <mergeCell ref="L5:L6"/>
    <mergeCell ref="M5:M6"/>
    <mergeCell ref="N5:N6"/>
    <mergeCell ref="O5:O6"/>
    <mergeCell ref="P5:P6"/>
  </mergeCells>
  <phoneticPr fontId="3" type="noConversion"/>
  <conditionalFormatting sqref="Q7:Q24">
    <cfRule type="cellIs" dxfId="1" priority="1" operator="lessThan">
      <formula>-1</formula>
    </cfRule>
    <cfRule type="cellIs" dxfId="0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56E4-5298-4DB8-888F-3A9BB2D976ED}">
  <dimension ref="B1:D11"/>
  <sheetViews>
    <sheetView workbookViewId="0">
      <selection activeCell="B1" sqref="B1"/>
    </sheetView>
  </sheetViews>
  <sheetFormatPr defaultRowHeight="16.5" x14ac:dyDescent="0.25"/>
  <cols>
    <col min="2" max="2" width="24.38671875" customWidth="1"/>
    <col min="4" max="4" width="25.99609375" customWidth="1"/>
  </cols>
  <sheetData>
    <row r="1" spans="2:4" ht="17.25" x14ac:dyDescent="0.25">
      <c r="B1" s="109" t="s">
        <v>151</v>
      </c>
      <c r="D1" s="109" t="s">
        <v>152</v>
      </c>
    </row>
    <row r="2" spans="2:4" x14ac:dyDescent="0.25">
      <c r="B2" s="51" t="s">
        <v>153</v>
      </c>
      <c r="D2" s="51" t="s">
        <v>154</v>
      </c>
    </row>
    <row r="3" spans="2:4" x14ac:dyDescent="0.25">
      <c r="B3" s="51" t="s">
        <v>155</v>
      </c>
      <c r="D3" s="51" t="s">
        <v>156</v>
      </c>
    </row>
    <row r="4" spans="2:4" x14ac:dyDescent="0.25">
      <c r="B4" s="51" t="s">
        <v>157</v>
      </c>
      <c r="D4" s="51" t="s">
        <v>158</v>
      </c>
    </row>
    <row r="5" spans="2:4" x14ac:dyDescent="0.25">
      <c r="B5" s="51" t="s">
        <v>159</v>
      </c>
      <c r="D5" s="51" t="s">
        <v>160</v>
      </c>
    </row>
    <row r="6" spans="2:4" x14ac:dyDescent="0.25">
      <c r="B6" s="51" t="s">
        <v>161</v>
      </c>
      <c r="D6" s="51" t="s">
        <v>162</v>
      </c>
    </row>
    <row r="7" spans="2:4" x14ac:dyDescent="0.25">
      <c r="B7" s="51" t="s">
        <v>163</v>
      </c>
      <c r="D7" s="51" t="s">
        <v>164</v>
      </c>
    </row>
    <row r="8" spans="2:4" x14ac:dyDescent="0.25">
      <c r="B8" s="51" t="s">
        <v>165</v>
      </c>
      <c r="D8" s="51" t="s">
        <v>166</v>
      </c>
    </row>
    <row r="9" spans="2:4" x14ac:dyDescent="0.25">
      <c r="B9" s="51" t="s">
        <v>167</v>
      </c>
    </row>
    <row r="10" spans="2:4" x14ac:dyDescent="0.25">
      <c r="B10" s="51" t="s">
        <v>168</v>
      </c>
    </row>
    <row r="11" spans="2:4" x14ac:dyDescent="0.25">
      <c r="B11" s="51" t="s">
        <v>169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8254-DFCE-4007-AA2B-2C437F7C7956}">
  <dimension ref="A1:I49"/>
  <sheetViews>
    <sheetView workbookViewId="0">
      <selection activeCell="B1" sqref="B1"/>
    </sheetView>
  </sheetViews>
  <sheetFormatPr defaultColWidth="9.16015625" defaultRowHeight="16.5" x14ac:dyDescent="0.25"/>
  <cols>
    <col min="1" max="1" width="10.890625" style="113" customWidth="1"/>
    <col min="2" max="2" width="51.125" style="113" customWidth="1"/>
    <col min="3" max="3" width="9.16015625" style="113"/>
    <col min="4" max="4" width="12.625" style="113" customWidth="1"/>
    <col min="5" max="5" width="9.16015625" style="113"/>
    <col min="6" max="6" width="19.1875" style="113" customWidth="1"/>
    <col min="7" max="7" width="51" style="113" customWidth="1"/>
    <col min="8" max="16384" width="9.16015625" style="113"/>
  </cols>
  <sheetData>
    <row r="1" spans="1:9" ht="20.100000000000001" customHeight="1" x14ac:dyDescent="0.25">
      <c r="A1" s="110" t="s">
        <v>31</v>
      </c>
      <c r="B1" s="111" t="s">
        <v>32</v>
      </c>
      <c r="C1" s="112"/>
      <c r="F1" s="110" t="s">
        <v>33</v>
      </c>
      <c r="G1" s="111" t="s">
        <v>34</v>
      </c>
      <c r="H1" s="112"/>
    </row>
    <row r="2" spans="1:9" ht="20.100000000000001" customHeight="1" x14ac:dyDescent="0.25">
      <c r="A2" s="114" t="s">
        <v>170</v>
      </c>
      <c r="B2" s="114" t="s">
        <v>5</v>
      </c>
      <c r="C2" s="114" t="s">
        <v>171</v>
      </c>
      <c r="D2" s="114" t="s">
        <v>172</v>
      </c>
      <c r="E2" s="115"/>
      <c r="F2" s="114" t="s">
        <v>170</v>
      </c>
      <c r="G2" s="114" t="s">
        <v>5</v>
      </c>
      <c r="H2" s="114" t="s">
        <v>171</v>
      </c>
      <c r="I2" s="114" t="s">
        <v>172</v>
      </c>
    </row>
    <row r="3" spans="1:9" ht="20.100000000000001" customHeight="1" x14ac:dyDescent="0.25">
      <c r="A3" s="116" t="s">
        <v>12</v>
      </c>
      <c r="B3" s="117" t="s">
        <v>173</v>
      </c>
      <c r="C3" s="116"/>
      <c r="D3" s="116"/>
      <c r="E3" s="115"/>
      <c r="F3" s="116" t="s">
        <v>12</v>
      </c>
      <c r="G3" s="117" t="s">
        <v>173</v>
      </c>
      <c r="H3" s="116"/>
      <c r="I3" s="116"/>
    </row>
    <row r="4" spans="1:9" ht="20.100000000000001" customHeight="1" x14ac:dyDescent="0.25">
      <c r="A4" s="118" t="s">
        <v>174</v>
      </c>
      <c r="B4" s="119" t="s">
        <v>175</v>
      </c>
      <c r="C4" s="118" t="s">
        <v>176</v>
      </c>
      <c r="D4" s="118">
        <v>85</v>
      </c>
      <c r="F4" s="118" t="s">
        <v>174</v>
      </c>
      <c r="G4" s="119" t="s">
        <v>175</v>
      </c>
      <c r="H4" s="118" t="s">
        <v>176</v>
      </c>
      <c r="I4" s="118">
        <v>100</v>
      </c>
    </row>
    <row r="5" spans="1:9" ht="20.100000000000001" customHeight="1" x14ac:dyDescent="0.25">
      <c r="A5" s="118"/>
      <c r="B5" s="119"/>
      <c r="C5" s="118"/>
      <c r="D5" s="118"/>
      <c r="F5" s="118"/>
      <c r="G5" s="119"/>
      <c r="H5" s="118"/>
      <c r="I5" s="118"/>
    </row>
    <row r="6" spans="1:9" ht="20.100000000000001" customHeight="1" x14ac:dyDescent="0.25">
      <c r="A6" s="116" t="s">
        <v>11</v>
      </c>
      <c r="B6" s="120" t="s">
        <v>177</v>
      </c>
      <c r="C6" s="116"/>
      <c r="D6" s="116"/>
      <c r="F6" s="116" t="s">
        <v>11</v>
      </c>
      <c r="G6" s="120" t="s">
        <v>177</v>
      </c>
      <c r="H6" s="116"/>
      <c r="I6" s="116"/>
    </row>
    <row r="7" spans="1:9" ht="20.100000000000001" customHeight="1" x14ac:dyDescent="0.25">
      <c r="A7" s="118" t="s">
        <v>178</v>
      </c>
      <c r="B7" s="119" t="s">
        <v>179</v>
      </c>
      <c r="C7" s="118" t="s">
        <v>180</v>
      </c>
      <c r="D7" s="118">
        <v>14</v>
      </c>
      <c r="F7" s="118" t="s">
        <v>178</v>
      </c>
      <c r="G7" s="119" t="s">
        <v>179</v>
      </c>
      <c r="H7" s="118" t="s">
        <v>180</v>
      </c>
      <c r="I7" s="118">
        <v>9</v>
      </c>
    </row>
    <row r="8" spans="1:9" ht="20.100000000000001" customHeight="1" x14ac:dyDescent="0.25">
      <c r="A8" s="118" t="s">
        <v>181</v>
      </c>
      <c r="B8" s="119" t="s">
        <v>182</v>
      </c>
      <c r="C8" s="118" t="s">
        <v>180</v>
      </c>
      <c r="D8" s="118">
        <v>20</v>
      </c>
      <c r="F8" s="118" t="s">
        <v>181</v>
      </c>
      <c r="G8" s="119" t="s">
        <v>182</v>
      </c>
      <c r="H8" s="118" t="s">
        <v>180</v>
      </c>
      <c r="I8" s="118">
        <v>20</v>
      </c>
    </row>
    <row r="9" spans="1:9" ht="20.100000000000001" customHeight="1" x14ac:dyDescent="0.25">
      <c r="A9" s="118" t="s">
        <v>183</v>
      </c>
      <c r="B9" s="119" t="s">
        <v>184</v>
      </c>
      <c r="C9" s="118" t="s">
        <v>180</v>
      </c>
      <c r="D9" s="118">
        <v>16</v>
      </c>
      <c r="F9" s="118" t="s">
        <v>183</v>
      </c>
      <c r="G9" s="119" t="s">
        <v>184</v>
      </c>
      <c r="H9" s="118" t="s">
        <v>180</v>
      </c>
      <c r="I9" s="118">
        <v>20</v>
      </c>
    </row>
    <row r="10" spans="1:9" ht="20.100000000000001" customHeight="1" x14ac:dyDescent="0.25">
      <c r="A10" s="118" t="s">
        <v>185</v>
      </c>
      <c r="B10" s="119" t="s">
        <v>186</v>
      </c>
      <c r="C10" s="118" t="s">
        <v>180</v>
      </c>
      <c r="D10" s="118">
        <v>50</v>
      </c>
      <c r="F10" s="118" t="s">
        <v>185</v>
      </c>
      <c r="G10" s="119" t="s">
        <v>186</v>
      </c>
      <c r="H10" s="118" t="s">
        <v>180</v>
      </c>
      <c r="I10" s="118">
        <v>49</v>
      </c>
    </row>
    <row r="11" spans="1:9" ht="20.100000000000001" customHeight="1" x14ac:dyDescent="0.25">
      <c r="A11" s="118" t="s">
        <v>187</v>
      </c>
      <c r="B11" s="119" t="s">
        <v>188</v>
      </c>
      <c r="C11" s="118" t="s">
        <v>176</v>
      </c>
      <c r="D11" s="118">
        <v>80</v>
      </c>
      <c r="F11" s="118" t="s">
        <v>187</v>
      </c>
      <c r="G11" s="119" t="s">
        <v>188</v>
      </c>
      <c r="H11" s="118" t="s">
        <v>176</v>
      </c>
      <c r="I11" s="118">
        <v>100</v>
      </c>
    </row>
    <row r="12" spans="1:9" ht="20.100000000000001" customHeight="1" x14ac:dyDescent="0.25">
      <c r="A12" s="118" t="s">
        <v>189</v>
      </c>
      <c r="B12" s="119" t="s">
        <v>190</v>
      </c>
      <c r="C12" s="118" t="s">
        <v>176</v>
      </c>
      <c r="D12" s="118">
        <v>180</v>
      </c>
      <c r="F12" s="118" t="s">
        <v>189</v>
      </c>
      <c r="G12" s="119" t="s">
        <v>190</v>
      </c>
      <c r="H12" s="118" t="s">
        <v>176</v>
      </c>
      <c r="I12" s="118">
        <v>200</v>
      </c>
    </row>
    <row r="13" spans="1:9" ht="20.100000000000001" customHeight="1" x14ac:dyDescent="0.25">
      <c r="A13" s="118" t="s">
        <v>191</v>
      </c>
      <c r="B13" s="119" t="s">
        <v>192</v>
      </c>
      <c r="C13" s="118" t="s">
        <v>176</v>
      </c>
      <c r="D13" s="118">
        <v>250</v>
      </c>
      <c r="F13" s="118" t="s">
        <v>191</v>
      </c>
      <c r="G13" s="119" t="s">
        <v>192</v>
      </c>
      <c r="H13" s="118" t="s">
        <v>176</v>
      </c>
      <c r="I13" s="118">
        <v>250</v>
      </c>
    </row>
    <row r="14" spans="1:9" ht="20.100000000000001" customHeight="1" x14ac:dyDescent="0.25">
      <c r="A14" s="118" t="s">
        <v>193</v>
      </c>
      <c r="B14" s="119" t="s">
        <v>194</v>
      </c>
      <c r="C14" s="118" t="s">
        <v>176</v>
      </c>
      <c r="D14" s="118">
        <v>100</v>
      </c>
      <c r="F14" s="118" t="s">
        <v>193</v>
      </c>
      <c r="G14" s="119" t="s">
        <v>194</v>
      </c>
      <c r="H14" s="118" t="s">
        <v>176</v>
      </c>
      <c r="I14" s="118">
        <v>100</v>
      </c>
    </row>
    <row r="15" spans="1:9" ht="20.100000000000001" customHeight="1" x14ac:dyDescent="0.25">
      <c r="A15" s="118" t="s">
        <v>195</v>
      </c>
      <c r="B15" s="119" t="s">
        <v>196</v>
      </c>
      <c r="C15" s="118" t="s">
        <v>176</v>
      </c>
      <c r="D15" s="118">
        <v>50</v>
      </c>
      <c r="F15" s="118" t="s">
        <v>195</v>
      </c>
      <c r="G15" s="119" t="s">
        <v>196</v>
      </c>
      <c r="H15" s="118" t="s">
        <v>176</v>
      </c>
      <c r="I15" s="118">
        <v>50</v>
      </c>
    </row>
    <row r="16" spans="1:9" ht="20.100000000000001" customHeight="1" x14ac:dyDescent="0.25">
      <c r="A16" s="118"/>
      <c r="B16" s="119"/>
      <c r="C16" s="118"/>
      <c r="D16" s="118"/>
      <c r="F16" s="118"/>
      <c r="G16" s="119"/>
      <c r="H16" s="118"/>
      <c r="I16" s="118"/>
    </row>
    <row r="17" spans="1:9" ht="20.100000000000001" customHeight="1" x14ac:dyDescent="0.25">
      <c r="A17" s="116" t="s">
        <v>7</v>
      </c>
      <c r="B17" s="120" t="s">
        <v>197</v>
      </c>
      <c r="C17" s="116"/>
      <c r="D17" s="116"/>
      <c r="F17" s="116" t="s">
        <v>7</v>
      </c>
      <c r="G17" s="120" t="s">
        <v>197</v>
      </c>
      <c r="H17" s="116"/>
      <c r="I17" s="116"/>
    </row>
    <row r="18" spans="1:9" ht="20.100000000000001" customHeight="1" x14ac:dyDescent="0.25">
      <c r="A18" s="118" t="s">
        <v>198</v>
      </c>
      <c r="B18" s="119" t="s">
        <v>199</v>
      </c>
      <c r="C18" s="118" t="s">
        <v>180</v>
      </c>
      <c r="D18" s="118">
        <v>8</v>
      </c>
      <c r="F18" s="118" t="s">
        <v>198</v>
      </c>
      <c r="G18" s="119" t="s">
        <v>199</v>
      </c>
      <c r="H18" s="118" t="s">
        <v>180</v>
      </c>
      <c r="I18" s="118">
        <v>7</v>
      </c>
    </row>
    <row r="19" spans="1:9" ht="20.100000000000001" customHeight="1" x14ac:dyDescent="0.25">
      <c r="A19" s="118" t="s">
        <v>200</v>
      </c>
      <c r="B19" s="119" t="s">
        <v>201</v>
      </c>
      <c r="C19" s="118" t="s">
        <v>180</v>
      </c>
      <c r="D19" s="118">
        <v>8</v>
      </c>
      <c r="F19" s="118" t="s">
        <v>200</v>
      </c>
      <c r="G19" s="119" t="s">
        <v>201</v>
      </c>
      <c r="H19" s="118" t="s">
        <v>180</v>
      </c>
      <c r="I19" s="118">
        <v>7</v>
      </c>
    </row>
    <row r="20" spans="1:9" ht="20.100000000000001" customHeight="1" x14ac:dyDescent="0.25">
      <c r="A20" s="118"/>
      <c r="B20" s="119"/>
      <c r="C20" s="118"/>
      <c r="D20" s="118"/>
      <c r="F20" s="118"/>
      <c r="G20" s="119"/>
      <c r="H20" s="118"/>
      <c r="I20" s="118"/>
    </row>
    <row r="21" spans="1:9" ht="20.100000000000001" customHeight="1" x14ac:dyDescent="0.25">
      <c r="A21" s="116" t="s">
        <v>6</v>
      </c>
      <c r="B21" s="120" t="s">
        <v>202</v>
      </c>
      <c r="C21" s="116"/>
      <c r="D21" s="116"/>
      <c r="F21" s="116" t="s">
        <v>6</v>
      </c>
      <c r="G21" s="120" t="s">
        <v>202</v>
      </c>
      <c r="H21" s="116"/>
      <c r="I21" s="116"/>
    </row>
    <row r="22" spans="1:9" ht="20.100000000000001" customHeight="1" x14ac:dyDescent="0.25">
      <c r="A22" s="118" t="s">
        <v>203</v>
      </c>
      <c r="B22" s="119" t="s">
        <v>204</v>
      </c>
      <c r="C22" s="118"/>
      <c r="D22" s="118"/>
      <c r="F22" s="118" t="s">
        <v>203</v>
      </c>
      <c r="G22" s="119" t="s">
        <v>202</v>
      </c>
      <c r="H22" s="118" t="s">
        <v>205</v>
      </c>
      <c r="I22" s="118">
        <v>1</v>
      </c>
    </row>
    <row r="23" spans="1:9" ht="20.100000000000001" customHeight="1" x14ac:dyDescent="0.25">
      <c r="A23" s="118"/>
      <c r="B23" s="121"/>
      <c r="C23" s="118"/>
      <c r="D23" s="118"/>
      <c r="F23" s="118"/>
      <c r="G23" s="121"/>
      <c r="H23" s="118"/>
      <c r="I23" s="118"/>
    </row>
    <row r="24" spans="1:9" ht="20.100000000000001" customHeight="1" x14ac:dyDescent="0.25">
      <c r="A24" s="116" t="s">
        <v>14</v>
      </c>
      <c r="B24" s="120" t="s">
        <v>206</v>
      </c>
      <c r="C24" s="116"/>
      <c r="D24" s="116"/>
      <c r="F24" s="116" t="s">
        <v>14</v>
      </c>
      <c r="G24" s="120" t="s">
        <v>206</v>
      </c>
      <c r="H24" s="116"/>
      <c r="I24" s="116"/>
    </row>
    <row r="25" spans="1:9" ht="20.100000000000001" customHeight="1" x14ac:dyDescent="0.25">
      <c r="A25" s="118" t="s">
        <v>207</v>
      </c>
      <c r="B25" s="119" t="s">
        <v>208</v>
      </c>
      <c r="C25" s="118" t="s">
        <v>180</v>
      </c>
      <c r="D25" s="118">
        <v>2</v>
      </c>
      <c r="F25" s="118" t="s">
        <v>207</v>
      </c>
      <c r="G25" s="119" t="s">
        <v>208</v>
      </c>
      <c r="H25" s="118" t="s">
        <v>180</v>
      </c>
      <c r="I25" s="118">
        <v>2</v>
      </c>
    </row>
    <row r="26" spans="1:9" ht="20.100000000000001" customHeight="1" x14ac:dyDescent="0.25">
      <c r="A26" s="118" t="s">
        <v>209</v>
      </c>
      <c r="B26" s="119" t="s">
        <v>210</v>
      </c>
      <c r="C26" s="118" t="s">
        <v>180</v>
      </c>
      <c r="D26" s="118">
        <v>2</v>
      </c>
      <c r="F26" s="118" t="s">
        <v>209</v>
      </c>
      <c r="G26" s="119" t="s">
        <v>210</v>
      </c>
      <c r="H26" s="118" t="s">
        <v>180</v>
      </c>
      <c r="I26" s="118">
        <v>2</v>
      </c>
    </row>
    <row r="27" spans="1:9" ht="20.100000000000001" customHeight="1" x14ac:dyDescent="0.25">
      <c r="A27" s="118" t="s">
        <v>211</v>
      </c>
      <c r="B27" s="119" t="s">
        <v>212</v>
      </c>
      <c r="C27" s="118" t="s">
        <v>176</v>
      </c>
      <c r="D27" s="118">
        <v>170</v>
      </c>
      <c r="F27" s="118" t="s">
        <v>211</v>
      </c>
      <c r="G27" s="119" t="s">
        <v>212</v>
      </c>
      <c r="H27" s="118" t="s">
        <v>176</v>
      </c>
      <c r="I27" s="118">
        <v>200</v>
      </c>
    </row>
    <row r="28" spans="1:9" ht="20.100000000000001" customHeight="1" x14ac:dyDescent="0.25">
      <c r="A28" s="118" t="s">
        <v>213</v>
      </c>
      <c r="B28" s="119" t="s">
        <v>214</v>
      </c>
      <c r="C28" s="118" t="s">
        <v>180</v>
      </c>
      <c r="D28" s="118">
        <v>170</v>
      </c>
      <c r="F28" s="118" t="s">
        <v>213</v>
      </c>
      <c r="G28" s="119" t="s">
        <v>214</v>
      </c>
      <c r="H28" s="118" t="s">
        <v>180</v>
      </c>
      <c r="I28" s="118">
        <v>200</v>
      </c>
    </row>
    <row r="29" spans="1:9" ht="20.100000000000001" customHeight="1" x14ac:dyDescent="0.25">
      <c r="A29" s="118"/>
      <c r="B29" s="119"/>
      <c r="C29" s="118"/>
      <c r="D29" s="118"/>
      <c r="F29" s="118"/>
      <c r="G29" s="119"/>
      <c r="H29" s="118"/>
      <c r="I29" s="118"/>
    </row>
    <row r="30" spans="1:9" ht="20.100000000000001" customHeight="1" x14ac:dyDescent="0.25">
      <c r="A30" s="118"/>
      <c r="B30" s="119"/>
      <c r="C30" s="118"/>
      <c r="D30" s="118"/>
      <c r="F30" s="118"/>
      <c r="G30" s="119"/>
      <c r="H30" s="118"/>
      <c r="I30" s="118"/>
    </row>
    <row r="31" spans="1:9" ht="20.100000000000001" customHeight="1" x14ac:dyDescent="0.25">
      <c r="A31" s="118"/>
      <c r="B31" s="119"/>
      <c r="C31" s="118"/>
      <c r="D31" s="118"/>
      <c r="F31" s="118"/>
      <c r="G31" s="119"/>
      <c r="H31" s="118"/>
      <c r="I31" s="118"/>
    </row>
    <row r="32" spans="1:9" ht="20.100000000000001" customHeight="1" x14ac:dyDescent="0.25">
      <c r="A32" s="118"/>
      <c r="B32" s="119"/>
      <c r="C32" s="118"/>
      <c r="D32" s="118"/>
      <c r="F32" s="118"/>
      <c r="G32" s="119"/>
      <c r="H32" s="118"/>
      <c r="I32" s="118"/>
    </row>
    <row r="33" spans="1:9" ht="20.100000000000001" customHeight="1" x14ac:dyDescent="0.25">
      <c r="A33" s="118"/>
      <c r="B33" s="119"/>
      <c r="C33" s="118"/>
      <c r="D33" s="118"/>
      <c r="F33" s="118"/>
      <c r="G33" s="119"/>
      <c r="H33" s="118"/>
      <c r="I33" s="118"/>
    </row>
    <row r="34" spans="1:9" ht="20.100000000000001" customHeight="1" x14ac:dyDescent="0.25">
      <c r="A34" s="118"/>
      <c r="B34" s="119"/>
      <c r="C34" s="118"/>
      <c r="D34" s="118"/>
      <c r="F34" s="118"/>
      <c r="G34" s="119"/>
      <c r="H34" s="118"/>
      <c r="I34" s="118"/>
    </row>
    <row r="35" spans="1:9" ht="20.100000000000001" customHeight="1" x14ac:dyDescent="0.25">
      <c r="A35" s="118"/>
      <c r="B35" s="119"/>
      <c r="C35" s="118"/>
      <c r="D35" s="118"/>
      <c r="F35" s="118"/>
      <c r="G35" s="119"/>
      <c r="H35" s="118"/>
      <c r="I35" s="118"/>
    </row>
    <row r="36" spans="1:9" ht="20.100000000000001" customHeight="1" x14ac:dyDescent="0.25">
      <c r="A36" s="118"/>
      <c r="B36" s="119"/>
      <c r="C36" s="118"/>
      <c r="D36" s="118"/>
      <c r="F36" s="118"/>
      <c r="G36" s="119"/>
      <c r="H36" s="118"/>
      <c r="I36" s="118"/>
    </row>
    <row r="37" spans="1:9" ht="20.100000000000001" customHeight="1" x14ac:dyDescent="0.25">
      <c r="A37" s="118"/>
      <c r="B37" s="119"/>
      <c r="C37" s="118"/>
      <c r="D37" s="118"/>
      <c r="F37" s="118"/>
      <c r="G37" s="119"/>
      <c r="H37" s="118"/>
      <c r="I37" s="118"/>
    </row>
    <row r="38" spans="1:9" ht="20.100000000000001" customHeight="1" x14ac:dyDescent="0.25">
      <c r="A38" s="118"/>
      <c r="B38" s="121"/>
      <c r="C38" s="118"/>
      <c r="D38" s="118"/>
      <c r="F38" s="118"/>
      <c r="G38" s="121"/>
      <c r="H38" s="118"/>
      <c r="I38" s="118"/>
    </row>
    <row r="39" spans="1:9" ht="20.100000000000001" customHeight="1" x14ac:dyDescent="0.25">
      <c r="A39" s="118"/>
      <c r="B39" s="121"/>
      <c r="C39" s="118"/>
      <c r="D39" s="118"/>
      <c r="F39" s="118"/>
      <c r="G39" s="121"/>
      <c r="H39" s="118"/>
      <c r="I39" s="118"/>
    </row>
    <row r="40" spans="1:9" ht="20.100000000000001" customHeight="1" x14ac:dyDescent="0.25">
      <c r="A40" s="118"/>
      <c r="B40" s="121"/>
      <c r="C40" s="118"/>
      <c r="D40" s="118"/>
      <c r="F40" s="118"/>
      <c r="G40" s="121"/>
      <c r="H40" s="118"/>
      <c r="I40" s="118"/>
    </row>
    <row r="41" spans="1:9" ht="20.100000000000001" customHeight="1" x14ac:dyDescent="0.25"/>
    <row r="42" spans="1:9" ht="20.100000000000001" customHeight="1" x14ac:dyDescent="0.25"/>
    <row r="43" spans="1:9" ht="20.100000000000001" customHeight="1" x14ac:dyDescent="0.25"/>
    <row r="44" spans="1:9" ht="20.100000000000001" customHeight="1" x14ac:dyDescent="0.25"/>
    <row r="45" spans="1:9" ht="20.100000000000001" customHeight="1" x14ac:dyDescent="0.25"/>
    <row r="46" spans="1:9" ht="20.100000000000001" customHeight="1" x14ac:dyDescent="0.25"/>
    <row r="47" spans="1:9" ht="20.100000000000001" customHeight="1" x14ac:dyDescent="0.25"/>
    <row r="48" spans="1:9" ht="20.100000000000001" customHeight="1" x14ac:dyDescent="0.25"/>
    <row r="49" ht="20.100000000000001" customHeight="1" x14ac:dyDescent="0.25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0A50-66F5-4E75-9555-1EB9877434D7}">
  <dimension ref="A1:G20"/>
  <sheetViews>
    <sheetView workbookViewId="0">
      <selection activeCell="B1" sqref="B1"/>
    </sheetView>
  </sheetViews>
  <sheetFormatPr defaultRowHeight="16.5" x14ac:dyDescent="0.25"/>
  <cols>
    <col min="2" max="2" width="17.203125" customWidth="1"/>
    <col min="3" max="3" width="32.80078125" customWidth="1"/>
    <col min="4" max="4" width="14.109375" customWidth="1"/>
    <col min="5" max="5" width="18.69140625" customWidth="1"/>
    <col min="6" max="6" width="22.15625" customWidth="1"/>
    <col min="7" max="7" width="20.796875" customWidth="1"/>
  </cols>
  <sheetData>
    <row r="1" spans="1:7" ht="30" x14ac:dyDescent="0.25">
      <c r="A1" s="122" t="s">
        <v>170</v>
      </c>
      <c r="B1" s="122" t="s">
        <v>0</v>
      </c>
      <c r="C1" s="122" t="s">
        <v>1</v>
      </c>
      <c r="D1" s="122" t="s">
        <v>215</v>
      </c>
      <c r="E1" s="122" t="s">
        <v>216</v>
      </c>
      <c r="F1" s="123" t="s">
        <v>217</v>
      </c>
      <c r="G1" s="123" t="s">
        <v>218</v>
      </c>
    </row>
    <row r="2" spans="1:7" x14ac:dyDescent="0.25">
      <c r="A2" s="124">
        <v>1</v>
      </c>
      <c r="B2" s="125" t="s">
        <v>31</v>
      </c>
      <c r="C2" s="126" t="s">
        <v>32</v>
      </c>
      <c r="D2" s="125" t="s">
        <v>13</v>
      </c>
      <c r="E2" s="125">
        <v>70600</v>
      </c>
      <c r="F2" s="127">
        <v>85</v>
      </c>
      <c r="G2" s="127">
        <v>40</v>
      </c>
    </row>
    <row r="3" spans="1:7" x14ac:dyDescent="0.25">
      <c r="A3" s="124">
        <v>2</v>
      </c>
      <c r="B3" s="125" t="s">
        <v>33</v>
      </c>
      <c r="C3" s="126" t="s">
        <v>34</v>
      </c>
      <c r="D3" s="125" t="s">
        <v>13</v>
      </c>
      <c r="E3" s="125">
        <v>83500</v>
      </c>
      <c r="F3" s="127">
        <v>100</v>
      </c>
      <c r="G3" s="127">
        <v>50</v>
      </c>
    </row>
    <row r="4" spans="1:7" x14ac:dyDescent="0.25">
      <c r="A4" s="124">
        <v>3</v>
      </c>
      <c r="B4" s="128" t="s">
        <v>18</v>
      </c>
      <c r="C4" s="129" t="s">
        <v>19</v>
      </c>
      <c r="D4" s="128" t="s">
        <v>9</v>
      </c>
      <c r="E4" s="128">
        <v>26800</v>
      </c>
      <c r="F4" s="127">
        <v>32</v>
      </c>
      <c r="G4" s="127">
        <v>32</v>
      </c>
    </row>
    <row r="5" spans="1:7" x14ac:dyDescent="0.25">
      <c r="A5" s="124">
        <v>4</v>
      </c>
      <c r="B5" s="128" t="s">
        <v>20</v>
      </c>
      <c r="C5" s="129" t="s">
        <v>21</v>
      </c>
      <c r="D5" s="128" t="s">
        <v>9</v>
      </c>
      <c r="E5" s="128">
        <v>31750</v>
      </c>
      <c r="F5" s="127">
        <v>38</v>
      </c>
      <c r="G5" s="127">
        <v>20</v>
      </c>
    </row>
    <row r="6" spans="1:7" x14ac:dyDescent="0.25">
      <c r="A6" s="124">
        <v>5</v>
      </c>
      <c r="B6" s="128" t="s">
        <v>22</v>
      </c>
      <c r="C6" s="129" t="s">
        <v>23</v>
      </c>
      <c r="D6" s="128" t="s">
        <v>10</v>
      </c>
      <c r="E6" s="128">
        <v>46500</v>
      </c>
      <c r="F6" s="127">
        <v>56</v>
      </c>
      <c r="G6" s="127">
        <v>25</v>
      </c>
    </row>
    <row r="7" spans="1:7" x14ac:dyDescent="0.25">
      <c r="A7" s="124">
        <v>6</v>
      </c>
      <c r="B7" s="128" t="s">
        <v>24</v>
      </c>
      <c r="C7" s="129" t="s">
        <v>25</v>
      </c>
      <c r="D7" s="128" t="s">
        <v>10</v>
      </c>
      <c r="E7" s="128">
        <v>36500</v>
      </c>
      <c r="F7" s="127">
        <v>44</v>
      </c>
      <c r="G7" s="127">
        <v>20</v>
      </c>
    </row>
    <row r="8" spans="1:7" x14ac:dyDescent="0.25">
      <c r="A8" s="124">
        <v>7</v>
      </c>
      <c r="B8" s="128" t="s">
        <v>26</v>
      </c>
      <c r="C8" s="129" t="s">
        <v>27</v>
      </c>
      <c r="D8" s="128" t="s">
        <v>8</v>
      </c>
      <c r="E8" s="128">
        <v>45900</v>
      </c>
      <c r="F8" s="127">
        <v>55</v>
      </c>
      <c r="G8" s="127">
        <v>25</v>
      </c>
    </row>
    <row r="9" spans="1:7" ht="27.75" x14ac:dyDescent="0.2">
      <c r="A9" s="124">
        <v>8</v>
      </c>
      <c r="B9" s="128" t="s">
        <v>15</v>
      </c>
      <c r="C9" s="129" t="s">
        <v>28</v>
      </c>
      <c r="D9" s="128" t="s">
        <v>13</v>
      </c>
      <c r="E9" s="128">
        <v>47900</v>
      </c>
      <c r="F9" s="127">
        <v>58</v>
      </c>
      <c r="G9" s="127">
        <v>30</v>
      </c>
    </row>
    <row r="10" spans="1:7" ht="27.75" x14ac:dyDescent="0.2">
      <c r="A10" s="124">
        <v>9</v>
      </c>
      <c r="B10" s="128" t="s">
        <v>16</v>
      </c>
      <c r="C10" s="129" t="s">
        <v>219</v>
      </c>
      <c r="D10" s="128" t="s">
        <v>13</v>
      </c>
      <c r="E10" s="128">
        <v>50850</v>
      </c>
      <c r="F10" s="127">
        <v>61</v>
      </c>
      <c r="G10" s="127">
        <v>30</v>
      </c>
    </row>
    <row r="11" spans="1:7" x14ac:dyDescent="0.25">
      <c r="A11" s="124">
        <v>10</v>
      </c>
      <c r="B11" s="128" t="s">
        <v>29</v>
      </c>
      <c r="C11" s="129" t="s">
        <v>30</v>
      </c>
      <c r="D11" s="128" t="s">
        <v>13</v>
      </c>
      <c r="E11" s="128">
        <v>48300</v>
      </c>
      <c r="F11" s="127">
        <v>58</v>
      </c>
      <c r="G11" s="127">
        <v>30</v>
      </c>
    </row>
    <row r="12" spans="1:7" x14ac:dyDescent="0.25">
      <c r="A12" s="124">
        <v>11</v>
      </c>
      <c r="B12" s="128" t="s">
        <v>106</v>
      </c>
      <c r="C12" s="129" t="s">
        <v>220</v>
      </c>
      <c r="D12" s="128" t="s">
        <v>17</v>
      </c>
      <c r="E12" s="128">
        <v>24900</v>
      </c>
      <c r="F12" s="127">
        <v>30</v>
      </c>
      <c r="G12" s="127">
        <v>15</v>
      </c>
    </row>
    <row r="13" spans="1:7" x14ac:dyDescent="0.25">
      <c r="A13" s="124">
        <v>12</v>
      </c>
      <c r="B13" s="128" t="s">
        <v>35</v>
      </c>
      <c r="C13" s="129" t="s">
        <v>36</v>
      </c>
      <c r="D13" s="128" t="s">
        <v>17</v>
      </c>
      <c r="E13" s="128">
        <v>39400</v>
      </c>
      <c r="F13" s="127">
        <v>47</v>
      </c>
      <c r="G13" s="127">
        <v>25</v>
      </c>
    </row>
    <row r="14" spans="1:7" x14ac:dyDescent="0.2">
      <c r="A14" s="124">
        <v>13</v>
      </c>
      <c r="B14" s="128" t="s">
        <v>37</v>
      </c>
      <c r="C14" s="129" t="s">
        <v>221</v>
      </c>
      <c r="D14" s="128" t="s">
        <v>17</v>
      </c>
      <c r="E14" s="128">
        <v>29000</v>
      </c>
      <c r="F14" s="127">
        <v>35</v>
      </c>
      <c r="G14" s="127">
        <v>20</v>
      </c>
    </row>
    <row r="15" spans="1:7" x14ac:dyDescent="0.25">
      <c r="A15" s="124">
        <v>14</v>
      </c>
      <c r="B15" s="125" t="s">
        <v>38</v>
      </c>
      <c r="C15" s="126" t="s">
        <v>39</v>
      </c>
      <c r="D15" s="125" t="s">
        <v>40</v>
      </c>
      <c r="E15" s="125">
        <v>38300</v>
      </c>
      <c r="F15" s="127">
        <v>46</v>
      </c>
      <c r="G15" s="127">
        <v>25</v>
      </c>
    </row>
    <row r="16" spans="1:7" x14ac:dyDescent="0.25">
      <c r="A16" s="124">
        <v>15</v>
      </c>
      <c r="B16" s="128" t="s">
        <v>49</v>
      </c>
      <c r="C16" s="129" t="s">
        <v>50</v>
      </c>
      <c r="D16" s="128" t="s">
        <v>40</v>
      </c>
      <c r="E16" s="128">
        <v>43750</v>
      </c>
      <c r="F16" s="127">
        <v>53</v>
      </c>
      <c r="G16" s="127">
        <v>25</v>
      </c>
    </row>
    <row r="17" spans="1:7" x14ac:dyDescent="0.25">
      <c r="A17" s="124">
        <v>16</v>
      </c>
      <c r="B17" s="128" t="s">
        <v>51</v>
      </c>
      <c r="C17" s="129" t="s">
        <v>52</v>
      </c>
      <c r="D17" s="128" t="s">
        <v>40</v>
      </c>
      <c r="E17" s="128">
        <v>38250</v>
      </c>
      <c r="F17" s="127">
        <v>46</v>
      </c>
      <c r="G17" s="127">
        <v>25</v>
      </c>
    </row>
    <row r="18" spans="1:7" x14ac:dyDescent="0.25">
      <c r="A18" s="124">
        <v>17</v>
      </c>
      <c r="B18" s="125" t="s">
        <v>41</v>
      </c>
      <c r="C18" s="126" t="s">
        <v>42</v>
      </c>
      <c r="D18" s="125" t="s">
        <v>40</v>
      </c>
      <c r="E18" s="125">
        <v>60050</v>
      </c>
      <c r="F18" s="127">
        <v>72</v>
      </c>
      <c r="G18" s="127">
        <v>35</v>
      </c>
    </row>
    <row r="19" spans="1:7" x14ac:dyDescent="0.25">
      <c r="A19" s="124">
        <v>18</v>
      </c>
      <c r="B19" s="128" t="s">
        <v>45</v>
      </c>
      <c r="C19" s="129" t="s">
        <v>46</v>
      </c>
      <c r="D19" s="128" t="s">
        <v>40</v>
      </c>
      <c r="E19" s="128">
        <v>52500</v>
      </c>
      <c r="F19" s="127">
        <v>63</v>
      </c>
      <c r="G19" s="127">
        <v>30</v>
      </c>
    </row>
    <row r="20" spans="1:7" x14ac:dyDescent="0.25">
      <c r="A20" s="130">
        <v>20</v>
      </c>
      <c r="B20" s="125" t="s">
        <v>47</v>
      </c>
      <c r="C20" s="126" t="s">
        <v>48</v>
      </c>
      <c r="D20" s="125" t="s">
        <v>40</v>
      </c>
      <c r="E20" s="125">
        <v>60900</v>
      </c>
      <c r="F20" s="130">
        <v>73</v>
      </c>
      <c r="G20" s="130">
        <v>35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563D-CD30-4FC3-9FF0-ABEDF235AB97}">
  <sheetPr>
    <pageSetUpPr fitToPage="1"/>
  </sheetPr>
  <dimension ref="A1:P58"/>
  <sheetViews>
    <sheetView topLeftCell="A3" workbookViewId="0">
      <selection activeCell="S13" sqref="S13"/>
    </sheetView>
  </sheetViews>
  <sheetFormatPr defaultColWidth="8.16796875" defaultRowHeight="16.5" x14ac:dyDescent="0.25"/>
  <cols>
    <col min="1" max="1" width="4.94921875" style="3" bestFit="1" customWidth="1"/>
    <col min="2" max="2" width="8.7890625" style="3" bestFit="1" customWidth="1"/>
    <col min="3" max="3" width="22.03125" style="3" customWidth="1"/>
    <col min="4" max="4" width="4.453125" style="3" bestFit="1" customWidth="1"/>
    <col min="5" max="5" width="6.43359375" style="3" customWidth="1"/>
    <col min="6" max="6" width="11.38671875" style="3" bestFit="1" customWidth="1"/>
    <col min="7" max="7" width="8.5390625" style="3" bestFit="1" customWidth="1"/>
    <col min="8" max="12" width="10.3984375" style="4" customWidth="1"/>
    <col min="13" max="14" width="15.1015625" style="3" customWidth="1"/>
    <col min="15" max="15" width="12.25390625" style="3" customWidth="1"/>
    <col min="16" max="16" width="10.890625" style="3" bestFit="1" customWidth="1"/>
    <col min="17" max="16384" width="8.16796875" style="3"/>
  </cols>
  <sheetData>
    <row r="1" spans="1:16" ht="26.25" x14ac:dyDescent="0.25">
      <c r="A1" s="2" t="s">
        <v>53</v>
      </c>
    </row>
    <row r="2" spans="1:16" x14ac:dyDescent="0.25">
      <c r="P2" s="1" t="s">
        <v>102</v>
      </c>
    </row>
    <row r="3" spans="1:16" ht="17.25" thickBot="1" x14ac:dyDescent="0.3">
      <c r="A3" s="3" t="s">
        <v>54</v>
      </c>
    </row>
    <row r="4" spans="1:16" ht="12.75" customHeight="1" x14ac:dyDescent="0.25">
      <c r="A4" s="153" t="s">
        <v>55</v>
      </c>
      <c r="B4" s="153" t="s">
        <v>0</v>
      </c>
      <c r="C4" s="153" t="s">
        <v>1</v>
      </c>
      <c r="D4" s="153" t="s">
        <v>56</v>
      </c>
      <c r="E4" s="153" t="s">
        <v>57</v>
      </c>
      <c r="F4" s="153" t="s">
        <v>2</v>
      </c>
      <c r="G4" s="154"/>
      <c r="H4" s="155" t="s">
        <v>58</v>
      </c>
      <c r="I4" s="156"/>
      <c r="J4" s="156"/>
      <c r="K4" s="156"/>
      <c r="L4" s="157"/>
      <c r="M4" s="158" t="s">
        <v>59</v>
      </c>
      <c r="N4" s="158" t="s">
        <v>60</v>
      </c>
      <c r="O4" s="159" t="s">
        <v>61</v>
      </c>
      <c r="P4" s="159"/>
    </row>
    <row r="5" spans="1:16" ht="35.25" x14ac:dyDescent="0.15">
      <c r="A5" s="153"/>
      <c r="B5" s="153"/>
      <c r="C5" s="153"/>
      <c r="D5" s="153"/>
      <c r="E5" s="153"/>
      <c r="F5" s="5" t="s">
        <v>62</v>
      </c>
      <c r="G5" s="6" t="s">
        <v>3</v>
      </c>
      <c r="H5" s="7" t="s">
        <v>63</v>
      </c>
      <c r="I5" s="8" t="s">
        <v>64</v>
      </c>
      <c r="J5" s="8" t="s">
        <v>65</v>
      </c>
      <c r="K5" s="9" t="s">
        <v>66</v>
      </c>
      <c r="L5" s="10" t="s">
        <v>67</v>
      </c>
      <c r="M5" s="158"/>
      <c r="N5" s="158"/>
      <c r="O5" s="159"/>
      <c r="P5" s="159"/>
    </row>
    <row r="6" spans="1:16" ht="13.5" thickBot="1" x14ac:dyDescent="0.3">
      <c r="A6" s="153"/>
      <c r="B6" s="153"/>
      <c r="C6" s="153"/>
      <c r="D6" s="153"/>
      <c r="E6" s="153"/>
      <c r="F6" s="5" t="s">
        <v>4</v>
      </c>
      <c r="G6" s="6" t="s">
        <v>4</v>
      </c>
      <c r="H6" s="11" t="s">
        <v>68</v>
      </c>
      <c r="I6" s="12" t="s">
        <v>69</v>
      </c>
      <c r="J6" s="13" t="s">
        <v>70</v>
      </c>
      <c r="K6" s="12" t="s">
        <v>71</v>
      </c>
      <c r="L6" s="14" t="s">
        <v>72</v>
      </c>
      <c r="M6" s="158"/>
      <c r="N6" s="158"/>
      <c r="O6" s="5" t="s">
        <v>73</v>
      </c>
      <c r="P6" s="5" t="s">
        <v>74</v>
      </c>
    </row>
    <row r="7" spans="1:16" ht="12.75" x14ac:dyDescent="0.25">
      <c r="A7" s="15">
        <v>1</v>
      </c>
      <c r="B7" s="15" t="s">
        <v>18</v>
      </c>
      <c r="C7" s="16" t="s">
        <v>19</v>
      </c>
      <c r="D7" s="15" t="s">
        <v>9</v>
      </c>
      <c r="E7" s="15" t="s">
        <v>75</v>
      </c>
      <c r="F7" s="17">
        <v>9600</v>
      </c>
      <c r="G7" s="18">
        <v>26800</v>
      </c>
      <c r="H7" s="19" t="e">
        <f>#REF!</f>
        <v>#REF!</v>
      </c>
      <c r="I7" s="20">
        <v>90</v>
      </c>
      <c r="J7" s="20"/>
      <c r="K7" s="20">
        <v>37</v>
      </c>
      <c r="L7" s="21" t="e">
        <f>H7+I7+J7+K7</f>
        <v>#REF!</v>
      </c>
      <c r="M7" s="22" t="s">
        <v>76</v>
      </c>
      <c r="N7" s="32" t="s">
        <v>80</v>
      </c>
      <c r="O7" s="52" t="e">
        <f>#REF!</f>
        <v>#REF!</v>
      </c>
      <c r="P7" s="52" t="e">
        <f>#REF!</f>
        <v>#REF!</v>
      </c>
    </row>
    <row r="8" spans="1:16" ht="12.75" x14ac:dyDescent="0.25">
      <c r="A8" s="23">
        <v>2</v>
      </c>
      <c r="B8" s="23" t="s">
        <v>20</v>
      </c>
      <c r="C8" s="24" t="s">
        <v>21</v>
      </c>
      <c r="D8" s="23" t="s">
        <v>9</v>
      </c>
      <c r="E8" s="23" t="s">
        <v>78</v>
      </c>
      <c r="F8" s="25">
        <v>9300</v>
      </c>
      <c r="G8" s="26">
        <v>31750</v>
      </c>
      <c r="H8" s="27" t="e">
        <f>#REF!</f>
        <v>#REF!</v>
      </c>
      <c r="I8" s="28">
        <v>91</v>
      </c>
      <c r="J8" s="29"/>
      <c r="K8" s="29">
        <v>16.5</v>
      </c>
      <c r="L8" s="30" t="e">
        <f t="shared" ref="L8:L24" si="0">H8+I8+J8+K8</f>
        <v>#REF!</v>
      </c>
      <c r="M8" s="31" t="s">
        <v>79</v>
      </c>
      <c r="N8" s="32" t="s">
        <v>80</v>
      </c>
      <c r="O8" s="53" t="e">
        <f>#REF!</f>
        <v>#REF!</v>
      </c>
      <c r="P8" s="53" t="e">
        <f>#REF!</f>
        <v>#REF!</v>
      </c>
    </row>
    <row r="9" spans="1:16" ht="24" x14ac:dyDescent="0.15">
      <c r="A9" s="23">
        <v>3</v>
      </c>
      <c r="B9" s="23" t="s">
        <v>22</v>
      </c>
      <c r="C9" s="24" t="s">
        <v>23</v>
      </c>
      <c r="D9" s="23" t="s">
        <v>10</v>
      </c>
      <c r="E9" s="23" t="s">
        <v>81</v>
      </c>
      <c r="F9" s="25">
        <v>4600</v>
      </c>
      <c r="G9" s="26">
        <v>46500</v>
      </c>
      <c r="H9" s="33" t="e">
        <f>#REF!</f>
        <v>#REF!</v>
      </c>
      <c r="I9" s="29">
        <v>27</v>
      </c>
      <c r="J9" s="29"/>
      <c r="K9" s="29">
        <v>15.6</v>
      </c>
      <c r="L9" s="30" t="e">
        <f t="shared" si="0"/>
        <v>#REF!</v>
      </c>
      <c r="M9" s="31" t="s">
        <v>79</v>
      </c>
      <c r="N9" s="31" t="s">
        <v>77</v>
      </c>
      <c r="O9" s="53" t="e">
        <f>#REF!</f>
        <v>#REF!</v>
      </c>
      <c r="P9" s="53" t="e">
        <f>#REF!</f>
        <v>#REF!</v>
      </c>
    </row>
    <row r="10" spans="1:16" ht="24" x14ac:dyDescent="0.15">
      <c r="A10" s="23">
        <v>4</v>
      </c>
      <c r="B10" s="23" t="s">
        <v>24</v>
      </c>
      <c r="C10" s="24" t="s">
        <v>25</v>
      </c>
      <c r="D10" s="23" t="s">
        <v>10</v>
      </c>
      <c r="E10" s="23" t="s">
        <v>81</v>
      </c>
      <c r="F10" s="25">
        <v>4250</v>
      </c>
      <c r="G10" s="26">
        <v>36500</v>
      </c>
      <c r="H10" s="33" t="e">
        <f>#REF!</f>
        <v>#REF!</v>
      </c>
      <c r="I10" s="29">
        <v>26.4</v>
      </c>
      <c r="J10" s="29"/>
      <c r="K10" s="29">
        <v>11.6</v>
      </c>
      <c r="L10" s="30" t="e">
        <f t="shared" si="0"/>
        <v>#REF!</v>
      </c>
      <c r="M10" s="31" t="s">
        <v>79</v>
      </c>
      <c r="N10" s="31" t="s">
        <v>77</v>
      </c>
      <c r="O10" s="53" t="e">
        <f>#REF!</f>
        <v>#REF!</v>
      </c>
      <c r="P10" s="53" t="e">
        <f>#REF!</f>
        <v>#REF!</v>
      </c>
    </row>
    <row r="11" spans="1:16" ht="24" x14ac:dyDescent="0.15">
      <c r="A11" s="23">
        <v>5</v>
      </c>
      <c r="B11" s="23" t="s">
        <v>26</v>
      </c>
      <c r="C11" s="24" t="s">
        <v>27</v>
      </c>
      <c r="D11" s="23" t="s">
        <v>8</v>
      </c>
      <c r="E11" s="23" t="s">
        <v>78</v>
      </c>
      <c r="F11" s="25">
        <v>2850</v>
      </c>
      <c r="G11" s="26">
        <v>45900</v>
      </c>
      <c r="H11" s="33" t="e">
        <f>#REF!</f>
        <v>#REF!</v>
      </c>
      <c r="I11" s="29">
        <v>20.5</v>
      </c>
      <c r="J11" s="29"/>
      <c r="K11" s="29">
        <v>8.1</v>
      </c>
      <c r="L11" s="30" t="e">
        <f t="shared" si="0"/>
        <v>#REF!</v>
      </c>
      <c r="M11" s="31" t="s">
        <v>79</v>
      </c>
      <c r="N11" s="31" t="s">
        <v>77</v>
      </c>
      <c r="O11" s="53" t="e">
        <f>#REF!</f>
        <v>#REF!</v>
      </c>
      <c r="P11" s="53" t="e">
        <f>#REF!</f>
        <v>#REF!</v>
      </c>
    </row>
    <row r="12" spans="1:16" ht="35.25" x14ac:dyDescent="0.15">
      <c r="A12" s="23">
        <v>6</v>
      </c>
      <c r="B12" s="23" t="s">
        <v>15</v>
      </c>
      <c r="C12" s="24" t="s">
        <v>28</v>
      </c>
      <c r="D12" s="23" t="s">
        <v>13</v>
      </c>
      <c r="E12" s="23" t="s">
        <v>81</v>
      </c>
      <c r="F12" s="25">
        <v>2300</v>
      </c>
      <c r="G12" s="26">
        <v>47900</v>
      </c>
      <c r="H12" s="33" t="e">
        <f>#REF!</f>
        <v>#REF!</v>
      </c>
      <c r="I12" s="29">
        <v>31</v>
      </c>
      <c r="J12" s="29"/>
      <c r="K12" s="29">
        <v>31.8</v>
      </c>
      <c r="L12" s="30" t="e">
        <f t="shared" si="0"/>
        <v>#REF!</v>
      </c>
      <c r="M12" s="31" t="s">
        <v>79</v>
      </c>
      <c r="N12" s="31" t="s">
        <v>77</v>
      </c>
      <c r="O12" s="53" t="e">
        <f>#REF!</f>
        <v>#REF!</v>
      </c>
      <c r="P12" s="53" t="e">
        <f>#REF!</f>
        <v>#REF!</v>
      </c>
    </row>
    <row r="13" spans="1:16" ht="24" x14ac:dyDescent="0.15">
      <c r="A13" s="23">
        <v>7</v>
      </c>
      <c r="B13" s="23" t="s">
        <v>16</v>
      </c>
      <c r="C13" s="24" t="s">
        <v>82</v>
      </c>
      <c r="D13" s="23" t="s">
        <v>13</v>
      </c>
      <c r="E13" s="23" t="s">
        <v>81</v>
      </c>
      <c r="F13" s="25">
        <v>2700</v>
      </c>
      <c r="G13" s="26">
        <v>50850</v>
      </c>
      <c r="H13" s="33" t="e">
        <f>#REF!</f>
        <v>#REF!</v>
      </c>
      <c r="I13" s="29">
        <v>28</v>
      </c>
      <c r="J13" s="29"/>
      <c r="K13" s="29">
        <v>41.2</v>
      </c>
      <c r="L13" s="30" t="e">
        <f t="shared" si="0"/>
        <v>#REF!</v>
      </c>
      <c r="M13" s="31" t="s">
        <v>79</v>
      </c>
      <c r="N13" s="31" t="s">
        <v>77</v>
      </c>
      <c r="O13" s="53" t="e">
        <f>#REF!</f>
        <v>#REF!</v>
      </c>
      <c r="P13" s="53" t="e">
        <f>#REF!</f>
        <v>#REF!</v>
      </c>
    </row>
    <row r="14" spans="1:16" ht="24" x14ac:dyDescent="0.15">
      <c r="A14" s="23">
        <v>8</v>
      </c>
      <c r="B14" s="23" t="s">
        <v>29</v>
      </c>
      <c r="C14" s="24" t="s">
        <v>30</v>
      </c>
      <c r="D14" s="23" t="s">
        <v>13</v>
      </c>
      <c r="E14" s="23" t="s">
        <v>81</v>
      </c>
      <c r="F14" s="25">
        <v>4300</v>
      </c>
      <c r="G14" s="26">
        <v>48300</v>
      </c>
      <c r="H14" s="33" t="e">
        <f>#REF!</f>
        <v>#REF!</v>
      </c>
      <c r="I14" s="29">
        <v>49</v>
      </c>
      <c r="J14" s="29"/>
      <c r="K14" s="29">
        <v>26</v>
      </c>
      <c r="L14" s="30" t="e">
        <f t="shared" si="0"/>
        <v>#REF!</v>
      </c>
      <c r="M14" s="31" t="s">
        <v>79</v>
      </c>
      <c r="N14" s="31" t="s">
        <v>77</v>
      </c>
      <c r="O14" s="53" t="e">
        <f>#REF!</f>
        <v>#REF!</v>
      </c>
      <c r="P14" s="53" t="e">
        <f>#REF!</f>
        <v>#REF!</v>
      </c>
    </row>
    <row r="15" spans="1:16" ht="12.75" x14ac:dyDescent="0.25">
      <c r="A15" s="23">
        <v>9</v>
      </c>
      <c r="B15" s="23" t="s">
        <v>31</v>
      </c>
      <c r="C15" s="24" t="s">
        <v>32</v>
      </c>
      <c r="D15" s="23" t="s">
        <v>13</v>
      </c>
      <c r="E15" s="23" t="s">
        <v>81</v>
      </c>
      <c r="F15" s="25">
        <v>4400</v>
      </c>
      <c r="G15" s="26">
        <v>70600</v>
      </c>
      <c r="H15" s="34" t="e">
        <f>#REF!</f>
        <v>#REF!</v>
      </c>
      <c r="I15" s="35">
        <v>59</v>
      </c>
      <c r="J15" s="35">
        <v>40</v>
      </c>
      <c r="K15" s="35">
        <v>58.2</v>
      </c>
      <c r="L15" s="36" t="e">
        <f t="shared" si="0"/>
        <v>#REF!</v>
      </c>
      <c r="M15" s="32" t="s">
        <v>83</v>
      </c>
      <c r="N15" s="32" t="s">
        <v>80</v>
      </c>
      <c r="O15" s="53" t="e">
        <f>#REF!</f>
        <v>#REF!</v>
      </c>
      <c r="P15" s="53" t="e">
        <f>#REF!</f>
        <v>#REF!</v>
      </c>
    </row>
    <row r="16" spans="1:16" ht="24" x14ac:dyDescent="0.15">
      <c r="A16" s="23">
        <v>10</v>
      </c>
      <c r="B16" s="23" t="s">
        <v>103</v>
      </c>
      <c r="C16" s="24" t="s">
        <v>104</v>
      </c>
      <c r="D16" s="23" t="s">
        <v>105</v>
      </c>
      <c r="E16" s="23" t="s">
        <v>78</v>
      </c>
      <c r="F16" s="25">
        <v>2700</v>
      </c>
      <c r="G16" s="26">
        <v>26550</v>
      </c>
      <c r="H16" s="33">
        <v>70.5</v>
      </c>
      <c r="I16" s="29"/>
      <c r="J16" s="29"/>
      <c r="K16" s="29"/>
      <c r="L16" s="30">
        <f>H16*1.3</f>
        <v>91.65</v>
      </c>
      <c r="M16" s="31" t="s">
        <v>79</v>
      </c>
      <c r="N16" s="31" t="s">
        <v>77</v>
      </c>
      <c r="O16" s="53" t="e">
        <f>#REF!</f>
        <v>#REF!</v>
      </c>
      <c r="P16" s="53" t="e">
        <f>#REF!</f>
        <v>#REF!</v>
      </c>
    </row>
    <row r="17" spans="1:16" ht="12.75" x14ac:dyDescent="0.25">
      <c r="A17" s="23">
        <v>11</v>
      </c>
      <c r="B17" s="23" t="s">
        <v>33</v>
      </c>
      <c r="C17" s="24" t="s">
        <v>34</v>
      </c>
      <c r="D17" s="23" t="s">
        <v>13</v>
      </c>
      <c r="E17" s="23" t="s">
        <v>81</v>
      </c>
      <c r="F17" s="25">
        <v>6400</v>
      </c>
      <c r="G17" s="26">
        <v>83500</v>
      </c>
      <c r="H17" s="34" t="e">
        <f>#REF!</f>
        <v>#REF!</v>
      </c>
      <c r="I17" s="35">
        <v>75</v>
      </c>
      <c r="J17" s="35">
        <v>56.8</v>
      </c>
      <c r="K17" s="35">
        <v>39.200000000000003</v>
      </c>
      <c r="L17" s="36" t="e">
        <f t="shared" si="0"/>
        <v>#REF!</v>
      </c>
      <c r="M17" s="32" t="s">
        <v>83</v>
      </c>
      <c r="N17" s="32" t="s">
        <v>80</v>
      </c>
      <c r="O17" s="53" t="e">
        <f>#REF!</f>
        <v>#REF!</v>
      </c>
      <c r="P17" s="53" t="e">
        <f>#REF!</f>
        <v>#REF!</v>
      </c>
    </row>
    <row r="18" spans="1:16" ht="24" x14ac:dyDescent="0.15">
      <c r="A18" s="23">
        <v>12</v>
      </c>
      <c r="B18" s="23" t="s">
        <v>35</v>
      </c>
      <c r="C18" s="24" t="s">
        <v>36</v>
      </c>
      <c r="D18" s="23" t="s">
        <v>17</v>
      </c>
      <c r="E18" s="23" t="s">
        <v>78</v>
      </c>
      <c r="F18" s="25">
        <v>2400</v>
      </c>
      <c r="G18" s="26">
        <v>37450</v>
      </c>
      <c r="H18" s="33" t="e">
        <f>#REF!</f>
        <v>#REF!</v>
      </c>
      <c r="I18" s="29">
        <v>15.4</v>
      </c>
      <c r="J18" s="29"/>
      <c r="K18" s="29">
        <v>6.2</v>
      </c>
      <c r="L18" s="30" t="e">
        <f t="shared" si="0"/>
        <v>#REF!</v>
      </c>
      <c r="M18" s="31" t="s">
        <v>79</v>
      </c>
      <c r="N18" s="31" t="s">
        <v>77</v>
      </c>
      <c r="O18" s="53" t="e">
        <f>#REF!</f>
        <v>#REF!</v>
      </c>
      <c r="P18" s="53" t="e">
        <f>#REF!</f>
        <v>#REF!</v>
      </c>
    </row>
    <row r="19" spans="1:16" ht="24" x14ac:dyDescent="0.15">
      <c r="A19" s="23">
        <v>13</v>
      </c>
      <c r="B19" s="23" t="s">
        <v>38</v>
      </c>
      <c r="C19" s="24" t="s">
        <v>39</v>
      </c>
      <c r="D19" s="23" t="s">
        <v>40</v>
      </c>
      <c r="E19" s="23" t="s">
        <v>78</v>
      </c>
      <c r="F19" s="25">
        <v>2000</v>
      </c>
      <c r="G19" s="26">
        <v>38300</v>
      </c>
      <c r="H19" s="33" t="e">
        <f>#REF!</f>
        <v>#REF!</v>
      </c>
      <c r="I19" s="29">
        <v>16.64</v>
      </c>
      <c r="J19" s="29"/>
      <c r="K19" s="29">
        <v>8.1259999999999994</v>
      </c>
      <c r="L19" s="30" t="e">
        <f t="shared" si="0"/>
        <v>#REF!</v>
      </c>
      <c r="M19" s="31" t="s">
        <v>79</v>
      </c>
      <c r="N19" s="31" t="s">
        <v>77</v>
      </c>
      <c r="O19" s="53" t="e">
        <f>#REF!</f>
        <v>#REF!</v>
      </c>
      <c r="P19" s="53" t="e">
        <f>#REF!</f>
        <v>#REF!</v>
      </c>
    </row>
    <row r="20" spans="1:16" ht="24" x14ac:dyDescent="0.15">
      <c r="A20" s="23">
        <v>14</v>
      </c>
      <c r="B20" s="23" t="s">
        <v>41</v>
      </c>
      <c r="C20" s="24" t="s">
        <v>42</v>
      </c>
      <c r="D20" s="23" t="s">
        <v>40</v>
      </c>
      <c r="E20" s="23" t="s">
        <v>78</v>
      </c>
      <c r="F20" s="25" t="s">
        <v>43</v>
      </c>
      <c r="G20" s="26" t="s">
        <v>44</v>
      </c>
      <c r="H20" s="33" t="e">
        <f>#REF!</f>
        <v>#REF!</v>
      </c>
      <c r="I20" s="29">
        <v>18.347999999999999</v>
      </c>
      <c r="J20" s="29"/>
      <c r="K20" s="29">
        <v>18.687000000000001</v>
      </c>
      <c r="L20" s="30" t="e">
        <f t="shared" si="0"/>
        <v>#REF!</v>
      </c>
      <c r="M20" s="31" t="s">
        <v>79</v>
      </c>
      <c r="N20" s="31" t="s">
        <v>77</v>
      </c>
      <c r="O20" s="53" t="e">
        <f>#REF!</f>
        <v>#REF!</v>
      </c>
      <c r="P20" s="53" t="e">
        <f>#REF!</f>
        <v>#REF!</v>
      </c>
    </row>
    <row r="21" spans="1:16" ht="24" x14ac:dyDescent="0.15">
      <c r="A21" s="23">
        <v>15</v>
      </c>
      <c r="B21" s="23" t="s">
        <v>45</v>
      </c>
      <c r="C21" s="24" t="s">
        <v>46</v>
      </c>
      <c r="D21" s="23" t="s">
        <v>40</v>
      </c>
      <c r="E21" s="23" t="s">
        <v>78</v>
      </c>
      <c r="F21" s="25">
        <v>1900</v>
      </c>
      <c r="G21" s="26">
        <v>52000</v>
      </c>
      <c r="H21" s="33" t="e">
        <f>#REF!</f>
        <v>#REF!</v>
      </c>
      <c r="I21" s="29">
        <v>19.045999999999999</v>
      </c>
      <c r="J21" s="29"/>
      <c r="K21" s="29">
        <v>10.515000000000001</v>
      </c>
      <c r="L21" s="30" t="e">
        <f t="shared" si="0"/>
        <v>#REF!</v>
      </c>
      <c r="M21" s="31" t="s">
        <v>79</v>
      </c>
      <c r="N21" s="31" t="s">
        <v>77</v>
      </c>
      <c r="O21" s="53" t="e">
        <f>#REF!</f>
        <v>#REF!</v>
      </c>
      <c r="P21" s="53" t="e">
        <f>#REF!</f>
        <v>#REF!</v>
      </c>
    </row>
    <row r="22" spans="1:16" ht="24" x14ac:dyDescent="0.15">
      <c r="A22" s="23">
        <v>16</v>
      </c>
      <c r="B22" s="23" t="s">
        <v>47</v>
      </c>
      <c r="C22" s="24" t="s">
        <v>48</v>
      </c>
      <c r="D22" s="23" t="s">
        <v>40</v>
      </c>
      <c r="E22" s="23" t="s">
        <v>78</v>
      </c>
      <c r="F22" s="25" t="s">
        <v>84</v>
      </c>
      <c r="G22" s="26" t="s">
        <v>85</v>
      </c>
      <c r="H22" s="33" t="e">
        <f>#REF!</f>
        <v>#REF!</v>
      </c>
      <c r="I22" s="29">
        <v>26</v>
      </c>
      <c r="J22" s="29"/>
      <c r="K22" s="29">
        <v>15</v>
      </c>
      <c r="L22" s="30" t="e">
        <f t="shared" si="0"/>
        <v>#REF!</v>
      </c>
      <c r="M22" s="31" t="s">
        <v>79</v>
      </c>
      <c r="N22" s="31" t="s">
        <v>77</v>
      </c>
      <c r="O22" s="53" t="e">
        <f>#REF!</f>
        <v>#REF!</v>
      </c>
      <c r="P22" s="53" t="e">
        <f>#REF!</f>
        <v>#REF!</v>
      </c>
    </row>
    <row r="23" spans="1:16" ht="24" x14ac:dyDescent="0.15">
      <c r="A23" s="23">
        <v>17</v>
      </c>
      <c r="B23" s="23" t="s">
        <v>49</v>
      </c>
      <c r="C23" s="24" t="s">
        <v>50</v>
      </c>
      <c r="D23" s="23" t="s">
        <v>40</v>
      </c>
      <c r="E23" s="23" t="s">
        <v>78</v>
      </c>
      <c r="F23" s="25">
        <v>2800</v>
      </c>
      <c r="G23" s="26">
        <v>44000</v>
      </c>
      <c r="H23" s="33" t="e">
        <f>#REF!</f>
        <v>#REF!</v>
      </c>
      <c r="I23" s="29">
        <v>23.602</v>
      </c>
      <c r="J23" s="29"/>
      <c r="K23" s="29">
        <v>26.887</v>
      </c>
      <c r="L23" s="30" t="e">
        <f t="shared" si="0"/>
        <v>#REF!</v>
      </c>
      <c r="M23" s="31" t="s">
        <v>79</v>
      </c>
      <c r="N23" s="31" t="s">
        <v>77</v>
      </c>
      <c r="O23" s="53" t="e">
        <f>#REF!</f>
        <v>#REF!</v>
      </c>
      <c r="P23" s="53" t="e">
        <f>#REF!</f>
        <v>#REF!</v>
      </c>
    </row>
    <row r="24" spans="1:16" ht="24.75" thickBot="1" x14ac:dyDescent="0.2">
      <c r="A24" s="37">
        <v>18</v>
      </c>
      <c r="B24" s="37" t="s">
        <v>51</v>
      </c>
      <c r="C24" s="38" t="s">
        <v>52</v>
      </c>
      <c r="D24" s="37" t="s">
        <v>40</v>
      </c>
      <c r="E24" s="37" t="s">
        <v>78</v>
      </c>
      <c r="F24" s="39">
        <v>2100</v>
      </c>
      <c r="G24" s="40">
        <v>38250</v>
      </c>
      <c r="H24" s="41" t="e">
        <f>#REF!</f>
        <v>#REF!</v>
      </c>
      <c r="I24" s="42">
        <v>16.329999999999998</v>
      </c>
      <c r="J24" s="42"/>
      <c r="K24" s="42">
        <v>8.5449999999999999</v>
      </c>
      <c r="L24" s="43" t="e">
        <f t="shared" si="0"/>
        <v>#REF!</v>
      </c>
      <c r="M24" s="44" t="s">
        <v>79</v>
      </c>
      <c r="N24" s="44" t="s">
        <v>77</v>
      </c>
      <c r="O24" s="54" t="e">
        <f>#REF!</f>
        <v>#REF!</v>
      </c>
      <c r="P24" s="54" t="e">
        <f>#REF!</f>
        <v>#REF!</v>
      </c>
    </row>
    <row r="25" spans="1:16" x14ac:dyDescent="0.25">
      <c r="H25" s="45"/>
      <c r="I25" s="45"/>
      <c r="J25" s="45"/>
      <c r="K25" s="45"/>
      <c r="L25" s="45"/>
    </row>
    <row r="27" spans="1:16" x14ac:dyDescent="0.25">
      <c r="B27" s="46" t="s">
        <v>86</v>
      </c>
    </row>
    <row r="28" spans="1:16" x14ac:dyDescent="0.25">
      <c r="B28" s="47"/>
    </row>
    <row r="29" spans="1:16" x14ac:dyDescent="0.25">
      <c r="B29" s="47" t="s">
        <v>87</v>
      </c>
    </row>
    <row r="30" spans="1:16" x14ac:dyDescent="0.25">
      <c r="B30" s="48" t="s">
        <v>88</v>
      </c>
    </row>
    <row r="31" spans="1:16" x14ac:dyDescent="0.25">
      <c r="B31" s="48" t="s">
        <v>89</v>
      </c>
    </row>
    <row r="32" spans="1:16" x14ac:dyDescent="0.25">
      <c r="B32" s="48" t="s">
        <v>90</v>
      </c>
    </row>
    <row r="33" spans="2:15" x14ac:dyDescent="0.25">
      <c r="B33" s="48" t="s">
        <v>91</v>
      </c>
    </row>
    <row r="34" spans="2:15" x14ac:dyDescent="0.25">
      <c r="B34" s="48" t="s">
        <v>92</v>
      </c>
    </row>
    <row r="35" spans="2:15" ht="18.75" x14ac:dyDescent="0.25">
      <c r="B35" s="49" t="s">
        <v>93</v>
      </c>
    </row>
    <row r="36" spans="2:15" ht="15" x14ac:dyDescent="0.25">
      <c r="B36" s="132" t="s">
        <v>94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</row>
    <row r="37" spans="2:15" x14ac:dyDescent="0.25">
      <c r="B37" s="50" t="s">
        <v>95</v>
      </c>
    </row>
    <row r="38" spans="2:15" x14ac:dyDescent="0.25">
      <c r="B38" s="48"/>
    </row>
    <row r="39" spans="2:15" x14ac:dyDescent="0.25">
      <c r="B39" s="48"/>
    </row>
    <row r="40" spans="2:15" x14ac:dyDescent="0.25">
      <c r="B40" s="51"/>
    </row>
    <row r="41" spans="2:15" x14ac:dyDescent="0.25">
      <c r="B41" s="48"/>
    </row>
    <row r="42" spans="2:15" x14ac:dyDescent="0.25">
      <c r="B42" s="51"/>
    </row>
    <row r="43" spans="2:15" x14ac:dyDescent="0.25">
      <c r="B43" s="48"/>
    </row>
    <row r="44" spans="2:15" x14ac:dyDescent="0.25">
      <c r="B44" s="48"/>
    </row>
    <row r="45" spans="2:15" x14ac:dyDescent="0.25">
      <c r="B45" s="48"/>
    </row>
    <row r="46" spans="2:15" x14ac:dyDescent="0.25">
      <c r="B46" s="48"/>
    </row>
    <row r="47" spans="2:15" x14ac:dyDescent="0.25">
      <c r="B47" s="48"/>
    </row>
    <row r="48" spans="2:15" x14ac:dyDescent="0.25">
      <c r="B48" s="48"/>
    </row>
    <row r="49" spans="2:15" x14ac:dyDescent="0.25">
      <c r="B49" s="48"/>
    </row>
    <row r="50" spans="2:15" x14ac:dyDescent="0.25">
      <c r="B50" s="48"/>
    </row>
    <row r="51" spans="2:15" x14ac:dyDescent="0.25">
      <c r="B51" s="48"/>
    </row>
    <row r="52" spans="2:15" x14ac:dyDescent="0.25">
      <c r="B52" s="47" t="s">
        <v>96</v>
      </c>
    </row>
    <row r="53" spans="2:15" x14ac:dyDescent="0.25">
      <c r="B53" s="48" t="s">
        <v>97</v>
      </c>
    </row>
    <row r="54" spans="2:15" x14ac:dyDescent="0.25">
      <c r="B54" s="48" t="s">
        <v>98</v>
      </c>
    </row>
    <row r="55" spans="2:15" x14ac:dyDescent="0.25">
      <c r="B55" s="48" t="s">
        <v>99</v>
      </c>
    </row>
    <row r="56" spans="2:15" ht="18.75" x14ac:dyDescent="0.25">
      <c r="B56" s="49" t="s">
        <v>93</v>
      </c>
    </row>
    <row r="57" spans="2:15" ht="26.25" customHeight="1" x14ac:dyDescent="0.25">
      <c r="B57" s="132" t="s">
        <v>100</v>
      </c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</row>
    <row r="58" spans="2:15" x14ac:dyDescent="0.25">
      <c r="B58" s="48"/>
    </row>
  </sheetData>
  <mergeCells count="12">
    <mergeCell ref="B57:O57"/>
    <mergeCell ref="A4:A6"/>
    <mergeCell ref="B4:B6"/>
    <mergeCell ref="C4:C6"/>
    <mergeCell ref="D4:D6"/>
    <mergeCell ref="E4:E6"/>
    <mergeCell ref="F4:G4"/>
    <mergeCell ref="H4:L4"/>
    <mergeCell ref="M4:M6"/>
    <mergeCell ref="N4:N6"/>
    <mergeCell ref="O4:P5"/>
    <mergeCell ref="B36:O3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C10D91605312448047ECB0893873D1" ma:contentTypeVersion="12" ma:contentTypeDescription="Create a new document." ma:contentTypeScope="" ma:versionID="ceac3cc6e9d8bd23add56a89de8978ad">
  <xsd:schema xmlns:xsd="http://www.w3.org/2001/XMLSchema" xmlns:xs="http://www.w3.org/2001/XMLSchema" xmlns:p="http://schemas.microsoft.com/office/2006/metadata/properties" xmlns:ns2="6bd4e906-b157-4480-9e1e-baf850752250" xmlns:ns3="2ce0b8ea-4591-4527-85a0-1989a772dc7e" targetNamespace="http://schemas.microsoft.com/office/2006/metadata/properties" ma:root="true" ma:fieldsID="80a9e31bcc6ccfa8908cdccae8b4935b" ns2:_="" ns3:_="">
    <xsd:import namespace="6bd4e906-b157-4480-9e1e-baf850752250"/>
    <xsd:import namespace="2ce0b8ea-4591-4527-85a0-1989a772dc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4e906-b157-4480-9e1e-baf850752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0b8ea-4591-4527-85a0-1989a772dc7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BE1312-CF3A-4041-B0EA-EA82D70B5423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919E4FDC-16DE-489E-95EA-7116104FCF6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bd4e906-b157-4480-9e1e-baf850752250"/>
    <ds:schemaRef ds:uri="2ce0b8ea-4591-4527-85a0-1989a772dc7e"/>
  </ds:schemaRefs>
</ds:datastoreItem>
</file>

<file path=customXml/itemProps3.xml><?xml version="1.0" encoding="utf-8"?>
<ds:datastoreItem xmlns:ds="http://schemas.openxmlformats.org/officeDocument/2006/customXml" ds:itemID="{BB62DD63-B974-403A-9B67-CEB9069C9D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Dress up Items _20200711</vt:lpstr>
      <vt:lpstr>DALs</vt:lpstr>
      <vt:lpstr>Electrical components 10-T-2580</vt:lpstr>
      <vt:lpstr>Instrument material</vt:lpstr>
      <vt:lpstr>Dress up Items</vt:lpstr>
      <vt:lpstr>Dress up Items!Print_Area</vt:lpstr>
      <vt:lpstr>Dress up Items _20200711!Print_Area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Kyusung Lee</cp:lastModifiedBy>
  <cp:lastPrinted>2020-07-22T09:32:03Z</cp:lastPrinted>
  <dcterms:created xsi:type="dcterms:W3CDTF">2020-02-25T03:55:05Z</dcterms:created>
  <dcterms:modified xsi:type="dcterms:W3CDTF">2024-04-09T22:56:25Z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0x01010020C10D91605312448047ECB0893873D1</vt:lpwstr>
  </property>
</Properties>
</file>