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a71ac7b5bfef6ae/Documents/1-Main/Repositories/public/re-xlsx-amort/"/>
    </mc:Choice>
  </mc:AlternateContent>
  <xr:revisionPtr revIDLastSave="1" documentId="8_{924D30BC-7DD1-40D4-884E-A16629EDE46B}" xr6:coauthVersionLast="47" xr6:coauthVersionMax="47" xr10:uidLastSave="{6C4E3102-4AED-4757-8837-90D12B7BB766}"/>
  <bookViews>
    <workbookView xWindow="-108" yWindow="-108" windowWidth="23256" windowHeight="12456" xr2:uid="{00000000-000D-0000-FFFF-FFFF00000000}"/>
  </bookViews>
  <sheets>
    <sheet name="PART 1" sheetId="1" r:id="rId1"/>
    <sheet name="PART 2" sheetId="2" r:id="rId2"/>
    <sheet name="PART 3" sheetId="3" r:id="rId3"/>
    <sheet name="PART 4" sheetId="4" r:id="rId4"/>
  </sheets>
  <externalReferences>
    <externalReference r:id="rId5"/>
  </externalReferenc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E18" i="1"/>
  <c r="E26" i="1"/>
  <c r="E20" i="1"/>
  <c r="E21" i="1"/>
  <c r="E19" i="1"/>
  <c r="E22" i="1"/>
  <c r="B27" i="1"/>
  <c r="D27" i="1"/>
  <c r="C27" i="1"/>
  <c r="E27" i="1"/>
  <c r="B28" i="1"/>
  <c r="D28" i="1"/>
  <c r="C28" i="1"/>
  <c r="E28" i="1"/>
  <c r="B29" i="1"/>
  <c r="D29" i="1"/>
  <c r="C29" i="1"/>
  <c r="E29" i="1"/>
  <c r="B30" i="1"/>
  <c r="D30" i="1"/>
  <c r="C30" i="1"/>
  <c r="E30" i="1"/>
  <c r="B31" i="1"/>
  <c r="D31" i="1"/>
  <c r="C31" i="1"/>
  <c r="E31" i="1"/>
  <c r="B32" i="1"/>
  <c r="D32" i="1"/>
  <c r="C32" i="1"/>
  <c r="E32" i="1"/>
  <c r="B33" i="1"/>
  <c r="D33" i="1"/>
  <c r="C33" i="1"/>
  <c r="E33" i="1"/>
  <c r="B34" i="1"/>
  <c r="D34" i="1"/>
  <c r="C34" i="1"/>
  <c r="E34" i="1"/>
  <c r="B35" i="1"/>
  <c r="D35" i="1"/>
  <c r="C35" i="1"/>
  <c r="E35" i="1"/>
  <c r="B36" i="1"/>
  <c r="D36" i="1"/>
  <c r="C36" i="1"/>
  <c r="E36" i="1"/>
  <c r="B37" i="1"/>
  <c r="D37" i="1"/>
  <c r="C37" i="1"/>
  <c r="E37" i="1"/>
  <c r="B38" i="1"/>
  <c r="D38" i="1"/>
  <c r="C38" i="1"/>
  <c r="E38" i="1"/>
  <c r="B39" i="1"/>
  <c r="D39" i="1"/>
  <c r="C39" i="1"/>
  <c r="E39" i="1"/>
  <c r="B40" i="1"/>
  <c r="D40" i="1"/>
  <c r="C40" i="1"/>
  <c r="E40" i="1"/>
  <c r="B41" i="1"/>
  <c r="D41" i="1"/>
  <c r="C41" i="1"/>
  <c r="E41" i="1"/>
  <c r="B42" i="1"/>
  <c r="D42" i="1"/>
  <c r="C42" i="1"/>
  <c r="E42" i="1"/>
  <c r="B43" i="1"/>
  <c r="D43" i="1"/>
  <c r="C43" i="1"/>
  <c r="E43" i="1"/>
  <c r="B44" i="1"/>
  <c r="D44" i="1"/>
  <c r="C44" i="1"/>
  <c r="E44" i="1"/>
  <c r="B45" i="1"/>
  <c r="D45" i="1"/>
  <c r="C45" i="1"/>
  <c r="E45" i="1"/>
  <c r="B46" i="1"/>
  <c r="D46" i="1"/>
  <c r="C46" i="1"/>
  <c r="E46" i="1"/>
  <c r="B47" i="1"/>
  <c r="D47" i="1"/>
  <c r="C47" i="1"/>
  <c r="E47" i="1"/>
  <c r="B48" i="1"/>
  <c r="D48" i="1"/>
  <c r="C48" i="1"/>
  <c r="E48" i="1"/>
  <c r="B49" i="1"/>
  <c r="D49" i="1"/>
  <c r="C49" i="1"/>
  <c r="E49" i="1"/>
  <c r="B50" i="1"/>
  <c r="D50" i="1"/>
  <c r="C50" i="1"/>
  <c r="E50" i="1"/>
  <c r="B51" i="1"/>
  <c r="D51" i="1"/>
  <c r="C51" i="1"/>
  <c r="E51" i="1"/>
  <c r="B52" i="1"/>
  <c r="D52" i="1"/>
  <c r="C52" i="1"/>
  <c r="E52" i="1"/>
  <c r="B53" i="1"/>
  <c r="D53" i="1"/>
  <c r="C53" i="1"/>
  <c r="E53" i="1"/>
  <c r="B54" i="1"/>
  <c r="D54" i="1"/>
  <c r="C54" i="1"/>
  <c r="E54" i="1"/>
  <c r="B55" i="1"/>
  <c r="D55" i="1"/>
  <c r="C55" i="1"/>
  <c r="E55" i="1"/>
  <c r="B56" i="1"/>
  <c r="D56" i="1"/>
  <c r="C56" i="1"/>
  <c r="E56" i="1"/>
  <c r="B57" i="1"/>
  <c r="D57" i="1"/>
  <c r="C57" i="1"/>
  <c r="E57" i="1"/>
  <c r="B58" i="1"/>
  <c r="D58" i="1"/>
  <c r="C58" i="1"/>
  <c r="E58" i="1"/>
  <c r="B59" i="1"/>
  <c r="D59" i="1"/>
  <c r="C59" i="1"/>
  <c r="E59" i="1"/>
  <c r="B60" i="1"/>
  <c r="D60" i="1"/>
  <c r="C60" i="1"/>
  <c r="E60" i="1"/>
  <c r="B61" i="1"/>
  <c r="D61" i="1"/>
  <c r="C61" i="1"/>
  <c r="E61" i="1"/>
  <c r="B62" i="1"/>
  <c r="D62" i="1"/>
  <c r="C62" i="1"/>
  <c r="E62" i="1"/>
  <c r="B63" i="1"/>
  <c r="D63" i="1"/>
  <c r="C63" i="1"/>
  <c r="E63" i="1"/>
  <c r="B64" i="1"/>
  <c r="D64" i="1"/>
  <c r="C64" i="1"/>
  <c r="E64" i="1"/>
  <c r="B65" i="1"/>
  <c r="D65" i="1"/>
  <c r="C65" i="1"/>
  <c r="E65" i="1"/>
  <c r="B66" i="1"/>
  <c r="D66" i="1"/>
  <c r="C66" i="1"/>
  <c r="E66" i="1"/>
  <c r="B67" i="1"/>
  <c r="D67" i="1"/>
  <c r="C67" i="1"/>
  <c r="E67" i="1"/>
  <c r="B68" i="1"/>
  <c r="D68" i="1"/>
  <c r="C68" i="1"/>
  <c r="E68" i="1"/>
  <c r="B69" i="1"/>
  <c r="D69" i="1"/>
  <c r="C69" i="1"/>
  <c r="E69" i="1"/>
  <c r="B70" i="1"/>
  <c r="D70" i="1"/>
  <c r="C70" i="1"/>
  <c r="E70" i="1"/>
  <c r="B71" i="1"/>
  <c r="D71" i="1"/>
  <c r="C71" i="1"/>
  <c r="E71" i="1"/>
  <c r="B72" i="1"/>
  <c r="D72" i="1"/>
  <c r="C72" i="1"/>
  <c r="E72" i="1"/>
  <c r="B73" i="1"/>
  <c r="D73" i="1"/>
  <c r="C73" i="1"/>
  <c r="E73" i="1"/>
  <c r="B74" i="1"/>
  <c r="D74" i="1"/>
  <c r="C74" i="1"/>
  <c r="E74" i="1"/>
  <c r="B75" i="1"/>
  <c r="D75" i="1"/>
  <c r="C75" i="1"/>
  <c r="E75" i="1"/>
  <c r="B76" i="1"/>
  <c r="D76" i="1"/>
  <c r="C76" i="1"/>
  <c r="E76" i="1"/>
  <c r="B77" i="1"/>
  <c r="D77" i="1"/>
  <c r="C77" i="1"/>
  <c r="E77" i="1"/>
  <c r="B78" i="1"/>
  <c r="D78" i="1"/>
  <c r="C78" i="1"/>
  <c r="E78" i="1"/>
  <c r="B79" i="1"/>
  <c r="D79" i="1"/>
  <c r="C79" i="1"/>
  <c r="E79" i="1"/>
  <c r="B80" i="1"/>
  <c r="D80" i="1"/>
  <c r="C80" i="1"/>
  <c r="E80" i="1"/>
  <c r="B81" i="1"/>
  <c r="D81" i="1"/>
  <c r="C81" i="1"/>
  <c r="E81" i="1"/>
  <c r="B82" i="1"/>
  <c r="D82" i="1"/>
  <c r="C82" i="1"/>
  <c r="E82" i="1"/>
  <c r="B83" i="1"/>
  <c r="D83" i="1"/>
  <c r="C83" i="1"/>
  <c r="E83" i="1"/>
  <c r="B84" i="1"/>
  <c r="D84" i="1"/>
  <c r="C84" i="1"/>
  <c r="E84" i="1"/>
  <c r="B85" i="1"/>
  <c r="D85" i="1"/>
  <c r="C85" i="1"/>
  <c r="E85" i="1"/>
  <c r="B86" i="1"/>
  <c r="D86" i="1"/>
  <c r="C86" i="1"/>
  <c r="E86" i="1"/>
  <c r="B87" i="1"/>
  <c r="D87" i="1"/>
  <c r="C87" i="1"/>
  <c r="E87" i="1"/>
  <c r="B88" i="1"/>
  <c r="D88" i="1"/>
  <c r="C88" i="1"/>
  <c r="E88" i="1"/>
  <c r="H88" i="1"/>
  <c r="J88" i="1"/>
  <c r="J7" i="1"/>
  <c r="C13" i="4"/>
  <c r="C5" i="4"/>
  <c r="I12" i="4"/>
  <c r="L15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C6" i="3"/>
  <c r="F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G65" i="3"/>
  <c r="I6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G64" i="3"/>
  <c r="I64" i="3"/>
  <c r="G63" i="3"/>
  <c r="I63" i="3"/>
  <c r="G62" i="3"/>
  <c r="I62" i="3"/>
  <c r="G61" i="3"/>
  <c r="I61" i="3"/>
  <c r="G60" i="3"/>
  <c r="I60" i="3"/>
  <c r="G59" i="3"/>
  <c r="I59" i="3"/>
  <c r="G58" i="3"/>
  <c r="I58" i="3"/>
  <c r="G57" i="3"/>
  <c r="I57" i="3"/>
  <c r="G56" i="3"/>
  <c r="I56" i="3"/>
  <c r="G55" i="3"/>
  <c r="I55" i="3"/>
  <c r="G54" i="3"/>
  <c r="I54" i="3"/>
  <c r="G53" i="3"/>
  <c r="I53" i="3"/>
  <c r="G52" i="3"/>
  <c r="I52" i="3"/>
  <c r="G51" i="3"/>
  <c r="I51" i="3"/>
  <c r="G50" i="3"/>
  <c r="I50" i="3"/>
  <c r="G49" i="3"/>
  <c r="I49" i="3"/>
  <c r="G48" i="3"/>
  <c r="I48" i="3"/>
  <c r="G47" i="3"/>
  <c r="I47" i="3"/>
  <c r="G46" i="3"/>
  <c r="I46" i="3"/>
  <c r="G45" i="3"/>
  <c r="I45" i="3"/>
  <c r="G44" i="3"/>
  <c r="I44" i="3"/>
  <c r="G43" i="3"/>
  <c r="I43" i="3"/>
  <c r="G42" i="3"/>
  <c r="I42" i="3"/>
  <c r="G41" i="3"/>
  <c r="I41" i="3"/>
  <c r="G40" i="3"/>
  <c r="I40" i="3"/>
  <c r="G39" i="3"/>
  <c r="I39" i="3"/>
  <c r="G38" i="3"/>
  <c r="I38" i="3"/>
  <c r="G37" i="3"/>
  <c r="I37" i="3"/>
  <c r="G36" i="3"/>
  <c r="I36" i="3"/>
  <c r="G35" i="3"/>
  <c r="I35" i="3"/>
  <c r="G34" i="3"/>
  <c r="I34" i="3"/>
  <c r="G33" i="3"/>
  <c r="I33" i="3"/>
  <c r="G32" i="3"/>
  <c r="I32" i="3"/>
  <c r="G31" i="3"/>
  <c r="I31" i="3"/>
  <c r="G30" i="3"/>
  <c r="I30" i="3"/>
  <c r="G29" i="3"/>
  <c r="I29" i="3"/>
  <c r="G28" i="3"/>
  <c r="I28" i="3"/>
  <c r="G27" i="3"/>
  <c r="I27" i="3"/>
  <c r="G26" i="3"/>
  <c r="I26" i="3"/>
  <c r="G25" i="3"/>
  <c r="I25" i="3"/>
  <c r="G24" i="3"/>
  <c r="I24" i="3"/>
  <c r="G23" i="3"/>
  <c r="I23" i="3"/>
  <c r="G22" i="3"/>
  <c r="I22" i="3"/>
  <c r="G21" i="3"/>
  <c r="I21" i="3"/>
  <c r="G20" i="3"/>
  <c r="I20" i="3"/>
  <c r="G19" i="3"/>
  <c r="I19" i="3"/>
  <c r="G18" i="3"/>
  <c r="I18" i="3"/>
  <c r="L17" i="3"/>
  <c r="G17" i="3"/>
  <c r="I17" i="3"/>
  <c r="L16" i="3"/>
  <c r="G16" i="3"/>
  <c r="I16" i="3"/>
  <c r="G15" i="3"/>
  <c r="I15" i="3"/>
  <c r="G14" i="3"/>
  <c r="I14" i="3"/>
  <c r="G13" i="3"/>
  <c r="I13" i="3"/>
  <c r="G12" i="3"/>
  <c r="I12" i="3"/>
  <c r="G11" i="3"/>
  <c r="I11" i="3"/>
  <c r="G10" i="3"/>
  <c r="I10" i="3"/>
  <c r="G9" i="3"/>
  <c r="I9" i="3"/>
  <c r="G8" i="3"/>
  <c r="I8" i="3"/>
  <c r="G7" i="3"/>
  <c r="I7" i="3"/>
  <c r="G6" i="3"/>
  <c r="I6" i="3"/>
  <c r="G5" i="3"/>
  <c r="I5" i="3"/>
  <c r="H13" i="4"/>
  <c r="E13" i="4"/>
  <c r="F13" i="4"/>
  <c r="G13" i="4"/>
  <c r="C14" i="4"/>
  <c r="H14" i="4"/>
  <c r="E14" i="4"/>
  <c r="F14" i="4"/>
  <c r="G14" i="4"/>
  <c r="C15" i="4"/>
  <c r="H15" i="4"/>
  <c r="E15" i="4"/>
  <c r="F15" i="4"/>
  <c r="G15" i="4"/>
  <c r="C16" i="4"/>
  <c r="H16" i="4"/>
  <c r="E16" i="4"/>
  <c r="F16" i="4"/>
  <c r="G16" i="4"/>
  <c r="C17" i="4"/>
  <c r="H17" i="4"/>
  <c r="E17" i="4"/>
  <c r="F17" i="4"/>
  <c r="G17" i="4"/>
  <c r="C18" i="4"/>
  <c r="H18" i="4"/>
  <c r="E18" i="4"/>
  <c r="F18" i="4"/>
  <c r="G18" i="4"/>
  <c r="C19" i="4"/>
  <c r="H19" i="4"/>
  <c r="E19" i="4"/>
  <c r="F19" i="4"/>
  <c r="G19" i="4"/>
  <c r="C20" i="4"/>
  <c r="H20" i="4"/>
  <c r="E20" i="4"/>
  <c r="F20" i="4"/>
  <c r="G20" i="4"/>
  <c r="C21" i="4"/>
  <c r="H21" i="4"/>
  <c r="E21" i="4"/>
  <c r="F21" i="4"/>
  <c r="G21" i="4"/>
  <c r="C22" i="4"/>
  <c r="H22" i="4"/>
  <c r="E22" i="4"/>
  <c r="F22" i="4"/>
  <c r="G22" i="4"/>
  <c r="C23" i="4"/>
  <c r="H23" i="4"/>
  <c r="E23" i="4"/>
  <c r="F23" i="4"/>
  <c r="G23" i="4"/>
  <c r="C24" i="4"/>
  <c r="H24" i="4"/>
  <c r="E24" i="4"/>
  <c r="F24" i="4"/>
  <c r="G24" i="4"/>
  <c r="C25" i="4"/>
  <c r="H25" i="4"/>
  <c r="E25" i="4"/>
  <c r="F25" i="4"/>
  <c r="G25" i="4"/>
  <c r="C26" i="4"/>
  <c r="H26" i="4"/>
  <c r="E26" i="4"/>
  <c r="F26" i="4"/>
  <c r="G26" i="4"/>
  <c r="C27" i="4"/>
  <c r="H27" i="4"/>
  <c r="E27" i="4"/>
  <c r="F27" i="4"/>
  <c r="G27" i="4"/>
  <c r="C28" i="4"/>
  <c r="H28" i="4"/>
  <c r="E28" i="4"/>
  <c r="F28" i="4"/>
  <c r="G28" i="4"/>
  <c r="C29" i="4"/>
  <c r="H29" i="4"/>
  <c r="E29" i="4"/>
  <c r="F29" i="4"/>
  <c r="G29" i="4"/>
  <c r="C30" i="4"/>
  <c r="H30" i="4"/>
  <c r="E30" i="4"/>
  <c r="F30" i="4"/>
  <c r="G30" i="4"/>
  <c r="C31" i="4"/>
  <c r="H31" i="4"/>
  <c r="E31" i="4"/>
  <c r="F31" i="4"/>
  <c r="G31" i="4"/>
  <c r="C32" i="4"/>
  <c r="H32" i="4"/>
  <c r="E32" i="4"/>
  <c r="F32" i="4"/>
  <c r="G32" i="4"/>
  <c r="C33" i="4"/>
  <c r="H33" i="4"/>
  <c r="E33" i="4"/>
  <c r="F33" i="4"/>
  <c r="G33" i="4"/>
  <c r="C34" i="4"/>
  <c r="H34" i="4"/>
  <c r="E34" i="4"/>
  <c r="F34" i="4"/>
  <c r="G34" i="4"/>
  <c r="C35" i="4"/>
  <c r="H35" i="4"/>
  <c r="E35" i="4"/>
  <c r="F35" i="4"/>
  <c r="G35" i="4"/>
  <c r="C36" i="4"/>
  <c r="H36" i="4"/>
  <c r="E36" i="4"/>
  <c r="F36" i="4"/>
  <c r="G36" i="4"/>
  <c r="C37" i="4"/>
  <c r="D7" i="4"/>
  <c r="D5" i="4"/>
  <c r="H37" i="4"/>
  <c r="E37" i="4"/>
  <c r="F37" i="4"/>
  <c r="G37" i="4"/>
  <c r="C38" i="4"/>
  <c r="H38" i="4"/>
  <c r="E38" i="4"/>
  <c r="F38" i="4"/>
  <c r="G38" i="4"/>
  <c r="C39" i="4"/>
  <c r="H39" i="4"/>
  <c r="E39" i="4"/>
  <c r="F39" i="4"/>
  <c r="G39" i="4"/>
  <c r="C40" i="4"/>
  <c r="H40" i="4"/>
  <c r="E40" i="4"/>
  <c r="F40" i="4"/>
  <c r="G40" i="4"/>
  <c r="C41" i="4"/>
  <c r="H41" i="4"/>
  <c r="E41" i="4"/>
  <c r="F41" i="4"/>
  <c r="G41" i="4"/>
  <c r="C42" i="4"/>
  <c r="H42" i="4"/>
  <c r="E42" i="4"/>
  <c r="F42" i="4"/>
  <c r="G42" i="4"/>
  <c r="C43" i="4"/>
  <c r="H43" i="4"/>
  <c r="E43" i="4"/>
  <c r="F43" i="4"/>
  <c r="G43" i="4"/>
  <c r="C44" i="4"/>
  <c r="H44" i="4"/>
  <c r="E44" i="4"/>
  <c r="F44" i="4"/>
  <c r="G44" i="4"/>
  <c r="C45" i="4"/>
  <c r="H45" i="4"/>
  <c r="E45" i="4"/>
  <c r="F45" i="4"/>
  <c r="G45" i="4"/>
  <c r="C46" i="4"/>
  <c r="H46" i="4"/>
  <c r="E46" i="4"/>
  <c r="F46" i="4"/>
  <c r="G46" i="4"/>
  <c r="C47" i="4"/>
  <c r="H47" i="4"/>
  <c r="E47" i="4"/>
  <c r="F47" i="4"/>
  <c r="G47" i="4"/>
  <c r="C48" i="4"/>
  <c r="H48" i="4"/>
  <c r="E48" i="4"/>
  <c r="F48" i="4"/>
  <c r="G48" i="4"/>
  <c r="C49" i="4"/>
  <c r="E7" i="4"/>
  <c r="E5" i="4"/>
  <c r="H49" i="4"/>
  <c r="E49" i="4"/>
  <c r="F49" i="4"/>
  <c r="G49" i="4"/>
  <c r="C50" i="4"/>
  <c r="H50" i="4"/>
  <c r="E50" i="4"/>
  <c r="F50" i="4"/>
  <c r="G50" i="4"/>
  <c r="C51" i="4"/>
  <c r="H51" i="4"/>
  <c r="E51" i="4"/>
  <c r="F51" i="4"/>
  <c r="G51" i="4"/>
  <c r="C52" i="4"/>
  <c r="H52" i="4"/>
  <c r="E52" i="4"/>
  <c r="F52" i="4"/>
  <c r="G52" i="4"/>
  <c r="C53" i="4"/>
  <c r="H53" i="4"/>
  <c r="E53" i="4"/>
  <c r="F53" i="4"/>
  <c r="G53" i="4"/>
  <c r="C54" i="4"/>
  <c r="H54" i="4"/>
  <c r="E54" i="4"/>
  <c r="F54" i="4"/>
  <c r="G54" i="4"/>
  <c r="C55" i="4"/>
  <c r="H55" i="4"/>
  <c r="E55" i="4"/>
  <c r="F55" i="4"/>
  <c r="G55" i="4"/>
  <c r="C56" i="4"/>
  <c r="H56" i="4"/>
  <c r="E56" i="4"/>
  <c r="F56" i="4"/>
  <c r="G56" i="4"/>
  <c r="C57" i="4"/>
  <c r="H57" i="4"/>
  <c r="E57" i="4"/>
  <c r="F57" i="4"/>
  <c r="G57" i="4"/>
  <c r="C58" i="4"/>
  <c r="H58" i="4"/>
  <c r="E58" i="4"/>
  <c r="F58" i="4"/>
  <c r="G58" i="4"/>
  <c r="C59" i="4"/>
  <c r="H59" i="4"/>
  <c r="E59" i="4"/>
  <c r="F59" i="4"/>
  <c r="G59" i="4"/>
  <c r="C60" i="4"/>
  <c r="H60" i="4"/>
  <c r="E60" i="4"/>
  <c r="F60" i="4"/>
  <c r="G60" i="4"/>
  <c r="C61" i="4"/>
  <c r="H61" i="4"/>
  <c r="E61" i="4"/>
  <c r="F61" i="4"/>
  <c r="G61" i="4"/>
  <c r="C62" i="4"/>
  <c r="H62" i="4"/>
  <c r="E62" i="4"/>
  <c r="F62" i="4"/>
  <c r="G62" i="4"/>
  <c r="C63" i="4"/>
  <c r="H63" i="4"/>
  <c r="E63" i="4"/>
  <c r="F63" i="4"/>
  <c r="G63" i="4"/>
  <c r="C64" i="4"/>
  <c r="H64" i="4"/>
  <c r="E64" i="4"/>
  <c r="F64" i="4"/>
  <c r="G64" i="4"/>
  <c r="C65" i="4"/>
  <c r="H65" i="4"/>
  <c r="E65" i="4"/>
  <c r="F65" i="4"/>
  <c r="G65" i="4"/>
  <c r="C66" i="4"/>
  <c r="H66" i="4"/>
  <c r="E66" i="4"/>
  <c r="F66" i="4"/>
  <c r="G66" i="4"/>
  <c r="C67" i="4"/>
  <c r="H67" i="4"/>
  <c r="E67" i="4"/>
  <c r="F67" i="4"/>
  <c r="G67" i="4"/>
  <c r="C68" i="4"/>
  <c r="H68" i="4"/>
  <c r="E68" i="4"/>
  <c r="F68" i="4"/>
  <c r="G68" i="4"/>
  <c r="C69" i="4"/>
  <c r="H69" i="4"/>
  <c r="E69" i="4"/>
  <c r="F69" i="4"/>
  <c r="G69" i="4"/>
  <c r="C70" i="4"/>
  <c r="H70" i="4"/>
  <c r="E70" i="4"/>
  <c r="F70" i="4"/>
  <c r="G70" i="4"/>
  <c r="C71" i="4"/>
  <c r="H71" i="4"/>
  <c r="E71" i="4"/>
  <c r="F71" i="4"/>
  <c r="G71" i="4"/>
  <c r="C72" i="4"/>
  <c r="H72" i="4"/>
  <c r="E72" i="4"/>
  <c r="F72" i="4"/>
  <c r="G72" i="4"/>
  <c r="C73" i="4"/>
  <c r="F5" i="4"/>
  <c r="I72" i="4"/>
  <c r="N21" i="4"/>
  <c r="N20" i="4"/>
  <c r="J12" i="4"/>
  <c r="I6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K72" i="4"/>
  <c r="N22" i="4"/>
  <c r="F7" i="4"/>
  <c r="H192" i="4"/>
  <c r="E73" i="4"/>
  <c r="F73" i="4"/>
  <c r="H73" i="4"/>
  <c r="G73" i="4"/>
  <c r="C74" i="4"/>
  <c r="E74" i="4"/>
  <c r="F74" i="4"/>
  <c r="H74" i="4"/>
  <c r="G74" i="4"/>
  <c r="C75" i="4"/>
  <c r="E75" i="4"/>
  <c r="F75" i="4"/>
  <c r="H75" i="4"/>
  <c r="G75" i="4"/>
  <c r="C76" i="4"/>
  <c r="E76" i="4"/>
  <c r="F76" i="4"/>
  <c r="H76" i="4"/>
  <c r="G76" i="4"/>
  <c r="C77" i="4"/>
  <c r="E77" i="4"/>
  <c r="F77" i="4"/>
  <c r="H77" i="4"/>
  <c r="G77" i="4"/>
  <c r="C78" i="4"/>
  <c r="E78" i="4"/>
  <c r="F78" i="4"/>
  <c r="H78" i="4"/>
  <c r="G78" i="4"/>
  <c r="C79" i="4"/>
  <c r="E79" i="4"/>
  <c r="F79" i="4"/>
  <c r="H79" i="4"/>
  <c r="G79" i="4"/>
  <c r="C80" i="4"/>
  <c r="E80" i="4"/>
  <c r="F80" i="4"/>
  <c r="H80" i="4"/>
  <c r="G80" i="4"/>
  <c r="C81" i="4"/>
  <c r="E81" i="4"/>
  <c r="F81" i="4"/>
  <c r="H81" i="4"/>
  <c r="G81" i="4"/>
  <c r="C82" i="4"/>
  <c r="E82" i="4"/>
  <c r="F82" i="4"/>
  <c r="H82" i="4"/>
  <c r="G82" i="4"/>
  <c r="C83" i="4"/>
  <c r="E83" i="4"/>
  <c r="F83" i="4"/>
  <c r="H83" i="4"/>
  <c r="G83" i="4"/>
  <c r="C84" i="4"/>
  <c r="E84" i="4"/>
  <c r="F84" i="4"/>
  <c r="H84" i="4"/>
  <c r="G84" i="4"/>
  <c r="C85" i="4"/>
  <c r="E85" i="4"/>
  <c r="F85" i="4"/>
  <c r="H85" i="4"/>
  <c r="G85" i="4"/>
  <c r="C86" i="4"/>
  <c r="E86" i="4"/>
  <c r="F86" i="4"/>
  <c r="H86" i="4"/>
  <c r="G86" i="4"/>
  <c r="C87" i="4"/>
  <c r="E87" i="4"/>
  <c r="F87" i="4"/>
  <c r="H87" i="4"/>
  <c r="G87" i="4"/>
  <c r="C88" i="4"/>
  <c r="E88" i="4"/>
  <c r="F88" i="4"/>
  <c r="H88" i="4"/>
  <c r="G88" i="4"/>
  <c r="C89" i="4"/>
  <c r="E89" i="4"/>
  <c r="F89" i="4"/>
  <c r="H89" i="4"/>
  <c r="G89" i="4"/>
  <c r="C90" i="4"/>
  <c r="E90" i="4"/>
  <c r="F90" i="4"/>
  <c r="H90" i="4"/>
  <c r="G90" i="4"/>
  <c r="C91" i="4"/>
  <c r="E91" i="4"/>
  <c r="F91" i="4"/>
  <c r="H91" i="4"/>
  <c r="G91" i="4"/>
  <c r="C92" i="4"/>
  <c r="E92" i="4"/>
  <c r="F92" i="4"/>
  <c r="H92" i="4"/>
  <c r="G92" i="4"/>
  <c r="C93" i="4"/>
  <c r="E93" i="4"/>
  <c r="F93" i="4"/>
  <c r="H93" i="4"/>
  <c r="G93" i="4"/>
  <c r="C94" i="4"/>
  <c r="E94" i="4"/>
  <c r="F94" i="4"/>
  <c r="H94" i="4"/>
  <c r="G94" i="4"/>
  <c r="C95" i="4"/>
  <c r="E95" i="4"/>
  <c r="F95" i="4"/>
  <c r="H95" i="4"/>
  <c r="G95" i="4"/>
  <c r="C96" i="4"/>
  <c r="E96" i="4"/>
  <c r="F96" i="4"/>
  <c r="H96" i="4"/>
  <c r="G96" i="4"/>
  <c r="C97" i="4"/>
  <c r="E97" i="4"/>
  <c r="F97" i="4"/>
  <c r="H97" i="4"/>
  <c r="G97" i="4"/>
  <c r="C98" i="4"/>
  <c r="E98" i="4"/>
  <c r="F98" i="4"/>
  <c r="H98" i="4"/>
  <c r="G98" i="4"/>
  <c r="C99" i="4"/>
  <c r="E99" i="4"/>
  <c r="F99" i="4"/>
  <c r="H99" i="4"/>
  <c r="G99" i="4"/>
  <c r="C100" i="4"/>
  <c r="E100" i="4"/>
  <c r="F100" i="4"/>
  <c r="H100" i="4"/>
  <c r="G100" i="4"/>
  <c r="C101" i="4"/>
  <c r="E101" i="4"/>
  <c r="F101" i="4"/>
  <c r="H101" i="4"/>
  <c r="G101" i="4"/>
  <c r="C102" i="4"/>
  <c r="E102" i="4"/>
  <c r="F102" i="4"/>
  <c r="H102" i="4"/>
  <c r="G102" i="4"/>
  <c r="C103" i="4"/>
  <c r="E103" i="4"/>
  <c r="F103" i="4"/>
  <c r="H103" i="4"/>
  <c r="G103" i="4"/>
  <c r="C104" i="4"/>
  <c r="E104" i="4"/>
  <c r="F104" i="4"/>
  <c r="H104" i="4"/>
  <c r="G104" i="4"/>
  <c r="C105" i="4"/>
  <c r="E105" i="4"/>
  <c r="F105" i="4"/>
  <c r="H105" i="4"/>
  <c r="G105" i="4"/>
  <c r="C106" i="4"/>
  <c r="E106" i="4"/>
  <c r="F106" i="4"/>
  <c r="H106" i="4"/>
  <c r="G106" i="4"/>
  <c r="C107" i="4"/>
  <c r="E107" i="4"/>
  <c r="F107" i="4"/>
  <c r="H107" i="4"/>
  <c r="G107" i="4"/>
  <c r="C108" i="4"/>
  <c r="E108" i="4"/>
  <c r="F108" i="4"/>
  <c r="H108" i="4"/>
  <c r="G108" i="4"/>
  <c r="C109" i="4"/>
  <c r="E109" i="4"/>
  <c r="F109" i="4"/>
  <c r="H109" i="4"/>
  <c r="G109" i="4"/>
  <c r="C110" i="4"/>
  <c r="E110" i="4"/>
  <c r="F110" i="4"/>
  <c r="H110" i="4"/>
  <c r="G110" i="4"/>
  <c r="C111" i="4"/>
  <c r="E111" i="4"/>
  <c r="F111" i="4"/>
  <c r="H111" i="4"/>
  <c r="G111" i="4"/>
  <c r="C112" i="4"/>
  <c r="E112" i="4"/>
  <c r="F112" i="4"/>
  <c r="H112" i="4"/>
  <c r="G112" i="4"/>
  <c r="C113" i="4"/>
  <c r="E113" i="4"/>
  <c r="F113" i="4"/>
  <c r="H113" i="4"/>
  <c r="G113" i="4"/>
  <c r="C114" i="4"/>
  <c r="E114" i="4"/>
  <c r="F114" i="4"/>
  <c r="H114" i="4"/>
  <c r="G114" i="4"/>
  <c r="C115" i="4"/>
  <c r="E115" i="4"/>
  <c r="F115" i="4"/>
  <c r="H115" i="4"/>
  <c r="G115" i="4"/>
  <c r="C116" i="4"/>
  <c r="E116" i="4"/>
  <c r="F116" i="4"/>
  <c r="H116" i="4"/>
  <c r="G116" i="4"/>
  <c r="C117" i="4"/>
  <c r="E117" i="4"/>
  <c r="F117" i="4"/>
  <c r="H117" i="4"/>
  <c r="G117" i="4"/>
  <c r="C118" i="4"/>
  <c r="E118" i="4"/>
  <c r="F118" i="4"/>
  <c r="H118" i="4"/>
  <c r="G118" i="4"/>
  <c r="C119" i="4"/>
  <c r="E119" i="4"/>
  <c r="F119" i="4"/>
  <c r="H119" i="4"/>
  <c r="G119" i="4"/>
  <c r="C120" i="4"/>
  <c r="E120" i="4"/>
  <c r="F120" i="4"/>
  <c r="H120" i="4"/>
  <c r="G120" i="4"/>
  <c r="C121" i="4"/>
  <c r="E121" i="4"/>
  <c r="F121" i="4"/>
  <c r="H121" i="4"/>
  <c r="G121" i="4"/>
  <c r="C122" i="4"/>
  <c r="E122" i="4"/>
  <c r="F122" i="4"/>
  <c r="H122" i="4"/>
  <c r="G122" i="4"/>
  <c r="C123" i="4"/>
  <c r="E123" i="4"/>
  <c r="F123" i="4"/>
  <c r="H123" i="4"/>
  <c r="G123" i="4"/>
  <c r="C124" i="4"/>
  <c r="E124" i="4"/>
  <c r="F124" i="4"/>
  <c r="H124" i="4"/>
  <c r="G124" i="4"/>
  <c r="C125" i="4"/>
  <c r="E125" i="4"/>
  <c r="F125" i="4"/>
  <c r="H125" i="4"/>
  <c r="G125" i="4"/>
  <c r="C126" i="4"/>
  <c r="E126" i="4"/>
  <c r="F126" i="4"/>
  <c r="H126" i="4"/>
  <c r="G126" i="4"/>
  <c r="C127" i="4"/>
  <c r="E127" i="4"/>
  <c r="F127" i="4"/>
  <c r="H127" i="4"/>
  <c r="G127" i="4"/>
  <c r="C128" i="4"/>
  <c r="E128" i="4"/>
  <c r="F128" i="4"/>
  <c r="H128" i="4"/>
  <c r="G128" i="4"/>
  <c r="C129" i="4"/>
  <c r="E129" i="4"/>
  <c r="F129" i="4"/>
  <c r="H129" i="4"/>
  <c r="G129" i="4"/>
  <c r="C130" i="4"/>
  <c r="E130" i="4"/>
  <c r="F130" i="4"/>
  <c r="H130" i="4"/>
  <c r="G130" i="4"/>
  <c r="C131" i="4"/>
  <c r="E131" i="4"/>
  <c r="F131" i="4"/>
  <c r="H131" i="4"/>
  <c r="G131" i="4"/>
  <c r="C132" i="4"/>
  <c r="E132" i="4"/>
  <c r="F132" i="4"/>
  <c r="H132" i="4"/>
  <c r="G132" i="4"/>
  <c r="C133" i="4"/>
  <c r="E133" i="4"/>
  <c r="F133" i="4"/>
  <c r="H133" i="4"/>
  <c r="G133" i="4"/>
  <c r="C134" i="4"/>
  <c r="E134" i="4"/>
  <c r="F134" i="4"/>
  <c r="H134" i="4"/>
  <c r="G134" i="4"/>
  <c r="C135" i="4"/>
  <c r="E135" i="4"/>
  <c r="F135" i="4"/>
  <c r="H135" i="4"/>
  <c r="G135" i="4"/>
  <c r="C136" i="4"/>
  <c r="E136" i="4"/>
  <c r="F136" i="4"/>
  <c r="H136" i="4"/>
  <c r="G136" i="4"/>
  <c r="C137" i="4"/>
  <c r="E137" i="4"/>
  <c r="F137" i="4"/>
  <c r="H137" i="4"/>
  <c r="G137" i="4"/>
  <c r="C138" i="4"/>
  <c r="E138" i="4"/>
  <c r="F138" i="4"/>
  <c r="H138" i="4"/>
  <c r="G138" i="4"/>
  <c r="C139" i="4"/>
  <c r="E139" i="4"/>
  <c r="F139" i="4"/>
  <c r="H139" i="4"/>
  <c r="G139" i="4"/>
  <c r="C140" i="4"/>
  <c r="E140" i="4"/>
  <c r="F140" i="4"/>
  <c r="H140" i="4"/>
  <c r="G140" i="4"/>
  <c r="C141" i="4"/>
  <c r="E141" i="4"/>
  <c r="F141" i="4"/>
  <c r="H141" i="4"/>
  <c r="G141" i="4"/>
  <c r="C142" i="4"/>
  <c r="E142" i="4"/>
  <c r="F142" i="4"/>
  <c r="H142" i="4"/>
  <c r="G142" i="4"/>
  <c r="C143" i="4"/>
  <c r="E143" i="4"/>
  <c r="F143" i="4"/>
  <c r="H143" i="4"/>
  <c r="G143" i="4"/>
  <c r="C144" i="4"/>
  <c r="E144" i="4"/>
  <c r="F144" i="4"/>
  <c r="H144" i="4"/>
  <c r="G144" i="4"/>
  <c r="C145" i="4"/>
  <c r="E145" i="4"/>
  <c r="F145" i="4"/>
  <c r="H145" i="4"/>
  <c r="G145" i="4"/>
  <c r="C146" i="4"/>
  <c r="E146" i="4"/>
  <c r="F146" i="4"/>
  <c r="H146" i="4"/>
  <c r="G146" i="4"/>
  <c r="C147" i="4"/>
  <c r="E147" i="4"/>
  <c r="F147" i="4"/>
  <c r="H147" i="4"/>
  <c r="G147" i="4"/>
  <c r="C148" i="4"/>
  <c r="E148" i="4"/>
  <c r="F148" i="4"/>
  <c r="H148" i="4"/>
  <c r="G148" i="4"/>
  <c r="C149" i="4"/>
  <c r="E149" i="4"/>
  <c r="F149" i="4"/>
  <c r="H149" i="4"/>
  <c r="G149" i="4"/>
  <c r="C150" i="4"/>
  <c r="E150" i="4"/>
  <c r="F150" i="4"/>
  <c r="H150" i="4"/>
  <c r="G150" i="4"/>
  <c r="C151" i="4"/>
  <c r="E151" i="4"/>
  <c r="F151" i="4"/>
  <c r="H151" i="4"/>
  <c r="G151" i="4"/>
  <c r="C152" i="4"/>
  <c r="E152" i="4"/>
  <c r="F152" i="4"/>
  <c r="H152" i="4"/>
  <c r="G152" i="4"/>
  <c r="C153" i="4"/>
  <c r="E153" i="4"/>
  <c r="F153" i="4"/>
  <c r="H153" i="4"/>
  <c r="G153" i="4"/>
  <c r="C154" i="4"/>
  <c r="E154" i="4"/>
  <c r="F154" i="4"/>
  <c r="H154" i="4"/>
  <c r="G154" i="4"/>
  <c r="C155" i="4"/>
  <c r="E155" i="4"/>
  <c r="F155" i="4"/>
  <c r="H155" i="4"/>
  <c r="G155" i="4"/>
  <c r="C156" i="4"/>
  <c r="E156" i="4"/>
  <c r="F156" i="4"/>
  <c r="H156" i="4"/>
  <c r="G156" i="4"/>
  <c r="C157" i="4"/>
  <c r="E157" i="4"/>
  <c r="F157" i="4"/>
  <c r="H157" i="4"/>
  <c r="G157" i="4"/>
  <c r="C158" i="4"/>
  <c r="E158" i="4"/>
  <c r="F158" i="4"/>
  <c r="H158" i="4"/>
  <c r="G158" i="4"/>
  <c r="C159" i="4"/>
  <c r="E159" i="4"/>
  <c r="F159" i="4"/>
  <c r="H159" i="4"/>
  <c r="G159" i="4"/>
  <c r="C160" i="4"/>
  <c r="E160" i="4"/>
  <c r="F160" i="4"/>
  <c r="H160" i="4"/>
  <c r="G160" i="4"/>
  <c r="C161" i="4"/>
  <c r="E161" i="4"/>
  <c r="F161" i="4"/>
  <c r="H161" i="4"/>
  <c r="G161" i="4"/>
  <c r="C162" i="4"/>
  <c r="E162" i="4"/>
  <c r="F162" i="4"/>
  <c r="H162" i="4"/>
  <c r="G162" i="4"/>
  <c r="C163" i="4"/>
  <c r="E163" i="4"/>
  <c r="F163" i="4"/>
  <c r="H163" i="4"/>
  <c r="G163" i="4"/>
  <c r="C164" i="4"/>
  <c r="E164" i="4"/>
  <c r="F164" i="4"/>
  <c r="H164" i="4"/>
  <c r="G164" i="4"/>
  <c r="C165" i="4"/>
  <c r="E165" i="4"/>
  <c r="F165" i="4"/>
  <c r="H165" i="4"/>
  <c r="G165" i="4"/>
  <c r="C166" i="4"/>
  <c r="E166" i="4"/>
  <c r="F166" i="4"/>
  <c r="H166" i="4"/>
  <c r="G166" i="4"/>
  <c r="C167" i="4"/>
  <c r="E167" i="4"/>
  <c r="F167" i="4"/>
  <c r="H167" i="4"/>
  <c r="G167" i="4"/>
  <c r="C168" i="4"/>
  <c r="E168" i="4"/>
  <c r="F168" i="4"/>
  <c r="H168" i="4"/>
  <c r="G168" i="4"/>
  <c r="C169" i="4"/>
  <c r="E169" i="4"/>
  <c r="F169" i="4"/>
  <c r="H169" i="4"/>
  <c r="G169" i="4"/>
  <c r="C170" i="4"/>
  <c r="E170" i="4"/>
  <c r="F170" i="4"/>
  <c r="H170" i="4"/>
  <c r="G170" i="4"/>
  <c r="C171" i="4"/>
  <c r="E171" i="4"/>
  <c r="F171" i="4"/>
  <c r="H171" i="4"/>
  <c r="G171" i="4"/>
  <c r="C172" i="4"/>
  <c r="E172" i="4"/>
  <c r="F172" i="4"/>
  <c r="H172" i="4"/>
  <c r="G172" i="4"/>
  <c r="C173" i="4"/>
  <c r="E173" i="4"/>
  <c r="F173" i="4"/>
  <c r="H173" i="4"/>
  <c r="G173" i="4"/>
  <c r="C174" i="4"/>
  <c r="E174" i="4"/>
  <c r="F174" i="4"/>
  <c r="H174" i="4"/>
  <c r="G174" i="4"/>
  <c r="C175" i="4"/>
  <c r="E175" i="4"/>
  <c r="F175" i="4"/>
  <c r="H175" i="4"/>
  <c r="G175" i="4"/>
  <c r="C176" i="4"/>
  <c r="E176" i="4"/>
  <c r="F176" i="4"/>
  <c r="H176" i="4"/>
  <c r="G176" i="4"/>
  <c r="C177" i="4"/>
  <c r="E177" i="4"/>
  <c r="F177" i="4"/>
  <c r="H177" i="4"/>
  <c r="G177" i="4"/>
  <c r="C178" i="4"/>
  <c r="E178" i="4"/>
  <c r="F178" i="4"/>
  <c r="H178" i="4"/>
  <c r="G178" i="4"/>
  <c r="C179" i="4"/>
  <c r="E179" i="4"/>
  <c r="F179" i="4"/>
  <c r="H179" i="4"/>
  <c r="G179" i="4"/>
  <c r="C180" i="4"/>
  <c r="E180" i="4"/>
  <c r="F180" i="4"/>
  <c r="H180" i="4"/>
  <c r="G180" i="4"/>
  <c r="C181" i="4"/>
  <c r="E181" i="4"/>
  <c r="F181" i="4"/>
  <c r="H181" i="4"/>
  <c r="G181" i="4"/>
  <c r="C182" i="4"/>
  <c r="E182" i="4"/>
  <c r="F182" i="4"/>
  <c r="H182" i="4"/>
  <c r="G182" i="4"/>
  <c r="C183" i="4"/>
  <c r="E183" i="4"/>
  <c r="F183" i="4"/>
  <c r="H183" i="4"/>
  <c r="G183" i="4"/>
  <c r="C184" i="4"/>
  <c r="E184" i="4"/>
  <c r="F184" i="4"/>
  <c r="H184" i="4"/>
  <c r="G184" i="4"/>
  <c r="C185" i="4"/>
  <c r="E185" i="4"/>
  <c r="F185" i="4"/>
  <c r="H185" i="4"/>
  <c r="G185" i="4"/>
  <c r="C186" i="4"/>
  <c r="E186" i="4"/>
  <c r="F186" i="4"/>
  <c r="H186" i="4"/>
  <c r="G186" i="4"/>
  <c r="C187" i="4"/>
  <c r="E187" i="4"/>
  <c r="F187" i="4"/>
  <c r="H187" i="4"/>
  <c r="G187" i="4"/>
  <c r="C188" i="4"/>
  <c r="E188" i="4"/>
  <c r="F188" i="4"/>
  <c r="H188" i="4"/>
  <c r="G188" i="4"/>
  <c r="C189" i="4"/>
  <c r="E189" i="4"/>
  <c r="F189" i="4"/>
  <c r="H189" i="4"/>
  <c r="G189" i="4"/>
  <c r="C190" i="4"/>
  <c r="E190" i="4"/>
  <c r="F190" i="4"/>
  <c r="H190" i="4"/>
  <c r="G190" i="4"/>
  <c r="C191" i="4"/>
  <c r="E191" i="4"/>
  <c r="F191" i="4"/>
  <c r="H191" i="4"/>
  <c r="G191" i="4"/>
  <c r="C192" i="4"/>
  <c r="E192" i="4"/>
  <c r="F192" i="4"/>
  <c r="G192" i="4"/>
  <c r="C193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C8" i="4"/>
  <c r="F8" i="4"/>
  <c r="E8" i="4"/>
  <c r="D8" i="4"/>
  <c r="I14" i="4"/>
  <c r="K14" i="4"/>
  <c r="I15" i="4"/>
  <c r="K15" i="4"/>
  <c r="I16" i="4"/>
  <c r="K16" i="4"/>
  <c r="I17" i="4"/>
  <c r="K17" i="4"/>
  <c r="I18" i="4"/>
  <c r="K18" i="4"/>
  <c r="I19" i="4"/>
  <c r="K19" i="4"/>
  <c r="I20" i="4"/>
  <c r="K20" i="4"/>
  <c r="I21" i="4"/>
  <c r="K21" i="4"/>
  <c r="I22" i="4"/>
  <c r="K22" i="4"/>
  <c r="I23" i="4"/>
  <c r="K23" i="4"/>
  <c r="I24" i="4"/>
  <c r="K24" i="4"/>
  <c r="I25" i="4"/>
  <c r="K25" i="4"/>
  <c r="I26" i="4"/>
  <c r="K26" i="4"/>
  <c r="I27" i="4"/>
  <c r="K27" i="4"/>
  <c r="I28" i="4"/>
  <c r="K28" i="4"/>
  <c r="I29" i="4"/>
  <c r="K29" i="4"/>
  <c r="I30" i="4"/>
  <c r="K30" i="4"/>
  <c r="I31" i="4"/>
  <c r="K31" i="4"/>
  <c r="I32" i="4"/>
  <c r="K32" i="4"/>
  <c r="I33" i="4"/>
  <c r="K33" i="4"/>
  <c r="I34" i="4"/>
  <c r="K34" i="4"/>
  <c r="I35" i="4"/>
  <c r="K35" i="4"/>
  <c r="I36" i="4"/>
  <c r="K36" i="4"/>
  <c r="I37" i="4"/>
  <c r="K37" i="4"/>
  <c r="I38" i="4"/>
  <c r="K38" i="4"/>
  <c r="I39" i="4"/>
  <c r="K39" i="4"/>
  <c r="I40" i="4"/>
  <c r="K40" i="4"/>
  <c r="I41" i="4"/>
  <c r="K41" i="4"/>
  <c r="I42" i="4"/>
  <c r="K42" i="4"/>
  <c r="I43" i="4"/>
  <c r="K43" i="4"/>
  <c r="I44" i="4"/>
  <c r="K44" i="4"/>
  <c r="I45" i="4"/>
  <c r="K45" i="4"/>
  <c r="I46" i="4"/>
  <c r="K46" i="4"/>
  <c r="I47" i="4"/>
  <c r="K47" i="4"/>
  <c r="I48" i="4"/>
  <c r="K48" i="4"/>
  <c r="I49" i="4"/>
  <c r="K49" i="4"/>
  <c r="I50" i="4"/>
  <c r="K50" i="4"/>
  <c r="I51" i="4"/>
  <c r="K51" i="4"/>
  <c r="I52" i="4"/>
  <c r="K52" i="4"/>
  <c r="I53" i="4"/>
  <c r="K53" i="4"/>
  <c r="I54" i="4"/>
  <c r="K54" i="4"/>
  <c r="I55" i="4"/>
  <c r="K55" i="4"/>
  <c r="I56" i="4"/>
  <c r="K56" i="4"/>
  <c r="I57" i="4"/>
  <c r="K57" i="4"/>
  <c r="I58" i="4"/>
  <c r="K58" i="4"/>
  <c r="I59" i="4"/>
  <c r="K59" i="4"/>
  <c r="I60" i="4"/>
  <c r="K60" i="4"/>
  <c r="I61" i="4"/>
  <c r="K61" i="4"/>
  <c r="I62" i="4"/>
  <c r="K62" i="4"/>
  <c r="I63" i="4"/>
  <c r="K63" i="4"/>
  <c r="I64" i="4"/>
  <c r="K64" i="4"/>
  <c r="I65" i="4"/>
  <c r="K65" i="4"/>
  <c r="I66" i="4"/>
  <c r="K66" i="4"/>
  <c r="I67" i="4"/>
  <c r="K67" i="4"/>
  <c r="I68" i="4"/>
  <c r="K68" i="4"/>
  <c r="I69" i="4"/>
  <c r="K69" i="4"/>
  <c r="I70" i="4"/>
  <c r="K70" i="4"/>
  <c r="I71" i="4"/>
  <c r="K71" i="4"/>
  <c r="I73" i="4"/>
  <c r="K73" i="4"/>
  <c r="I74" i="4"/>
  <c r="K74" i="4"/>
  <c r="I75" i="4"/>
  <c r="K75" i="4"/>
  <c r="I76" i="4"/>
  <c r="K76" i="4"/>
  <c r="I77" i="4"/>
  <c r="K77" i="4"/>
  <c r="I78" i="4"/>
  <c r="K78" i="4"/>
  <c r="I79" i="4"/>
  <c r="K79" i="4"/>
  <c r="I80" i="4"/>
  <c r="K80" i="4"/>
  <c r="I81" i="4"/>
  <c r="K81" i="4"/>
  <c r="I82" i="4"/>
  <c r="K82" i="4"/>
  <c r="I83" i="4"/>
  <c r="K83" i="4"/>
  <c r="I84" i="4"/>
  <c r="K84" i="4"/>
  <c r="I85" i="4"/>
  <c r="K85" i="4"/>
  <c r="I86" i="4"/>
  <c r="K86" i="4"/>
  <c r="I87" i="4"/>
  <c r="K87" i="4"/>
  <c r="I88" i="4"/>
  <c r="K88" i="4"/>
  <c r="I89" i="4"/>
  <c r="K89" i="4"/>
  <c r="I90" i="4"/>
  <c r="K90" i="4"/>
  <c r="I91" i="4"/>
  <c r="K91" i="4"/>
  <c r="I92" i="4"/>
  <c r="K92" i="4"/>
  <c r="I93" i="4"/>
  <c r="K93" i="4"/>
  <c r="I94" i="4"/>
  <c r="K94" i="4"/>
  <c r="I95" i="4"/>
  <c r="K95" i="4"/>
  <c r="I96" i="4"/>
  <c r="K96" i="4"/>
  <c r="I97" i="4"/>
  <c r="K97" i="4"/>
  <c r="I98" i="4"/>
  <c r="K98" i="4"/>
  <c r="I99" i="4"/>
  <c r="K99" i="4"/>
  <c r="I100" i="4"/>
  <c r="K100" i="4"/>
  <c r="I101" i="4"/>
  <c r="K101" i="4"/>
  <c r="I102" i="4"/>
  <c r="K102" i="4"/>
  <c r="I103" i="4"/>
  <c r="K103" i="4"/>
  <c r="I104" i="4"/>
  <c r="K104" i="4"/>
  <c r="I105" i="4"/>
  <c r="K105" i="4"/>
  <c r="I106" i="4"/>
  <c r="K106" i="4"/>
  <c r="I107" i="4"/>
  <c r="K107" i="4"/>
  <c r="I108" i="4"/>
  <c r="K108" i="4"/>
  <c r="I109" i="4"/>
  <c r="K109" i="4"/>
  <c r="I110" i="4"/>
  <c r="K110" i="4"/>
  <c r="I111" i="4"/>
  <c r="K111" i="4"/>
  <c r="I112" i="4"/>
  <c r="K112" i="4"/>
  <c r="I113" i="4"/>
  <c r="K113" i="4"/>
  <c r="I114" i="4"/>
  <c r="K114" i="4"/>
  <c r="I115" i="4"/>
  <c r="K115" i="4"/>
  <c r="I116" i="4"/>
  <c r="K116" i="4"/>
  <c r="I117" i="4"/>
  <c r="K117" i="4"/>
  <c r="I118" i="4"/>
  <c r="K118" i="4"/>
  <c r="I119" i="4"/>
  <c r="K119" i="4"/>
  <c r="I120" i="4"/>
  <c r="K120" i="4"/>
  <c r="I121" i="4"/>
  <c r="K121" i="4"/>
  <c r="I122" i="4"/>
  <c r="K122" i="4"/>
  <c r="I123" i="4"/>
  <c r="K123" i="4"/>
  <c r="I124" i="4"/>
  <c r="K124" i="4"/>
  <c r="I125" i="4"/>
  <c r="K125" i="4"/>
  <c r="I126" i="4"/>
  <c r="K126" i="4"/>
  <c r="I127" i="4"/>
  <c r="K127" i="4"/>
  <c r="I128" i="4"/>
  <c r="K128" i="4"/>
  <c r="I129" i="4"/>
  <c r="K129" i="4"/>
  <c r="I130" i="4"/>
  <c r="K130" i="4"/>
  <c r="I131" i="4"/>
  <c r="K131" i="4"/>
  <c r="I132" i="4"/>
  <c r="K132" i="4"/>
  <c r="I133" i="4"/>
  <c r="K133" i="4"/>
  <c r="I134" i="4"/>
  <c r="K134" i="4"/>
  <c r="I135" i="4"/>
  <c r="K135" i="4"/>
  <c r="I136" i="4"/>
  <c r="K136" i="4"/>
  <c r="I137" i="4"/>
  <c r="K137" i="4"/>
  <c r="I138" i="4"/>
  <c r="K138" i="4"/>
  <c r="I139" i="4"/>
  <c r="K139" i="4"/>
  <c r="I140" i="4"/>
  <c r="K140" i="4"/>
  <c r="I141" i="4"/>
  <c r="K141" i="4"/>
  <c r="I142" i="4"/>
  <c r="K142" i="4"/>
  <c r="I143" i="4"/>
  <c r="K143" i="4"/>
  <c r="I144" i="4"/>
  <c r="K144" i="4"/>
  <c r="I145" i="4"/>
  <c r="K145" i="4"/>
  <c r="I146" i="4"/>
  <c r="K146" i="4"/>
  <c r="I147" i="4"/>
  <c r="K147" i="4"/>
  <c r="I148" i="4"/>
  <c r="K148" i="4"/>
  <c r="I149" i="4"/>
  <c r="K149" i="4"/>
  <c r="I150" i="4"/>
  <c r="K150" i="4"/>
  <c r="I151" i="4"/>
  <c r="K151" i="4"/>
  <c r="I152" i="4"/>
  <c r="K152" i="4"/>
  <c r="I153" i="4"/>
  <c r="K153" i="4"/>
  <c r="I154" i="4"/>
  <c r="K154" i="4"/>
  <c r="I155" i="4"/>
  <c r="K155" i="4"/>
  <c r="I156" i="4"/>
  <c r="K156" i="4"/>
  <c r="I157" i="4"/>
  <c r="K157" i="4"/>
  <c r="I158" i="4"/>
  <c r="K158" i="4"/>
  <c r="I159" i="4"/>
  <c r="K159" i="4"/>
  <c r="I160" i="4"/>
  <c r="K160" i="4"/>
  <c r="I161" i="4"/>
  <c r="K161" i="4"/>
  <c r="I162" i="4"/>
  <c r="K162" i="4"/>
  <c r="I163" i="4"/>
  <c r="K163" i="4"/>
  <c r="I164" i="4"/>
  <c r="K164" i="4"/>
  <c r="I165" i="4"/>
  <c r="K165" i="4"/>
  <c r="I166" i="4"/>
  <c r="K166" i="4"/>
  <c r="I167" i="4"/>
  <c r="K167" i="4"/>
  <c r="I168" i="4"/>
  <c r="K168" i="4"/>
  <c r="I169" i="4"/>
  <c r="K169" i="4"/>
  <c r="I170" i="4"/>
  <c r="K170" i="4"/>
  <c r="I171" i="4"/>
  <c r="K171" i="4"/>
  <c r="I172" i="4"/>
  <c r="K172" i="4"/>
  <c r="I173" i="4"/>
  <c r="K173" i="4"/>
  <c r="I174" i="4"/>
  <c r="K174" i="4"/>
  <c r="I175" i="4"/>
  <c r="K175" i="4"/>
  <c r="I176" i="4"/>
  <c r="K176" i="4"/>
  <c r="I177" i="4"/>
  <c r="K177" i="4"/>
  <c r="I178" i="4"/>
  <c r="K178" i="4"/>
  <c r="I179" i="4"/>
  <c r="K179" i="4"/>
  <c r="I180" i="4"/>
  <c r="K180" i="4"/>
  <c r="I181" i="4"/>
  <c r="K181" i="4"/>
  <c r="I182" i="4"/>
  <c r="K182" i="4"/>
  <c r="I183" i="4"/>
  <c r="K183" i="4"/>
  <c r="I184" i="4"/>
  <c r="K184" i="4"/>
  <c r="I185" i="4"/>
  <c r="K185" i="4"/>
  <c r="I186" i="4"/>
  <c r="K186" i="4"/>
  <c r="I187" i="4"/>
  <c r="K187" i="4"/>
  <c r="I188" i="4"/>
  <c r="K188" i="4"/>
  <c r="I189" i="4"/>
  <c r="K189" i="4"/>
  <c r="I190" i="4"/>
  <c r="K190" i="4"/>
  <c r="I191" i="4"/>
  <c r="K191" i="4"/>
  <c r="I192" i="4"/>
  <c r="K192" i="4"/>
  <c r="I13" i="4"/>
  <c r="K13" i="4"/>
  <c r="K12" i="4"/>
  <c r="E19" i="2"/>
  <c r="E27" i="2"/>
  <c r="E21" i="2"/>
  <c r="E22" i="2"/>
  <c r="E20" i="2"/>
  <c r="E14" i="2"/>
  <c r="E18" i="2"/>
  <c r="E23" i="2"/>
  <c r="B28" i="2"/>
  <c r="D28" i="2"/>
  <c r="C28" i="2"/>
  <c r="E28" i="2"/>
  <c r="B29" i="2"/>
  <c r="D29" i="2"/>
  <c r="C29" i="2"/>
  <c r="E29" i="2"/>
  <c r="B30" i="2"/>
  <c r="D30" i="2"/>
  <c r="C30" i="2"/>
  <c r="E30" i="2"/>
  <c r="B31" i="2"/>
  <c r="D31" i="2"/>
  <c r="C31" i="2"/>
  <c r="E31" i="2"/>
  <c r="B32" i="2"/>
  <c r="D32" i="2"/>
  <c r="C32" i="2"/>
  <c r="E32" i="2"/>
  <c r="B33" i="2"/>
  <c r="D33" i="2"/>
  <c r="C33" i="2"/>
  <c r="E33" i="2"/>
  <c r="B34" i="2"/>
  <c r="D34" i="2"/>
  <c r="C34" i="2"/>
  <c r="E34" i="2"/>
  <c r="B35" i="2"/>
  <c r="D35" i="2"/>
  <c r="C35" i="2"/>
  <c r="E35" i="2"/>
  <c r="B36" i="2"/>
  <c r="D36" i="2"/>
  <c r="C36" i="2"/>
  <c r="E36" i="2"/>
  <c r="B37" i="2"/>
  <c r="D37" i="2"/>
  <c r="C37" i="2"/>
  <c r="E37" i="2"/>
  <c r="B38" i="2"/>
  <c r="D38" i="2"/>
  <c r="C38" i="2"/>
  <c r="E38" i="2"/>
  <c r="B39" i="2"/>
  <c r="D39" i="2"/>
  <c r="C39" i="2"/>
  <c r="E39" i="2"/>
  <c r="B40" i="2"/>
  <c r="D40" i="2"/>
  <c r="C40" i="2"/>
  <c r="E40" i="2"/>
  <c r="B41" i="2"/>
  <c r="D41" i="2"/>
  <c r="C41" i="2"/>
  <c r="E41" i="2"/>
  <c r="B42" i="2"/>
  <c r="D42" i="2"/>
  <c r="C42" i="2"/>
  <c r="E42" i="2"/>
  <c r="B43" i="2"/>
  <c r="D43" i="2"/>
  <c r="C43" i="2"/>
  <c r="E43" i="2"/>
  <c r="B44" i="2"/>
  <c r="D44" i="2"/>
  <c r="C44" i="2"/>
  <c r="E44" i="2"/>
  <c r="B45" i="2"/>
  <c r="D45" i="2"/>
  <c r="C45" i="2"/>
  <c r="E45" i="2"/>
  <c r="B46" i="2"/>
  <c r="D46" i="2"/>
  <c r="C46" i="2"/>
  <c r="E46" i="2"/>
  <c r="B47" i="2"/>
  <c r="D47" i="2"/>
  <c r="C47" i="2"/>
  <c r="E47" i="2"/>
  <c r="B48" i="2"/>
  <c r="D48" i="2"/>
  <c r="C48" i="2"/>
  <c r="E48" i="2"/>
  <c r="B49" i="2"/>
  <c r="D49" i="2"/>
  <c r="C49" i="2"/>
  <c r="E49" i="2"/>
  <c r="B50" i="2"/>
  <c r="D50" i="2"/>
  <c r="C50" i="2"/>
  <c r="E50" i="2"/>
  <c r="B51" i="2"/>
  <c r="D51" i="2"/>
  <c r="C51" i="2"/>
  <c r="E51" i="2"/>
  <c r="B52" i="2"/>
  <c r="D52" i="2"/>
  <c r="C52" i="2"/>
  <c r="E52" i="2"/>
  <c r="B53" i="2"/>
  <c r="D53" i="2"/>
  <c r="C53" i="2"/>
  <c r="E53" i="2"/>
  <c r="B54" i="2"/>
  <c r="D54" i="2"/>
  <c r="C54" i="2"/>
  <c r="E54" i="2"/>
  <c r="B55" i="2"/>
  <c r="D55" i="2"/>
  <c r="C55" i="2"/>
  <c r="E55" i="2"/>
  <c r="B56" i="2"/>
  <c r="D56" i="2"/>
  <c r="C56" i="2"/>
  <c r="E56" i="2"/>
  <c r="B57" i="2"/>
  <c r="D57" i="2"/>
  <c r="C57" i="2"/>
  <c r="E57" i="2"/>
  <c r="B58" i="2"/>
  <c r="D58" i="2"/>
  <c r="C58" i="2"/>
  <c r="E58" i="2"/>
  <c r="B59" i="2"/>
  <c r="D59" i="2"/>
  <c r="C59" i="2"/>
  <c r="E59" i="2"/>
  <c r="B60" i="2"/>
  <c r="D60" i="2"/>
  <c r="C60" i="2"/>
  <c r="E60" i="2"/>
  <c r="B61" i="2"/>
  <c r="D61" i="2"/>
  <c r="C61" i="2"/>
  <c r="E61" i="2"/>
  <c r="B62" i="2"/>
  <c r="D62" i="2"/>
  <c r="C62" i="2"/>
  <c r="E62" i="2"/>
  <c r="B63" i="2"/>
  <c r="D63" i="2"/>
  <c r="C63" i="2"/>
  <c r="E63" i="2"/>
  <c r="B64" i="2"/>
  <c r="D64" i="2"/>
  <c r="C64" i="2"/>
  <c r="E64" i="2"/>
  <c r="B65" i="2"/>
  <c r="D65" i="2"/>
  <c r="C65" i="2"/>
  <c r="E65" i="2"/>
  <c r="B66" i="2"/>
  <c r="D66" i="2"/>
  <c r="C66" i="2"/>
  <c r="E66" i="2"/>
  <c r="B67" i="2"/>
  <c r="D67" i="2"/>
  <c r="C67" i="2"/>
  <c r="E67" i="2"/>
  <c r="B68" i="2"/>
  <c r="D68" i="2"/>
  <c r="C68" i="2"/>
  <c r="E68" i="2"/>
  <c r="B69" i="2"/>
  <c r="D69" i="2"/>
  <c r="C69" i="2"/>
  <c r="E69" i="2"/>
  <c r="B70" i="2"/>
  <c r="D70" i="2"/>
  <c r="C70" i="2"/>
  <c r="E70" i="2"/>
  <c r="B71" i="2"/>
  <c r="D71" i="2"/>
  <c r="C71" i="2"/>
  <c r="E71" i="2"/>
  <c r="B72" i="2"/>
  <c r="D72" i="2"/>
  <c r="C72" i="2"/>
  <c r="E72" i="2"/>
  <c r="B73" i="2"/>
  <c r="D73" i="2"/>
  <c r="C73" i="2"/>
  <c r="E73" i="2"/>
  <c r="B74" i="2"/>
  <c r="D74" i="2"/>
  <c r="C74" i="2"/>
  <c r="E74" i="2"/>
  <c r="B75" i="2"/>
  <c r="D75" i="2"/>
  <c r="C75" i="2"/>
  <c r="E75" i="2"/>
  <c r="B76" i="2"/>
  <c r="D76" i="2"/>
  <c r="C76" i="2"/>
  <c r="E76" i="2"/>
  <c r="B77" i="2"/>
  <c r="D77" i="2"/>
  <c r="C77" i="2"/>
  <c r="E77" i="2"/>
  <c r="B78" i="2"/>
  <c r="D78" i="2"/>
  <c r="C78" i="2"/>
  <c r="E78" i="2"/>
  <c r="B79" i="2"/>
  <c r="D79" i="2"/>
  <c r="C79" i="2"/>
  <c r="E79" i="2"/>
  <c r="B80" i="2"/>
  <c r="D80" i="2"/>
  <c r="C80" i="2"/>
  <c r="E80" i="2"/>
  <c r="B81" i="2"/>
  <c r="D81" i="2"/>
  <c r="C81" i="2"/>
  <c r="E81" i="2"/>
  <c r="B82" i="2"/>
  <c r="D82" i="2"/>
  <c r="C82" i="2"/>
  <c r="E82" i="2"/>
  <c r="B83" i="2"/>
  <c r="D83" i="2"/>
  <c r="C83" i="2"/>
  <c r="E83" i="2"/>
  <c r="B84" i="2"/>
  <c r="D84" i="2"/>
  <c r="C84" i="2"/>
  <c r="E84" i="2"/>
  <c r="B85" i="2"/>
  <c r="D85" i="2"/>
  <c r="C85" i="2"/>
  <c r="E85" i="2"/>
  <c r="B86" i="2"/>
  <c r="D86" i="2"/>
  <c r="C86" i="2"/>
  <c r="E86" i="2"/>
  <c r="B87" i="2"/>
  <c r="D87" i="2"/>
  <c r="C87" i="2"/>
  <c r="E87" i="2"/>
  <c r="B88" i="2"/>
  <c r="D88" i="2"/>
  <c r="C88" i="2"/>
  <c r="E88" i="2"/>
  <c r="B89" i="2"/>
  <c r="D89" i="2"/>
  <c r="C89" i="2"/>
  <c r="E89" i="2"/>
  <c r="B90" i="2"/>
  <c r="D90" i="2"/>
  <c r="C90" i="2"/>
  <c r="E90" i="2"/>
  <c r="B91" i="2"/>
  <c r="D91" i="2"/>
  <c r="C91" i="2"/>
  <c r="E91" i="2"/>
  <c r="B92" i="2"/>
  <c r="D92" i="2"/>
  <c r="C92" i="2"/>
  <c r="E92" i="2"/>
  <c r="B93" i="2"/>
  <c r="D93" i="2"/>
  <c r="C93" i="2"/>
  <c r="E93" i="2"/>
  <c r="B94" i="2"/>
  <c r="D94" i="2"/>
  <c r="C94" i="2"/>
  <c r="E94" i="2"/>
  <c r="B95" i="2"/>
  <c r="D95" i="2"/>
  <c r="C95" i="2"/>
  <c r="E95" i="2"/>
  <c r="B96" i="2"/>
  <c r="D96" i="2"/>
  <c r="C96" i="2"/>
  <c r="E96" i="2"/>
  <c r="B97" i="2"/>
  <c r="D97" i="2"/>
  <c r="C97" i="2"/>
  <c r="E97" i="2"/>
  <c r="B98" i="2"/>
  <c r="D98" i="2"/>
  <c r="C98" i="2"/>
  <c r="E98" i="2"/>
  <c r="B99" i="2"/>
  <c r="D99" i="2"/>
  <c r="C99" i="2"/>
  <c r="E99" i="2"/>
  <c r="H99" i="2"/>
  <c r="J6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J99" i="2"/>
  <c r="I100" i="2"/>
  <c r="B100" i="2"/>
  <c r="D100" i="2"/>
  <c r="C100" i="2"/>
  <c r="E100" i="2"/>
  <c r="H100" i="2"/>
  <c r="J100" i="2"/>
  <c r="J7" i="2"/>
  <c r="H90" i="2"/>
  <c r="J90" i="2"/>
  <c r="H91" i="2"/>
  <c r="J91" i="2"/>
  <c r="H92" i="2"/>
  <c r="J92" i="2"/>
  <c r="H93" i="2"/>
  <c r="J93" i="2"/>
  <c r="H94" i="2"/>
  <c r="J94" i="2"/>
  <c r="H95" i="2"/>
  <c r="J95" i="2"/>
  <c r="H96" i="2"/>
  <c r="J96" i="2"/>
  <c r="H97" i="2"/>
  <c r="J97" i="2"/>
  <c r="H98" i="2"/>
  <c r="J98" i="2"/>
  <c r="J8" i="2"/>
  <c r="E13" i="2"/>
  <c r="B101" i="2"/>
  <c r="D101" i="2"/>
  <c r="C101" i="2"/>
  <c r="E101" i="2"/>
  <c r="B102" i="2"/>
  <c r="D102" i="2"/>
  <c r="C102" i="2"/>
  <c r="E102" i="2"/>
  <c r="B103" i="2"/>
  <c r="D103" i="2"/>
  <c r="C103" i="2"/>
  <c r="E103" i="2"/>
  <c r="B104" i="2"/>
  <c r="D104" i="2"/>
  <c r="C104" i="2"/>
  <c r="E104" i="2"/>
  <c r="B105" i="2"/>
  <c r="D105" i="2"/>
  <c r="C105" i="2"/>
  <c r="E105" i="2"/>
  <c r="B106" i="2"/>
  <c r="D106" i="2"/>
  <c r="C106" i="2"/>
  <c r="E106" i="2"/>
  <c r="B107" i="2"/>
  <c r="D107" i="2"/>
  <c r="C107" i="2"/>
  <c r="E107" i="2"/>
  <c r="B108" i="2"/>
  <c r="D108" i="2"/>
  <c r="C108" i="2"/>
  <c r="E108" i="2"/>
  <c r="B109" i="2"/>
  <c r="D109" i="2"/>
  <c r="C109" i="2"/>
  <c r="E109" i="2"/>
  <c r="B110" i="2"/>
  <c r="D110" i="2"/>
  <c r="C110" i="2"/>
  <c r="E110" i="2"/>
  <c r="B111" i="2"/>
  <c r="D111" i="2"/>
  <c r="C111" i="2"/>
  <c r="E111" i="2"/>
  <c r="B112" i="2"/>
  <c r="D112" i="2"/>
  <c r="C112" i="2"/>
  <c r="E112" i="2"/>
  <c r="B113" i="2"/>
  <c r="D113" i="2"/>
  <c r="C113" i="2"/>
  <c r="E113" i="2"/>
  <c r="B114" i="2"/>
  <c r="D114" i="2"/>
  <c r="C114" i="2"/>
  <c r="E114" i="2"/>
  <c r="B115" i="2"/>
  <c r="D115" i="2"/>
  <c r="C115" i="2"/>
  <c r="E115" i="2"/>
  <c r="B116" i="2"/>
  <c r="D116" i="2"/>
  <c r="C116" i="2"/>
  <c r="E116" i="2"/>
  <c r="B117" i="2"/>
  <c r="D117" i="2"/>
  <c r="C117" i="2"/>
  <c r="E117" i="2"/>
  <c r="B118" i="2"/>
  <c r="D118" i="2"/>
  <c r="C118" i="2"/>
  <c r="E118" i="2"/>
  <c r="B119" i="2"/>
  <c r="D119" i="2"/>
  <c r="C119" i="2"/>
  <c r="E119" i="2"/>
  <c r="B120" i="2"/>
  <c r="D120" i="2"/>
  <c r="C120" i="2"/>
  <c r="E120" i="2"/>
  <c r="B121" i="2"/>
  <c r="D121" i="2"/>
  <c r="C121" i="2"/>
  <c r="E121" i="2"/>
  <c r="B122" i="2"/>
  <c r="D122" i="2"/>
  <c r="C122" i="2"/>
  <c r="E122" i="2"/>
  <c r="B123" i="2"/>
  <c r="D123" i="2"/>
  <c r="C123" i="2"/>
  <c r="E123" i="2"/>
  <c r="B124" i="2"/>
  <c r="D124" i="2"/>
  <c r="C124" i="2"/>
  <c r="E124" i="2"/>
  <c r="B125" i="2"/>
  <c r="D125" i="2"/>
  <c r="C125" i="2"/>
  <c r="E125" i="2"/>
  <c r="B126" i="2"/>
  <c r="D126" i="2"/>
  <c r="C126" i="2"/>
  <c r="E126" i="2"/>
  <c r="B127" i="2"/>
  <c r="D127" i="2"/>
  <c r="C127" i="2"/>
  <c r="E127" i="2"/>
  <c r="B128" i="2"/>
  <c r="D128" i="2"/>
  <c r="C128" i="2"/>
  <c r="E128" i="2"/>
  <c r="B129" i="2"/>
  <c r="D129" i="2"/>
  <c r="C129" i="2"/>
  <c r="E129" i="2"/>
  <c r="B130" i="2"/>
  <c r="D130" i="2"/>
  <c r="C130" i="2"/>
  <c r="E130" i="2"/>
  <c r="B131" i="2"/>
  <c r="D131" i="2"/>
  <c r="C131" i="2"/>
  <c r="E131" i="2"/>
  <c r="B132" i="2"/>
  <c r="D132" i="2"/>
  <c r="C132" i="2"/>
  <c r="E132" i="2"/>
  <c r="B133" i="2"/>
  <c r="D133" i="2"/>
  <c r="C133" i="2"/>
  <c r="E133" i="2"/>
  <c r="B134" i="2"/>
  <c r="D134" i="2"/>
  <c r="C134" i="2"/>
  <c r="E134" i="2"/>
  <c r="B135" i="2"/>
  <c r="D135" i="2"/>
  <c r="C135" i="2"/>
  <c r="E135" i="2"/>
  <c r="B136" i="2"/>
  <c r="D136" i="2"/>
  <c r="C136" i="2"/>
  <c r="E136" i="2"/>
  <c r="B137" i="2"/>
  <c r="D137" i="2"/>
  <c r="C137" i="2"/>
  <c r="E137" i="2"/>
  <c r="B138" i="2"/>
  <c r="D138" i="2"/>
  <c r="C138" i="2"/>
  <c r="E138" i="2"/>
  <c r="B139" i="2"/>
  <c r="D139" i="2"/>
  <c r="C139" i="2"/>
  <c r="E139" i="2"/>
  <c r="B140" i="2"/>
  <c r="D140" i="2"/>
  <c r="C140" i="2"/>
  <c r="E140" i="2"/>
  <c r="B141" i="2"/>
  <c r="D141" i="2"/>
  <c r="C141" i="2"/>
  <c r="E141" i="2"/>
  <c r="B142" i="2"/>
  <c r="D142" i="2"/>
  <c r="C142" i="2"/>
  <c r="E142" i="2"/>
  <c r="B143" i="2"/>
  <c r="D143" i="2"/>
  <c r="C143" i="2"/>
  <c r="E143" i="2"/>
  <c r="B144" i="2"/>
  <c r="D144" i="2"/>
  <c r="C144" i="2"/>
  <c r="E144" i="2"/>
  <c r="B145" i="2"/>
  <c r="D145" i="2"/>
  <c r="C145" i="2"/>
  <c r="E145" i="2"/>
  <c r="B146" i="2"/>
  <c r="D146" i="2"/>
  <c r="C146" i="2"/>
  <c r="E146" i="2"/>
  <c r="B147" i="2"/>
  <c r="D147" i="2"/>
  <c r="C147" i="2"/>
  <c r="E147" i="2"/>
  <c r="B148" i="2"/>
  <c r="D148" i="2"/>
  <c r="C148" i="2"/>
  <c r="E148" i="2"/>
  <c r="B149" i="2"/>
  <c r="D149" i="2"/>
  <c r="C149" i="2"/>
  <c r="E149" i="2"/>
  <c r="B150" i="2"/>
  <c r="D150" i="2"/>
  <c r="C150" i="2"/>
  <c r="E150" i="2"/>
  <c r="B151" i="2"/>
  <c r="D151" i="2"/>
  <c r="C151" i="2"/>
  <c r="E151" i="2"/>
  <c r="B152" i="2"/>
  <c r="D152" i="2"/>
  <c r="C152" i="2"/>
  <c r="E152" i="2"/>
  <c r="B153" i="2"/>
  <c r="D153" i="2"/>
  <c r="C153" i="2"/>
  <c r="E153" i="2"/>
  <c r="B154" i="2"/>
  <c r="D154" i="2"/>
  <c r="C154" i="2"/>
  <c r="E154" i="2"/>
  <c r="B155" i="2"/>
  <c r="D155" i="2"/>
  <c r="C155" i="2"/>
  <c r="E155" i="2"/>
  <c r="B156" i="2"/>
  <c r="D156" i="2"/>
  <c r="C156" i="2"/>
  <c r="E156" i="2"/>
  <c r="B157" i="2"/>
  <c r="D157" i="2"/>
  <c r="C157" i="2"/>
  <c r="E157" i="2"/>
  <c r="B158" i="2"/>
  <c r="D158" i="2"/>
  <c r="C158" i="2"/>
  <c r="E158" i="2"/>
  <c r="B159" i="2"/>
  <c r="D159" i="2"/>
  <c r="C159" i="2"/>
  <c r="E159" i="2"/>
  <c r="B160" i="2"/>
  <c r="D160" i="2"/>
  <c r="C160" i="2"/>
  <c r="E160" i="2"/>
  <c r="B161" i="2"/>
  <c r="D161" i="2"/>
  <c r="C161" i="2"/>
  <c r="E161" i="2"/>
  <c r="B162" i="2"/>
  <c r="D162" i="2"/>
  <c r="C162" i="2"/>
  <c r="E162" i="2"/>
  <c r="B163" i="2"/>
  <c r="D163" i="2"/>
  <c r="C163" i="2"/>
  <c r="E163" i="2"/>
  <c r="B164" i="2"/>
  <c r="D164" i="2"/>
  <c r="C164" i="2"/>
  <c r="E164" i="2"/>
  <c r="B165" i="2"/>
  <c r="D165" i="2"/>
  <c r="C165" i="2"/>
  <c r="E165" i="2"/>
  <c r="B166" i="2"/>
  <c r="D166" i="2"/>
  <c r="C166" i="2"/>
  <c r="E166" i="2"/>
  <c r="B167" i="2"/>
  <c r="D167" i="2"/>
  <c r="C167" i="2"/>
  <c r="E167" i="2"/>
  <c r="B168" i="2"/>
  <c r="D168" i="2"/>
  <c r="C168" i="2"/>
  <c r="E168" i="2"/>
  <c r="B169" i="2"/>
  <c r="D169" i="2"/>
  <c r="C169" i="2"/>
  <c r="E169" i="2"/>
  <c r="B170" i="2"/>
  <c r="D170" i="2"/>
  <c r="C170" i="2"/>
  <c r="E170" i="2"/>
  <c r="B171" i="2"/>
  <c r="D171" i="2"/>
  <c r="C171" i="2"/>
  <c r="E171" i="2"/>
  <c r="B172" i="2"/>
  <c r="D172" i="2"/>
  <c r="C172" i="2"/>
  <c r="E172" i="2"/>
  <c r="B173" i="2"/>
  <c r="D173" i="2"/>
  <c r="C173" i="2"/>
  <c r="E173" i="2"/>
  <c r="B174" i="2"/>
  <c r="D174" i="2"/>
  <c r="C174" i="2"/>
  <c r="E174" i="2"/>
  <c r="B175" i="2"/>
  <c r="D175" i="2"/>
  <c r="C175" i="2"/>
  <c r="E175" i="2"/>
  <c r="B176" i="2"/>
  <c r="D176" i="2"/>
  <c r="C176" i="2"/>
  <c r="E176" i="2"/>
  <c r="B177" i="2"/>
  <c r="D177" i="2"/>
  <c r="C177" i="2"/>
  <c r="E177" i="2"/>
  <c r="B178" i="2"/>
  <c r="D178" i="2"/>
  <c r="C178" i="2"/>
  <c r="E178" i="2"/>
  <c r="B179" i="2"/>
  <c r="D179" i="2"/>
  <c r="C179" i="2"/>
  <c r="E179" i="2"/>
  <c r="B180" i="2"/>
  <c r="D180" i="2"/>
  <c r="C180" i="2"/>
  <c r="E180" i="2"/>
  <c r="B181" i="2"/>
  <c r="D181" i="2"/>
  <c r="C181" i="2"/>
  <c r="E181" i="2"/>
  <c r="B182" i="2"/>
  <c r="D182" i="2"/>
  <c r="C182" i="2"/>
  <c r="E182" i="2"/>
  <c r="B183" i="2"/>
  <c r="D183" i="2"/>
  <c r="C183" i="2"/>
  <c r="E183" i="2"/>
  <c r="B184" i="2"/>
  <c r="D184" i="2"/>
  <c r="C184" i="2"/>
  <c r="E184" i="2"/>
  <c r="B185" i="2"/>
  <c r="D185" i="2"/>
  <c r="C185" i="2"/>
  <c r="E185" i="2"/>
  <c r="B186" i="2"/>
  <c r="D186" i="2"/>
  <c r="C186" i="2"/>
  <c r="E186" i="2"/>
  <c r="B187" i="2"/>
  <c r="D187" i="2"/>
  <c r="C187" i="2"/>
  <c r="E187" i="2"/>
  <c r="B188" i="2"/>
  <c r="D188" i="2"/>
  <c r="C188" i="2"/>
  <c r="E188" i="2"/>
  <c r="B189" i="2"/>
  <c r="D189" i="2"/>
  <c r="C189" i="2"/>
  <c r="E189" i="2"/>
  <c r="B190" i="2"/>
  <c r="D190" i="2"/>
  <c r="C190" i="2"/>
  <c r="E190" i="2"/>
  <c r="B191" i="2"/>
  <c r="D191" i="2"/>
  <c r="C191" i="2"/>
  <c r="E191" i="2"/>
  <c r="B192" i="2"/>
  <c r="D192" i="2"/>
  <c r="C192" i="2"/>
  <c r="E192" i="2"/>
  <c r="B193" i="2"/>
  <c r="D193" i="2"/>
  <c r="C193" i="2"/>
  <c r="E193" i="2"/>
  <c r="B194" i="2"/>
  <c r="D194" i="2"/>
  <c r="C194" i="2"/>
  <c r="E194" i="2"/>
  <c r="B195" i="2"/>
  <c r="D195" i="2"/>
  <c r="C195" i="2"/>
  <c r="E195" i="2"/>
  <c r="B196" i="2"/>
  <c r="D196" i="2"/>
  <c r="C196" i="2"/>
  <c r="E196" i="2"/>
  <c r="B197" i="2"/>
  <c r="D197" i="2"/>
  <c r="C197" i="2"/>
  <c r="E197" i="2"/>
  <c r="B198" i="2"/>
  <c r="D198" i="2"/>
  <c r="C198" i="2"/>
  <c r="E198" i="2"/>
  <c r="B199" i="2"/>
  <c r="D199" i="2"/>
  <c r="C199" i="2"/>
  <c r="E199" i="2"/>
  <c r="B200" i="2"/>
  <c r="D200" i="2"/>
  <c r="C200" i="2"/>
  <c r="E200" i="2"/>
  <c r="B201" i="2"/>
  <c r="D201" i="2"/>
  <c r="C201" i="2"/>
  <c r="E201" i="2"/>
  <c r="B202" i="2"/>
  <c r="D202" i="2"/>
  <c r="C202" i="2"/>
  <c r="E202" i="2"/>
  <c r="B203" i="2"/>
  <c r="D203" i="2"/>
  <c r="C203" i="2"/>
  <c r="E203" i="2"/>
  <c r="B204" i="2"/>
  <c r="D204" i="2"/>
  <c r="C204" i="2"/>
  <c r="E204" i="2"/>
  <c r="B205" i="2"/>
  <c r="D205" i="2"/>
  <c r="C205" i="2"/>
  <c r="E205" i="2"/>
  <c r="B206" i="2"/>
  <c r="D206" i="2"/>
  <c r="C206" i="2"/>
  <c r="E206" i="2"/>
  <c r="B207" i="2"/>
  <c r="D207" i="2"/>
  <c r="C207" i="2"/>
  <c r="E207" i="2"/>
  <c r="B208" i="2"/>
  <c r="D208" i="2"/>
  <c r="C208" i="2"/>
  <c r="E208" i="2"/>
  <c r="B209" i="2"/>
  <c r="D209" i="2"/>
  <c r="C209" i="2"/>
  <c r="E209" i="2"/>
  <c r="D210" i="2"/>
  <c r="B210" i="2"/>
  <c r="C210" i="2"/>
  <c r="E210" i="2"/>
  <c r="D211" i="2"/>
  <c r="B211" i="2"/>
  <c r="C211" i="2"/>
  <c r="E211" i="2"/>
  <c r="D212" i="2"/>
  <c r="B212" i="2"/>
  <c r="C212" i="2"/>
  <c r="E212" i="2"/>
  <c r="D213" i="2"/>
  <c r="B213" i="2"/>
  <c r="C213" i="2"/>
  <c r="E213" i="2"/>
  <c r="D214" i="2"/>
  <c r="B214" i="2"/>
  <c r="C214" i="2"/>
  <c r="E214" i="2"/>
  <c r="D215" i="2"/>
  <c r="B215" i="2"/>
  <c r="C215" i="2"/>
  <c r="E215" i="2"/>
  <c r="D216" i="2"/>
  <c r="B216" i="2"/>
  <c r="C216" i="2"/>
  <c r="E216" i="2"/>
  <c r="D217" i="2"/>
  <c r="B217" i="2"/>
  <c r="C217" i="2"/>
  <c r="E217" i="2"/>
  <c r="D218" i="2"/>
  <c r="B218" i="2"/>
  <c r="C218" i="2"/>
  <c r="E218" i="2"/>
  <c r="D219" i="2"/>
  <c r="B219" i="2"/>
  <c r="C219" i="2"/>
  <c r="E219" i="2"/>
  <c r="D220" i="2"/>
  <c r="B220" i="2"/>
  <c r="C220" i="2"/>
  <c r="E220" i="2"/>
  <c r="D221" i="2"/>
  <c r="B221" i="2"/>
  <c r="C221" i="2"/>
  <c r="E221" i="2"/>
  <c r="D222" i="2"/>
  <c r="B222" i="2"/>
  <c r="C222" i="2"/>
  <c r="E222" i="2"/>
  <c r="D223" i="2"/>
  <c r="B223" i="2"/>
  <c r="C223" i="2"/>
  <c r="E223" i="2"/>
  <c r="D224" i="2"/>
  <c r="B224" i="2"/>
  <c r="C224" i="2"/>
  <c r="E224" i="2"/>
  <c r="D225" i="2"/>
  <c r="B225" i="2"/>
  <c r="C225" i="2"/>
  <c r="E225" i="2"/>
  <c r="D226" i="2"/>
  <c r="B226" i="2"/>
  <c r="C226" i="2"/>
  <c r="E226" i="2"/>
  <c r="D227" i="2"/>
  <c r="B227" i="2"/>
  <c r="C227" i="2"/>
  <c r="E227" i="2"/>
  <c r="D228" i="2"/>
  <c r="B228" i="2"/>
  <c r="C228" i="2"/>
  <c r="E228" i="2"/>
  <c r="D229" i="2"/>
  <c r="B229" i="2"/>
  <c r="C229" i="2"/>
  <c r="E229" i="2"/>
  <c r="D230" i="2"/>
  <c r="B230" i="2"/>
  <c r="C230" i="2"/>
  <c r="E230" i="2"/>
  <c r="D231" i="2"/>
  <c r="B231" i="2"/>
  <c r="C231" i="2"/>
  <c r="E231" i="2"/>
  <c r="D232" i="2"/>
  <c r="B232" i="2"/>
  <c r="C232" i="2"/>
  <c r="E232" i="2"/>
  <c r="D233" i="2"/>
  <c r="B233" i="2"/>
  <c r="C233" i="2"/>
  <c r="E233" i="2"/>
  <c r="D234" i="2"/>
  <c r="B234" i="2"/>
  <c r="C234" i="2"/>
  <c r="E234" i="2"/>
  <c r="D235" i="2"/>
  <c r="B235" i="2"/>
  <c r="C235" i="2"/>
  <c r="E235" i="2"/>
  <c r="D236" i="2"/>
  <c r="B236" i="2"/>
  <c r="C236" i="2"/>
  <c r="E236" i="2"/>
  <c r="D237" i="2"/>
  <c r="B237" i="2"/>
  <c r="C237" i="2"/>
  <c r="E237" i="2"/>
  <c r="D238" i="2"/>
  <c r="B238" i="2"/>
  <c r="C238" i="2"/>
  <c r="E238" i="2"/>
  <c r="D239" i="2"/>
  <c r="B239" i="2"/>
  <c r="C239" i="2"/>
  <c r="E239" i="2"/>
  <c r="D240" i="2"/>
  <c r="B240" i="2"/>
  <c r="C240" i="2"/>
  <c r="E240" i="2"/>
  <c r="D241" i="2"/>
  <c r="B241" i="2"/>
  <c r="C241" i="2"/>
  <c r="E241" i="2"/>
  <c r="D242" i="2"/>
  <c r="B242" i="2"/>
  <c r="C242" i="2"/>
  <c r="E242" i="2"/>
  <c r="D243" i="2"/>
  <c r="B243" i="2"/>
  <c r="C243" i="2"/>
  <c r="E243" i="2"/>
  <c r="D244" i="2"/>
  <c r="B244" i="2"/>
  <c r="C244" i="2"/>
  <c r="E244" i="2"/>
  <c r="D245" i="2"/>
  <c r="B245" i="2"/>
  <c r="C245" i="2"/>
  <c r="E245" i="2"/>
  <c r="D246" i="2"/>
  <c r="B246" i="2"/>
  <c r="C246" i="2"/>
  <c r="E246" i="2"/>
  <c r="D247" i="2"/>
  <c r="B247" i="2"/>
  <c r="C247" i="2"/>
  <c r="E247" i="2"/>
  <c r="D248" i="2"/>
  <c r="B248" i="2"/>
  <c r="C248" i="2"/>
  <c r="E248" i="2"/>
  <c r="D249" i="2"/>
  <c r="B249" i="2"/>
  <c r="C249" i="2"/>
  <c r="E249" i="2"/>
  <c r="D250" i="2"/>
  <c r="B250" i="2"/>
  <c r="C250" i="2"/>
  <c r="E250" i="2"/>
  <c r="D251" i="2"/>
  <c r="B251" i="2"/>
  <c r="C251" i="2"/>
  <c r="E251" i="2"/>
  <c r="D252" i="2"/>
  <c r="B252" i="2"/>
  <c r="C252" i="2"/>
  <c r="E252" i="2"/>
  <c r="D253" i="2"/>
  <c r="B253" i="2"/>
  <c r="C253" i="2"/>
  <c r="E253" i="2"/>
  <c r="D254" i="2"/>
  <c r="B254" i="2"/>
  <c r="C254" i="2"/>
  <c r="E254" i="2"/>
  <c r="D255" i="2"/>
  <c r="B255" i="2"/>
  <c r="C255" i="2"/>
  <c r="E255" i="2"/>
  <c r="D256" i="2"/>
  <c r="B256" i="2"/>
  <c r="C256" i="2"/>
  <c r="E256" i="2"/>
  <c r="D257" i="2"/>
  <c r="B257" i="2"/>
  <c r="C257" i="2"/>
  <c r="E257" i="2"/>
  <c r="D258" i="2"/>
  <c r="B258" i="2"/>
  <c r="C258" i="2"/>
  <c r="E258" i="2"/>
  <c r="D259" i="2"/>
  <c r="B259" i="2"/>
  <c r="C259" i="2"/>
  <c r="E259" i="2"/>
  <c r="D260" i="2"/>
  <c r="B260" i="2"/>
  <c r="C260" i="2"/>
  <c r="E260" i="2"/>
  <c r="D261" i="2"/>
  <c r="B261" i="2"/>
  <c r="C261" i="2"/>
  <c r="E261" i="2"/>
  <c r="D262" i="2"/>
  <c r="B262" i="2"/>
  <c r="C262" i="2"/>
  <c r="E262" i="2"/>
  <c r="D263" i="2"/>
  <c r="B263" i="2"/>
  <c r="C263" i="2"/>
  <c r="E263" i="2"/>
  <c r="D264" i="2"/>
  <c r="B264" i="2"/>
  <c r="C264" i="2"/>
  <c r="E264" i="2"/>
  <c r="D265" i="2"/>
  <c r="B265" i="2"/>
  <c r="C265" i="2"/>
  <c r="E265" i="2"/>
  <c r="D266" i="2"/>
  <c r="B266" i="2"/>
  <c r="C266" i="2"/>
  <c r="E266" i="2"/>
  <c r="D267" i="2"/>
  <c r="B267" i="2"/>
  <c r="C267" i="2"/>
  <c r="E267" i="2"/>
  <c r="D268" i="2"/>
  <c r="B268" i="2"/>
  <c r="C268" i="2"/>
  <c r="E268" i="2"/>
  <c r="D269" i="2"/>
  <c r="B269" i="2"/>
  <c r="C269" i="2"/>
  <c r="E269" i="2"/>
  <c r="D270" i="2"/>
  <c r="B270" i="2"/>
  <c r="C270" i="2"/>
  <c r="E270" i="2"/>
  <c r="D271" i="2"/>
  <c r="B271" i="2"/>
  <c r="C271" i="2"/>
  <c r="E271" i="2"/>
  <c r="D272" i="2"/>
  <c r="B272" i="2"/>
  <c r="C272" i="2"/>
  <c r="E272" i="2"/>
  <c r="D273" i="2"/>
  <c r="B273" i="2"/>
  <c r="C273" i="2"/>
  <c r="E273" i="2"/>
  <c r="D274" i="2"/>
  <c r="B274" i="2"/>
  <c r="C274" i="2"/>
  <c r="E274" i="2"/>
  <c r="D275" i="2"/>
  <c r="B275" i="2"/>
  <c r="C275" i="2"/>
  <c r="E275" i="2"/>
  <c r="D276" i="2"/>
  <c r="B276" i="2"/>
  <c r="C276" i="2"/>
  <c r="E276" i="2"/>
  <c r="D277" i="2"/>
  <c r="B277" i="2"/>
  <c r="C277" i="2"/>
  <c r="E277" i="2"/>
  <c r="D278" i="2"/>
  <c r="B278" i="2"/>
  <c r="C278" i="2"/>
  <c r="E278" i="2"/>
  <c r="D279" i="2"/>
  <c r="B279" i="2"/>
  <c r="C279" i="2"/>
  <c r="E279" i="2"/>
  <c r="D280" i="2"/>
  <c r="B280" i="2"/>
  <c r="C280" i="2"/>
  <c r="E280" i="2"/>
  <c r="D281" i="2"/>
  <c r="B281" i="2"/>
  <c r="C281" i="2"/>
  <c r="E281" i="2"/>
  <c r="D282" i="2"/>
  <c r="B282" i="2"/>
  <c r="C282" i="2"/>
  <c r="E282" i="2"/>
  <c r="D283" i="2"/>
  <c r="B283" i="2"/>
  <c r="C283" i="2"/>
  <c r="E283" i="2"/>
  <c r="D284" i="2"/>
  <c r="B284" i="2"/>
  <c r="C284" i="2"/>
  <c r="E284" i="2"/>
  <c r="D285" i="2"/>
  <c r="B285" i="2"/>
  <c r="C285" i="2"/>
  <c r="E285" i="2"/>
  <c r="D286" i="2"/>
  <c r="B286" i="2"/>
  <c r="C286" i="2"/>
  <c r="E286" i="2"/>
  <c r="D287" i="2"/>
  <c r="B287" i="2"/>
  <c r="C287" i="2"/>
  <c r="E287" i="2"/>
  <c r="D288" i="2"/>
  <c r="B288" i="2"/>
  <c r="C288" i="2"/>
  <c r="E288" i="2"/>
  <c r="D289" i="2"/>
  <c r="B289" i="2"/>
  <c r="C289" i="2"/>
  <c r="E289" i="2"/>
  <c r="D290" i="2"/>
  <c r="B290" i="2"/>
  <c r="C290" i="2"/>
  <c r="E290" i="2"/>
  <c r="D291" i="2"/>
  <c r="B291" i="2"/>
  <c r="C291" i="2"/>
  <c r="E291" i="2"/>
  <c r="D292" i="2"/>
  <c r="B292" i="2"/>
  <c r="C292" i="2"/>
  <c r="E292" i="2"/>
  <c r="D293" i="2"/>
  <c r="B293" i="2"/>
  <c r="C293" i="2"/>
  <c r="E293" i="2"/>
  <c r="D294" i="2"/>
  <c r="B294" i="2"/>
  <c r="C294" i="2"/>
  <c r="E294" i="2"/>
  <c r="D295" i="2"/>
  <c r="B295" i="2"/>
  <c r="C295" i="2"/>
  <c r="E295" i="2"/>
  <c r="D296" i="2"/>
  <c r="B296" i="2"/>
  <c r="C296" i="2"/>
  <c r="E296" i="2"/>
  <c r="D297" i="2"/>
  <c r="B297" i="2"/>
  <c r="C297" i="2"/>
  <c r="E297" i="2"/>
  <c r="D298" i="2"/>
  <c r="B298" i="2"/>
  <c r="C298" i="2"/>
  <c r="E298" i="2"/>
  <c r="D299" i="2"/>
  <c r="B299" i="2"/>
  <c r="C299" i="2"/>
  <c r="E299" i="2"/>
  <c r="D300" i="2"/>
  <c r="B300" i="2"/>
  <c r="C300" i="2"/>
  <c r="E300" i="2"/>
  <c r="D301" i="2"/>
  <c r="B301" i="2"/>
  <c r="C301" i="2"/>
  <c r="E301" i="2"/>
  <c r="D302" i="2"/>
  <c r="B302" i="2"/>
  <c r="C302" i="2"/>
  <c r="E302" i="2"/>
  <c r="D303" i="2"/>
  <c r="B303" i="2"/>
  <c r="C303" i="2"/>
  <c r="E303" i="2"/>
  <c r="D304" i="2"/>
  <c r="B304" i="2"/>
  <c r="C304" i="2"/>
  <c r="E304" i="2"/>
  <c r="D305" i="2"/>
  <c r="B305" i="2"/>
  <c r="C305" i="2"/>
  <c r="E305" i="2"/>
  <c r="D306" i="2"/>
  <c r="B306" i="2"/>
  <c r="C306" i="2"/>
  <c r="E306" i="2"/>
  <c r="D307" i="2"/>
  <c r="B307" i="2"/>
  <c r="C307" i="2"/>
  <c r="E307" i="2"/>
  <c r="D308" i="2"/>
  <c r="B308" i="2"/>
  <c r="C308" i="2"/>
  <c r="E308" i="2"/>
  <c r="D309" i="2"/>
  <c r="B309" i="2"/>
  <c r="C309" i="2"/>
  <c r="E309" i="2"/>
  <c r="D310" i="2"/>
  <c r="B310" i="2"/>
  <c r="C310" i="2"/>
  <c r="E310" i="2"/>
  <c r="D311" i="2"/>
  <c r="B311" i="2"/>
  <c r="C311" i="2"/>
  <c r="E311" i="2"/>
  <c r="D312" i="2"/>
  <c r="B312" i="2"/>
  <c r="C312" i="2"/>
  <c r="E312" i="2"/>
  <c r="D313" i="2"/>
  <c r="B313" i="2"/>
  <c r="C313" i="2"/>
  <c r="E313" i="2"/>
  <c r="D314" i="2"/>
  <c r="B314" i="2"/>
  <c r="C314" i="2"/>
  <c r="E314" i="2"/>
  <c r="D315" i="2"/>
  <c r="B315" i="2"/>
  <c r="C315" i="2"/>
  <c r="E315" i="2"/>
  <c r="D316" i="2"/>
  <c r="B316" i="2"/>
  <c r="C316" i="2"/>
  <c r="E316" i="2"/>
  <c r="D317" i="2"/>
  <c r="B317" i="2"/>
  <c r="C317" i="2"/>
  <c r="E317" i="2"/>
  <c r="D318" i="2"/>
  <c r="B318" i="2"/>
  <c r="C318" i="2"/>
  <c r="E318" i="2"/>
  <c r="D319" i="2"/>
  <c r="B319" i="2"/>
  <c r="C319" i="2"/>
  <c r="E319" i="2"/>
  <c r="D320" i="2"/>
  <c r="B320" i="2"/>
  <c r="C320" i="2"/>
  <c r="E320" i="2"/>
  <c r="D321" i="2"/>
  <c r="B321" i="2"/>
  <c r="C321" i="2"/>
  <c r="E321" i="2"/>
  <c r="D322" i="2"/>
  <c r="B322" i="2"/>
  <c r="C322" i="2"/>
  <c r="E322" i="2"/>
  <c r="D323" i="2"/>
  <c r="B323" i="2"/>
  <c r="C323" i="2"/>
  <c r="E323" i="2"/>
  <c r="D324" i="2"/>
  <c r="B324" i="2"/>
  <c r="C324" i="2"/>
  <c r="E324" i="2"/>
  <c r="D325" i="2"/>
  <c r="B325" i="2"/>
  <c r="C325" i="2"/>
  <c r="E325" i="2"/>
  <c r="D326" i="2"/>
  <c r="B326" i="2"/>
  <c r="C326" i="2"/>
  <c r="E326" i="2"/>
  <c r="D327" i="2"/>
  <c r="B327" i="2"/>
  <c r="C327" i="2"/>
  <c r="E327" i="2"/>
  <c r="D328" i="2"/>
  <c r="B328" i="2"/>
  <c r="C328" i="2"/>
  <c r="E328" i="2"/>
  <c r="D329" i="2"/>
  <c r="B329" i="2"/>
  <c r="C329" i="2"/>
  <c r="E329" i="2"/>
  <c r="D330" i="2"/>
  <c r="B330" i="2"/>
  <c r="C330" i="2"/>
  <c r="E330" i="2"/>
  <c r="D331" i="2"/>
  <c r="B331" i="2"/>
  <c r="C331" i="2"/>
  <c r="E331" i="2"/>
  <c r="D332" i="2"/>
  <c r="B332" i="2"/>
  <c r="C332" i="2"/>
  <c r="E332" i="2"/>
  <c r="D333" i="2"/>
  <c r="B333" i="2"/>
  <c r="C333" i="2"/>
  <c r="E333" i="2"/>
  <c r="D334" i="2"/>
  <c r="B334" i="2"/>
  <c r="C334" i="2"/>
  <c r="E334" i="2"/>
  <c r="D335" i="2"/>
  <c r="B335" i="2"/>
  <c r="C335" i="2"/>
  <c r="E335" i="2"/>
  <c r="D336" i="2"/>
  <c r="B336" i="2"/>
  <c r="C336" i="2"/>
  <c r="E336" i="2"/>
  <c r="D337" i="2"/>
  <c r="B337" i="2"/>
  <c r="C337" i="2"/>
  <c r="E337" i="2"/>
  <c r="D338" i="2"/>
  <c r="B338" i="2"/>
  <c r="C338" i="2"/>
  <c r="E338" i="2"/>
  <c r="D339" i="2"/>
  <c r="B339" i="2"/>
  <c r="C339" i="2"/>
  <c r="E339" i="2"/>
  <c r="D340" i="2"/>
  <c r="B340" i="2"/>
  <c r="C340" i="2"/>
  <c r="E340" i="2"/>
  <c r="D341" i="2"/>
  <c r="B341" i="2"/>
  <c r="C341" i="2"/>
  <c r="E341" i="2"/>
  <c r="D342" i="2"/>
  <c r="B342" i="2"/>
  <c r="C342" i="2"/>
  <c r="E342" i="2"/>
  <c r="D343" i="2"/>
  <c r="B343" i="2"/>
  <c r="C343" i="2"/>
  <c r="E343" i="2"/>
  <c r="D344" i="2"/>
  <c r="B344" i="2"/>
  <c r="C344" i="2"/>
  <c r="E344" i="2"/>
  <c r="D345" i="2"/>
  <c r="B345" i="2"/>
  <c r="C345" i="2"/>
  <c r="E345" i="2"/>
  <c r="D346" i="2"/>
  <c r="B346" i="2"/>
  <c r="C346" i="2"/>
  <c r="E346" i="2"/>
  <c r="D347" i="2"/>
  <c r="B347" i="2"/>
  <c r="C347" i="2"/>
  <c r="E347" i="2"/>
  <c r="D348" i="2"/>
  <c r="B348" i="2"/>
  <c r="C348" i="2"/>
  <c r="E348" i="2"/>
  <c r="D349" i="2"/>
  <c r="B349" i="2"/>
  <c r="C349" i="2"/>
  <c r="E349" i="2"/>
  <c r="D350" i="2"/>
  <c r="B350" i="2"/>
  <c r="C350" i="2"/>
  <c r="E350" i="2"/>
  <c r="D351" i="2"/>
  <c r="B351" i="2"/>
  <c r="C351" i="2"/>
  <c r="E351" i="2"/>
  <c r="D352" i="2"/>
  <c r="B352" i="2"/>
  <c r="C352" i="2"/>
  <c r="E352" i="2"/>
  <c r="D353" i="2"/>
  <c r="B353" i="2"/>
  <c r="C353" i="2"/>
  <c r="E353" i="2"/>
  <c r="D354" i="2"/>
  <c r="B354" i="2"/>
  <c r="C354" i="2"/>
  <c r="E354" i="2"/>
  <c r="D355" i="2"/>
  <c r="B355" i="2"/>
  <c r="C355" i="2"/>
  <c r="E355" i="2"/>
  <c r="D356" i="2"/>
  <c r="B356" i="2"/>
  <c r="C356" i="2"/>
  <c r="E356" i="2"/>
  <c r="D357" i="2"/>
  <c r="B357" i="2"/>
  <c r="C357" i="2"/>
  <c r="E357" i="2"/>
  <c r="D358" i="2"/>
  <c r="B358" i="2"/>
  <c r="C358" i="2"/>
  <c r="E358" i="2"/>
  <c r="D359" i="2"/>
  <c r="B359" i="2"/>
  <c r="C359" i="2"/>
  <c r="E359" i="2"/>
  <c r="D360" i="2"/>
  <c r="B360" i="2"/>
  <c r="C360" i="2"/>
  <c r="E360" i="2"/>
  <c r="D361" i="2"/>
  <c r="B361" i="2"/>
  <c r="C361" i="2"/>
  <c r="E361" i="2"/>
  <c r="D362" i="2"/>
  <c r="B362" i="2"/>
  <c r="C362" i="2"/>
  <c r="E362" i="2"/>
  <c r="D363" i="2"/>
  <c r="B363" i="2"/>
  <c r="C363" i="2"/>
  <c r="E363" i="2"/>
  <c r="D364" i="2"/>
  <c r="B364" i="2"/>
  <c r="C364" i="2"/>
  <c r="E364" i="2"/>
  <c r="D365" i="2"/>
  <c r="B365" i="2"/>
  <c r="C365" i="2"/>
  <c r="E365" i="2"/>
  <c r="D366" i="2"/>
  <c r="B366" i="2"/>
  <c r="C366" i="2"/>
  <c r="E366" i="2"/>
  <c r="D367" i="2"/>
  <c r="B367" i="2"/>
  <c r="C367" i="2"/>
  <c r="E367" i="2"/>
  <c r="D368" i="2"/>
  <c r="B368" i="2"/>
  <c r="C368" i="2"/>
  <c r="E368" i="2"/>
  <c r="D369" i="2"/>
  <c r="B369" i="2"/>
  <c r="C369" i="2"/>
  <c r="E369" i="2"/>
  <c r="D370" i="2"/>
  <c r="B370" i="2"/>
  <c r="C370" i="2"/>
  <c r="E370" i="2"/>
  <c r="D371" i="2"/>
  <c r="B371" i="2"/>
  <c r="C371" i="2"/>
  <c r="E371" i="2"/>
  <c r="D372" i="2"/>
  <c r="B372" i="2"/>
  <c r="C372" i="2"/>
  <c r="E372" i="2"/>
  <c r="D373" i="2"/>
  <c r="B373" i="2"/>
  <c r="C373" i="2"/>
  <c r="E373" i="2"/>
  <c r="D374" i="2"/>
  <c r="B374" i="2"/>
  <c r="C374" i="2"/>
  <c r="E374" i="2"/>
  <c r="D375" i="2"/>
  <c r="B375" i="2"/>
  <c r="C375" i="2"/>
  <c r="E375" i="2"/>
  <c r="D376" i="2"/>
  <c r="B376" i="2"/>
  <c r="C376" i="2"/>
  <c r="E376" i="2"/>
  <c r="D377" i="2"/>
  <c r="B377" i="2"/>
  <c r="C377" i="2"/>
  <c r="E377" i="2"/>
  <c r="D378" i="2"/>
  <c r="B378" i="2"/>
  <c r="C378" i="2"/>
  <c r="E378" i="2"/>
  <c r="D379" i="2"/>
  <c r="B379" i="2"/>
  <c r="C379" i="2"/>
  <c r="E379" i="2"/>
  <c r="D380" i="2"/>
  <c r="B380" i="2"/>
  <c r="C380" i="2"/>
  <c r="E380" i="2"/>
  <c r="D381" i="2"/>
  <c r="B381" i="2"/>
  <c r="C381" i="2"/>
  <c r="E381" i="2"/>
  <c r="D382" i="2"/>
  <c r="B382" i="2"/>
  <c r="C382" i="2"/>
  <c r="E382" i="2"/>
  <c r="D383" i="2"/>
  <c r="B383" i="2"/>
  <c r="C383" i="2"/>
  <c r="E383" i="2"/>
  <c r="D384" i="2"/>
  <c r="B384" i="2"/>
  <c r="C384" i="2"/>
  <c r="E384" i="2"/>
  <c r="D385" i="2"/>
  <c r="B385" i="2"/>
  <c r="C385" i="2"/>
  <c r="E385" i="2"/>
  <c r="D386" i="2"/>
  <c r="B386" i="2"/>
  <c r="C386" i="2"/>
  <c r="E386" i="2"/>
  <c r="D387" i="2"/>
  <c r="B387" i="2"/>
  <c r="C387" i="2"/>
  <c r="E387" i="2"/>
  <c r="H89" i="2"/>
  <c r="J89" i="2"/>
  <c r="H88" i="2"/>
  <c r="J88" i="2"/>
  <c r="H87" i="2"/>
  <c r="J87" i="2"/>
  <c r="H86" i="2"/>
  <c r="J86" i="2"/>
  <c r="H85" i="2"/>
  <c r="J85" i="2"/>
  <c r="H84" i="2"/>
  <c r="J84" i="2"/>
  <c r="H83" i="2"/>
  <c r="J83" i="2"/>
  <c r="H82" i="2"/>
  <c r="J82" i="2"/>
  <c r="H81" i="2"/>
  <c r="J81" i="2"/>
  <c r="H80" i="2"/>
  <c r="J80" i="2"/>
  <c r="H79" i="2"/>
  <c r="J79" i="2"/>
  <c r="H78" i="2"/>
  <c r="J78" i="2"/>
  <c r="H77" i="2"/>
  <c r="J77" i="2"/>
  <c r="H76" i="2"/>
  <c r="J76" i="2"/>
  <c r="H75" i="2"/>
  <c r="J75" i="2"/>
  <c r="H74" i="2"/>
  <c r="J74" i="2"/>
  <c r="H73" i="2"/>
  <c r="J73" i="2"/>
  <c r="H72" i="2"/>
  <c r="J72" i="2"/>
  <c r="H71" i="2"/>
  <c r="J71" i="2"/>
  <c r="H70" i="2"/>
  <c r="J70" i="2"/>
  <c r="H69" i="2"/>
  <c r="J69" i="2"/>
  <c r="H68" i="2"/>
  <c r="J68" i="2"/>
  <c r="H67" i="2"/>
  <c r="J67" i="2"/>
  <c r="H66" i="2"/>
  <c r="J66" i="2"/>
  <c r="H65" i="2"/>
  <c r="J65" i="2"/>
  <c r="H64" i="2"/>
  <c r="J64" i="2"/>
  <c r="H63" i="2"/>
  <c r="J63" i="2"/>
  <c r="H62" i="2"/>
  <c r="J62" i="2"/>
  <c r="H61" i="2"/>
  <c r="J61" i="2"/>
  <c r="H60" i="2"/>
  <c r="J60" i="2"/>
  <c r="H59" i="2"/>
  <c r="J59" i="2"/>
  <c r="H58" i="2"/>
  <c r="J58" i="2"/>
  <c r="H57" i="2"/>
  <c r="J57" i="2"/>
  <c r="H56" i="2"/>
  <c r="J56" i="2"/>
  <c r="H55" i="2"/>
  <c r="J55" i="2"/>
  <c r="H54" i="2"/>
  <c r="J54" i="2"/>
  <c r="H53" i="2"/>
  <c r="J53" i="2"/>
  <c r="H52" i="2"/>
  <c r="J52" i="2"/>
  <c r="H51" i="2"/>
  <c r="J51" i="2"/>
  <c r="H50" i="2"/>
  <c r="J50" i="2"/>
  <c r="H49" i="2"/>
  <c r="J49" i="2"/>
  <c r="H48" i="2"/>
  <c r="J48" i="2"/>
  <c r="H47" i="2"/>
  <c r="J47" i="2"/>
  <c r="H46" i="2"/>
  <c r="J46" i="2"/>
  <c r="H45" i="2"/>
  <c r="J45" i="2"/>
  <c r="H44" i="2"/>
  <c r="J44" i="2"/>
  <c r="H43" i="2"/>
  <c r="J43" i="2"/>
  <c r="H42" i="2"/>
  <c r="J42" i="2"/>
  <c r="H41" i="2"/>
  <c r="J41" i="2"/>
  <c r="H40" i="2"/>
  <c r="J40" i="2"/>
  <c r="H39" i="2"/>
  <c r="J39" i="2"/>
  <c r="H38" i="2"/>
  <c r="J38" i="2"/>
  <c r="H37" i="2"/>
  <c r="J37" i="2"/>
  <c r="H36" i="2"/>
  <c r="J36" i="2"/>
  <c r="H35" i="2"/>
  <c r="J35" i="2"/>
  <c r="H34" i="2"/>
  <c r="J34" i="2"/>
  <c r="H33" i="2"/>
  <c r="J33" i="2"/>
  <c r="H32" i="2"/>
  <c r="J32" i="2"/>
  <c r="H31" i="2"/>
  <c r="J31" i="2"/>
  <c r="H30" i="2"/>
  <c r="J30" i="2"/>
  <c r="H29" i="2"/>
  <c r="J29" i="2"/>
  <c r="H28" i="2"/>
  <c r="J28" i="2"/>
  <c r="I27" i="2"/>
  <c r="H27" i="2"/>
  <c r="J27" i="2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70" i="1"/>
  <c r="J70" i="1"/>
  <c r="H71" i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H87" i="1"/>
  <c r="J87" i="1"/>
  <c r="H29" i="1"/>
  <c r="J29" i="1"/>
  <c r="H28" i="1"/>
  <c r="J28" i="1"/>
  <c r="H27" i="1"/>
  <c r="J27" i="1"/>
  <c r="H26" i="1"/>
  <c r="I26" i="1"/>
  <c r="J26" i="1"/>
  <c r="J8" i="1"/>
  <c r="D89" i="1"/>
  <c r="B89" i="1"/>
  <c r="C89" i="1"/>
  <c r="E89" i="1"/>
  <c r="D90" i="1"/>
  <c r="B90" i="1"/>
  <c r="C90" i="1"/>
  <c r="E90" i="1"/>
  <c r="D91" i="1"/>
  <c r="B91" i="1"/>
  <c r="C91" i="1"/>
  <c r="E91" i="1"/>
  <c r="D92" i="1"/>
  <c r="B92" i="1"/>
  <c r="C92" i="1"/>
  <c r="E92" i="1"/>
  <c r="D93" i="1"/>
  <c r="B93" i="1"/>
  <c r="C93" i="1"/>
  <c r="E93" i="1"/>
  <c r="D94" i="1"/>
  <c r="B94" i="1"/>
  <c r="C94" i="1"/>
  <c r="E94" i="1"/>
  <c r="D95" i="1"/>
  <c r="B95" i="1"/>
  <c r="C95" i="1"/>
  <c r="E95" i="1"/>
  <c r="D96" i="1"/>
  <c r="B96" i="1"/>
  <c r="C96" i="1"/>
  <c r="E96" i="1"/>
  <c r="D97" i="1"/>
  <c r="B97" i="1"/>
  <c r="C97" i="1"/>
  <c r="E97" i="1"/>
  <c r="D98" i="1"/>
  <c r="B98" i="1"/>
  <c r="C98" i="1"/>
  <c r="E98" i="1"/>
  <c r="D99" i="1"/>
  <c r="B99" i="1"/>
  <c r="C99" i="1"/>
  <c r="E99" i="1"/>
  <c r="D100" i="1"/>
  <c r="B100" i="1"/>
  <c r="C100" i="1"/>
  <c r="E100" i="1"/>
  <c r="D101" i="1"/>
  <c r="B101" i="1"/>
  <c r="C101" i="1"/>
  <c r="E101" i="1"/>
  <c r="D102" i="1"/>
  <c r="B102" i="1"/>
  <c r="C102" i="1"/>
  <c r="E102" i="1"/>
  <c r="D103" i="1"/>
  <c r="B103" i="1"/>
  <c r="C103" i="1"/>
  <c r="E103" i="1"/>
  <c r="D104" i="1"/>
  <c r="B104" i="1"/>
  <c r="C104" i="1"/>
  <c r="E104" i="1"/>
  <c r="D105" i="1"/>
  <c r="B105" i="1"/>
  <c r="C105" i="1"/>
  <c r="E105" i="1"/>
  <c r="D106" i="1"/>
  <c r="B106" i="1"/>
  <c r="C106" i="1"/>
  <c r="E106" i="1"/>
  <c r="D107" i="1"/>
  <c r="B107" i="1"/>
  <c r="C107" i="1"/>
  <c r="E107" i="1"/>
  <c r="D108" i="1"/>
  <c r="B108" i="1"/>
  <c r="C108" i="1"/>
  <c r="E108" i="1"/>
  <c r="D109" i="1"/>
  <c r="B109" i="1"/>
  <c r="C109" i="1"/>
  <c r="E109" i="1"/>
  <c r="D110" i="1"/>
  <c r="B110" i="1"/>
  <c r="C110" i="1"/>
  <c r="E110" i="1"/>
  <c r="D111" i="1"/>
  <c r="B111" i="1"/>
  <c r="C111" i="1"/>
  <c r="E111" i="1"/>
  <c r="D112" i="1"/>
  <c r="B112" i="1"/>
  <c r="C112" i="1"/>
  <c r="E112" i="1"/>
  <c r="D113" i="1"/>
  <c r="B113" i="1"/>
  <c r="C113" i="1"/>
  <c r="E113" i="1"/>
  <c r="D114" i="1"/>
  <c r="B114" i="1"/>
  <c r="C114" i="1"/>
  <c r="E114" i="1"/>
  <c r="D115" i="1"/>
  <c r="B115" i="1"/>
  <c r="C115" i="1"/>
  <c r="E115" i="1"/>
  <c r="D116" i="1"/>
  <c r="B116" i="1"/>
  <c r="C116" i="1"/>
  <c r="E116" i="1"/>
  <c r="D117" i="1"/>
  <c r="B117" i="1"/>
  <c r="C117" i="1"/>
  <c r="E117" i="1"/>
  <c r="D118" i="1"/>
  <c r="B118" i="1"/>
  <c r="C118" i="1"/>
  <c r="E118" i="1"/>
  <c r="D119" i="1"/>
  <c r="B119" i="1"/>
  <c r="C119" i="1"/>
  <c r="E119" i="1"/>
  <c r="D120" i="1"/>
  <c r="B120" i="1"/>
  <c r="C120" i="1"/>
  <c r="E120" i="1"/>
  <c r="D121" i="1"/>
  <c r="B121" i="1"/>
  <c r="C121" i="1"/>
  <c r="E121" i="1"/>
  <c r="D122" i="1"/>
  <c r="B122" i="1"/>
  <c r="C122" i="1"/>
  <c r="E122" i="1"/>
  <c r="D123" i="1"/>
  <c r="B123" i="1"/>
  <c r="C123" i="1"/>
  <c r="E123" i="1"/>
  <c r="D124" i="1"/>
  <c r="B124" i="1"/>
  <c r="C124" i="1"/>
  <c r="E124" i="1"/>
  <c r="D125" i="1"/>
  <c r="B125" i="1"/>
  <c r="C125" i="1"/>
  <c r="E125" i="1"/>
  <c r="D126" i="1"/>
  <c r="B126" i="1"/>
  <c r="C126" i="1"/>
  <c r="E126" i="1"/>
  <c r="D127" i="1"/>
  <c r="B127" i="1"/>
  <c r="C127" i="1"/>
  <c r="E127" i="1"/>
  <c r="D128" i="1"/>
  <c r="B128" i="1"/>
  <c r="C128" i="1"/>
  <c r="E128" i="1"/>
  <c r="D129" i="1"/>
  <c r="B129" i="1"/>
  <c r="C129" i="1"/>
  <c r="E129" i="1"/>
  <c r="D130" i="1"/>
  <c r="B130" i="1"/>
  <c r="C130" i="1"/>
  <c r="E130" i="1"/>
  <c r="D131" i="1"/>
  <c r="B131" i="1"/>
  <c r="C131" i="1"/>
  <c r="E131" i="1"/>
  <c r="D132" i="1"/>
  <c r="B132" i="1"/>
  <c r="C132" i="1"/>
  <c r="E132" i="1"/>
  <c r="D133" i="1"/>
  <c r="B133" i="1"/>
  <c r="C133" i="1"/>
  <c r="E133" i="1"/>
  <c r="D134" i="1"/>
  <c r="B134" i="1"/>
  <c r="C134" i="1"/>
  <c r="E134" i="1"/>
  <c r="D135" i="1"/>
  <c r="B135" i="1"/>
  <c r="C135" i="1"/>
  <c r="E135" i="1"/>
  <c r="D136" i="1"/>
  <c r="B136" i="1"/>
  <c r="C136" i="1"/>
  <c r="E136" i="1"/>
  <c r="D137" i="1"/>
  <c r="B137" i="1"/>
  <c r="C137" i="1"/>
  <c r="E137" i="1"/>
  <c r="D138" i="1"/>
  <c r="B138" i="1"/>
  <c r="C138" i="1"/>
  <c r="E138" i="1"/>
  <c r="D139" i="1"/>
  <c r="B139" i="1"/>
  <c r="C139" i="1"/>
  <c r="E139" i="1"/>
  <c r="D140" i="1"/>
  <c r="B140" i="1"/>
  <c r="C140" i="1"/>
  <c r="E140" i="1"/>
  <c r="D141" i="1"/>
  <c r="B141" i="1"/>
  <c r="C141" i="1"/>
  <c r="E141" i="1"/>
  <c r="D142" i="1"/>
  <c r="B142" i="1"/>
  <c r="C142" i="1"/>
  <c r="E142" i="1"/>
  <c r="D143" i="1"/>
  <c r="B143" i="1"/>
  <c r="C143" i="1"/>
  <c r="E143" i="1"/>
  <c r="D144" i="1"/>
  <c r="B144" i="1"/>
  <c r="C144" i="1"/>
  <c r="E144" i="1"/>
  <c r="D145" i="1"/>
  <c r="B145" i="1"/>
  <c r="C145" i="1"/>
  <c r="E145" i="1"/>
  <c r="D146" i="1"/>
  <c r="B146" i="1"/>
  <c r="C146" i="1"/>
  <c r="E146" i="1"/>
  <c r="D147" i="1"/>
  <c r="B147" i="1"/>
  <c r="C147" i="1"/>
  <c r="E147" i="1"/>
  <c r="D148" i="1"/>
  <c r="B148" i="1"/>
  <c r="C148" i="1"/>
  <c r="E148" i="1"/>
  <c r="D149" i="1"/>
  <c r="B149" i="1"/>
  <c r="C149" i="1"/>
  <c r="E149" i="1"/>
  <c r="D150" i="1"/>
  <c r="B150" i="1"/>
  <c r="C150" i="1"/>
  <c r="E150" i="1"/>
  <c r="D151" i="1"/>
  <c r="B151" i="1"/>
  <c r="C151" i="1"/>
  <c r="E151" i="1"/>
  <c r="D152" i="1"/>
  <c r="B152" i="1"/>
  <c r="C152" i="1"/>
  <c r="E152" i="1"/>
  <c r="D153" i="1"/>
  <c r="B153" i="1"/>
  <c r="C153" i="1"/>
  <c r="E153" i="1"/>
  <c r="D154" i="1"/>
  <c r="B154" i="1"/>
  <c r="C154" i="1"/>
  <c r="E154" i="1"/>
  <c r="D155" i="1"/>
  <c r="B155" i="1"/>
  <c r="C155" i="1"/>
  <c r="E155" i="1"/>
  <c r="D156" i="1"/>
  <c r="B156" i="1"/>
  <c r="C156" i="1"/>
  <c r="E156" i="1"/>
  <c r="D157" i="1"/>
  <c r="B157" i="1"/>
  <c r="C157" i="1"/>
  <c r="E157" i="1"/>
  <c r="D158" i="1"/>
  <c r="B158" i="1"/>
  <c r="C158" i="1"/>
  <c r="E158" i="1"/>
  <c r="D159" i="1"/>
  <c r="B159" i="1"/>
  <c r="C159" i="1"/>
  <c r="E159" i="1"/>
  <c r="D160" i="1"/>
  <c r="B160" i="1"/>
  <c r="C160" i="1"/>
  <c r="E160" i="1"/>
  <c r="D161" i="1"/>
  <c r="B161" i="1"/>
  <c r="C161" i="1"/>
  <c r="E161" i="1"/>
  <c r="D162" i="1"/>
  <c r="B162" i="1"/>
  <c r="C162" i="1"/>
  <c r="E162" i="1"/>
  <c r="D163" i="1"/>
  <c r="B163" i="1"/>
  <c r="C163" i="1"/>
  <c r="E163" i="1"/>
  <c r="D164" i="1"/>
  <c r="B164" i="1"/>
  <c r="C164" i="1"/>
  <c r="E164" i="1"/>
  <c r="D165" i="1"/>
  <c r="B165" i="1"/>
  <c r="C165" i="1"/>
  <c r="E165" i="1"/>
  <c r="D166" i="1"/>
  <c r="B166" i="1"/>
  <c r="C166" i="1"/>
  <c r="E166" i="1"/>
  <c r="D167" i="1"/>
  <c r="B167" i="1"/>
  <c r="C167" i="1"/>
  <c r="E167" i="1"/>
  <c r="D168" i="1"/>
  <c r="B168" i="1"/>
  <c r="C168" i="1"/>
  <c r="E168" i="1"/>
  <c r="D169" i="1"/>
  <c r="B169" i="1"/>
  <c r="C169" i="1"/>
  <c r="E169" i="1"/>
  <c r="D170" i="1"/>
  <c r="B170" i="1"/>
  <c r="C170" i="1"/>
  <c r="E170" i="1"/>
  <c r="D171" i="1"/>
  <c r="B171" i="1"/>
  <c r="C171" i="1"/>
  <c r="E171" i="1"/>
  <c r="D172" i="1"/>
  <c r="B172" i="1"/>
  <c r="C172" i="1"/>
  <c r="E172" i="1"/>
  <c r="D173" i="1"/>
  <c r="B173" i="1"/>
  <c r="C173" i="1"/>
  <c r="E173" i="1"/>
  <c r="D174" i="1"/>
  <c r="B174" i="1"/>
  <c r="C174" i="1"/>
  <c r="E174" i="1"/>
  <c r="D175" i="1"/>
  <c r="B175" i="1"/>
  <c r="C175" i="1"/>
  <c r="E175" i="1"/>
  <c r="D176" i="1"/>
  <c r="B176" i="1"/>
  <c r="C176" i="1"/>
  <c r="E176" i="1"/>
  <c r="D177" i="1"/>
  <c r="B177" i="1"/>
  <c r="C177" i="1"/>
  <c r="E177" i="1"/>
  <c r="D178" i="1"/>
  <c r="B178" i="1"/>
  <c r="C178" i="1"/>
  <c r="E178" i="1"/>
  <c r="D179" i="1"/>
  <c r="B179" i="1"/>
  <c r="C179" i="1"/>
  <c r="E179" i="1"/>
  <c r="D180" i="1"/>
  <c r="B180" i="1"/>
  <c r="C180" i="1"/>
  <c r="E180" i="1"/>
  <c r="D181" i="1"/>
  <c r="B181" i="1"/>
  <c r="C181" i="1"/>
  <c r="E181" i="1"/>
  <c r="D182" i="1"/>
  <c r="B182" i="1"/>
  <c r="C182" i="1"/>
  <c r="E182" i="1"/>
  <c r="D183" i="1"/>
  <c r="B183" i="1"/>
  <c r="C183" i="1"/>
  <c r="E183" i="1"/>
  <c r="D184" i="1"/>
  <c r="B184" i="1"/>
  <c r="C184" i="1"/>
  <c r="E184" i="1"/>
  <c r="D185" i="1"/>
  <c r="B185" i="1"/>
  <c r="C185" i="1"/>
  <c r="E185" i="1"/>
  <c r="D186" i="1"/>
  <c r="B186" i="1"/>
  <c r="C186" i="1"/>
  <c r="E186" i="1"/>
  <c r="D187" i="1"/>
  <c r="B187" i="1"/>
  <c r="C187" i="1"/>
  <c r="E187" i="1"/>
  <c r="D188" i="1"/>
  <c r="B188" i="1"/>
  <c r="C188" i="1"/>
  <c r="E188" i="1"/>
  <c r="D189" i="1"/>
  <c r="B189" i="1"/>
  <c r="C189" i="1"/>
  <c r="E189" i="1"/>
  <c r="D190" i="1"/>
  <c r="B190" i="1"/>
  <c r="C190" i="1"/>
  <c r="E190" i="1"/>
  <c r="D191" i="1"/>
  <c r="B191" i="1"/>
  <c r="C191" i="1"/>
  <c r="E191" i="1"/>
  <c r="D192" i="1"/>
  <c r="B192" i="1"/>
  <c r="C192" i="1"/>
  <c r="E192" i="1"/>
  <c r="D193" i="1"/>
  <c r="B193" i="1"/>
  <c r="C193" i="1"/>
  <c r="E193" i="1"/>
  <c r="D194" i="1"/>
  <c r="B194" i="1"/>
  <c r="C194" i="1"/>
  <c r="E194" i="1"/>
  <c r="D195" i="1"/>
  <c r="B195" i="1"/>
  <c r="C195" i="1"/>
  <c r="E195" i="1"/>
  <c r="D196" i="1"/>
  <c r="B196" i="1"/>
  <c r="C196" i="1"/>
  <c r="E196" i="1"/>
  <c r="D197" i="1"/>
  <c r="B197" i="1"/>
  <c r="C197" i="1"/>
  <c r="E197" i="1"/>
  <c r="D198" i="1"/>
  <c r="B198" i="1"/>
  <c r="C198" i="1"/>
  <c r="E198" i="1"/>
  <c r="D199" i="1"/>
  <c r="B199" i="1"/>
  <c r="C199" i="1"/>
  <c r="E199" i="1"/>
  <c r="D200" i="1"/>
  <c r="B200" i="1"/>
  <c r="C200" i="1"/>
  <c r="E200" i="1"/>
  <c r="D201" i="1"/>
  <c r="B201" i="1"/>
  <c r="C201" i="1"/>
  <c r="E201" i="1"/>
  <c r="D202" i="1"/>
  <c r="B202" i="1"/>
  <c r="C202" i="1"/>
  <c r="E202" i="1"/>
  <c r="D203" i="1"/>
  <c r="B203" i="1"/>
  <c r="C203" i="1"/>
  <c r="E203" i="1"/>
  <c r="D204" i="1"/>
  <c r="B204" i="1"/>
  <c r="C204" i="1"/>
  <c r="E204" i="1"/>
  <c r="D205" i="1"/>
  <c r="B205" i="1"/>
  <c r="C205" i="1"/>
  <c r="E205" i="1"/>
  <c r="D206" i="1"/>
  <c r="B206" i="1"/>
  <c r="C206" i="1"/>
  <c r="E206" i="1"/>
</calcChain>
</file>

<file path=xl/sharedStrings.xml><?xml version="1.0" encoding="utf-8"?>
<sst xmlns="http://schemas.openxmlformats.org/spreadsheetml/2006/main" count="116" uniqueCount="63">
  <si>
    <t>FUTURE VALUE</t>
  </si>
  <si>
    <t>LOAN TERM</t>
  </si>
  <si>
    <t>PAYMENTS PER YEAR</t>
  </si>
  <si>
    <t>MONTHLY PAYMENT</t>
  </si>
  <si>
    <t>PV (MORTGAGE AMOUNT)</t>
  </si>
  <si>
    <t>GENERAL INFORMATION</t>
  </si>
  <si>
    <t>INTEREST</t>
  </si>
  <si>
    <t>LTV</t>
  </si>
  <si>
    <t>LOAN AMOUNT</t>
  </si>
  <si>
    <t>MARKET VALUE</t>
  </si>
  <si>
    <t xml:space="preserve"> INTEREST RATE</t>
  </si>
  <si>
    <t>LOAN AMORTIZATION</t>
  </si>
  <si>
    <t xml:space="preserve">MONTH </t>
  </si>
  <si>
    <t>PAYMENT</t>
  </si>
  <si>
    <t>PRINCIPAL</t>
  </si>
  <si>
    <t>BALANCE</t>
  </si>
  <si>
    <t>EQUITY APPRECIATION</t>
  </si>
  <si>
    <t>MORTGAGE BALANCE</t>
  </si>
  <si>
    <t>EQUITY</t>
  </si>
  <si>
    <t>MONTH</t>
  </si>
  <si>
    <t>LOAN BALANCE AFTER  62 MONTHS</t>
  </si>
  <si>
    <t>EQUITY APPRECIATION AFTER 62 MONTHS</t>
  </si>
  <si>
    <t>EQUITY APPRECIATION AFTER 73 MONTHS</t>
  </si>
  <si>
    <t>LOAN BALANCE AFTER  73 MONTHS</t>
  </si>
  <si>
    <t>AMORTIZATION %</t>
  </si>
  <si>
    <t>AMOUNT AMORTIZED</t>
  </si>
  <si>
    <t>BALANCE REMAINING AFTER AMORT.</t>
  </si>
  <si>
    <t>-</t>
  </si>
  <si>
    <t>Input Box:</t>
  </si>
  <si>
    <t>Initial Mortgage Amount</t>
  </si>
  <si>
    <t>Initial Loan-to-Value</t>
  </si>
  <si>
    <t>Interest Rate</t>
  </si>
  <si>
    <t>Additional Mothly Payment</t>
  </si>
  <si>
    <t>Holding Period</t>
  </si>
  <si>
    <t>59 MONTHS</t>
  </si>
  <si>
    <t>Expected Annual Appreciation Rate</t>
  </si>
  <si>
    <t>Monthly Payment</t>
  </si>
  <si>
    <t>Output Box:</t>
  </si>
  <si>
    <t>Original House Value</t>
  </si>
  <si>
    <t>Mortgage Balance at End of Holding Period</t>
  </si>
  <si>
    <t>Equity at End of Holding Period</t>
  </si>
  <si>
    <t>BEGINNING BALANCE</t>
  </si>
  <si>
    <t>HOUSE VALUE</t>
  </si>
  <si>
    <t>LOAN</t>
  </si>
  <si>
    <t>PRIME RATE</t>
  </si>
  <si>
    <t>MORTGAGE RATE</t>
  </si>
  <si>
    <t>TERM (Years)</t>
  </si>
  <si>
    <t>APPRECIATION RATE ( Annually)</t>
  </si>
  <si>
    <t>Balance</t>
  </si>
  <si>
    <t>Interest</t>
  </si>
  <si>
    <t>PMT</t>
  </si>
  <si>
    <t>2 Years at 2.5%</t>
  </si>
  <si>
    <t>1 Year at 3.25%</t>
  </si>
  <si>
    <t>2 Years at 3.50%</t>
  </si>
  <si>
    <t>Term (MOS)</t>
  </si>
  <si>
    <t>After 56 Mos.</t>
  </si>
  <si>
    <t>Appreciation</t>
  </si>
  <si>
    <t>Yearly</t>
  </si>
  <si>
    <t>Monthly</t>
  </si>
  <si>
    <t>NEGATIVELY AMORTIZED FIXED RATE MORTGAGE</t>
  </si>
  <si>
    <t>PARTIALLY AMORTIZED MORTGAGE</t>
  </si>
  <si>
    <r>
      <t xml:space="preserve"> </t>
    </r>
    <r>
      <rPr>
        <b/>
        <sz val="12"/>
        <color indexed="9"/>
        <rFont val="Times New Roman"/>
      </rPr>
      <t xml:space="preserve">FULLY AMORTIZED LOAN </t>
    </r>
  </si>
  <si>
    <r>
      <t xml:space="preserve"> </t>
    </r>
    <r>
      <rPr>
        <b/>
        <sz val="12"/>
        <color indexed="9"/>
        <rFont val="Times New Roman"/>
      </rPr>
      <t xml:space="preserve">FULLY AMORTIZED VARIABLE RATE MORTGAGE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</si>
</sst>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%"/>
    <numFmt numFmtId="165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Times New Roman"/>
    </font>
    <font>
      <b/>
      <sz val="12"/>
      <color indexed="9"/>
      <name val="Times New Roman"/>
    </font>
    <font>
      <sz val="11"/>
      <color indexed="8"/>
      <name val="Times New Roman"/>
    </font>
    <font>
      <b/>
      <sz val="11"/>
      <color indexed="8"/>
      <name val="Times New Roman"/>
    </font>
    <font>
      <sz val="11"/>
      <name val="Times New Roman"/>
    </font>
    <font>
      <sz val="11"/>
      <color indexed="9"/>
      <name val="Times New Roman"/>
    </font>
    <font>
      <b/>
      <sz val="11"/>
      <name val="Times New Roman"/>
    </font>
    <font>
      <sz val="11"/>
      <color indexed="10"/>
      <name val="Times New Roman"/>
    </font>
    <font>
      <sz val="11"/>
      <color indexed="72"/>
      <name val="Times New Roman"/>
    </font>
    <font>
      <sz val="12"/>
      <name val="Times New Roman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1">
    <xf numFmtId="0" fontId="0" fillId="0" borderId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5" fillId="0" borderId="0" xfId="0" applyFont="1" applyAlignment="1">
      <alignment vertical="center"/>
    </xf>
    <xf numFmtId="44" fontId="5" fillId="0" borderId="1" xfId="8" applyNumberFormat="1" applyFont="1" applyFill="1" applyBorder="1" applyAlignment="1">
      <alignment horizontal="center" vertical="center"/>
    </xf>
    <xf numFmtId="44" fontId="5" fillId="0" borderId="2" xfId="8" applyNumberFormat="1" applyFont="1" applyFill="1" applyBorder="1" applyAlignment="1">
      <alignment vertical="center"/>
    </xf>
    <xf numFmtId="44" fontId="5" fillId="0" borderId="3" xfId="8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44" fontId="5" fillId="0" borderId="1" xfId="9" applyFont="1" applyFill="1" applyBorder="1" applyAlignment="1">
      <alignment horizontal="center" vertical="center"/>
    </xf>
    <xf numFmtId="0" fontId="5" fillId="0" borderId="2" xfId="5" applyFont="1" applyFill="1" applyBorder="1" applyAlignment="1">
      <alignment horizontal="center" vertical="center"/>
    </xf>
    <xf numFmtId="10" fontId="5" fillId="0" borderId="2" xfId="5" applyNumberFormat="1" applyFont="1" applyFill="1" applyBorder="1" applyAlignment="1">
      <alignment horizontal="center" vertical="center"/>
    </xf>
    <xf numFmtId="0" fontId="5" fillId="0" borderId="1" xfId="4" applyFont="1" applyFill="1" applyBorder="1" applyAlignment="1">
      <alignment horizontal="center" vertical="center"/>
    </xf>
    <xf numFmtId="44" fontId="5" fillId="0" borderId="2" xfId="4" applyNumberFormat="1" applyFont="1" applyFill="1" applyBorder="1" applyAlignment="1">
      <alignment horizontal="center" vertical="center"/>
    </xf>
    <xf numFmtId="0" fontId="5" fillId="0" borderId="2" xfId="4" applyFont="1" applyFill="1" applyBorder="1" applyAlignment="1">
      <alignment horizontal="center" vertical="center"/>
    </xf>
    <xf numFmtId="10" fontId="5" fillId="0" borderId="2" xfId="4" applyNumberFormat="1" applyFont="1" applyFill="1" applyBorder="1" applyAlignment="1">
      <alignment horizontal="center" vertical="center"/>
    </xf>
    <xf numFmtId="8" fontId="5" fillId="0" borderId="3" xfId="4" applyNumberFormat="1" applyFont="1" applyFill="1" applyBorder="1" applyAlignment="1">
      <alignment horizontal="center" vertical="center"/>
    </xf>
    <xf numFmtId="0" fontId="3" fillId="0" borderId="0" xfId="6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44" fontId="7" fillId="0" borderId="1" xfId="9" applyFont="1" applyFill="1" applyBorder="1" applyAlignment="1">
      <alignment horizontal="center" vertical="center"/>
    </xf>
    <xf numFmtId="0" fontId="7" fillId="0" borderId="2" xfId="5" applyFont="1" applyFill="1" applyBorder="1" applyAlignment="1">
      <alignment horizontal="center" vertical="center"/>
    </xf>
    <xf numFmtId="44" fontId="7" fillId="0" borderId="2" xfId="9" applyFont="1" applyFill="1" applyBorder="1" applyAlignment="1">
      <alignment vertical="center"/>
    </xf>
    <xf numFmtId="44" fontId="7" fillId="0" borderId="3" xfId="9" applyFont="1" applyFill="1" applyBorder="1" applyAlignment="1">
      <alignment horizontal="center" vertical="center"/>
    </xf>
    <xf numFmtId="9" fontId="7" fillId="0" borderId="2" xfId="5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44" fontId="7" fillId="0" borderId="2" xfId="9" applyFont="1" applyFill="1" applyBorder="1" applyAlignment="1">
      <alignment horizontal="center" vertical="center"/>
    </xf>
    <xf numFmtId="0" fontId="9" fillId="0" borderId="0" xfId="5" applyFont="1" applyFill="1" applyBorder="1" applyAlignment="1">
      <alignment vertical="center"/>
    </xf>
    <xf numFmtId="44" fontId="7" fillId="0" borderId="0" xfId="5" applyNumberFormat="1" applyFont="1" applyFill="1" applyBorder="1" applyAlignment="1">
      <alignment horizontal="center" vertical="center"/>
    </xf>
    <xf numFmtId="0" fontId="9" fillId="0" borderId="0" xfId="6" applyFont="1" applyFill="1" applyAlignment="1">
      <alignment vertical="center"/>
    </xf>
    <xf numFmtId="0" fontId="7" fillId="0" borderId="2" xfId="4" applyFont="1" applyFill="1" applyBorder="1" applyAlignment="1">
      <alignment horizontal="center" vertical="center"/>
    </xf>
    <xf numFmtId="10" fontId="7" fillId="0" borderId="2" xfId="4" applyNumberFormat="1" applyFont="1" applyFill="1" applyBorder="1" applyAlignment="1">
      <alignment horizontal="center" vertical="center"/>
    </xf>
    <xf numFmtId="0" fontId="9" fillId="2" borderId="0" xfId="3" applyFont="1" applyFill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7" fillId="0" borderId="0" xfId="2" applyFont="1" applyFill="1" applyAlignment="1">
      <alignment horizontal="center" vertical="center"/>
    </xf>
    <xf numFmtId="44" fontId="7" fillId="0" borderId="0" xfId="9" applyFont="1" applyFill="1" applyAlignment="1">
      <alignment vertical="center"/>
    </xf>
    <xf numFmtId="44" fontId="7" fillId="0" borderId="0" xfId="9" applyFont="1" applyFill="1" applyAlignment="1">
      <alignment horizontal="center" vertical="center"/>
    </xf>
    <xf numFmtId="0" fontId="6" fillId="0" borderId="0" xfId="6" applyFont="1" applyFill="1" applyAlignment="1">
      <alignment vertical="center"/>
    </xf>
    <xf numFmtId="0" fontId="3" fillId="0" borderId="0" xfId="6" applyFont="1" applyFill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5" fillId="0" borderId="0" xfId="6" applyFont="1" applyFill="1" applyAlignment="1">
      <alignment vertical="center"/>
    </xf>
    <xf numFmtId="44" fontId="5" fillId="0" borderId="0" xfId="6" applyNumberFormat="1" applyFont="1" applyFill="1" applyAlignment="1">
      <alignment vertical="center"/>
    </xf>
    <xf numFmtId="44" fontId="7" fillId="0" borderId="0" xfId="6" applyNumberFormat="1" applyFont="1" applyFill="1" applyAlignment="1">
      <alignment horizontal="center" vertical="center"/>
    </xf>
    <xf numFmtId="44" fontId="5" fillId="0" borderId="0" xfId="9" applyFont="1" applyFill="1" applyAlignment="1">
      <alignment vertical="center"/>
    </xf>
    <xf numFmtId="44" fontId="8" fillId="12" borderId="0" xfId="8" applyNumberFormat="1" applyFont="1" applyAlignment="1">
      <alignment horizontal="center" vertical="center"/>
    </xf>
    <xf numFmtId="0" fontId="7" fillId="0" borderId="2" xfId="4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4" fontId="6" fillId="0" borderId="0" xfId="9" applyFont="1" applyBorder="1" applyAlignment="1">
      <alignment horizontal="center" vertical="center"/>
    </xf>
    <xf numFmtId="44" fontId="5" fillId="0" borderId="0" xfId="9" applyFont="1" applyAlignment="1">
      <alignment horizontal="center" vertical="center"/>
    </xf>
    <xf numFmtId="44" fontId="5" fillId="0" borderId="0" xfId="9" applyFont="1" applyAlignment="1">
      <alignment horizontal="left" vertical="center"/>
    </xf>
    <xf numFmtId="0" fontId="9" fillId="0" borderId="0" xfId="4" applyFont="1" applyFill="1" applyAlignment="1">
      <alignment vertical="center"/>
    </xf>
    <xf numFmtId="0" fontId="9" fillId="2" borderId="6" xfId="4" applyFont="1" applyFill="1" applyBorder="1" applyAlignment="1">
      <alignment vertical="center"/>
    </xf>
    <xf numFmtId="0" fontId="9" fillId="2" borderId="1" xfId="4" applyFont="1" applyFill="1" applyBorder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2" borderId="7" xfId="4" applyFont="1" applyFill="1" applyBorder="1" applyAlignment="1">
      <alignment vertical="center"/>
    </xf>
    <xf numFmtId="0" fontId="9" fillId="2" borderId="8" xfId="4" applyFont="1" applyFill="1" applyBorder="1" applyAlignment="1">
      <alignment vertical="center"/>
    </xf>
    <xf numFmtId="44" fontId="5" fillId="0" borderId="2" xfId="9" applyFont="1" applyBorder="1" applyAlignment="1">
      <alignment horizontal="left" vertical="center"/>
    </xf>
    <xf numFmtId="44" fontId="5" fillId="0" borderId="3" xfId="9" applyFont="1" applyBorder="1" applyAlignment="1">
      <alignment horizontal="left" vertical="center"/>
    </xf>
    <xf numFmtId="0" fontId="9" fillId="2" borderId="0" xfId="4" applyFont="1" applyFill="1" applyBorder="1" applyAlignment="1">
      <alignment horizontal="center" vertical="center"/>
    </xf>
    <xf numFmtId="44" fontId="9" fillId="2" borderId="0" xfId="9" applyFont="1" applyFill="1" applyBorder="1" applyAlignment="1">
      <alignment horizontal="center" vertical="center"/>
    </xf>
    <xf numFmtId="10" fontId="5" fillId="0" borderId="2" xfId="10" applyNumberFormat="1" applyFont="1" applyBorder="1" applyAlignment="1">
      <alignment horizontal="left" vertical="center"/>
    </xf>
    <xf numFmtId="10" fontId="10" fillId="0" borderId="2" xfId="10" applyNumberFormat="1" applyFont="1" applyBorder="1" applyAlignment="1">
      <alignment horizontal="left" vertical="center"/>
    </xf>
    <xf numFmtId="10" fontId="7" fillId="0" borderId="2" xfId="10" applyNumberFormat="1" applyFont="1" applyFill="1" applyBorder="1" applyAlignment="1">
      <alignment horizontal="center" vertical="center"/>
    </xf>
    <xf numFmtId="0" fontId="7" fillId="0" borderId="2" xfId="5" applyNumberFormat="1" applyFont="1" applyFill="1" applyBorder="1" applyAlignment="1">
      <alignment horizontal="center" vertical="center"/>
    </xf>
    <xf numFmtId="10" fontId="5" fillId="0" borderId="3" xfId="5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4" fontId="7" fillId="0" borderId="0" xfId="9" applyFont="1" applyAlignment="1">
      <alignment horizontal="center" vertical="center"/>
    </xf>
    <xf numFmtId="10" fontId="12" fillId="0" borderId="0" xfId="10" applyNumberFormat="1" applyFont="1" applyAlignment="1">
      <alignment horizontal="center" vertical="center"/>
    </xf>
    <xf numFmtId="10" fontId="7" fillId="0" borderId="0" xfId="10" applyNumberFormat="1" applyFont="1" applyAlignment="1">
      <alignment horizontal="center" vertical="center"/>
    </xf>
    <xf numFmtId="44" fontId="7" fillId="0" borderId="0" xfId="9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44" fontId="7" fillId="0" borderId="1" xfId="9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10" fontId="7" fillId="0" borderId="2" xfId="1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10" fontId="7" fillId="0" borderId="3" xfId="0" applyNumberFormat="1" applyFont="1" applyBorder="1" applyAlignment="1">
      <alignment horizontal="center" vertical="center"/>
    </xf>
    <xf numFmtId="44" fontId="7" fillId="0" borderId="2" xfId="9" applyFont="1" applyBorder="1" applyAlignment="1">
      <alignment horizontal="center" vertical="center"/>
    </xf>
    <xf numFmtId="44" fontId="7" fillId="0" borderId="3" xfId="9" applyFont="1" applyBorder="1" applyAlignment="1">
      <alignment horizontal="center" vertical="center"/>
    </xf>
    <xf numFmtId="44" fontId="7" fillId="0" borderId="0" xfId="9" applyFont="1" applyAlignment="1">
      <alignment vertical="center"/>
    </xf>
    <xf numFmtId="10" fontId="7" fillId="0" borderId="0" xfId="10" applyNumberFormat="1" applyFont="1" applyAlignment="1">
      <alignment vertical="center"/>
    </xf>
    <xf numFmtId="0" fontId="7" fillId="0" borderId="0" xfId="7" applyFont="1" applyFill="1" applyAlignment="1">
      <alignment horizontal="center" vertical="center"/>
    </xf>
    <xf numFmtId="10" fontId="7" fillId="0" borderId="0" xfId="10" applyNumberFormat="1" applyFont="1" applyFill="1" applyAlignment="1">
      <alignment horizontal="center" vertical="center"/>
    </xf>
    <xf numFmtId="9" fontId="12" fillId="0" borderId="0" xfId="10" applyFont="1" applyAlignment="1">
      <alignment horizontal="center" vertical="center"/>
    </xf>
    <xf numFmtId="9" fontId="7" fillId="0" borderId="0" xfId="1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44" fontId="8" fillId="3" borderId="0" xfId="9" applyFont="1" applyFill="1" applyAlignment="1">
      <alignment horizontal="center" vertical="center"/>
    </xf>
    <xf numFmtId="10" fontId="8" fillId="3" borderId="0" xfId="10" applyNumberFormat="1" applyFont="1" applyFill="1" applyAlignment="1">
      <alignment horizontal="center" vertical="center"/>
    </xf>
    <xf numFmtId="0" fontId="7" fillId="0" borderId="2" xfId="7" applyFont="1" applyFill="1" applyBorder="1" applyAlignment="1">
      <alignment horizontal="center" vertical="center"/>
    </xf>
    <xf numFmtId="8" fontId="7" fillId="0" borderId="3" xfId="7" applyNumberFormat="1" applyFont="1" applyFill="1" applyBorder="1" applyAlignment="1">
      <alignment horizontal="center" vertical="center"/>
    </xf>
    <xf numFmtId="0" fontId="9" fillId="0" borderId="9" xfId="7" applyFont="1" applyFill="1" applyBorder="1" applyAlignment="1">
      <alignment vertical="center"/>
    </xf>
    <xf numFmtId="0" fontId="9" fillId="0" borderId="10" xfId="7" applyFont="1" applyFill="1" applyBorder="1" applyAlignment="1">
      <alignment vertical="center"/>
    </xf>
    <xf numFmtId="0" fontId="9" fillId="0" borderId="11" xfId="7" applyFont="1" applyFill="1" applyBorder="1" applyAlignment="1">
      <alignment horizontal="center" vertical="center"/>
    </xf>
    <xf numFmtId="44" fontId="7" fillId="0" borderId="12" xfId="9" applyFont="1" applyFill="1" applyBorder="1" applyAlignment="1">
      <alignment horizontal="center" vertical="center"/>
    </xf>
    <xf numFmtId="10" fontId="7" fillId="0" borderId="12" xfId="10" applyNumberFormat="1" applyFont="1" applyFill="1" applyBorder="1" applyAlignment="1">
      <alignment horizontal="center" vertical="center"/>
    </xf>
    <xf numFmtId="0" fontId="7" fillId="0" borderId="12" xfId="7" applyFont="1" applyFill="1" applyBorder="1" applyAlignment="1">
      <alignment horizontal="center" vertical="center"/>
    </xf>
    <xf numFmtId="8" fontId="7" fillId="0" borderId="13" xfId="7" applyNumberFormat="1" applyFont="1" applyFill="1" applyBorder="1" applyAlignment="1">
      <alignment horizontal="center" vertical="center"/>
    </xf>
    <xf numFmtId="44" fontId="7" fillId="0" borderId="14" xfId="9" applyFont="1" applyFill="1" applyBorder="1" applyAlignment="1">
      <alignment horizontal="center" vertical="center"/>
    </xf>
    <xf numFmtId="10" fontId="7" fillId="0" borderId="15" xfId="10" applyNumberFormat="1" applyFont="1" applyFill="1" applyBorder="1" applyAlignment="1">
      <alignment horizontal="center" vertical="center"/>
    </xf>
    <xf numFmtId="0" fontId="7" fillId="0" borderId="15" xfId="7" applyFont="1" applyFill="1" applyBorder="1" applyAlignment="1">
      <alignment horizontal="center" vertical="center"/>
    </xf>
    <xf numFmtId="8" fontId="11" fillId="0" borderId="16" xfId="7" applyNumberFormat="1" applyFont="1" applyFill="1" applyBorder="1" applyAlignment="1">
      <alignment horizontal="center" vertical="center"/>
    </xf>
    <xf numFmtId="0" fontId="9" fillId="0" borderId="17" xfId="7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7" applyFont="1" applyFill="1" applyBorder="1" applyAlignment="1">
      <alignment vertical="center"/>
    </xf>
    <xf numFmtId="0" fontId="9" fillId="0" borderId="19" xfId="7" applyFont="1" applyFill="1" applyBorder="1" applyAlignment="1">
      <alignment horizontal="center" vertical="center"/>
    </xf>
    <xf numFmtId="164" fontId="7" fillId="0" borderId="3" xfId="10" applyNumberFormat="1" applyFont="1" applyFill="1" applyBorder="1" applyAlignment="1">
      <alignment horizontal="center"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18" xfId="7" applyFont="1" applyFill="1" applyBorder="1" applyAlignment="1">
      <alignment horizontal="center" vertical="center"/>
    </xf>
    <xf numFmtId="0" fontId="9" fillId="0" borderId="10" xfId="7" applyFont="1" applyFill="1" applyBorder="1" applyAlignment="1">
      <alignment horizontal="center" vertical="center"/>
    </xf>
    <xf numFmtId="0" fontId="8" fillId="3" borderId="0" xfId="8" applyFont="1" applyFill="1" applyAlignment="1">
      <alignment horizontal="center" vertical="center"/>
    </xf>
    <xf numFmtId="44" fontId="8" fillId="3" borderId="0" xfId="9" applyFont="1" applyFill="1" applyAlignment="1">
      <alignment vertical="center"/>
    </xf>
    <xf numFmtId="0" fontId="5" fillId="0" borderId="0" xfId="2" applyFont="1" applyFill="1" applyAlignment="1">
      <alignment horizontal="center" vertical="center"/>
    </xf>
    <xf numFmtId="0" fontId="8" fillId="12" borderId="0" xfId="8" applyFont="1" applyAlignment="1">
      <alignment horizontal="center" vertical="center"/>
    </xf>
    <xf numFmtId="8" fontId="7" fillId="0" borderId="0" xfId="9" applyNumberFormat="1" applyFont="1" applyAlignment="1">
      <alignment horizontal="center" vertical="center"/>
    </xf>
    <xf numFmtId="8" fontId="8" fillId="3" borderId="0" xfId="9" applyNumberFormat="1" applyFont="1" applyFill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5" fontId="5" fillId="0" borderId="0" xfId="9" applyNumberFormat="1" applyFont="1" applyAlignment="1">
      <alignment horizontal="center" vertical="center"/>
    </xf>
    <xf numFmtId="44" fontId="8" fillId="13" borderId="0" xfId="9" applyFont="1" applyFill="1" applyAlignment="1">
      <alignment vertical="center"/>
    </xf>
    <xf numFmtId="0" fontId="3" fillId="11" borderId="0" xfId="7" applyFont="1" applyAlignment="1">
      <alignment horizontal="center" vertical="center"/>
    </xf>
    <xf numFmtId="0" fontId="6" fillId="2" borderId="0" xfId="4" applyFont="1" applyFill="1" applyAlignment="1">
      <alignment horizontal="center" vertical="center"/>
    </xf>
    <xf numFmtId="0" fontId="3" fillId="4" borderId="0" xfId="6" applyFont="1" applyFill="1" applyAlignment="1">
      <alignment horizontal="center" vertical="center"/>
    </xf>
    <xf numFmtId="0" fontId="6" fillId="0" borderId="6" xfId="8" applyFont="1" applyFill="1" applyBorder="1" applyAlignment="1">
      <alignment horizontal="right" vertical="center"/>
    </xf>
    <xf numFmtId="0" fontId="6" fillId="0" borderId="21" xfId="8" applyFont="1" applyFill="1" applyBorder="1" applyAlignment="1">
      <alignment horizontal="right" vertical="center"/>
    </xf>
    <xf numFmtId="0" fontId="6" fillId="0" borderId="4" xfId="8" applyFont="1" applyFill="1" applyBorder="1" applyAlignment="1">
      <alignment horizontal="right" vertical="center"/>
    </xf>
    <xf numFmtId="0" fontId="6" fillId="0" borderId="0" xfId="8" applyFont="1" applyFill="1" applyBorder="1" applyAlignment="1">
      <alignment horizontal="right" vertical="center"/>
    </xf>
    <xf numFmtId="0" fontId="6" fillId="0" borderId="5" xfId="8" applyFont="1" applyFill="1" applyBorder="1" applyAlignment="1">
      <alignment horizontal="right" vertical="center"/>
    </xf>
    <xf numFmtId="0" fontId="6" fillId="0" borderId="22" xfId="8" applyFont="1" applyFill="1" applyBorder="1" applyAlignment="1">
      <alignment horizontal="right" vertical="center"/>
    </xf>
    <xf numFmtId="0" fontId="6" fillId="0" borderId="6" xfId="5" applyFont="1" applyFill="1" applyBorder="1" applyAlignment="1">
      <alignment horizontal="right" vertical="center"/>
    </xf>
    <xf numFmtId="0" fontId="6" fillId="0" borderId="21" xfId="5" applyFont="1" applyFill="1" applyBorder="1" applyAlignment="1">
      <alignment horizontal="right" vertical="center"/>
    </xf>
    <xf numFmtId="0" fontId="6" fillId="0" borderId="4" xfId="5" applyFont="1" applyFill="1" applyBorder="1" applyAlignment="1">
      <alignment horizontal="right" vertical="center"/>
    </xf>
    <xf numFmtId="0" fontId="6" fillId="0" borderId="0" xfId="5" applyFont="1" applyFill="1" applyBorder="1" applyAlignment="1">
      <alignment horizontal="right" vertical="center"/>
    </xf>
    <xf numFmtId="0" fontId="6" fillId="0" borderId="5" xfId="4" applyFont="1" applyFill="1" applyBorder="1" applyAlignment="1">
      <alignment horizontal="center" vertical="center"/>
    </xf>
    <xf numFmtId="0" fontId="6" fillId="0" borderId="22" xfId="4" applyFont="1" applyFill="1" applyBorder="1" applyAlignment="1">
      <alignment horizontal="center" vertical="center"/>
    </xf>
    <xf numFmtId="0" fontId="6" fillId="0" borderId="5" xfId="5" applyFont="1" applyFill="1" applyBorder="1" applyAlignment="1">
      <alignment horizontal="right" vertical="center"/>
    </xf>
    <xf numFmtId="0" fontId="6" fillId="0" borderId="22" xfId="5" applyFont="1" applyFill="1" applyBorder="1" applyAlignment="1">
      <alignment horizontal="right" vertical="center"/>
    </xf>
    <xf numFmtId="0" fontId="6" fillId="0" borderId="6" xfId="4" applyFont="1" applyFill="1" applyBorder="1" applyAlignment="1">
      <alignment horizontal="center" vertical="center"/>
    </xf>
    <xf numFmtId="0" fontId="6" fillId="0" borderId="21" xfId="4" applyFont="1" applyFill="1" applyBorder="1" applyAlignment="1">
      <alignment horizontal="center" vertical="center"/>
    </xf>
    <xf numFmtId="0" fontId="6" fillId="0" borderId="4" xfId="4" applyFont="1" applyFill="1" applyBorder="1" applyAlignment="1">
      <alignment horizontal="center" vertical="center"/>
    </xf>
    <xf numFmtId="0" fontId="6" fillId="0" borderId="0" xfId="4" applyFont="1" applyFill="1" applyBorder="1" applyAlignment="1">
      <alignment horizontal="center" vertical="center"/>
    </xf>
    <xf numFmtId="0" fontId="9" fillId="0" borderId="5" xfId="4" applyFont="1" applyFill="1" applyBorder="1" applyAlignment="1">
      <alignment horizontal="center" vertical="center"/>
    </xf>
    <xf numFmtId="0" fontId="9" fillId="0" borderId="22" xfId="4" applyFont="1" applyFill="1" applyBorder="1" applyAlignment="1">
      <alignment horizontal="center" vertical="center"/>
    </xf>
    <xf numFmtId="0" fontId="9" fillId="0" borderId="4" xfId="8" applyFont="1" applyFill="1" applyBorder="1" applyAlignment="1">
      <alignment horizontal="right" vertical="center"/>
    </xf>
    <xf numFmtId="0" fontId="9" fillId="0" borderId="0" xfId="8" applyFont="1" applyFill="1" applyBorder="1" applyAlignment="1">
      <alignment horizontal="right" vertical="center"/>
    </xf>
    <xf numFmtId="0" fontId="9" fillId="0" borderId="6" xfId="8" applyFont="1" applyFill="1" applyBorder="1" applyAlignment="1">
      <alignment horizontal="right" vertical="center"/>
    </xf>
    <xf numFmtId="0" fontId="9" fillId="0" borderId="21" xfId="8" applyFont="1" applyFill="1" applyBorder="1" applyAlignment="1">
      <alignment horizontal="right" vertical="center"/>
    </xf>
    <xf numFmtId="0" fontId="9" fillId="0" borderId="5" xfId="8" applyFont="1" applyFill="1" applyBorder="1" applyAlignment="1">
      <alignment horizontal="right" vertical="center"/>
    </xf>
    <xf numFmtId="0" fontId="9" fillId="0" borderId="22" xfId="8" applyFont="1" applyFill="1" applyBorder="1" applyAlignment="1">
      <alignment horizontal="right" vertical="center"/>
    </xf>
    <xf numFmtId="0" fontId="9" fillId="0" borderId="6" xfId="5" applyFont="1" applyFill="1" applyBorder="1" applyAlignment="1">
      <alignment horizontal="right" vertical="center"/>
    </xf>
    <xf numFmtId="0" fontId="9" fillId="0" borderId="21" xfId="5" applyFont="1" applyFill="1" applyBorder="1" applyAlignment="1">
      <alignment horizontal="right" vertical="center"/>
    </xf>
    <xf numFmtId="0" fontId="9" fillId="0" borderId="4" xfId="5" applyFont="1" applyFill="1" applyBorder="1" applyAlignment="1">
      <alignment horizontal="right" vertical="center"/>
    </xf>
    <xf numFmtId="0" fontId="9" fillId="0" borderId="0" xfId="5" applyFont="1" applyFill="1" applyBorder="1" applyAlignment="1">
      <alignment horizontal="right" vertical="center"/>
    </xf>
    <xf numFmtId="0" fontId="9" fillId="0" borderId="4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horizontal="center" vertical="center"/>
    </xf>
    <xf numFmtId="0" fontId="9" fillId="0" borderId="5" xfId="5" applyFont="1" applyFill="1" applyBorder="1" applyAlignment="1">
      <alignment horizontal="right" vertical="center"/>
    </xf>
    <xf numFmtId="0" fontId="9" fillId="0" borderId="22" xfId="5" applyFont="1" applyFill="1" applyBorder="1" applyAlignment="1">
      <alignment horizontal="right" vertical="center"/>
    </xf>
    <xf numFmtId="0" fontId="4" fillId="4" borderId="0" xfId="7" applyFont="1" applyFill="1" applyAlignment="1">
      <alignment horizontal="center" vertical="center"/>
    </xf>
    <xf numFmtId="0" fontId="3" fillId="4" borderId="0" xfId="7" applyFont="1" applyFill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0" fontId="9" fillId="0" borderId="6" xfId="4" applyFont="1" applyFill="1" applyBorder="1" applyAlignment="1">
      <alignment horizontal="center" vertical="center"/>
    </xf>
    <xf numFmtId="0" fontId="9" fillId="0" borderId="21" xfId="4" applyFont="1" applyFill="1" applyBorder="1" applyAlignment="1">
      <alignment horizontal="center" vertical="center"/>
    </xf>
  </cellXfs>
  <cellStyles count="11">
    <cellStyle name="20% - Accent5" xfId="1" builtinId="46"/>
    <cellStyle name="40% - Accent2" xfId="2" builtinId="35"/>
    <cellStyle name="40% - Accent5" xfId="3" builtinId="47"/>
    <cellStyle name="40% - Accent6" xfId="4" builtinId="51"/>
    <cellStyle name="Accent2" xfId="5" builtinId="33"/>
    <cellStyle name="Accent4" xfId="6" builtinId="41"/>
    <cellStyle name="Accent5" xfId="7" builtinId="45"/>
    <cellStyle name="Accent6" xfId="8" builtinId="49"/>
    <cellStyle name="Currency" xfId="9" builtinId="4"/>
    <cellStyle name="Normal" xfId="0" builtinId="0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EQUITY</a:t>
            </a:r>
            <a:r>
              <a:rPr lang="en-US" sz="1400" baseline="0"/>
              <a:t> APPRECIATION by MONTH</a:t>
            </a:r>
            <a:endParaRPr lang="en-US" sz="140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'PART 1'!$J$25</c:f>
              <c:strCache>
                <c:ptCount val="1"/>
                <c:pt idx="0">
                  <c:v>EQUITY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'PART 1'!$J$26:$J$88</c:f>
              <c:numCache>
                <c:formatCode>_("$"* #,##0.00_);_("$"* \(#,##0.00\);_("$"* "-"??_);_(@_)</c:formatCode>
                <c:ptCount val="63"/>
                <c:pt idx="0">
                  <c:v>87500</c:v>
                </c:pt>
                <c:pt idx="1">
                  <c:v>89680.695215972431</c:v>
                </c:pt>
                <c:pt idx="2">
                  <c:v>91867.141736439196</c:v>
                </c:pt>
                <c:pt idx="3">
                  <c:v>94059.355761946819</c:v>
                </c:pt>
                <c:pt idx="4">
                  <c:v>96257.353540714597</c:v>
                </c:pt>
                <c:pt idx="5">
                  <c:v>98461.151368778897</c:v>
                </c:pt>
                <c:pt idx="6">
                  <c:v>100670.76559013745</c:v>
                </c:pt>
                <c:pt idx="7">
                  <c:v>102886.21259689447</c:v>
                </c:pt>
                <c:pt idx="8">
                  <c:v>105107.50882940588</c:v>
                </c:pt>
                <c:pt idx="9">
                  <c:v>107334.67077642528</c:v>
                </c:pt>
                <c:pt idx="10">
                  <c:v>109567.71497525013</c:v>
                </c:pt>
                <c:pt idx="11">
                  <c:v>111806.6580118686</c:v>
                </c:pt>
                <c:pt idx="12">
                  <c:v>114051.51652110647</c:v>
                </c:pt>
                <c:pt idx="13">
                  <c:v>116302.30718677514</c:v>
                </c:pt>
                <c:pt idx="14">
                  <c:v>118559.04674181942</c:v>
                </c:pt>
                <c:pt idx="15">
                  <c:v>120821.75196846621</c:v>
                </c:pt>
                <c:pt idx="16">
                  <c:v>123090.43969837337</c:v>
                </c:pt>
                <c:pt idx="17">
                  <c:v>125365.12681277934</c:v>
                </c:pt>
                <c:pt idx="18">
                  <c:v>127645.83024265285</c:v>
                </c:pt>
                <c:pt idx="19">
                  <c:v>129932.56696884352</c:v>
                </c:pt>
                <c:pt idx="20">
                  <c:v>132225.35402223252</c:v>
                </c:pt>
                <c:pt idx="21">
                  <c:v>134524.20848388388</c:v>
                </c:pt>
                <c:pt idx="22">
                  <c:v>136829.14748519624</c:v>
                </c:pt>
                <c:pt idx="23">
                  <c:v>139140.18820805522</c:v>
                </c:pt>
                <c:pt idx="24">
                  <c:v>141457.34788498591</c:v>
                </c:pt>
                <c:pt idx="25">
                  <c:v>143780.64379930613</c:v>
                </c:pt>
                <c:pt idx="26">
                  <c:v>146110.09328528005</c:v>
                </c:pt>
                <c:pt idx="27">
                  <c:v>148445.7137282723</c:v>
                </c:pt>
                <c:pt idx="28">
                  <c:v>150787.52256490249</c:v>
                </c:pt>
                <c:pt idx="29">
                  <c:v>153135.53728320036</c:v>
                </c:pt>
                <c:pt idx="30">
                  <c:v>155489.77542276127</c:v>
                </c:pt>
                <c:pt idx="31">
                  <c:v>157850.25457490201</c:v>
                </c:pt>
                <c:pt idx="32">
                  <c:v>160216.99238281755</c:v>
                </c:pt>
                <c:pt idx="33">
                  <c:v>162590.00654173794</c:v>
                </c:pt>
                <c:pt idx="34">
                  <c:v>164969.31479908567</c:v>
                </c:pt>
                <c:pt idx="35">
                  <c:v>167354.93495463365</c:v>
                </c:pt>
                <c:pt idx="36">
                  <c:v>169746.8848606635</c:v>
                </c:pt>
                <c:pt idx="37">
                  <c:v>172145.18242212472</c:v>
                </c:pt>
                <c:pt idx="38">
                  <c:v>174549.84559679375</c:v>
                </c:pt>
                <c:pt idx="39">
                  <c:v>176960.89239543414</c:v>
                </c:pt>
                <c:pt idx="40">
                  <c:v>179378.34088195668</c:v>
                </c:pt>
                <c:pt idx="41">
                  <c:v>181802.2091735804</c:v>
                </c:pt>
                <c:pt idx="42">
                  <c:v>184232.51544099388</c:v>
                </c:pt>
                <c:pt idx="43">
                  <c:v>186669.27790851711</c:v>
                </c:pt>
                <c:pt idx="44">
                  <c:v>189112.51485426381</c:v>
                </c:pt>
                <c:pt idx="45">
                  <c:v>191562.24461030419</c:v>
                </c:pt>
                <c:pt idx="46">
                  <c:v>194018.4855628286</c:v>
                </c:pt>
                <c:pt idx="47">
                  <c:v>196481.25615231099</c:v>
                </c:pt>
                <c:pt idx="48">
                  <c:v>198950.57487367355</c:v>
                </c:pt>
                <c:pt idx="49">
                  <c:v>201426.46027645131</c:v>
                </c:pt>
                <c:pt idx="50">
                  <c:v>203908.93096495769</c:v>
                </c:pt>
                <c:pt idx="51">
                  <c:v>206398.00559845043</c:v>
                </c:pt>
                <c:pt idx="52">
                  <c:v>208893.70289129764</c:v>
                </c:pt>
                <c:pt idx="53">
                  <c:v>211396.04161314515</c:v>
                </c:pt>
                <c:pt idx="54">
                  <c:v>213905.04058908345</c:v>
                </c:pt>
                <c:pt idx="55">
                  <c:v>216420.71869981586</c:v>
                </c:pt>
                <c:pt idx="56">
                  <c:v>218943.09488182692</c:v>
                </c:pt>
                <c:pt idx="57">
                  <c:v>221472.1881275514</c:v>
                </c:pt>
                <c:pt idx="58">
                  <c:v>224008.01748554362</c:v>
                </c:pt>
                <c:pt idx="59">
                  <c:v>226550.60206064756</c:v>
                </c:pt>
                <c:pt idx="60">
                  <c:v>229099.96101416732</c:v>
                </c:pt>
                <c:pt idx="61">
                  <c:v>231656.11356403807</c:v>
                </c:pt>
                <c:pt idx="62">
                  <c:v>234219.07898499782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7-42EF-82A0-E5B136403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826972608"/>
        <c:axId val="-826970832"/>
      </c:lineChart>
      <c:catAx>
        <c:axId val="-82697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6970832"/>
        <c:crosses val="autoZero"/>
        <c:auto val="1"/>
        <c:lblAlgn val="ctr"/>
        <c:lblOffset val="100"/>
        <c:noMultiLvlLbl val="0"/>
      </c:catAx>
      <c:valAx>
        <c:axId val="-82697083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6972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EQUITY</a:t>
            </a:r>
            <a:r>
              <a:rPr lang="en-US" sz="1400" baseline="0"/>
              <a:t> APPRECIATION by month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'PART 2'!$J$26</c:f>
              <c:strCache>
                <c:ptCount val="1"/>
                <c:pt idx="0">
                  <c:v>EQUITY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'PART 2'!$J$27:$J$100</c:f>
              <c:numCache>
                <c:formatCode>_("$"* #,##0.00_);_("$"* \(#,##0.00\);_("$"* "-"??_);_(@_)</c:formatCode>
                <c:ptCount val="74"/>
                <c:pt idx="0">
                  <c:v>100000</c:v>
                </c:pt>
                <c:pt idx="1">
                  <c:v>100831.99453596206</c:v>
                </c:pt>
                <c:pt idx="2">
                  <c:v>101665.685719239</c:v>
                </c:pt>
                <c:pt idx="3">
                  <c:v>102501.0774754567</c:v>
                </c:pt>
                <c:pt idx="4">
                  <c:v>103338.17374067212</c:v>
                </c:pt>
                <c:pt idx="5">
                  <c:v>104176.97846140439</c:v>
                </c:pt>
                <c:pt idx="6">
                  <c:v>105017.49559466605</c:v>
                </c:pt>
                <c:pt idx="7">
                  <c:v>105859.72910799459</c:v>
                </c:pt>
                <c:pt idx="8">
                  <c:v>106703.68297948356</c:v>
                </c:pt>
                <c:pt idx="9">
                  <c:v>107549.36119781452</c:v>
                </c:pt>
                <c:pt idx="10">
                  <c:v>108396.76776228845</c:v>
                </c:pt>
                <c:pt idx="11">
                  <c:v>109245.90668285755</c:v>
                </c:pt>
                <c:pt idx="12">
                  <c:v>110096.78198015719</c:v>
                </c:pt>
                <c:pt idx="13">
                  <c:v>110949.39768553787</c:v>
                </c:pt>
                <c:pt idx="14">
                  <c:v>111803.75784109713</c:v>
                </c:pt>
                <c:pt idx="15">
                  <c:v>112659.86649971205</c:v>
                </c:pt>
                <c:pt idx="16">
                  <c:v>113517.72772507113</c:v>
                </c:pt>
                <c:pt idx="17">
                  <c:v>114377.34559170704</c:v>
                </c:pt>
                <c:pt idx="18">
                  <c:v>115238.72418502887</c:v>
                </c:pt>
                <c:pt idx="19">
                  <c:v>116101.86760135496</c:v>
                </c:pt>
                <c:pt idx="20">
                  <c:v>116966.77994794532</c:v>
                </c:pt>
                <c:pt idx="21">
                  <c:v>117833.46534303471</c:v>
                </c:pt>
                <c:pt idx="22">
                  <c:v>118701.92791586526</c:v>
                </c:pt>
                <c:pt idx="23">
                  <c:v>119572.17180671979</c:v>
                </c:pt>
                <c:pt idx="24">
                  <c:v>120444.20116695471</c:v>
                </c:pt>
                <c:pt idx="25">
                  <c:v>121318.02015903348</c:v>
                </c:pt>
                <c:pt idx="26">
                  <c:v>122193.63295655971</c:v>
                </c:pt>
                <c:pt idx="27">
                  <c:v>123071.04374431079</c:v>
                </c:pt>
                <c:pt idx="28">
                  <c:v>123950.25671827135</c:v>
                </c:pt>
                <c:pt idx="29">
                  <c:v>124831.27608566702</c:v>
                </c:pt>
                <c:pt idx="30">
                  <c:v>125714.10606499814</c:v>
                </c:pt>
                <c:pt idx="31">
                  <c:v>126598.75088607369</c:v>
                </c:pt>
                <c:pt idx="32">
                  <c:v>127485.21479004523</c:v>
                </c:pt>
                <c:pt idx="33">
                  <c:v>128373.50202944101</c:v>
                </c:pt>
                <c:pt idx="34">
                  <c:v>129263.6168682003</c:v>
                </c:pt>
                <c:pt idx="35">
                  <c:v>130155.5635817076</c:v>
                </c:pt>
                <c:pt idx="36">
                  <c:v>131049.34645682719</c:v>
                </c:pt>
                <c:pt idx="37">
                  <c:v>131944.96979193744</c:v>
                </c:pt>
                <c:pt idx="38">
                  <c:v>132842.43789696589</c:v>
                </c:pt>
                <c:pt idx="39">
                  <c:v>133741.75509342359</c:v>
                </c:pt>
                <c:pt idx="40">
                  <c:v>134642.92571444035</c:v>
                </c:pt>
                <c:pt idx="41">
                  <c:v>135545.95410479943</c:v>
                </c:pt>
                <c:pt idx="42">
                  <c:v>136450.84462097299</c:v>
                </c:pt>
                <c:pt idx="43">
                  <c:v>137357.60163115698</c:v>
                </c:pt>
                <c:pt idx="44">
                  <c:v>138266.22951530688</c:v>
                </c:pt>
                <c:pt idx="45">
                  <c:v>139176.73266517272</c:v>
                </c:pt>
                <c:pt idx="46">
                  <c:v>140089.11548433488</c:v>
                </c:pt>
                <c:pt idx="47">
                  <c:v>141003.38238823996</c:v>
                </c:pt>
                <c:pt idx="48">
                  <c:v>141919.53780423629</c:v>
                </c:pt>
                <c:pt idx="49">
                  <c:v>142837.58617160993</c:v>
                </c:pt>
                <c:pt idx="50">
                  <c:v>143757.53194162081</c:v>
                </c:pt>
                <c:pt idx="51">
                  <c:v>144679.37957753887</c:v>
                </c:pt>
                <c:pt idx="52">
                  <c:v>145603.13355468027</c:v>
                </c:pt>
                <c:pt idx="53">
                  <c:v>146528.79836044373</c:v>
                </c:pt>
                <c:pt idx="54">
                  <c:v>147456.37849434727</c:v>
                </c:pt>
                <c:pt idx="55">
                  <c:v>148385.87846806465</c:v>
                </c:pt>
                <c:pt idx="56">
                  <c:v>149317.30280546215</c:v>
                </c:pt>
                <c:pt idx="57">
                  <c:v>150250.65604263544</c:v>
                </c:pt>
                <c:pt idx="58">
                  <c:v>151185.94272794673</c:v>
                </c:pt>
                <c:pt idx="59">
                  <c:v>152123.16742206161</c:v>
                </c:pt>
                <c:pt idx="60">
                  <c:v>153062.33469798649</c:v>
                </c:pt>
                <c:pt idx="61">
                  <c:v>154003.44914110581</c:v>
                </c:pt>
                <c:pt idx="62">
                  <c:v>154946.51534921973</c:v>
                </c:pt>
                <c:pt idx="63">
                  <c:v>155891.53793258138</c:v>
                </c:pt>
                <c:pt idx="64">
                  <c:v>156838.52151393506</c:v>
                </c:pt>
                <c:pt idx="65">
                  <c:v>157787.47072855354</c:v>
                </c:pt>
                <c:pt idx="66">
                  <c:v>158738.39022427652</c:v>
                </c:pt>
                <c:pt idx="67">
                  <c:v>159691.28466154845</c:v>
                </c:pt>
                <c:pt idx="68">
                  <c:v>160646.15871345671</c:v>
                </c:pt>
                <c:pt idx="69">
                  <c:v>161603.01706577011</c:v>
                </c:pt>
                <c:pt idx="70">
                  <c:v>162561.86441697722</c:v>
                </c:pt>
                <c:pt idx="71">
                  <c:v>163522.70547832508</c:v>
                </c:pt>
                <c:pt idx="72">
                  <c:v>164485.54497385782</c:v>
                </c:pt>
                <c:pt idx="73">
                  <c:v>165450.38764045562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4-4F61-AAA6-AE33F574A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889082864"/>
        <c:axId val="-889086352"/>
      </c:lineChart>
      <c:catAx>
        <c:axId val="-88908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086352"/>
        <c:crosses val="autoZero"/>
        <c:auto val="1"/>
        <c:lblAlgn val="ctr"/>
        <c:lblOffset val="100"/>
        <c:noMultiLvlLbl val="0"/>
      </c:catAx>
      <c:valAx>
        <c:axId val="-88908635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082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EQUITY</a:t>
            </a:r>
            <a:r>
              <a:rPr lang="en-US" sz="1400" baseline="0"/>
              <a:t> APPRECIATION By Month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'PART 3'!$B$5:$B$65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'PART 3'!$I$5:$I$65</c:f>
              <c:numCache>
                <c:formatCode>_("$"* #,##0.00_);_("$"* \(#,##0.00\);_("$"* "-"??_);_(@_)</c:formatCode>
                <c:ptCount val="61"/>
                <c:pt idx="0">
                  <c:v>7731.9587628866138</c:v>
                </c:pt>
                <c:pt idx="1">
                  <c:v>7120.210481099668</c:v>
                </c:pt>
                <c:pt idx="2">
                  <c:v>6507.7186381371866</c:v>
                </c:pt>
                <c:pt idx="3">
                  <c:v>5894.4781933081395</c:v>
                </c:pt>
                <c:pt idx="4">
                  <c:v>5280.4840885905141</c:v>
                </c:pt>
                <c:pt idx="5">
                  <c:v>4665.7312485595176</c:v>
                </c:pt>
                <c:pt idx="6">
                  <c:v>4050.2145803153398</c:v>
                </c:pt>
                <c:pt idx="7">
                  <c:v>3433.9289734107151</c:v>
                </c:pt>
                <c:pt idx="8">
                  <c:v>2816.8692997783073</c:v>
                </c:pt>
                <c:pt idx="9">
                  <c:v>2199.0304136575141</c:v>
                </c:pt>
                <c:pt idx="10">
                  <c:v>1580.4071515213873</c:v>
                </c:pt>
                <c:pt idx="11">
                  <c:v>960.99433200285421</c:v>
                </c:pt>
                <c:pt idx="12">
                  <c:v>340.78675582102733</c:v>
                </c:pt>
                <c:pt idx="13">
                  <c:v>-280.22079429306905</c:v>
                </c:pt>
                <c:pt idx="14">
                  <c:v>-902.03355367094628</c:v>
                </c:pt>
                <c:pt idx="15">
                  <c:v>-1524.6567757812736</c:v>
                </c:pt>
                <c:pt idx="16">
                  <c:v>-2148.0957323050243</c:v>
                </c:pt>
                <c:pt idx="17">
                  <c:v>-2772.3557132106798</c:v>
                </c:pt>
                <c:pt idx="18">
                  <c:v>-3397.4420268299873</c:v>
                </c:pt>
                <c:pt idx="19">
                  <c:v>-4023.3599999336875</c:v>
                </c:pt>
                <c:pt idx="20">
                  <c:v>-4650.1149778079125</c:v>
                </c:pt>
                <c:pt idx="21">
                  <c:v>-5277.7123243305541</c:v>
                </c:pt>
                <c:pt idx="22">
                  <c:v>-5906.1574220480979</c:v>
                </c:pt>
                <c:pt idx="23">
                  <c:v>-6535.4556722527195</c:v>
                </c:pt>
                <c:pt idx="24">
                  <c:v>-7165.6124950597004</c:v>
                </c:pt>
                <c:pt idx="25">
                  <c:v>-7796.6333294851938</c:v>
                </c:pt>
                <c:pt idx="26">
                  <c:v>-8428.523633524077</c:v>
                </c:pt>
                <c:pt idx="27">
                  <c:v>-9061.2888842283865</c:v>
                </c:pt>
                <c:pt idx="28">
                  <c:v>-9694.9345777859271</c:v>
                </c:pt>
                <c:pt idx="29">
                  <c:v>-10329.466229599144</c:v>
                </c:pt>
                <c:pt idx="30">
                  <c:v>-10964.8893743644</c:v>
                </c:pt>
                <c:pt idx="31">
                  <c:v>-11601.20956615152</c:v>
                </c:pt>
                <c:pt idx="32">
                  <c:v>-12238.432378483587</c:v>
                </c:pt>
                <c:pt idx="33">
                  <c:v>-12876.563404417248</c:v>
                </c:pt>
                <c:pt idx="34">
                  <c:v>-13515.608256622974</c:v>
                </c:pt>
                <c:pt idx="35">
                  <c:v>-14155.572567466123</c:v>
                </c:pt>
                <c:pt idx="36">
                  <c:v>-14796.461989087838</c:v>
                </c:pt>
                <c:pt idx="37">
                  <c:v>-15438.28219348655</c:v>
                </c:pt>
                <c:pt idx="38">
                  <c:v>-16081.038872599718</c:v>
                </c:pt>
                <c:pt idx="39">
                  <c:v>-16724.737738385884</c:v>
                </c:pt>
                <c:pt idx="40">
                  <c:v>-17369.384522907145</c:v>
                </c:pt>
                <c:pt idx="41">
                  <c:v>-18014.984978411783</c:v>
                </c:pt>
                <c:pt idx="42">
                  <c:v>-18661.544877417269</c:v>
                </c:pt>
                <c:pt idx="43">
                  <c:v>-19309.070012793643</c:v>
                </c:pt>
                <c:pt idx="44">
                  <c:v>-19957.566197847249</c:v>
                </c:pt>
                <c:pt idx="45">
                  <c:v>-20607.039266404696</c:v>
                </c:pt>
                <c:pt idx="46">
                  <c:v>-21257.495072897262</c:v>
                </c:pt>
                <c:pt idx="47">
                  <c:v>-21908.93949244541</c:v>
                </c:pt>
                <c:pt idx="48">
                  <c:v>-22561.378420944005</c:v>
                </c:pt>
                <c:pt idx="49">
                  <c:v>-23214.817775147472</c:v>
                </c:pt>
                <c:pt idx="50">
                  <c:v>-23869.263492755592</c:v>
                </c:pt>
                <c:pt idx="51">
                  <c:v>-24524.721532499359</c:v>
                </c:pt>
                <c:pt idx="52">
                  <c:v>-25181.197874227393</c:v>
                </c:pt>
                <c:pt idx="53">
                  <c:v>-25838.698518992693</c:v>
                </c:pt>
                <c:pt idx="54">
                  <c:v>-26497.229489139543</c:v>
                </c:pt>
                <c:pt idx="55">
                  <c:v>-27156.796828390943</c:v>
                </c:pt>
                <c:pt idx="56">
                  <c:v>-27817.406601936178</c:v>
                </c:pt>
                <c:pt idx="57">
                  <c:v>-28479.064896519092</c:v>
                </c:pt>
                <c:pt idx="58">
                  <c:v>-29141.777820526273</c:v>
                </c:pt>
                <c:pt idx="59">
                  <c:v>-29805.551504075789</c:v>
                </c:pt>
                <c:pt idx="60">
                  <c:v>-30470.392099106422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A-4A19-89B5-21E353AD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889037296"/>
        <c:axId val="-889034976"/>
      </c:lineChart>
      <c:catAx>
        <c:axId val="-88903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034976"/>
        <c:crosses val="autoZero"/>
        <c:auto val="1"/>
        <c:lblAlgn val="ctr"/>
        <c:lblOffset val="100"/>
        <c:noMultiLvlLbl val="0"/>
      </c:catAx>
      <c:valAx>
        <c:axId val="-88903497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037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EQUITY</a:t>
            </a:r>
            <a:r>
              <a:rPr lang="en-US" sz="1400" baseline="0"/>
              <a:t> APPRECIATION By Month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'[1]PART 3'!$B$5:$B$65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'[1]PART 3'!$I$5:$I$65</c:f>
              <c:numCache>
                <c:formatCode>General</c:formatCode>
                <c:ptCount val="61"/>
                <c:pt idx="0">
                  <c:v>7731.9587628866138</c:v>
                </c:pt>
                <c:pt idx="1">
                  <c:v>7120.210481099668</c:v>
                </c:pt>
                <c:pt idx="2">
                  <c:v>6507.7186381371866</c:v>
                </c:pt>
                <c:pt idx="3">
                  <c:v>5894.4781933081395</c:v>
                </c:pt>
                <c:pt idx="4">
                  <c:v>5280.4840885905141</c:v>
                </c:pt>
                <c:pt idx="5">
                  <c:v>4665.7312485595176</c:v>
                </c:pt>
                <c:pt idx="6">
                  <c:v>4050.2145803153398</c:v>
                </c:pt>
                <c:pt idx="7">
                  <c:v>3433.9289734107151</c:v>
                </c:pt>
                <c:pt idx="8">
                  <c:v>2816.8692997783073</c:v>
                </c:pt>
                <c:pt idx="9">
                  <c:v>2199.0304136575141</c:v>
                </c:pt>
                <c:pt idx="10">
                  <c:v>1580.4071515213873</c:v>
                </c:pt>
                <c:pt idx="11">
                  <c:v>960.99433200285421</c:v>
                </c:pt>
                <c:pt idx="12">
                  <c:v>340.78675582102733</c:v>
                </c:pt>
                <c:pt idx="13">
                  <c:v>-280.22079429306905</c:v>
                </c:pt>
                <c:pt idx="14">
                  <c:v>-902.03355367094628</c:v>
                </c:pt>
                <c:pt idx="15">
                  <c:v>-1524.6567757812736</c:v>
                </c:pt>
                <c:pt idx="16">
                  <c:v>-2148.0957323050243</c:v>
                </c:pt>
                <c:pt idx="17">
                  <c:v>-2772.3557132106798</c:v>
                </c:pt>
                <c:pt idx="18">
                  <c:v>-3397.4420268299873</c:v>
                </c:pt>
                <c:pt idx="19">
                  <c:v>-4023.3599999336875</c:v>
                </c:pt>
                <c:pt idx="20">
                  <c:v>-4650.1149778079125</c:v>
                </c:pt>
                <c:pt idx="21">
                  <c:v>-5277.7123243305541</c:v>
                </c:pt>
                <c:pt idx="22">
                  <c:v>-5906.1574220480979</c:v>
                </c:pt>
                <c:pt idx="23">
                  <c:v>-6535.4556722527195</c:v>
                </c:pt>
                <c:pt idx="24">
                  <c:v>-7165.6124950597004</c:v>
                </c:pt>
                <c:pt idx="25">
                  <c:v>-7796.6333294851938</c:v>
                </c:pt>
                <c:pt idx="26">
                  <c:v>-8428.523633524077</c:v>
                </c:pt>
                <c:pt idx="27">
                  <c:v>-9061.2888842283865</c:v>
                </c:pt>
                <c:pt idx="28">
                  <c:v>-9694.9345777859271</c:v>
                </c:pt>
                <c:pt idx="29">
                  <c:v>-10329.466229599144</c:v>
                </c:pt>
                <c:pt idx="30">
                  <c:v>-10964.8893743644</c:v>
                </c:pt>
                <c:pt idx="31">
                  <c:v>-11601.20956615152</c:v>
                </c:pt>
                <c:pt idx="32">
                  <c:v>-12238.432378483587</c:v>
                </c:pt>
                <c:pt idx="33">
                  <c:v>-12876.563404417248</c:v>
                </c:pt>
                <c:pt idx="34">
                  <c:v>-13515.608256622974</c:v>
                </c:pt>
                <c:pt idx="35">
                  <c:v>-14155.572567466123</c:v>
                </c:pt>
                <c:pt idx="36">
                  <c:v>-14796.461989087838</c:v>
                </c:pt>
                <c:pt idx="37">
                  <c:v>-15438.28219348655</c:v>
                </c:pt>
                <c:pt idx="38">
                  <c:v>-16081.038872599718</c:v>
                </c:pt>
                <c:pt idx="39">
                  <c:v>-16724.737738385884</c:v>
                </c:pt>
                <c:pt idx="40">
                  <c:v>-17369.384522907145</c:v>
                </c:pt>
                <c:pt idx="41">
                  <c:v>-18014.984978411783</c:v>
                </c:pt>
                <c:pt idx="42">
                  <c:v>-18661.544877417269</c:v>
                </c:pt>
                <c:pt idx="43">
                  <c:v>-19309.070012793643</c:v>
                </c:pt>
                <c:pt idx="44">
                  <c:v>-19957.566197847249</c:v>
                </c:pt>
                <c:pt idx="45">
                  <c:v>-20607.039266404696</c:v>
                </c:pt>
                <c:pt idx="46">
                  <c:v>-21257.495072897262</c:v>
                </c:pt>
                <c:pt idx="47">
                  <c:v>-21908.93949244541</c:v>
                </c:pt>
                <c:pt idx="48">
                  <c:v>-22561.378420944005</c:v>
                </c:pt>
                <c:pt idx="49">
                  <c:v>-23214.817775147472</c:v>
                </c:pt>
                <c:pt idx="50">
                  <c:v>-23869.263492755592</c:v>
                </c:pt>
                <c:pt idx="51">
                  <c:v>-24524.721532499359</c:v>
                </c:pt>
                <c:pt idx="52">
                  <c:v>-25181.197874227393</c:v>
                </c:pt>
                <c:pt idx="53">
                  <c:v>-25838.698518992693</c:v>
                </c:pt>
                <c:pt idx="54">
                  <c:v>-26497.229489139543</c:v>
                </c:pt>
                <c:pt idx="55">
                  <c:v>-27156.796828390943</c:v>
                </c:pt>
                <c:pt idx="56">
                  <c:v>-27817.406601936178</c:v>
                </c:pt>
                <c:pt idx="57">
                  <c:v>-28479.064896519092</c:v>
                </c:pt>
                <c:pt idx="58">
                  <c:v>-29141.777820526273</c:v>
                </c:pt>
                <c:pt idx="59">
                  <c:v>-29805.551504075789</c:v>
                </c:pt>
                <c:pt idx="60">
                  <c:v>-30470.392099106422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0-4948-BEFD-22AB1C87A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827082432"/>
        <c:axId val="-881276592"/>
      </c:lineChart>
      <c:catAx>
        <c:axId val="-8270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276592"/>
        <c:crosses val="autoZero"/>
        <c:auto val="1"/>
        <c:lblAlgn val="ctr"/>
        <c:lblOffset val="100"/>
        <c:noMultiLvlLbl val="0"/>
      </c:catAx>
      <c:valAx>
        <c:axId val="-88127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7082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EQUITY</a:t>
            </a:r>
            <a:r>
              <a:rPr lang="en-US" sz="1400" baseline="0"/>
              <a:t> APPRECIATION By Month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Equity Over Holding Period by Month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'PART 4'!$B$12:$B$72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'PART 4'!$K$12:$K$72</c:f>
              <c:numCache>
                <c:formatCode>_("$"* #,##0.00_);_("$"* \(#,##0.00\);_("$"* "-"??_);_(@_)</c:formatCode>
                <c:ptCount val="61"/>
                <c:pt idx="0">
                  <c:v>137142.85714285716</c:v>
                </c:pt>
                <c:pt idx="1">
                  <c:v>139562.29689740017</c:v>
                </c:pt>
                <c:pt idx="2">
                  <c:v>141986.77715143183</c:v>
                </c:pt>
                <c:pt idx="3">
                  <c:v>144416.29310433927</c:v>
                </c:pt>
                <c:pt idx="4">
                  <c:v>146850.8705169374</c:v>
                </c:pt>
                <c:pt idx="5">
                  <c:v>149290.51993386738</c:v>
                </c:pt>
                <c:pt idx="6">
                  <c:v>151735.25192173844</c:v>
                </c:pt>
                <c:pt idx="7">
                  <c:v>154185.07706917328</c:v>
                </c:pt>
                <c:pt idx="8">
                  <c:v>156640.0059868542</c:v>
                </c:pt>
                <c:pt idx="9">
                  <c:v>159100.04930756887</c:v>
                </c:pt>
                <c:pt idx="10">
                  <c:v>161565.21768625663</c:v>
                </c:pt>
                <c:pt idx="11">
                  <c:v>164035.52180005424</c:v>
                </c:pt>
                <c:pt idx="12">
                  <c:v>166510.97234834242</c:v>
                </c:pt>
                <c:pt idx="13">
                  <c:v>168991.58005279227</c:v>
                </c:pt>
                <c:pt idx="14">
                  <c:v>171477.35565741145</c:v>
                </c:pt>
                <c:pt idx="15">
                  <c:v>173968.30992859078</c:v>
                </c:pt>
                <c:pt idx="16">
                  <c:v>176464.45365515095</c:v>
                </c:pt>
                <c:pt idx="17">
                  <c:v>178965.79764838936</c:v>
                </c:pt>
                <c:pt idx="18">
                  <c:v>181472.35274212662</c:v>
                </c:pt>
                <c:pt idx="19">
                  <c:v>183984.12979275372</c:v>
                </c:pt>
                <c:pt idx="20">
                  <c:v>186501.13967927906</c:v>
                </c:pt>
                <c:pt idx="21">
                  <c:v>189023.39330337534</c:v>
                </c:pt>
                <c:pt idx="22">
                  <c:v>191550.90158942709</c:v>
                </c:pt>
                <c:pt idx="23">
                  <c:v>194083.67548457772</c:v>
                </c:pt>
                <c:pt idx="24">
                  <c:v>196621.72595877713</c:v>
                </c:pt>
                <c:pt idx="25">
                  <c:v>199087.88538204483</c:v>
                </c:pt>
                <c:pt idx="26">
                  <c:v>201560.09824012237</c:v>
                </c:pt>
                <c:pt idx="27">
                  <c:v>204038.37962411047</c:v>
                </c:pt>
                <c:pt idx="28">
                  <c:v>206522.74466326565</c:v>
                </c:pt>
                <c:pt idx="29">
                  <c:v>209013.20852509799</c:v>
                </c:pt>
                <c:pt idx="30">
                  <c:v>211509.78641546913</c:v>
                </c:pt>
                <c:pt idx="31">
                  <c:v>214012.49357869045</c:v>
                </c:pt>
                <c:pt idx="32">
                  <c:v>216521.3452976215</c:v>
                </c:pt>
                <c:pt idx="33">
                  <c:v>219036.35689376848</c:v>
                </c:pt>
                <c:pt idx="34">
                  <c:v>221557.54372738354</c:v>
                </c:pt>
                <c:pt idx="35">
                  <c:v>224084.92119756388</c:v>
                </c:pt>
                <c:pt idx="36">
                  <c:v>226618.50474235095</c:v>
                </c:pt>
                <c:pt idx="37">
                  <c:v>229134.49822924403</c:v>
                </c:pt>
                <c:pt idx="38">
                  <c:v>231656.97461403831</c:v>
                </c:pt>
                <c:pt idx="39">
                  <c:v>234185.95102309703</c:v>
                </c:pt>
                <c:pt idx="40">
                  <c:v>236721.44462902262</c:v>
                </c:pt>
                <c:pt idx="41">
                  <c:v>239263.47265078378</c:v>
                </c:pt>
                <c:pt idx="42">
                  <c:v>241812.05235384329</c:v>
                </c:pt>
                <c:pt idx="43">
                  <c:v>244367.20105028557</c:v>
                </c:pt>
                <c:pt idx="44">
                  <c:v>246928.93609894492</c:v>
                </c:pt>
                <c:pt idx="45">
                  <c:v>249497.27490553417</c:v>
                </c:pt>
                <c:pt idx="46">
                  <c:v>252072.2349227735</c:v>
                </c:pt>
                <c:pt idx="47">
                  <c:v>254653.83365051975</c:v>
                </c:pt>
                <c:pt idx="48">
                  <c:v>257242.08863589613</c:v>
                </c:pt>
                <c:pt idx="49">
                  <c:v>259837.01747342205</c:v>
                </c:pt>
                <c:pt idx="50">
                  <c:v>262438.63780514355</c:v>
                </c:pt>
                <c:pt idx="51">
                  <c:v>265046.9673207642</c:v>
                </c:pt>
                <c:pt idx="52">
                  <c:v>267662.02375777578</c:v>
                </c:pt>
                <c:pt idx="53">
                  <c:v>270283.82490159012</c:v>
                </c:pt>
                <c:pt idx="54">
                  <c:v>272912.38858567097</c:v>
                </c:pt>
                <c:pt idx="55">
                  <c:v>275547.73269166553</c:v>
                </c:pt>
                <c:pt idx="56">
                  <c:v>278189.87514953793</c:v>
                </c:pt>
                <c:pt idx="57">
                  <c:v>280838.83393770154</c:v>
                </c:pt>
                <c:pt idx="58">
                  <c:v>283494.62708315224</c:v>
                </c:pt>
                <c:pt idx="59">
                  <c:v>286157.27266160259</c:v>
                </c:pt>
                <c:pt idx="60">
                  <c:v>288826.78879761533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B-45EE-8455-8AE10BABF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827126768"/>
        <c:axId val="-827141824"/>
      </c:lineChart>
      <c:catAx>
        <c:axId val="-82712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7141824"/>
        <c:crosses val="autoZero"/>
        <c:auto val="1"/>
        <c:lblAlgn val="ctr"/>
        <c:lblOffset val="100"/>
        <c:noMultiLvlLbl val="0"/>
      </c:catAx>
      <c:valAx>
        <c:axId val="-82714182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7126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24</xdr:row>
      <xdr:rowOff>47625</xdr:rowOff>
    </xdr:from>
    <xdr:to>
      <xdr:col>18</xdr:col>
      <xdr:colOff>180975</xdr:colOff>
      <xdr:row>42</xdr:row>
      <xdr:rowOff>28575</xdr:rowOff>
    </xdr:to>
    <xdr:graphicFrame macro="">
      <xdr:nvGraphicFramePr>
        <xdr:cNvPr id="2049" name="Chart 2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25</xdr:row>
      <xdr:rowOff>38100</xdr:rowOff>
    </xdr:from>
    <xdr:to>
      <xdr:col>17</xdr:col>
      <xdr:colOff>638175</xdr:colOff>
      <xdr:row>41</xdr:row>
      <xdr:rowOff>114300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00000000-0008-0000-0100-00000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22</xdr:row>
      <xdr:rowOff>38100</xdr:rowOff>
    </xdr:from>
    <xdr:to>
      <xdr:col>14</xdr:col>
      <xdr:colOff>466725</xdr:colOff>
      <xdr:row>39</xdr:row>
      <xdr:rowOff>28575</xdr:rowOff>
    </xdr:to>
    <xdr:graphicFrame macro="">
      <xdr:nvGraphicFramePr>
        <xdr:cNvPr id="6145" name="Chart 2">
          <a:extLst>
            <a:ext uri="{FF2B5EF4-FFF2-40B4-BE49-F238E27FC236}">
              <a16:creationId xmlns:a16="http://schemas.microsoft.com/office/drawing/2014/main" id="{00000000-0008-0000-0200-00000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22</xdr:row>
      <xdr:rowOff>38100</xdr:rowOff>
    </xdr:from>
    <xdr:to>
      <xdr:col>14</xdr:col>
      <xdr:colOff>466725</xdr:colOff>
      <xdr:row>39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24</xdr:row>
      <xdr:rowOff>38100</xdr:rowOff>
    </xdr:from>
    <xdr:to>
      <xdr:col>18</xdr:col>
      <xdr:colOff>647700</xdr:colOff>
      <xdr:row>39</xdr:row>
      <xdr:rowOff>161925</xdr:rowOff>
    </xdr:to>
    <xdr:graphicFrame macro="">
      <xdr:nvGraphicFramePr>
        <xdr:cNvPr id="1025" name="Chart 7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Lopez/Downloads/Copy%20of%20Final_Version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T 1"/>
      <sheetName val="PART 2"/>
      <sheetName val="PART 3"/>
      <sheetName val="PART 4"/>
    </sheetNames>
    <sheetDataSet>
      <sheetData sheetId="0"/>
      <sheetData sheetId="1"/>
      <sheetData sheetId="2">
        <row r="5">
          <cell r="B5">
            <v>0</v>
          </cell>
          <cell r="I5">
            <v>7731.9587628866138</v>
          </cell>
        </row>
        <row r="6">
          <cell r="B6">
            <v>1</v>
          </cell>
          <cell r="I6">
            <v>7120.210481099668</v>
          </cell>
        </row>
        <row r="7">
          <cell r="B7">
            <v>2</v>
          </cell>
          <cell r="I7">
            <v>6507.7186381371866</v>
          </cell>
        </row>
        <row r="8">
          <cell r="B8">
            <v>3</v>
          </cell>
          <cell r="I8">
            <v>5894.4781933081395</v>
          </cell>
        </row>
        <row r="9">
          <cell r="B9">
            <v>4</v>
          </cell>
          <cell r="I9">
            <v>5280.4840885905141</v>
          </cell>
        </row>
        <row r="10">
          <cell r="B10">
            <v>5</v>
          </cell>
          <cell r="I10">
            <v>4665.7312485595176</v>
          </cell>
        </row>
        <row r="11">
          <cell r="B11">
            <v>6</v>
          </cell>
          <cell r="I11">
            <v>4050.2145803153398</v>
          </cell>
        </row>
        <row r="12">
          <cell r="B12">
            <v>7</v>
          </cell>
          <cell r="I12">
            <v>3433.9289734107151</v>
          </cell>
        </row>
        <row r="13">
          <cell r="B13">
            <v>8</v>
          </cell>
          <cell r="I13">
            <v>2816.8692997783073</v>
          </cell>
        </row>
        <row r="14">
          <cell r="B14">
            <v>9</v>
          </cell>
          <cell r="I14">
            <v>2199.0304136575141</v>
          </cell>
        </row>
        <row r="15">
          <cell r="B15">
            <v>10</v>
          </cell>
          <cell r="I15">
            <v>1580.4071515213873</v>
          </cell>
        </row>
        <row r="16">
          <cell r="B16">
            <v>11</v>
          </cell>
          <cell r="I16">
            <v>960.99433200285421</v>
          </cell>
        </row>
        <row r="17">
          <cell r="B17">
            <v>12</v>
          </cell>
          <cell r="I17">
            <v>340.78675582102733</v>
          </cell>
        </row>
        <row r="18">
          <cell r="B18">
            <v>13</v>
          </cell>
          <cell r="I18">
            <v>-280.22079429306905</v>
          </cell>
        </row>
        <row r="19">
          <cell r="B19">
            <v>14</v>
          </cell>
          <cell r="I19">
            <v>-902.03355367094628</v>
          </cell>
        </row>
        <row r="20">
          <cell r="B20">
            <v>15</v>
          </cell>
          <cell r="I20">
            <v>-1524.6567757812736</v>
          </cell>
        </row>
        <row r="21">
          <cell r="B21">
            <v>16</v>
          </cell>
          <cell r="I21">
            <v>-2148.0957323050243</v>
          </cell>
        </row>
        <row r="22">
          <cell r="B22">
            <v>17</v>
          </cell>
          <cell r="I22">
            <v>-2772.3557132106798</v>
          </cell>
        </row>
        <row r="23">
          <cell r="B23">
            <v>18</v>
          </cell>
          <cell r="I23">
            <v>-3397.4420268299873</v>
          </cell>
        </row>
        <row r="24">
          <cell r="B24">
            <v>19</v>
          </cell>
          <cell r="I24">
            <v>-4023.3599999336875</v>
          </cell>
        </row>
        <row r="25">
          <cell r="B25">
            <v>20</v>
          </cell>
          <cell r="I25">
            <v>-4650.1149778079125</v>
          </cell>
        </row>
        <row r="26">
          <cell r="B26">
            <v>21</v>
          </cell>
          <cell r="I26">
            <v>-5277.7123243305541</v>
          </cell>
        </row>
        <row r="27">
          <cell r="B27">
            <v>22</v>
          </cell>
          <cell r="I27">
            <v>-5906.1574220480979</v>
          </cell>
        </row>
        <row r="28">
          <cell r="B28">
            <v>23</v>
          </cell>
          <cell r="I28">
            <v>-6535.4556722527195</v>
          </cell>
        </row>
        <row r="29">
          <cell r="B29">
            <v>24</v>
          </cell>
          <cell r="I29">
            <v>-7165.6124950597004</v>
          </cell>
        </row>
        <row r="30">
          <cell r="B30">
            <v>25</v>
          </cell>
          <cell r="I30">
            <v>-7796.6333294851938</v>
          </cell>
        </row>
        <row r="31">
          <cell r="B31">
            <v>26</v>
          </cell>
          <cell r="I31">
            <v>-8428.523633524077</v>
          </cell>
        </row>
        <row r="32">
          <cell r="B32">
            <v>27</v>
          </cell>
          <cell r="I32">
            <v>-9061.2888842283865</v>
          </cell>
        </row>
        <row r="33">
          <cell r="B33">
            <v>28</v>
          </cell>
          <cell r="I33">
            <v>-9694.9345777859271</v>
          </cell>
        </row>
        <row r="34">
          <cell r="B34">
            <v>29</v>
          </cell>
          <cell r="I34">
            <v>-10329.466229599144</v>
          </cell>
        </row>
        <row r="35">
          <cell r="B35">
            <v>30</v>
          </cell>
          <cell r="I35">
            <v>-10964.8893743644</v>
          </cell>
        </row>
        <row r="36">
          <cell r="B36">
            <v>31</v>
          </cell>
          <cell r="I36">
            <v>-11601.20956615152</v>
          </cell>
        </row>
        <row r="37">
          <cell r="B37">
            <v>32</v>
          </cell>
          <cell r="I37">
            <v>-12238.432378483587</v>
          </cell>
        </row>
        <row r="38">
          <cell r="B38">
            <v>33</v>
          </cell>
          <cell r="I38">
            <v>-12876.563404417248</v>
          </cell>
        </row>
        <row r="39">
          <cell r="B39">
            <v>34</v>
          </cell>
          <cell r="I39">
            <v>-13515.608256622974</v>
          </cell>
        </row>
        <row r="40">
          <cell r="B40">
            <v>35</v>
          </cell>
          <cell r="I40">
            <v>-14155.572567466123</v>
          </cell>
        </row>
        <row r="41">
          <cell r="B41">
            <v>36</v>
          </cell>
          <cell r="I41">
            <v>-14796.461989087838</v>
          </cell>
        </row>
        <row r="42">
          <cell r="B42">
            <v>37</v>
          </cell>
          <cell r="I42">
            <v>-15438.28219348655</v>
          </cell>
        </row>
        <row r="43">
          <cell r="B43">
            <v>38</v>
          </cell>
          <cell r="I43">
            <v>-16081.038872599718</v>
          </cell>
        </row>
        <row r="44">
          <cell r="B44">
            <v>39</v>
          </cell>
          <cell r="I44">
            <v>-16724.737738385884</v>
          </cell>
        </row>
        <row r="45">
          <cell r="B45">
            <v>40</v>
          </cell>
          <cell r="I45">
            <v>-17369.384522907145</v>
          </cell>
        </row>
        <row r="46">
          <cell r="B46">
            <v>41</v>
          </cell>
          <cell r="I46">
            <v>-18014.984978411783</v>
          </cell>
        </row>
        <row r="47">
          <cell r="B47">
            <v>42</v>
          </cell>
          <cell r="I47">
            <v>-18661.544877417269</v>
          </cell>
        </row>
        <row r="48">
          <cell r="B48">
            <v>43</v>
          </cell>
          <cell r="I48">
            <v>-19309.070012793643</v>
          </cell>
        </row>
        <row r="49">
          <cell r="B49">
            <v>44</v>
          </cell>
          <cell r="I49">
            <v>-19957.566197847249</v>
          </cell>
        </row>
        <row r="50">
          <cell r="B50">
            <v>45</v>
          </cell>
          <cell r="I50">
            <v>-20607.039266404696</v>
          </cell>
        </row>
        <row r="51">
          <cell r="B51">
            <v>46</v>
          </cell>
          <cell r="I51">
            <v>-21257.495072897262</v>
          </cell>
        </row>
        <row r="52">
          <cell r="B52">
            <v>47</v>
          </cell>
          <cell r="I52">
            <v>-21908.93949244541</v>
          </cell>
        </row>
        <row r="53">
          <cell r="B53">
            <v>48</v>
          </cell>
          <cell r="I53">
            <v>-22561.378420944005</v>
          </cell>
        </row>
        <row r="54">
          <cell r="B54">
            <v>49</v>
          </cell>
          <cell r="I54">
            <v>-23214.817775147472</v>
          </cell>
        </row>
        <row r="55">
          <cell r="B55">
            <v>50</v>
          </cell>
          <cell r="I55">
            <v>-23869.263492755592</v>
          </cell>
        </row>
        <row r="56">
          <cell r="B56">
            <v>51</v>
          </cell>
          <cell r="I56">
            <v>-24524.721532499359</v>
          </cell>
        </row>
        <row r="57">
          <cell r="B57">
            <v>52</v>
          </cell>
          <cell r="I57">
            <v>-25181.197874227393</v>
          </cell>
        </row>
        <row r="58">
          <cell r="B58">
            <v>53</v>
          </cell>
          <cell r="I58">
            <v>-25838.698518992693</v>
          </cell>
        </row>
        <row r="59">
          <cell r="B59">
            <v>54</v>
          </cell>
          <cell r="I59">
            <v>-26497.229489139543</v>
          </cell>
        </row>
        <row r="60">
          <cell r="B60">
            <v>55</v>
          </cell>
          <cell r="I60">
            <v>-27156.796828390943</v>
          </cell>
        </row>
        <row r="61">
          <cell r="B61">
            <v>56</v>
          </cell>
          <cell r="I61">
            <v>-27817.406601936178</v>
          </cell>
        </row>
        <row r="62">
          <cell r="B62">
            <v>57</v>
          </cell>
          <cell r="I62">
            <v>-28479.064896519092</v>
          </cell>
        </row>
        <row r="63">
          <cell r="B63">
            <v>58</v>
          </cell>
          <cell r="I63">
            <v>-29141.777820526273</v>
          </cell>
        </row>
        <row r="64">
          <cell r="B64">
            <v>59</v>
          </cell>
          <cell r="I64">
            <v>-29805.551504075789</v>
          </cell>
        </row>
        <row r="65">
          <cell r="B65">
            <v>60</v>
          </cell>
          <cell r="I65">
            <v>-30470.392099106422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06"/>
  <sheetViews>
    <sheetView tabSelected="1" workbookViewId="0">
      <selection activeCell="T12" sqref="T12"/>
    </sheetView>
  </sheetViews>
  <sheetFormatPr defaultColWidth="8.77734375" defaultRowHeight="16.05" customHeight="1" x14ac:dyDescent="0.3"/>
  <cols>
    <col min="1" max="1" width="8.77734375" style="1"/>
    <col min="2" max="2" width="11.33203125" style="1" customWidth="1"/>
    <col min="3" max="3" width="11.33203125" style="1" bestFit="1" customWidth="1"/>
    <col min="4" max="4" width="11.6640625" style="1" bestFit="1" customWidth="1"/>
    <col min="5" max="5" width="13.109375" style="1" customWidth="1"/>
    <col min="6" max="6" width="13.6640625" style="1" customWidth="1"/>
    <col min="7" max="7" width="8.77734375" style="1" customWidth="1"/>
    <col min="8" max="8" width="21.77734375" style="1" bestFit="1" customWidth="1"/>
    <col min="9" max="9" width="16.109375" style="1" bestFit="1" customWidth="1"/>
    <col min="10" max="10" width="12.44140625" style="1" bestFit="1" customWidth="1"/>
    <col min="11" max="11" width="8.33203125" style="1" bestFit="1" customWidth="1"/>
    <col min="12" max="12" width="21.77734375" style="1" bestFit="1" customWidth="1"/>
    <col min="13" max="13" width="16.109375" style="1" bestFit="1" customWidth="1"/>
    <col min="14" max="14" width="11.6640625" style="1" bestFit="1" customWidth="1"/>
    <col min="15" max="16384" width="8.77734375" style="1"/>
  </cols>
  <sheetData>
    <row r="2" spans="1:16" ht="16.05" customHeight="1" x14ac:dyDescent="0.3">
      <c r="A2" s="122" t="s">
        <v>61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</row>
    <row r="4" spans="1:16" ht="16.05" customHeight="1" x14ac:dyDescent="0.3">
      <c r="A4" s="123" t="s">
        <v>5</v>
      </c>
      <c r="B4" s="123"/>
      <c r="C4" s="123"/>
      <c r="D4" s="123"/>
      <c r="E4" s="123"/>
      <c r="F4" s="123"/>
      <c r="G4" s="123"/>
      <c r="H4" s="123"/>
      <c r="I4" s="123"/>
      <c r="J4" s="123"/>
    </row>
    <row r="5" spans="1:16" ht="16.05" customHeight="1" thickBot="1" x14ac:dyDescent="0.35"/>
    <row r="6" spans="1:16" ht="16.05" customHeight="1" x14ac:dyDescent="0.3">
      <c r="B6" s="131" t="s">
        <v>8</v>
      </c>
      <c r="C6" s="132"/>
      <c r="D6" s="132"/>
      <c r="E6" s="6">
        <v>350000</v>
      </c>
      <c r="G6" s="125" t="s">
        <v>9</v>
      </c>
      <c r="H6" s="126"/>
      <c r="I6" s="126"/>
      <c r="J6" s="2">
        <f>E6/E10</f>
        <v>437500</v>
      </c>
    </row>
    <row r="7" spans="1:16" ht="16.05" customHeight="1" x14ac:dyDescent="0.3">
      <c r="B7" s="133" t="s">
        <v>46</v>
      </c>
      <c r="C7" s="134"/>
      <c r="D7" s="134"/>
      <c r="E7" s="7">
        <v>15</v>
      </c>
      <c r="G7" s="127" t="s">
        <v>21</v>
      </c>
      <c r="H7" s="128"/>
      <c r="I7" s="128"/>
      <c r="J7" s="3">
        <f>J88</f>
        <v>234219.07898499782</v>
      </c>
    </row>
    <row r="8" spans="1:16" ht="16.05" customHeight="1" thickBot="1" x14ac:dyDescent="0.35">
      <c r="B8" s="133" t="s">
        <v>6</v>
      </c>
      <c r="C8" s="134"/>
      <c r="D8" s="134"/>
      <c r="E8" s="8">
        <v>3.7499999999999999E-2</v>
      </c>
      <c r="G8" s="129" t="s">
        <v>20</v>
      </c>
      <c r="H8" s="130"/>
      <c r="I8" s="130"/>
      <c r="J8" s="4">
        <f>E88</f>
        <v>250865.86778462265</v>
      </c>
    </row>
    <row r="9" spans="1:16" ht="16.05" customHeight="1" x14ac:dyDescent="0.3">
      <c r="B9" s="133" t="s">
        <v>2</v>
      </c>
      <c r="C9" s="134"/>
      <c r="D9" s="134"/>
      <c r="E9" s="7">
        <v>12</v>
      </c>
    </row>
    <row r="10" spans="1:16" ht="16.05" customHeight="1" x14ac:dyDescent="0.3">
      <c r="B10" s="133" t="s">
        <v>7</v>
      </c>
      <c r="C10" s="134"/>
      <c r="D10" s="134"/>
      <c r="E10" s="8">
        <v>0.8</v>
      </c>
      <c r="H10" s="5"/>
    </row>
    <row r="11" spans="1:16" ht="16.05" customHeight="1" thickBot="1" x14ac:dyDescent="0.35">
      <c r="B11" s="137" t="s">
        <v>47</v>
      </c>
      <c r="C11" s="138"/>
      <c r="D11" s="138"/>
      <c r="E11" s="68">
        <v>0.02</v>
      </c>
    </row>
    <row r="14" spans="1:16" ht="16.05" customHeight="1" x14ac:dyDescent="0.3">
      <c r="L14" s="25"/>
      <c r="M14" s="25"/>
      <c r="N14" s="25"/>
    </row>
    <row r="15" spans="1:16" ht="16.05" customHeight="1" x14ac:dyDescent="0.3">
      <c r="A15" s="124" t="s">
        <v>11</v>
      </c>
      <c r="B15" s="124"/>
      <c r="C15" s="124"/>
      <c r="D15" s="124"/>
      <c r="E15" s="124"/>
      <c r="F15" s="33"/>
      <c r="G15" s="124" t="s">
        <v>16</v>
      </c>
      <c r="H15" s="124"/>
      <c r="I15" s="124"/>
      <c r="J15" s="124"/>
      <c r="K15" s="124"/>
      <c r="L15" s="124"/>
      <c r="M15" s="124"/>
      <c r="N15" s="124"/>
      <c r="O15" s="124"/>
      <c r="P15" s="124"/>
    </row>
    <row r="16" spans="1:16" s="35" customFormat="1" ht="16.05" customHeight="1" thickBot="1" x14ac:dyDescent="0.35">
      <c r="A16" s="14"/>
      <c r="B16" s="14"/>
      <c r="C16" s="14"/>
      <c r="D16" s="14"/>
      <c r="E16" s="14"/>
      <c r="F16" s="3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0" ht="16.05" customHeight="1" x14ac:dyDescent="0.3">
      <c r="A17" s="139" t="s">
        <v>0</v>
      </c>
      <c r="B17" s="140"/>
      <c r="C17" s="140"/>
      <c r="D17" s="140"/>
      <c r="E17" s="9">
        <v>0</v>
      </c>
    </row>
    <row r="18" spans="1:10" ht="16.05" customHeight="1" x14ac:dyDescent="0.3">
      <c r="A18" s="141" t="s">
        <v>4</v>
      </c>
      <c r="B18" s="142"/>
      <c r="C18" s="142"/>
      <c r="D18" s="142"/>
      <c r="E18" s="10">
        <f>E6</f>
        <v>350000</v>
      </c>
    </row>
    <row r="19" spans="1:10" ht="16.05" customHeight="1" x14ac:dyDescent="0.3">
      <c r="A19" s="141" t="s">
        <v>1</v>
      </c>
      <c r="B19" s="142"/>
      <c r="C19" s="142"/>
      <c r="D19" s="142"/>
      <c r="E19" s="11">
        <f>E7</f>
        <v>15</v>
      </c>
    </row>
    <row r="20" spans="1:10" ht="16.05" customHeight="1" x14ac:dyDescent="0.3">
      <c r="A20" s="141" t="s">
        <v>10</v>
      </c>
      <c r="B20" s="142"/>
      <c r="C20" s="142"/>
      <c r="D20" s="142"/>
      <c r="E20" s="12">
        <f>E8</f>
        <v>3.7499999999999999E-2</v>
      </c>
    </row>
    <row r="21" spans="1:10" ht="16.05" customHeight="1" x14ac:dyDescent="0.3">
      <c r="A21" s="141" t="s">
        <v>2</v>
      </c>
      <c r="B21" s="142"/>
      <c r="C21" s="142"/>
      <c r="D21" s="142"/>
      <c r="E21" s="11">
        <f>E9</f>
        <v>12</v>
      </c>
    </row>
    <row r="22" spans="1:10" ht="16.05" customHeight="1" thickBot="1" x14ac:dyDescent="0.35">
      <c r="A22" s="135" t="s">
        <v>3</v>
      </c>
      <c r="B22" s="136"/>
      <c r="C22" s="136"/>
      <c r="D22" s="136"/>
      <c r="E22" s="13">
        <f>PMT(E20/E21,E19*E21,-E18,E17)</f>
        <v>2545.2785493057627</v>
      </c>
    </row>
    <row r="24" spans="1:10" ht="16.05" customHeight="1" x14ac:dyDescent="0.3">
      <c r="G24" s="36"/>
    </row>
    <row r="25" spans="1:10" ht="16.05" customHeight="1" x14ac:dyDescent="0.3">
      <c r="A25" s="28" t="s">
        <v>12</v>
      </c>
      <c r="B25" s="28" t="s">
        <v>13</v>
      </c>
      <c r="C25" s="28" t="s">
        <v>14</v>
      </c>
      <c r="D25" s="28" t="s">
        <v>6</v>
      </c>
      <c r="E25" s="28" t="s">
        <v>15</v>
      </c>
      <c r="G25" s="37" t="s">
        <v>19</v>
      </c>
      <c r="H25" s="37" t="s">
        <v>17</v>
      </c>
      <c r="I25" s="37" t="s">
        <v>9</v>
      </c>
      <c r="J25" s="37" t="s">
        <v>18</v>
      </c>
    </row>
    <row r="26" spans="1:10" ht="16.05" customHeight="1" x14ac:dyDescent="0.3">
      <c r="A26" s="115">
        <v>0</v>
      </c>
      <c r="B26" s="38"/>
      <c r="C26" s="38"/>
      <c r="D26" s="38"/>
      <c r="E26" s="39">
        <f>E18</f>
        <v>350000</v>
      </c>
      <c r="G26" s="115">
        <v>0</v>
      </c>
      <c r="H26" s="40">
        <f t="shared" ref="H26:H57" si="0">E26</f>
        <v>350000</v>
      </c>
      <c r="I26" s="40">
        <f>J6</f>
        <v>437500</v>
      </c>
      <c r="J26" s="40">
        <f>I26-H26</f>
        <v>87500</v>
      </c>
    </row>
    <row r="27" spans="1:10" ht="16.05" customHeight="1" x14ac:dyDescent="0.3">
      <c r="A27" s="115">
        <v>1</v>
      </c>
      <c r="B27" s="41">
        <f t="shared" ref="B27:B58" si="1">$E$22</f>
        <v>2545.2785493057627</v>
      </c>
      <c r="C27" s="41">
        <f>B27-D27</f>
        <v>1451.5285493057627</v>
      </c>
      <c r="D27" s="41">
        <f>(E20/E21)*E26</f>
        <v>1093.75</v>
      </c>
      <c r="E27" s="41">
        <f>E26-C27</f>
        <v>348548.47145069425</v>
      </c>
      <c r="G27" s="115">
        <v>1</v>
      </c>
      <c r="H27" s="40">
        <f t="shared" si="0"/>
        <v>348548.47145069425</v>
      </c>
      <c r="I27" s="40">
        <f>(E11/E9+1)*J6</f>
        <v>438229.16666666669</v>
      </c>
      <c r="J27" s="40">
        <f>I27-H27</f>
        <v>89680.695215972431</v>
      </c>
    </row>
    <row r="28" spans="1:10" ht="16.05" customHeight="1" x14ac:dyDescent="0.3">
      <c r="A28" s="115">
        <v>2</v>
      </c>
      <c r="B28" s="41">
        <f t="shared" si="1"/>
        <v>2545.2785493057627</v>
      </c>
      <c r="C28" s="41">
        <f>B28-D28</f>
        <v>1456.0645760223433</v>
      </c>
      <c r="D28" s="41">
        <f t="shared" ref="D28:D59" si="2">$E$20/$E$21*E27</f>
        <v>1089.2139732834194</v>
      </c>
      <c r="E28" s="41">
        <f>E27-C28</f>
        <v>347092.40687467193</v>
      </c>
      <c r="G28" s="115">
        <v>2</v>
      </c>
      <c r="H28" s="40">
        <f t="shared" si="0"/>
        <v>347092.40687467193</v>
      </c>
      <c r="I28" s="40">
        <f t="shared" ref="I28:I59" si="3">($E$11/$E$9+1)*I27</f>
        <v>438959.54861111112</v>
      </c>
      <c r="J28" s="40">
        <f>I28-H28</f>
        <v>91867.141736439196</v>
      </c>
    </row>
    <row r="29" spans="1:10" ht="16.05" customHeight="1" x14ac:dyDescent="0.3">
      <c r="A29" s="115">
        <v>3</v>
      </c>
      <c r="B29" s="41">
        <f t="shared" si="1"/>
        <v>2545.2785493057627</v>
      </c>
      <c r="C29" s="41">
        <f>B29-D29</f>
        <v>1460.6147778224131</v>
      </c>
      <c r="D29" s="41">
        <f t="shared" si="2"/>
        <v>1084.6637714833496</v>
      </c>
      <c r="E29" s="41">
        <f>E28-C29</f>
        <v>345631.79209684953</v>
      </c>
      <c r="G29" s="115">
        <v>3</v>
      </c>
      <c r="H29" s="40">
        <f t="shared" si="0"/>
        <v>345631.79209684953</v>
      </c>
      <c r="I29" s="40">
        <f t="shared" si="3"/>
        <v>439691.14785879635</v>
      </c>
      <c r="J29" s="40">
        <f>I29-H29</f>
        <v>94059.355761946819</v>
      </c>
    </row>
    <row r="30" spans="1:10" ht="16.05" customHeight="1" x14ac:dyDescent="0.3">
      <c r="A30" s="115">
        <v>4</v>
      </c>
      <c r="B30" s="41">
        <f t="shared" si="1"/>
        <v>2545.2785493057627</v>
      </c>
      <c r="C30" s="41">
        <f>B30-D30</f>
        <v>1465.1791990031079</v>
      </c>
      <c r="D30" s="41">
        <f t="shared" si="2"/>
        <v>1080.0993503026548</v>
      </c>
      <c r="E30" s="41">
        <f>E29-C30</f>
        <v>344166.61289784644</v>
      </c>
      <c r="G30" s="115">
        <v>4</v>
      </c>
      <c r="H30" s="40">
        <f t="shared" si="0"/>
        <v>344166.61289784644</v>
      </c>
      <c r="I30" s="40">
        <f t="shared" si="3"/>
        <v>440423.96643856104</v>
      </c>
      <c r="J30" s="40">
        <f t="shared" ref="J30:J88" si="4">I30-H30</f>
        <v>96257.353540714597</v>
      </c>
    </row>
    <row r="31" spans="1:10" ht="16.05" customHeight="1" x14ac:dyDescent="0.3">
      <c r="A31" s="115">
        <v>5</v>
      </c>
      <c r="B31" s="41">
        <f t="shared" si="1"/>
        <v>2545.2785493057627</v>
      </c>
      <c r="C31" s="41">
        <f>B31-D31</f>
        <v>1469.7578839999926</v>
      </c>
      <c r="D31" s="41">
        <f t="shared" si="2"/>
        <v>1075.5206653057701</v>
      </c>
      <c r="E31" s="41">
        <f>E30-C31</f>
        <v>342696.85501384642</v>
      </c>
      <c r="G31" s="115">
        <v>5</v>
      </c>
      <c r="H31" s="40">
        <f t="shared" si="0"/>
        <v>342696.85501384642</v>
      </c>
      <c r="I31" s="40">
        <f t="shared" si="3"/>
        <v>441158.00638262532</v>
      </c>
      <c r="J31" s="40">
        <f t="shared" si="4"/>
        <v>98461.151368778897</v>
      </c>
    </row>
    <row r="32" spans="1:10" ht="16.05" customHeight="1" x14ac:dyDescent="0.3">
      <c r="A32" s="115">
        <v>6</v>
      </c>
      <c r="B32" s="41">
        <f t="shared" si="1"/>
        <v>2545.2785493057627</v>
      </c>
      <c r="C32" s="41">
        <f t="shared" ref="C32:C95" si="5">B32-D32</f>
        <v>1474.3508773874928</v>
      </c>
      <c r="D32" s="41">
        <f t="shared" si="2"/>
        <v>1070.9276719182699</v>
      </c>
      <c r="E32" s="41">
        <f t="shared" ref="E32:E43" si="6">E31-C32</f>
        <v>341222.50413645891</v>
      </c>
      <c r="G32" s="115">
        <v>6</v>
      </c>
      <c r="H32" s="40">
        <f t="shared" si="0"/>
        <v>341222.50413645891</v>
      </c>
      <c r="I32" s="40">
        <f t="shared" si="3"/>
        <v>441893.26972659637</v>
      </c>
      <c r="J32" s="40">
        <f t="shared" si="4"/>
        <v>100670.76559013745</v>
      </c>
    </row>
    <row r="33" spans="1:10" ht="16.05" customHeight="1" x14ac:dyDescent="0.3">
      <c r="A33" s="115">
        <v>7</v>
      </c>
      <c r="B33" s="41">
        <f t="shared" si="1"/>
        <v>2545.2785493057627</v>
      </c>
      <c r="C33" s="41">
        <f t="shared" si="5"/>
        <v>1478.9582238793287</v>
      </c>
      <c r="D33" s="41">
        <f t="shared" si="2"/>
        <v>1066.320325426434</v>
      </c>
      <c r="E33" s="41">
        <f t="shared" si="6"/>
        <v>339743.54591257958</v>
      </c>
      <c r="G33" s="115">
        <v>7</v>
      </c>
      <c r="H33" s="40">
        <f t="shared" si="0"/>
        <v>339743.54591257958</v>
      </c>
      <c r="I33" s="40">
        <f t="shared" si="3"/>
        <v>442629.75850947405</v>
      </c>
      <c r="J33" s="40">
        <f t="shared" si="4"/>
        <v>102886.21259689447</v>
      </c>
    </row>
    <row r="34" spans="1:10" ht="16.05" customHeight="1" x14ac:dyDescent="0.3">
      <c r="A34" s="115">
        <v>8</v>
      </c>
      <c r="B34" s="41">
        <f t="shared" si="1"/>
        <v>2545.2785493057627</v>
      </c>
      <c r="C34" s="41">
        <f t="shared" si="5"/>
        <v>1483.5799683289515</v>
      </c>
      <c r="D34" s="41">
        <f t="shared" si="2"/>
        <v>1061.6985809768112</v>
      </c>
      <c r="E34" s="41">
        <f t="shared" si="6"/>
        <v>338259.96594425064</v>
      </c>
      <c r="G34" s="115">
        <v>8</v>
      </c>
      <c r="H34" s="40">
        <f t="shared" si="0"/>
        <v>338259.96594425064</v>
      </c>
      <c r="I34" s="40">
        <f t="shared" si="3"/>
        <v>443367.47477365652</v>
      </c>
      <c r="J34" s="40">
        <f t="shared" si="4"/>
        <v>105107.50882940588</v>
      </c>
    </row>
    <row r="35" spans="1:10" ht="16.05" customHeight="1" x14ac:dyDescent="0.3">
      <c r="A35" s="115">
        <v>9</v>
      </c>
      <c r="B35" s="41">
        <f t="shared" si="1"/>
        <v>2545.2785493057627</v>
      </c>
      <c r="C35" s="41">
        <f t="shared" si="5"/>
        <v>1488.2161557299796</v>
      </c>
      <c r="D35" s="41">
        <f t="shared" si="2"/>
        <v>1057.0623935757831</v>
      </c>
      <c r="E35" s="41">
        <f t="shared" si="6"/>
        <v>336771.74978852068</v>
      </c>
      <c r="G35" s="115">
        <v>9</v>
      </c>
      <c r="H35" s="40">
        <f t="shared" si="0"/>
        <v>336771.74978852068</v>
      </c>
      <c r="I35" s="40">
        <f t="shared" si="3"/>
        <v>444106.42056494596</v>
      </c>
      <c r="J35" s="40">
        <f t="shared" si="4"/>
        <v>107334.67077642528</v>
      </c>
    </row>
    <row r="36" spans="1:10" ht="16.05" customHeight="1" x14ac:dyDescent="0.3">
      <c r="A36" s="115">
        <v>10</v>
      </c>
      <c r="B36" s="41">
        <f t="shared" si="1"/>
        <v>2545.2785493057627</v>
      </c>
      <c r="C36" s="41">
        <f t="shared" si="5"/>
        <v>1492.8668312166355</v>
      </c>
      <c r="D36" s="41">
        <f t="shared" si="2"/>
        <v>1052.4117180891271</v>
      </c>
      <c r="E36" s="41">
        <f t="shared" si="6"/>
        <v>335278.88295730407</v>
      </c>
      <c r="G36" s="115">
        <v>10</v>
      </c>
      <c r="H36" s="40">
        <f t="shared" si="0"/>
        <v>335278.88295730407</v>
      </c>
      <c r="I36" s="40">
        <f t="shared" si="3"/>
        <v>444846.5979325542</v>
      </c>
      <c r="J36" s="40">
        <f t="shared" si="4"/>
        <v>109567.71497525013</v>
      </c>
    </row>
    <row r="37" spans="1:10" ht="16.05" customHeight="1" x14ac:dyDescent="0.3">
      <c r="A37" s="115">
        <v>11</v>
      </c>
      <c r="B37" s="41">
        <f t="shared" si="1"/>
        <v>2545.2785493057627</v>
      </c>
      <c r="C37" s="41">
        <f t="shared" si="5"/>
        <v>1497.5320400641876</v>
      </c>
      <c r="D37" s="41">
        <f t="shared" si="2"/>
        <v>1047.746509241575</v>
      </c>
      <c r="E37" s="41">
        <f t="shared" si="6"/>
        <v>333781.35091723991</v>
      </c>
      <c r="G37" s="115">
        <v>11</v>
      </c>
      <c r="H37" s="40">
        <f t="shared" si="0"/>
        <v>333781.35091723991</v>
      </c>
      <c r="I37" s="40">
        <f t="shared" si="3"/>
        <v>445588.0089291085</v>
      </c>
      <c r="J37" s="40">
        <f t="shared" si="4"/>
        <v>111806.6580118686</v>
      </c>
    </row>
    <row r="38" spans="1:10" ht="16.05" customHeight="1" x14ac:dyDescent="0.3">
      <c r="A38" s="115">
        <v>12</v>
      </c>
      <c r="B38" s="41">
        <f t="shared" si="1"/>
        <v>2545.2785493057627</v>
      </c>
      <c r="C38" s="41">
        <f t="shared" si="5"/>
        <v>1502.211827689388</v>
      </c>
      <c r="D38" s="41">
        <f t="shared" si="2"/>
        <v>1043.0667216163747</v>
      </c>
      <c r="E38" s="41">
        <f t="shared" si="6"/>
        <v>332279.13908955053</v>
      </c>
      <c r="G38" s="115">
        <v>12</v>
      </c>
      <c r="H38" s="40">
        <f t="shared" si="0"/>
        <v>332279.13908955053</v>
      </c>
      <c r="I38" s="40">
        <f t="shared" si="3"/>
        <v>446330.65561065701</v>
      </c>
      <c r="J38" s="40">
        <f t="shared" si="4"/>
        <v>114051.51652110647</v>
      </c>
    </row>
    <row r="39" spans="1:10" ht="16.05" customHeight="1" x14ac:dyDescent="0.3">
      <c r="A39" s="115">
        <v>13</v>
      </c>
      <c r="B39" s="41">
        <f t="shared" si="1"/>
        <v>2545.2785493057627</v>
      </c>
      <c r="C39" s="41">
        <f t="shared" si="5"/>
        <v>1506.9062396509173</v>
      </c>
      <c r="D39" s="41">
        <f t="shared" si="2"/>
        <v>1038.3723096548454</v>
      </c>
      <c r="E39" s="41">
        <f t="shared" si="6"/>
        <v>330772.23284989962</v>
      </c>
      <c r="G39" s="115">
        <v>13</v>
      </c>
      <c r="H39" s="40">
        <f t="shared" si="0"/>
        <v>330772.23284989962</v>
      </c>
      <c r="I39" s="40">
        <f t="shared" si="3"/>
        <v>447074.54003667476</v>
      </c>
      <c r="J39" s="40">
        <f t="shared" si="4"/>
        <v>116302.30718677514</v>
      </c>
    </row>
    <row r="40" spans="1:10" ht="16.05" customHeight="1" x14ac:dyDescent="0.3">
      <c r="A40" s="115">
        <v>14</v>
      </c>
      <c r="B40" s="41">
        <f t="shared" si="1"/>
        <v>2545.2785493057627</v>
      </c>
      <c r="C40" s="41">
        <f t="shared" si="5"/>
        <v>1511.6153216498265</v>
      </c>
      <c r="D40" s="41">
        <f t="shared" si="2"/>
        <v>1033.6632276559362</v>
      </c>
      <c r="E40" s="41">
        <f t="shared" si="6"/>
        <v>329260.6175282498</v>
      </c>
      <c r="G40" s="115">
        <v>14</v>
      </c>
      <c r="H40" s="40">
        <f t="shared" si="0"/>
        <v>329260.6175282498</v>
      </c>
      <c r="I40" s="40">
        <f t="shared" si="3"/>
        <v>447819.66427006922</v>
      </c>
      <c r="J40" s="40">
        <f t="shared" si="4"/>
        <v>118559.04674181942</v>
      </c>
    </row>
    <row r="41" spans="1:10" ht="16.05" customHeight="1" x14ac:dyDescent="0.3">
      <c r="A41" s="115">
        <v>15</v>
      </c>
      <c r="B41" s="41">
        <f t="shared" si="1"/>
        <v>2545.2785493057627</v>
      </c>
      <c r="C41" s="41">
        <f t="shared" si="5"/>
        <v>1516.3391195299821</v>
      </c>
      <c r="D41" s="41">
        <f t="shared" si="2"/>
        <v>1028.9394297757806</v>
      </c>
      <c r="E41" s="41">
        <f t="shared" si="6"/>
        <v>327744.27840871981</v>
      </c>
      <c r="G41" s="115">
        <v>15</v>
      </c>
      <c r="H41" s="40">
        <f t="shared" si="0"/>
        <v>327744.27840871981</v>
      </c>
      <c r="I41" s="40">
        <f t="shared" si="3"/>
        <v>448566.03037718602</v>
      </c>
      <c r="J41" s="40">
        <f t="shared" si="4"/>
        <v>120821.75196846621</v>
      </c>
    </row>
    <row r="42" spans="1:10" ht="16.05" customHeight="1" x14ac:dyDescent="0.3">
      <c r="A42" s="115">
        <v>16</v>
      </c>
      <c r="B42" s="41">
        <f t="shared" si="1"/>
        <v>2545.2785493057627</v>
      </c>
      <c r="C42" s="41">
        <f t="shared" si="5"/>
        <v>1521.0776792785134</v>
      </c>
      <c r="D42" s="41">
        <f t="shared" si="2"/>
        <v>1024.2008700272493</v>
      </c>
      <c r="E42" s="41">
        <f t="shared" si="6"/>
        <v>326223.20072944131</v>
      </c>
      <c r="G42" s="115">
        <v>16</v>
      </c>
      <c r="H42" s="40">
        <f t="shared" si="0"/>
        <v>326223.20072944131</v>
      </c>
      <c r="I42" s="40">
        <f t="shared" si="3"/>
        <v>449313.64042781468</v>
      </c>
      <c r="J42" s="40">
        <f t="shared" si="4"/>
        <v>123090.43969837337</v>
      </c>
    </row>
    <row r="43" spans="1:10" ht="16.05" customHeight="1" x14ac:dyDescent="0.3">
      <c r="A43" s="115">
        <v>17</v>
      </c>
      <c r="B43" s="41">
        <f t="shared" si="1"/>
        <v>2545.2785493057627</v>
      </c>
      <c r="C43" s="41">
        <f t="shared" si="5"/>
        <v>1525.8310470262586</v>
      </c>
      <c r="D43" s="41">
        <f t="shared" si="2"/>
        <v>1019.447502279504</v>
      </c>
      <c r="E43" s="41">
        <f t="shared" si="6"/>
        <v>324697.36968241504</v>
      </c>
      <c r="G43" s="115">
        <v>17</v>
      </c>
      <c r="H43" s="40">
        <f t="shared" si="0"/>
        <v>324697.36968241504</v>
      </c>
      <c r="I43" s="40">
        <f t="shared" si="3"/>
        <v>450062.49649519438</v>
      </c>
      <c r="J43" s="40">
        <f t="shared" si="4"/>
        <v>125365.12681277934</v>
      </c>
    </row>
    <row r="44" spans="1:10" ht="16.05" customHeight="1" x14ac:dyDescent="0.3">
      <c r="A44" s="115">
        <v>18</v>
      </c>
      <c r="B44" s="41">
        <f t="shared" si="1"/>
        <v>2545.2785493057627</v>
      </c>
      <c r="C44" s="41">
        <f t="shared" si="5"/>
        <v>1530.5992690482158</v>
      </c>
      <c r="D44" s="41">
        <f t="shared" si="2"/>
        <v>1014.6792802575469</v>
      </c>
      <c r="E44" s="41">
        <f t="shared" ref="E44:E107" si="7">E43-C44</f>
        <v>323166.77041336684</v>
      </c>
      <c r="G44" s="115">
        <v>18</v>
      </c>
      <c r="H44" s="40">
        <f t="shared" si="0"/>
        <v>323166.77041336684</v>
      </c>
      <c r="I44" s="40">
        <f t="shared" si="3"/>
        <v>450812.6006560197</v>
      </c>
      <c r="J44" s="40">
        <f t="shared" si="4"/>
        <v>127645.83024265285</v>
      </c>
    </row>
    <row r="45" spans="1:10" ht="16.05" customHeight="1" x14ac:dyDescent="0.3">
      <c r="A45" s="115">
        <v>19</v>
      </c>
      <c r="B45" s="41">
        <f t="shared" si="1"/>
        <v>2545.2785493057627</v>
      </c>
      <c r="C45" s="41">
        <f t="shared" si="5"/>
        <v>1535.3823917639913</v>
      </c>
      <c r="D45" s="41">
        <f t="shared" si="2"/>
        <v>1009.8961575417713</v>
      </c>
      <c r="E45" s="41">
        <f t="shared" si="7"/>
        <v>321631.38802160288</v>
      </c>
      <c r="G45" s="115">
        <v>19</v>
      </c>
      <c r="H45" s="40">
        <f t="shared" si="0"/>
        <v>321631.38802160288</v>
      </c>
      <c r="I45" s="40">
        <f t="shared" si="3"/>
        <v>451563.95499044639</v>
      </c>
      <c r="J45" s="40">
        <f t="shared" si="4"/>
        <v>129932.56696884352</v>
      </c>
    </row>
    <row r="46" spans="1:10" ht="16.05" customHeight="1" x14ac:dyDescent="0.3">
      <c r="A46" s="115">
        <v>20</v>
      </c>
      <c r="B46" s="41">
        <f t="shared" si="1"/>
        <v>2545.2785493057627</v>
      </c>
      <c r="C46" s="41">
        <f t="shared" si="5"/>
        <v>1540.1804617382538</v>
      </c>
      <c r="D46" s="41">
        <f t="shared" si="2"/>
        <v>1005.0980875675089</v>
      </c>
      <c r="E46" s="41">
        <f t="shared" si="7"/>
        <v>320091.20755986462</v>
      </c>
      <c r="G46" s="115">
        <v>20</v>
      </c>
      <c r="H46" s="40">
        <f t="shared" si="0"/>
        <v>320091.20755986462</v>
      </c>
      <c r="I46" s="40">
        <f t="shared" si="3"/>
        <v>452316.56158209714</v>
      </c>
      <c r="J46" s="40">
        <f t="shared" si="4"/>
        <v>132225.35402223252</v>
      </c>
    </row>
    <row r="47" spans="1:10" ht="16.05" customHeight="1" x14ac:dyDescent="0.3">
      <c r="A47" s="115">
        <v>21</v>
      </c>
      <c r="B47" s="41">
        <f t="shared" si="1"/>
        <v>2545.2785493057627</v>
      </c>
      <c r="C47" s="41">
        <f t="shared" si="5"/>
        <v>1544.9935256811859</v>
      </c>
      <c r="D47" s="41">
        <f t="shared" si="2"/>
        <v>1000.2850236245769</v>
      </c>
      <c r="E47" s="41">
        <f t="shared" si="7"/>
        <v>318546.21403418342</v>
      </c>
      <c r="G47" s="115">
        <v>21</v>
      </c>
      <c r="H47" s="40">
        <f t="shared" si="0"/>
        <v>318546.21403418342</v>
      </c>
      <c r="I47" s="40">
        <f t="shared" si="3"/>
        <v>453070.42251806729</v>
      </c>
      <c r="J47" s="40">
        <f t="shared" si="4"/>
        <v>134524.20848388388</v>
      </c>
    </row>
    <row r="48" spans="1:10" ht="16.05" customHeight="1" x14ac:dyDescent="0.3">
      <c r="A48" s="115">
        <v>22</v>
      </c>
      <c r="B48" s="41">
        <f t="shared" si="1"/>
        <v>2545.2785493057627</v>
      </c>
      <c r="C48" s="41">
        <f t="shared" si="5"/>
        <v>1549.8216304489397</v>
      </c>
      <c r="D48" s="41">
        <f t="shared" si="2"/>
        <v>995.45691885682311</v>
      </c>
      <c r="E48" s="41">
        <f t="shared" si="7"/>
        <v>316996.3924037345</v>
      </c>
      <c r="G48" s="115">
        <v>22</v>
      </c>
      <c r="H48" s="40">
        <f t="shared" si="0"/>
        <v>316996.3924037345</v>
      </c>
      <c r="I48" s="40">
        <f t="shared" si="3"/>
        <v>453825.53988893074</v>
      </c>
      <c r="J48" s="40">
        <f t="shared" si="4"/>
        <v>136829.14748519624</v>
      </c>
    </row>
    <row r="49" spans="1:10" ht="16.05" customHeight="1" x14ac:dyDescent="0.3">
      <c r="A49" s="115">
        <v>23</v>
      </c>
      <c r="B49" s="41">
        <f t="shared" si="1"/>
        <v>2545.2785493057627</v>
      </c>
      <c r="C49" s="41">
        <f t="shared" si="5"/>
        <v>1554.6648230440924</v>
      </c>
      <c r="D49" s="41">
        <f t="shared" si="2"/>
        <v>990.61372626167019</v>
      </c>
      <c r="E49" s="41">
        <f t="shared" si="7"/>
        <v>315441.72758069041</v>
      </c>
      <c r="G49" s="115">
        <v>23</v>
      </c>
      <c r="H49" s="40">
        <f t="shared" si="0"/>
        <v>315441.72758069041</v>
      </c>
      <c r="I49" s="40">
        <f t="shared" si="3"/>
        <v>454581.91578874562</v>
      </c>
      <c r="J49" s="40">
        <f t="shared" si="4"/>
        <v>139140.18820805522</v>
      </c>
    </row>
    <row r="50" spans="1:10" ht="16.05" customHeight="1" x14ac:dyDescent="0.3">
      <c r="A50" s="115">
        <v>24</v>
      </c>
      <c r="B50" s="41">
        <f t="shared" si="1"/>
        <v>2545.2785493057627</v>
      </c>
      <c r="C50" s="41">
        <f t="shared" si="5"/>
        <v>1559.5231506161053</v>
      </c>
      <c r="D50" s="41">
        <f t="shared" si="2"/>
        <v>985.75539868965745</v>
      </c>
      <c r="E50" s="41">
        <f t="shared" si="7"/>
        <v>313882.20443007431</v>
      </c>
      <c r="G50" s="115">
        <v>24</v>
      </c>
      <c r="H50" s="40">
        <f t="shared" si="0"/>
        <v>313882.20443007431</v>
      </c>
      <c r="I50" s="40">
        <f t="shared" si="3"/>
        <v>455339.55231506022</v>
      </c>
      <c r="J50" s="40">
        <f t="shared" si="4"/>
        <v>141457.34788498591</v>
      </c>
    </row>
    <row r="51" spans="1:10" ht="16.05" customHeight="1" x14ac:dyDescent="0.3">
      <c r="A51" s="115">
        <v>25</v>
      </c>
      <c r="B51" s="41">
        <f t="shared" si="1"/>
        <v>2545.2785493057627</v>
      </c>
      <c r="C51" s="41">
        <f t="shared" si="5"/>
        <v>1564.3966604617806</v>
      </c>
      <c r="D51" s="41">
        <f t="shared" si="2"/>
        <v>980.8818888439821</v>
      </c>
      <c r="E51" s="41">
        <f t="shared" si="7"/>
        <v>312317.80776961253</v>
      </c>
      <c r="G51" s="115">
        <v>25</v>
      </c>
      <c r="H51" s="40">
        <f t="shared" si="0"/>
        <v>312317.80776961253</v>
      </c>
      <c r="I51" s="40">
        <f t="shared" si="3"/>
        <v>456098.45156891865</v>
      </c>
      <c r="J51" s="40">
        <f t="shared" si="4"/>
        <v>143780.64379930613</v>
      </c>
    </row>
    <row r="52" spans="1:10" ht="16.05" customHeight="1" x14ac:dyDescent="0.3">
      <c r="A52" s="115">
        <v>26</v>
      </c>
      <c r="B52" s="41">
        <f t="shared" si="1"/>
        <v>2545.2785493057627</v>
      </c>
      <c r="C52" s="41">
        <f t="shared" si="5"/>
        <v>1569.2854000257237</v>
      </c>
      <c r="D52" s="41">
        <f t="shared" si="2"/>
        <v>975.99314928003901</v>
      </c>
      <c r="E52" s="41">
        <f t="shared" si="7"/>
        <v>310748.5223695868</v>
      </c>
      <c r="G52" s="115">
        <v>26</v>
      </c>
      <c r="H52" s="40">
        <f t="shared" si="0"/>
        <v>310748.5223695868</v>
      </c>
      <c r="I52" s="40">
        <f t="shared" si="3"/>
        <v>456858.61565486685</v>
      </c>
      <c r="J52" s="40">
        <f t="shared" si="4"/>
        <v>146110.09328528005</v>
      </c>
    </row>
    <row r="53" spans="1:10" ht="16.05" customHeight="1" x14ac:dyDescent="0.3">
      <c r="A53" s="115">
        <v>27</v>
      </c>
      <c r="B53" s="41">
        <f t="shared" si="1"/>
        <v>2545.2785493057627</v>
      </c>
      <c r="C53" s="41">
        <f t="shared" si="5"/>
        <v>1574.189416900804</v>
      </c>
      <c r="D53" s="41">
        <f t="shared" si="2"/>
        <v>971.08913240495872</v>
      </c>
      <c r="E53" s="41">
        <f t="shared" si="7"/>
        <v>309174.332952686</v>
      </c>
      <c r="G53" s="115">
        <v>27</v>
      </c>
      <c r="H53" s="40">
        <f t="shared" si="0"/>
        <v>309174.332952686</v>
      </c>
      <c r="I53" s="40">
        <f t="shared" si="3"/>
        <v>457620.0466809583</v>
      </c>
      <c r="J53" s="40">
        <f t="shared" si="4"/>
        <v>148445.7137282723</v>
      </c>
    </row>
    <row r="54" spans="1:10" ht="16.05" customHeight="1" x14ac:dyDescent="0.3">
      <c r="A54" s="115">
        <v>28</v>
      </c>
      <c r="B54" s="41">
        <f t="shared" si="1"/>
        <v>2545.2785493057627</v>
      </c>
      <c r="C54" s="41">
        <f t="shared" si="5"/>
        <v>1579.1087588286191</v>
      </c>
      <c r="D54" s="41">
        <f t="shared" si="2"/>
        <v>966.16979047714369</v>
      </c>
      <c r="E54" s="41">
        <f t="shared" si="7"/>
        <v>307595.2241938574</v>
      </c>
      <c r="G54" s="115">
        <v>28</v>
      </c>
      <c r="H54" s="40">
        <f t="shared" si="0"/>
        <v>307595.2241938574</v>
      </c>
      <c r="I54" s="40">
        <f t="shared" si="3"/>
        <v>458382.74675875989</v>
      </c>
      <c r="J54" s="40">
        <f t="shared" si="4"/>
        <v>150787.52256490249</v>
      </c>
    </row>
    <row r="55" spans="1:10" ht="16.05" customHeight="1" x14ac:dyDescent="0.3">
      <c r="A55" s="115">
        <v>29</v>
      </c>
      <c r="B55" s="41">
        <f t="shared" si="1"/>
        <v>2545.2785493057627</v>
      </c>
      <c r="C55" s="41">
        <f t="shared" si="5"/>
        <v>1584.0434736999584</v>
      </c>
      <c r="D55" s="41">
        <f t="shared" si="2"/>
        <v>961.23507560580424</v>
      </c>
      <c r="E55" s="41">
        <f t="shared" si="7"/>
        <v>306011.18072015746</v>
      </c>
      <c r="G55" s="115">
        <v>29</v>
      </c>
      <c r="H55" s="40">
        <f t="shared" si="0"/>
        <v>306011.18072015746</v>
      </c>
      <c r="I55" s="40">
        <f t="shared" si="3"/>
        <v>459146.71800335782</v>
      </c>
      <c r="J55" s="40">
        <f t="shared" si="4"/>
        <v>153135.53728320036</v>
      </c>
    </row>
    <row r="56" spans="1:10" ht="16.05" customHeight="1" x14ac:dyDescent="0.3">
      <c r="A56" s="115">
        <v>30</v>
      </c>
      <c r="B56" s="41">
        <f t="shared" si="1"/>
        <v>2545.2785493057627</v>
      </c>
      <c r="C56" s="41">
        <f t="shared" si="5"/>
        <v>1588.9936095552707</v>
      </c>
      <c r="D56" s="41">
        <f t="shared" si="2"/>
        <v>956.28493975049196</v>
      </c>
      <c r="E56" s="41">
        <f t="shared" si="7"/>
        <v>304422.18711060216</v>
      </c>
      <c r="G56" s="115">
        <v>30</v>
      </c>
      <c r="H56" s="40">
        <f t="shared" si="0"/>
        <v>304422.18711060216</v>
      </c>
      <c r="I56" s="40">
        <f t="shared" si="3"/>
        <v>459911.96253336343</v>
      </c>
      <c r="J56" s="40">
        <f t="shared" si="4"/>
        <v>155489.77542276127</v>
      </c>
    </row>
    <row r="57" spans="1:10" ht="16.05" customHeight="1" x14ac:dyDescent="0.3">
      <c r="A57" s="115">
        <v>31</v>
      </c>
      <c r="B57" s="41">
        <f t="shared" si="1"/>
        <v>2545.2785493057627</v>
      </c>
      <c r="C57" s="41">
        <f t="shared" si="5"/>
        <v>1593.9592145851311</v>
      </c>
      <c r="D57" s="41">
        <f t="shared" si="2"/>
        <v>951.31933472063167</v>
      </c>
      <c r="E57" s="41">
        <f t="shared" si="7"/>
        <v>302828.22789601702</v>
      </c>
      <c r="G57" s="115">
        <v>31</v>
      </c>
      <c r="H57" s="40">
        <f t="shared" si="0"/>
        <v>302828.22789601702</v>
      </c>
      <c r="I57" s="40">
        <f t="shared" si="3"/>
        <v>460678.48247091903</v>
      </c>
      <c r="J57" s="40">
        <f t="shared" si="4"/>
        <v>157850.25457490201</v>
      </c>
    </row>
    <row r="58" spans="1:10" ht="16.05" customHeight="1" x14ac:dyDescent="0.3">
      <c r="A58" s="115">
        <v>32</v>
      </c>
      <c r="B58" s="41">
        <f t="shared" si="1"/>
        <v>2545.2785493057627</v>
      </c>
      <c r="C58" s="41">
        <f t="shared" si="5"/>
        <v>1598.9403371307094</v>
      </c>
      <c r="D58" s="41">
        <f t="shared" si="2"/>
        <v>946.33821217505317</v>
      </c>
      <c r="E58" s="41">
        <f t="shared" si="7"/>
        <v>301229.28755888634</v>
      </c>
      <c r="G58" s="115">
        <v>32</v>
      </c>
      <c r="H58" s="40">
        <f t="shared" ref="H58:H88" si="8">E58</f>
        <v>301229.28755888634</v>
      </c>
      <c r="I58" s="40">
        <f t="shared" si="3"/>
        <v>461446.27994170389</v>
      </c>
      <c r="J58" s="40">
        <f t="shared" si="4"/>
        <v>160216.99238281755</v>
      </c>
    </row>
    <row r="59" spans="1:10" ht="16.05" customHeight="1" x14ac:dyDescent="0.3">
      <c r="A59" s="115">
        <v>33</v>
      </c>
      <c r="B59" s="41">
        <f t="shared" ref="B59:B90" si="9">$E$22</f>
        <v>2545.2785493057627</v>
      </c>
      <c r="C59" s="41">
        <f t="shared" si="5"/>
        <v>1603.9370256842431</v>
      </c>
      <c r="D59" s="41">
        <f t="shared" si="2"/>
        <v>941.34152362151974</v>
      </c>
      <c r="E59" s="41">
        <f t="shared" si="7"/>
        <v>299625.35053320212</v>
      </c>
      <c r="G59" s="115">
        <v>33</v>
      </c>
      <c r="H59" s="40">
        <f t="shared" si="8"/>
        <v>299625.35053320212</v>
      </c>
      <c r="I59" s="40">
        <f t="shared" si="3"/>
        <v>462215.35707494005</v>
      </c>
      <c r="J59" s="40">
        <f t="shared" si="4"/>
        <v>162590.00654173794</v>
      </c>
    </row>
    <row r="60" spans="1:10" ht="16.05" customHeight="1" x14ac:dyDescent="0.3">
      <c r="A60" s="115">
        <v>34</v>
      </c>
      <c r="B60" s="41">
        <f t="shared" si="9"/>
        <v>2545.2785493057627</v>
      </c>
      <c r="C60" s="41">
        <f t="shared" si="5"/>
        <v>1608.949328889506</v>
      </c>
      <c r="D60" s="41">
        <f t="shared" ref="D60:D91" si="10">$E$20/$E$21*E59</f>
        <v>936.32922041625659</v>
      </c>
      <c r="E60" s="41">
        <f t="shared" si="7"/>
        <v>298016.40120431263</v>
      </c>
      <c r="G60" s="115">
        <v>34</v>
      </c>
      <c r="H60" s="40">
        <f t="shared" si="8"/>
        <v>298016.40120431263</v>
      </c>
      <c r="I60" s="40">
        <f t="shared" ref="I60:I88" si="11">($E$11/$E$9+1)*I59</f>
        <v>462985.71600339829</v>
      </c>
      <c r="J60" s="40">
        <f t="shared" si="4"/>
        <v>164969.31479908567</v>
      </c>
    </row>
    <row r="61" spans="1:10" ht="16.05" customHeight="1" x14ac:dyDescent="0.3">
      <c r="A61" s="115">
        <v>35</v>
      </c>
      <c r="B61" s="41">
        <f t="shared" si="9"/>
        <v>2545.2785493057627</v>
      </c>
      <c r="C61" s="41">
        <f t="shared" si="5"/>
        <v>1613.9772955422859</v>
      </c>
      <c r="D61" s="41">
        <f t="shared" si="10"/>
        <v>931.30125376347689</v>
      </c>
      <c r="E61" s="41">
        <f t="shared" si="7"/>
        <v>296402.42390877032</v>
      </c>
      <c r="G61" s="115">
        <v>35</v>
      </c>
      <c r="H61" s="40">
        <f t="shared" si="8"/>
        <v>296402.42390877032</v>
      </c>
      <c r="I61" s="40">
        <f t="shared" si="11"/>
        <v>463757.35886340396</v>
      </c>
      <c r="J61" s="40">
        <f t="shared" si="4"/>
        <v>167354.93495463365</v>
      </c>
    </row>
    <row r="62" spans="1:10" ht="16.05" customHeight="1" x14ac:dyDescent="0.3">
      <c r="A62" s="115">
        <v>36</v>
      </c>
      <c r="B62" s="41">
        <f t="shared" si="9"/>
        <v>2545.2785493057627</v>
      </c>
      <c r="C62" s="41">
        <f t="shared" si="5"/>
        <v>1619.0209745908555</v>
      </c>
      <c r="D62" s="41">
        <f t="shared" si="10"/>
        <v>926.25757471490715</v>
      </c>
      <c r="E62" s="41">
        <f t="shared" si="7"/>
        <v>294783.40293417947</v>
      </c>
      <c r="G62" s="115">
        <v>36</v>
      </c>
      <c r="H62" s="40">
        <f t="shared" si="8"/>
        <v>294783.40293417947</v>
      </c>
      <c r="I62" s="40">
        <f t="shared" si="11"/>
        <v>464530.28779484297</v>
      </c>
      <c r="J62" s="40">
        <f t="shared" si="4"/>
        <v>169746.8848606635</v>
      </c>
    </row>
    <row r="63" spans="1:10" ht="16.05" customHeight="1" x14ac:dyDescent="0.3">
      <c r="A63" s="115">
        <v>37</v>
      </c>
      <c r="B63" s="41">
        <f t="shared" si="9"/>
        <v>2545.2785493057627</v>
      </c>
      <c r="C63" s="41">
        <f t="shared" si="5"/>
        <v>1624.0804151364518</v>
      </c>
      <c r="D63" s="41">
        <f t="shared" si="10"/>
        <v>921.19813416931072</v>
      </c>
      <c r="E63" s="41">
        <f t="shared" si="7"/>
        <v>293159.32251904299</v>
      </c>
      <c r="G63" s="115">
        <v>37</v>
      </c>
      <c r="H63" s="40">
        <f t="shared" si="8"/>
        <v>293159.32251904299</v>
      </c>
      <c r="I63" s="40">
        <f t="shared" si="11"/>
        <v>465304.50494116772</v>
      </c>
      <c r="J63" s="40">
        <f t="shared" si="4"/>
        <v>172145.18242212472</v>
      </c>
    </row>
    <row r="64" spans="1:10" ht="16.05" customHeight="1" x14ac:dyDescent="0.3">
      <c r="A64" s="115">
        <v>38</v>
      </c>
      <c r="B64" s="41">
        <f t="shared" si="9"/>
        <v>2545.2785493057627</v>
      </c>
      <c r="C64" s="41">
        <f t="shared" si="5"/>
        <v>1629.1556664337534</v>
      </c>
      <c r="D64" s="41">
        <f t="shared" si="10"/>
        <v>916.12288287200931</v>
      </c>
      <c r="E64" s="41">
        <f t="shared" si="7"/>
        <v>291530.16685260925</v>
      </c>
      <c r="G64" s="115">
        <v>38</v>
      </c>
      <c r="H64" s="40">
        <f t="shared" si="8"/>
        <v>291530.16685260925</v>
      </c>
      <c r="I64" s="40">
        <f t="shared" si="11"/>
        <v>466080.012449403</v>
      </c>
      <c r="J64" s="40">
        <f t="shared" si="4"/>
        <v>174549.84559679375</v>
      </c>
    </row>
    <row r="65" spans="1:10" ht="16.05" customHeight="1" x14ac:dyDescent="0.3">
      <c r="A65" s="115">
        <v>39</v>
      </c>
      <c r="B65" s="41">
        <f t="shared" si="9"/>
        <v>2545.2785493057627</v>
      </c>
      <c r="C65" s="41">
        <f t="shared" si="5"/>
        <v>1634.2467778913588</v>
      </c>
      <c r="D65" s="41">
        <f t="shared" si="10"/>
        <v>911.03177141440381</v>
      </c>
      <c r="E65" s="41">
        <f t="shared" si="7"/>
        <v>289895.9200747179</v>
      </c>
      <c r="G65" s="115">
        <v>39</v>
      </c>
      <c r="H65" s="40">
        <f t="shared" si="8"/>
        <v>289895.9200747179</v>
      </c>
      <c r="I65" s="40">
        <f t="shared" si="11"/>
        <v>466856.81247015204</v>
      </c>
      <c r="J65" s="40">
        <f t="shared" si="4"/>
        <v>176960.89239543414</v>
      </c>
    </row>
    <row r="66" spans="1:10" ht="16.05" customHeight="1" x14ac:dyDescent="0.3">
      <c r="A66" s="115">
        <v>40</v>
      </c>
      <c r="B66" s="41">
        <f t="shared" si="9"/>
        <v>2545.2785493057627</v>
      </c>
      <c r="C66" s="41">
        <f t="shared" si="5"/>
        <v>1639.3537990722693</v>
      </c>
      <c r="D66" s="41">
        <f t="shared" si="10"/>
        <v>905.92475023349334</v>
      </c>
      <c r="E66" s="41">
        <f t="shared" si="7"/>
        <v>288256.56627564563</v>
      </c>
      <c r="G66" s="115">
        <v>40</v>
      </c>
      <c r="H66" s="40">
        <f t="shared" si="8"/>
        <v>288256.56627564563</v>
      </c>
      <c r="I66" s="40">
        <f t="shared" si="11"/>
        <v>467634.90715760231</v>
      </c>
      <c r="J66" s="40">
        <f t="shared" si="4"/>
        <v>179378.34088195668</v>
      </c>
    </row>
    <row r="67" spans="1:10" ht="16.05" customHeight="1" x14ac:dyDescent="0.3">
      <c r="A67" s="115">
        <v>41</v>
      </c>
      <c r="B67" s="41">
        <f t="shared" si="9"/>
        <v>2545.2785493057627</v>
      </c>
      <c r="C67" s="41">
        <f t="shared" si="5"/>
        <v>1644.4767796943702</v>
      </c>
      <c r="D67" s="41">
        <f t="shared" si="10"/>
        <v>900.8017696113925</v>
      </c>
      <c r="E67" s="41">
        <f t="shared" si="7"/>
        <v>286612.08949595125</v>
      </c>
      <c r="G67" s="115">
        <v>41</v>
      </c>
      <c r="H67" s="40">
        <f t="shared" si="8"/>
        <v>286612.08949595125</v>
      </c>
      <c r="I67" s="40">
        <f t="shared" si="11"/>
        <v>468414.29866953165</v>
      </c>
      <c r="J67" s="40">
        <f t="shared" si="4"/>
        <v>181802.2091735804</v>
      </c>
    </row>
    <row r="68" spans="1:10" ht="16.05" customHeight="1" x14ac:dyDescent="0.3">
      <c r="A68" s="115">
        <v>42</v>
      </c>
      <c r="B68" s="41">
        <f t="shared" si="9"/>
        <v>2545.2785493057627</v>
      </c>
      <c r="C68" s="41">
        <f t="shared" si="5"/>
        <v>1649.6157696309151</v>
      </c>
      <c r="D68" s="41">
        <f t="shared" si="10"/>
        <v>895.66277967484757</v>
      </c>
      <c r="E68" s="41">
        <f t="shared" si="7"/>
        <v>284962.47372632031</v>
      </c>
      <c r="G68" s="115">
        <v>42</v>
      </c>
      <c r="H68" s="40">
        <f t="shared" si="8"/>
        <v>284962.47372632031</v>
      </c>
      <c r="I68" s="40">
        <f t="shared" si="11"/>
        <v>469194.9891673142</v>
      </c>
      <c r="J68" s="40">
        <f t="shared" si="4"/>
        <v>184232.51544099388</v>
      </c>
    </row>
    <row r="69" spans="1:10" ht="16.05" customHeight="1" x14ac:dyDescent="0.3">
      <c r="A69" s="115">
        <v>43</v>
      </c>
      <c r="B69" s="41">
        <f t="shared" si="9"/>
        <v>2545.2785493057627</v>
      </c>
      <c r="C69" s="41">
        <f t="shared" si="5"/>
        <v>1654.7708189110117</v>
      </c>
      <c r="D69" s="41">
        <f t="shared" si="10"/>
        <v>890.50773039475087</v>
      </c>
      <c r="E69" s="41">
        <f t="shared" si="7"/>
        <v>283307.70290740929</v>
      </c>
      <c r="G69" s="115">
        <v>43</v>
      </c>
      <c r="H69" s="40">
        <f t="shared" si="8"/>
        <v>283307.70290740929</v>
      </c>
      <c r="I69" s="40">
        <f t="shared" si="11"/>
        <v>469976.98081592639</v>
      </c>
      <c r="J69" s="40">
        <f t="shared" si="4"/>
        <v>186669.27790851711</v>
      </c>
    </row>
    <row r="70" spans="1:10" ht="16.05" customHeight="1" x14ac:dyDescent="0.3">
      <c r="A70" s="115">
        <v>44</v>
      </c>
      <c r="B70" s="41">
        <f t="shared" si="9"/>
        <v>2545.2785493057627</v>
      </c>
      <c r="C70" s="41">
        <f t="shared" si="5"/>
        <v>1659.9419777201088</v>
      </c>
      <c r="D70" s="41">
        <f t="shared" si="10"/>
        <v>885.33657158565393</v>
      </c>
      <c r="E70" s="41">
        <f t="shared" si="7"/>
        <v>281647.76092968916</v>
      </c>
      <c r="G70" s="115">
        <v>44</v>
      </c>
      <c r="H70" s="40">
        <f t="shared" si="8"/>
        <v>281647.76092968916</v>
      </c>
      <c r="I70" s="40">
        <f t="shared" si="11"/>
        <v>470760.27578395297</v>
      </c>
      <c r="J70" s="40">
        <f t="shared" si="4"/>
        <v>189112.51485426381</v>
      </c>
    </row>
    <row r="71" spans="1:10" ht="16.05" customHeight="1" x14ac:dyDescent="0.3">
      <c r="A71" s="115">
        <v>45</v>
      </c>
      <c r="B71" s="41">
        <f t="shared" si="9"/>
        <v>2545.2785493057627</v>
      </c>
      <c r="C71" s="41">
        <f t="shared" si="5"/>
        <v>1665.1292964004842</v>
      </c>
      <c r="D71" s="41">
        <f t="shared" si="10"/>
        <v>880.14925290527856</v>
      </c>
      <c r="E71" s="41">
        <f t="shared" si="7"/>
        <v>279982.63163328869</v>
      </c>
      <c r="G71" s="115">
        <v>45</v>
      </c>
      <c r="H71" s="40">
        <f t="shared" si="8"/>
        <v>279982.63163328869</v>
      </c>
      <c r="I71" s="40">
        <f t="shared" si="11"/>
        <v>471544.87624359288</v>
      </c>
      <c r="J71" s="40">
        <f t="shared" si="4"/>
        <v>191562.24461030419</v>
      </c>
    </row>
    <row r="72" spans="1:10" ht="16.05" customHeight="1" x14ac:dyDescent="0.3">
      <c r="A72" s="115">
        <v>46</v>
      </c>
      <c r="B72" s="41">
        <f t="shared" si="9"/>
        <v>2545.2785493057627</v>
      </c>
      <c r="C72" s="41">
        <f t="shared" si="5"/>
        <v>1670.3328254517355</v>
      </c>
      <c r="D72" s="41">
        <f t="shared" si="10"/>
        <v>874.94572385402705</v>
      </c>
      <c r="E72" s="41">
        <f t="shared" si="7"/>
        <v>278312.29880783695</v>
      </c>
      <c r="G72" s="115">
        <v>46</v>
      </c>
      <c r="H72" s="40">
        <f t="shared" si="8"/>
        <v>278312.29880783695</v>
      </c>
      <c r="I72" s="40">
        <f t="shared" si="11"/>
        <v>472330.78437066555</v>
      </c>
      <c r="J72" s="40">
        <f t="shared" si="4"/>
        <v>194018.4855628286</v>
      </c>
    </row>
    <row r="73" spans="1:10" ht="16.05" customHeight="1" x14ac:dyDescent="0.3">
      <c r="A73" s="115">
        <v>47</v>
      </c>
      <c r="B73" s="41">
        <f t="shared" si="9"/>
        <v>2545.2785493057627</v>
      </c>
      <c r="C73" s="41">
        <f t="shared" si="5"/>
        <v>1675.5526155312723</v>
      </c>
      <c r="D73" s="41">
        <f t="shared" si="10"/>
        <v>869.72593377449039</v>
      </c>
      <c r="E73" s="41">
        <f t="shared" si="7"/>
        <v>276636.7461923057</v>
      </c>
      <c r="G73" s="115">
        <v>47</v>
      </c>
      <c r="H73" s="40">
        <f t="shared" si="8"/>
        <v>276636.7461923057</v>
      </c>
      <c r="I73" s="40">
        <f t="shared" si="11"/>
        <v>473118.00234461669</v>
      </c>
      <c r="J73" s="40">
        <f t="shared" si="4"/>
        <v>196481.25615231099</v>
      </c>
    </row>
    <row r="74" spans="1:10" ht="16.05" customHeight="1" x14ac:dyDescent="0.3">
      <c r="A74" s="115">
        <v>48</v>
      </c>
      <c r="B74" s="41">
        <f t="shared" si="9"/>
        <v>2545.2785493057627</v>
      </c>
      <c r="C74" s="41">
        <f t="shared" si="5"/>
        <v>1680.7887174548073</v>
      </c>
      <c r="D74" s="41">
        <f t="shared" si="10"/>
        <v>864.48983185095528</v>
      </c>
      <c r="E74" s="41">
        <f t="shared" si="7"/>
        <v>274955.95747485087</v>
      </c>
      <c r="G74" s="115">
        <v>48</v>
      </c>
      <c r="H74" s="40">
        <f t="shared" si="8"/>
        <v>274955.95747485087</v>
      </c>
      <c r="I74" s="40">
        <f t="shared" si="11"/>
        <v>473906.53234852443</v>
      </c>
      <c r="J74" s="40">
        <f t="shared" si="4"/>
        <v>198950.57487367355</v>
      </c>
    </row>
    <row r="75" spans="1:10" ht="16.05" customHeight="1" x14ac:dyDescent="0.3">
      <c r="A75" s="115">
        <v>49</v>
      </c>
      <c r="B75" s="41">
        <f t="shared" si="9"/>
        <v>2545.2785493057627</v>
      </c>
      <c r="C75" s="41">
        <f t="shared" si="5"/>
        <v>1686.0411821968537</v>
      </c>
      <c r="D75" s="41">
        <f t="shared" si="10"/>
        <v>859.23736710890887</v>
      </c>
      <c r="E75" s="41">
        <f t="shared" si="7"/>
        <v>273269.916292654</v>
      </c>
      <c r="G75" s="115">
        <v>49</v>
      </c>
      <c r="H75" s="40">
        <f t="shared" si="8"/>
        <v>273269.916292654</v>
      </c>
      <c r="I75" s="40">
        <f t="shared" si="11"/>
        <v>474696.37656910531</v>
      </c>
      <c r="J75" s="40">
        <f t="shared" si="4"/>
        <v>201426.46027645131</v>
      </c>
    </row>
    <row r="76" spans="1:10" ht="16.05" customHeight="1" x14ac:dyDescent="0.3">
      <c r="A76" s="115">
        <v>50</v>
      </c>
      <c r="B76" s="41">
        <f t="shared" si="9"/>
        <v>2545.2785493057627</v>
      </c>
      <c r="C76" s="41">
        <f t="shared" si="5"/>
        <v>1691.3100608912191</v>
      </c>
      <c r="D76" s="41">
        <f t="shared" si="10"/>
        <v>853.96848841454369</v>
      </c>
      <c r="E76" s="41">
        <f t="shared" si="7"/>
        <v>271578.60623176279</v>
      </c>
      <c r="G76" s="115">
        <v>50</v>
      </c>
      <c r="H76" s="40">
        <f t="shared" si="8"/>
        <v>271578.60623176279</v>
      </c>
      <c r="I76" s="40">
        <f t="shared" si="11"/>
        <v>475487.53719672048</v>
      </c>
      <c r="J76" s="40">
        <f t="shared" si="4"/>
        <v>203908.93096495769</v>
      </c>
    </row>
    <row r="77" spans="1:10" ht="16.05" customHeight="1" x14ac:dyDescent="0.3">
      <c r="A77" s="115">
        <v>51</v>
      </c>
      <c r="B77" s="41">
        <f t="shared" si="9"/>
        <v>2545.2785493057627</v>
      </c>
      <c r="C77" s="41">
        <f t="shared" si="5"/>
        <v>1696.5954048315039</v>
      </c>
      <c r="D77" s="41">
        <f t="shared" si="10"/>
        <v>848.68314447425871</v>
      </c>
      <c r="E77" s="41">
        <f t="shared" si="7"/>
        <v>269882.01082693128</v>
      </c>
      <c r="G77" s="115">
        <v>51</v>
      </c>
      <c r="H77" s="40">
        <f t="shared" si="8"/>
        <v>269882.01082693128</v>
      </c>
      <c r="I77" s="40">
        <f t="shared" si="11"/>
        <v>476280.01642538171</v>
      </c>
      <c r="J77" s="40">
        <f t="shared" si="4"/>
        <v>206398.00559845043</v>
      </c>
    </row>
    <row r="78" spans="1:10" ht="16.05" customHeight="1" x14ac:dyDescent="0.3">
      <c r="A78" s="115">
        <v>52</v>
      </c>
      <c r="B78" s="41">
        <f t="shared" si="9"/>
        <v>2545.2785493057627</v>
      </c>
      <c r="C78" s="41">
        <f t="shared" si="5"/>
        <v>1701.8972654716026</v>
      </c>
      <c r="D78" s="41">
        <f t="shared" si="10"/>
        <v>843.38128383416017</v>
      </c>
      <c r="E78" s="41">
        <f t="shared" si="7"/>
        <v>268180.1135614597</v>
      </c>
      <c r="G78" s="115">
        <v>52</v>
      </c>
      <c r="H78" s="40">
        <f t="shared" si="8"/>
        <v>268180.1135614597</v>
      </c>
      <c r="I78" s="40">
        <f t="shared" si="11"/>
        <v>477073.81645275734</v>
      </c>
      <c r="J78" s="40">
        <f t="shared" si="4"/>
        <v>208893.70289129764</v>
      </c>
    </row>
    <row r="79" spans="1:10" ht="16.05" customHeight="1" x14ac:dyDescent="0.3">
      <c r="A79" s="115">
        <v>53</v>
      </c>
      <c r="B79" s="41">
        <f t="shared" si="9"/>
        <v>2545.2785493057627</v>
      </c>
      <c r="C79" s="41">
        <f t="shared" si="5"/>
        <v>1707.215694426201</v>
      </c>
      <c r="D79" s="41">
        <f t="shared" si="10"/>
        <v>838.06285487956154</v>
      </c>
      <c r="E79" s="41">
        <f t="shared" si="7"/>
        <v>266472.89786703349</v>
      </c>
      <c r="G79" s="115">
        <v>53</v>
      </c>
      <c r="H79" s="40">
        <f t="shared" si="8"/>
        <v>266472.89786703349</v>
      </c>
      <c r="I79" s="40">
        <f t="shared" si="11"/>
        <v>477868.93948017864</v>
      </c>
      <c r="J79" s="40">
        <f t="shared" si="4"/>
        <v>211396.04161314515</v>
      </c>
    </row>
    <row r="80" spans="1:10" ht="16.05" customHeight="1" x14ac:dyDescent="0.3">
      <c r="A80" s="115">
        <v>54</v>
      </c>
      <c r="B80" s="41">
        <f t="shared" si="9"/>
        <v>2545.2785493057627</v>
      </c>
      <c r="C80" s="41">
        <f t="shared" si="5"/>
        <v>1712.5507434712831</v>
      </c>
      <c r="D80" s="41">
        <f t="shared" si="10"/>
        <v>832.72780583447957</v>
      </c>
      <c r="E80" s="41">
        <f t="shared" si="7"/>
        <v>264760.34712356218</v>
      </c>
      <c r="G80" s="115">
        <v>54</v>
      </c>
      <c r="H80" s="40">
        <f t="shared" si="8"/>
        <v>264760.34712356218</v>
      </c>
      <c r="I80" s="40">
        <f t="shared" si="11"/>
        <v>478665.38771264564</v>
      </c>
      <c r="J80" s="40">
        <f t="shared" si="4"/>
        <v>213905.04058908345</v>
      </c>
    </row>
    <row r="81" spans="1:10" ht="16.05" customHeight="1" x14ac:dyDescent="0.3">
      <c r="A81" s="115">
        <v>55</v>
      </c>
      <c r="B81" s="41">
        <f t="shared" si="9"/>
        <v>2545.2785493057627</v>
      </c>
      <c r="C81" s="41">
        <f t="shared" si="5"/>
        <v>1717.9024645446309</v>
      </c>
      <c r="D81" s="41">
        <f t="shared" si="10"/>
        <v>827.37608476113178</v>
      </c>
      <c r="E81" s="41">
        <f t="shared" si="7"/>
        <v>263042.44465901755</v>
      </c>
      <c r="G81" s="115">
        <v>55</v>
      </c>
      <c r="H81" s="40">
        <f t="shared" si="8"/>
        <v>263042.44465901755</v>
      </c>
      <c r="I81" s="40">
        <f t="shared" si="11"/>
        <v>479463.16335883341</v>
      </c>
      <c r="J81" s="40">
        <f t="shared" si="4"/>
        <v>216420.71869981586</v>
      </c>
    </row>
    <row r="82" spans="1:10" ht="16.05" customHeight="1" x14ac:dyDescent="0.3">
      <c r="A82" s="115">
        <v>56</v>
      </c>
      <c r="B82" s="41">
        <f t="shared" si="9"/>
        <v>2545.2785493057627</v>
      </c>
      <c r="C82" s="41">
        <f t="shared" si="5"/>
        <v>1723.270909746333</v>
      </c>
      <c r="D82" s="41">
        <f t="shared" si="10"/>
        <v>822.00763955942978</v>
      </c>
      <c r="E82" s="41">
        <f t="shared" si="7"/>
        <v>261319.17374927123</v>
      </c>
      <c r="G82" s="115">
        <v>56</v>
      </c>
      <c r="H82" s="40">
        <f t="shared" si="8"/>
        <v>261319.17374927123</v>
      </c>
      <c r="I82" s="40">
        <f t="shared" si="11"/>
        <v>480262.26863109815</v>
      </c>
      <c r="J82" s="40">
        <f t="shared" si="4"/>
        <v>218943.09488182692</v>
      </c>
    </row>
    <row r="83" spans="1:10" ht="16.05" customHeight="1" x14ac:dyDescent="0.3">
      <c r="A83" s="115">
        <v>57</v>
      </c>
      <c r="B83" s="41">
        <f t="shared" si="9"/>
        <v>2545.2785493057627</v>
      </c>
      <c r="C83" s="41">
        <f t="shared" si="5"/>
        <v>1728.6561313392901</v>
      </c>
      <c r="D83" s="41">
        <f t="shared" si="10"/>
        <v>816.62241796647254</v>
      </c>
      <c r="E83" s="41">
        <f t="shared" si="7"/>
        <v>259590.51761793194</v>
      </c>
      <c r="G83" s="115">
        <v>57</v>
      </c>
      <c r="H83" s="40">
        <f t="shared" si="8"/>
        <v>259590.51761793194</v>
      </c>
      <c r="I83" s="40">
        <f t="shared" si="11"/>
        <v>481062.70574548334</v>
      </c>
      <c r="J83" s="40">
        <f t="shared" si="4"/>
        <v>221472.1881275514</v>
      </c>
    </row>
    <row r="84" spans="1:10" ht="16.05" customHeight="1" x14ac:dyDescent="0.3">
      <c r="A84" s="115">
        <v>58</v>
      </c>
      <c r="B84" s="41">
        <f t="shared" si="9"/>
        <v>2545.2785493057627</v>
      </c>
      <c r="C84" s="41">
        <f t="shared" si="5"/>
        <v>1734.0581817497255</v>
      </c>
      <c r="D84" s="41">
        <f t="shared" si="10"/>
        <v>811.22036755603722</v>
      </c>
      <c r="E84" s="41">
        <f t="shared" si="7"/>
        <v>257856.45943618222</v>
      </c>
      <c r="G84" s="115">
        <v>58</v>
      </c>
      <c r="H84" s="40">
        <f t="shared" si="8"/>
        <v>257856.45943618222</v>
      </c>
      <c r="I84" s="40">
        <f t="shared" si="11"/>
        <v>481864.47692172584</v>
      </c>
      <c r="J84" s="40">
        <f t="shared" si="4"/>
        <v>224008.01748554362</v>
      </c>
    </row>
    <row r="85" spans="1:10" ht="16.05" customHeight="1" x14ac:dyDescent="0.3">
      <c r="A85" s="115">
        <v>59</v>
      </c>
      <c r="B85" s="41">
        <f t="shared" si="9"/>
        <v>2545.2785493057627</v>
      </c>
      <c r="C85" s="41">
        <f t="shared" si="5"/>
        <v>1739.4771135676933</v>
      </c>
      <c r="D85" s="41">
        <f t="shared" si="10"/>
        <v>805.80143573806936</v>
      </c>
      <c r="E85" s="41">
        <f t="shared" si="7"/>
        <v>256116.98232261452</v>
      </c>
      <c r="G85" s="115">
        <v>59</v>
      </c>
      <c r="H85" s="40">
        <f t="shared" si="8"/>
        <v>256116.98232261452</v>
      </c>
      <c r="I85" s="40">
        <f t="shared" si="11"/>
        <v>482667.58438326209</v>
      </c>
      <c r="J85" s="40">
        <f t="shared" si="4"/>
        <v>226550.60206064756</v>
      </c>
    </row>
    <row r="86" spans="1:10" ht="16.05" customHeight="1" x14ac:dyDescent="0.3">
      <c r="A86" s="115">
        <v>60</v>
      </c>
      <c r="B86" s="41">
        <f t="shared" si="9"/>
        <v>2545.2785493057627</v>
      </c>
      <c r="C86" s="41">
        <f t="shared" si="5"/>
        <v>1744.9129795475924</v>
      </c>
      <c r="D86" s="41">
        <f t="shared" si="10"/>
        <v>800.3655697581703</v>
      </c>
      <c r="E86" s="41">
        <f t="shared" si="7"/>
        <v>254372.06934306692</v>
      </c>
      <c r="G86" s="115">
        <v>60</v>
      </c>
      <c r="H86" s="40">
        <f t="shared" si="8"/>
        <v>254372.06934306692</v>
      </c>
      <c r="I86" s="40">
        <f t="shared" si="11"/>
        <v>483472.03035723424</v>
      </c>
      <c r="J86" s="40">
        <f t="shared" si="4"/>
        <v>229099.96101416732</v>
      </c>
    </row>
    <row r="87" spans="1:10" ht="16.05" customHeight="1" x14ac:dyDescent="0.3">
      <c r="A87" s="115">
        <v>61</v>
      </c>
      <c r="B87" s="41">
        <f t="shared" si="9"/>
        <v>2545.2785493057627</v>
      </c>
      <c r="C87" s="41">
        <f t="shared" si="5"/>
        <v>1750.3658326086786</v>
      </c>
      <c r="D87" s="41">
        <f t="shared" si="10"/>
        <v>794.91271669708408</v>
      </c>
      <c r="E87" s="41">
        <f t="shared" si="7"/>
        <v>252621.70351045823</v>
      </c>
      <c r="G87" s="115">
        <v>61</v>
      </c>
      <c r="H87" s="40">
        <f t="shared" si="8"/>
        <v>252621.70351045823</v>
      </c>
      <c r="I87" s="40">
        <f t="shared" si="11"/>
        <v>484277.8170744963</v>
      </c>
      <c r="J87" s="40">
        <f t="shared" si="4"/>
        <v>231656.11356403807</v>
      </c>
    </row>
    <row r="88" spans="1:10" ht="16.05" customHeight="1" x14ac:dyDescent="0.3">
      <c r="A88" s="116">
        <v>62</v>
      </c>
      <c r="B88" s="121">
        <f t="shared" si="9"/>
        <v>2545.2785493057627</v>
      </c>
      <c r="C88" s="121">
        <f t="shared" si="5"/>
        <v>1755.8357258355809</v>
      </c>
      <c r="D88" s="121">
        <f t="shared" si="10"/>
        <v>789.44282347018191</v>
      </c>
      <c r="E88" s="121">
        <f t="shared" si="7"/>
        <v>250865.86778462265</v>
      </c>
      <c r="G88" s="116">
        <v>62</v>
      </c>
      <c r="H88" s="42">
        <f t="shared" si="8"/>
        <v>250865.86778462265</v>
      </c>
      <c r="I88" s="42">
        <f t="shared" si="11"/>
        <v>485084.94676962047</v>
      </c>
      <c r="J88" s="42">
        <f t="shared" si="4"/>
        <v>234219.07898499782</v>
      </c>
    </row>
    <row r="89" spans="1:10" ht="16.05" customHeight="1" x14ac:dyDescent="0.3">
      <c r="A89" s="115">
        <v>63</v>
      </c>
      <c r="B89" s="41">
        <f t="shared" si="9"/>
        <v>2545.2785493057627</v>
      </c>
      <c r="C89" s="41">
        <f t="shared" si="5"/>
        <v>1761.3227124788168</v>
      </c>
      <c r="D89" s="41">
        <f t="shared" si="10"/>
        <v>783.95583682694576</v>
      </c>
      <c r="E89" s="41">
        <f t="shared" si="7"/>
        <v>249104.54507214384</v>
      </c>
    </row>
    <row r="90" spans="1:10" ht="16.05" customHeight="1" x14ac:dyDescent="0.3">
      <c r="A90" s="115">
        <v>64</v>
      </c>
      <c r="B90" s="41">
        <f t="shared" si="9"/>
        <v>2545.2785493057627</v>
      </c>
      <c r="C90" s="41">
        <f t="shared" si="5"/>
        <v>1766.8268459553133</v>
      </c>
      <c r="D90" s="41">
        <f t="shared" si="10"/>
        <v>778.45170335044941</v>
      </c>
      <c r="E90" s="41">
        <f t="shared" si="7"/>
        <v>247337.71822618853</v>
      </c>
    </row>
    <row r="91" spans="1:10" ht="16.05" customHeight="1" x14ac:dyDescent="0.3">
      <c r="A91" s="115">
        <v>65</v>
      </c>
      <c r="B91" s="41">
        <f t="shared" ref="B91:B122" si="12">$E$22</f>
        <v>2545.2785493057627</v>
      </c>
      <c r="C91" s="41">
        <f t="shared" si="5"/>
        <v>1772.3481798489236</v>
      </c>
      <c r="D91" s="41">
        <f t="shared" si="10"/>
        <v>772.93036945683912</v>
      </c>
      <c r="E91" s="41">
        <f t="shared" si="7"/>
        <v>245565.37004633961</v>
      </c>
    </row>
    <row r="92" spans="1:10" ht="16.05" customHeight="1" x14ac:dyDescent="0.3">
      <c r="A92" s="115">
        <v>66</v>
      </c>
      <c r="B92" s="41">
        <f t="shared" si="12"/>
        <v>2545.2785493057627</v>
      </c>
      <c r="C92" s="41">
        <f t="shared" si="5"/>
        <v>1777.8867679109514</v>
      </c>
      <c r="D92" s="41">
        <f t="shared" ref="D92:D123" si="13">$E$20/$E$21*E91</f>
        <v>767.39178139481123</v>
      </c>
      <c r="E92" s="41">
        <f t="shared" si="7"/>
        <v>243787.48327842867</v>
      </c>
    </row>
    <row r="93" spans="1:10" ht="16.05" customHeight="1" x14ac:dyDescent="0.3">
      <c r="A93" s="115">
        <v>67</v>
      </c>
      <c r="B93" s="41">
        <f t="shared" si="12"/>
        <v>2545.2785493057627</v>
      </c>
      <c r="C93" s="41">
        <f t="shared" si="5"/>
        <v>1783.442664060673</v>
      </c>
      <c r="D93" s="41">
        <f t="shared" si="13"/>
        <v>761.83588524508957</v>
      </c>
      <c r="E93" s="41">
        <f t="shared" si="7"/>
        <v>242004.04061436799</v>
      </c>
    </row>
    <row r="94" spans="1:10" ht="16.05" customHeight="1" x14ac:dyDescent="0.3">
      <c r="A94" s="115">
        <v>68</v>
      </c>
      <c r="B94" s="41">
        <f t="shared" si="12"/>
        <v>2545.2785493057627</v>
      </c>
      <c r="C94" s="41">
        <f t="shared" si="5"/>
        <v>1789.0159223858627</v>
      </c>
      <c r="D94" s="41">
        <f t="shared" si="13"/>
        <v>756.26262691989984</v>
      </c>
      <c r="E94" s="41">
        <f t="shared" si="7"/>
        <v>240215.02469198214</v>
      </c>
    </row>
    <row r="95" spans="1:10" ht="16.05" customHeight="1" x14ac:dyDescent="0.3">
      <c r="A95" s="115">
        <v>69</v>
      </c>
      <c r="B95" s="41">
        <f t="shared" si="12"/>
        <v>2545.2785493057627</v>
      </c>
      <c r="C95" s="41">
        <f t="shared" si="5"/>
        <v>1794.6065971433186</v>
      </c>
      <c r="D95" s="41">
        <f t="shared" si="13"/>
        <v>750.67195216244409</v>
      </c>
      <c r="E95" s="41">
        <f t="shared" si="7"/>
        <v>238420.41809483882</v>
      </c>
    </row>
    <row r="96" spans="1:10" ht="16.05" customHeight="1" x14ac:dyDescent="0.3">
      <c r="A96" s="115">
        <v>70</v>
      </c>
      <c r="B96" s="41">
        <f t="shared" si="12"/>
        <v>2545.2785493057627</v>
      </c>
      <c r="C96" s="41">
        <f t="shared" ref="C96:C159" si="14">B96-D96</f>
        <v>1800.2147427593914</v>
      </c>
      <c r="D96" s="41">
        <f t="shared" si="13"/>
        <v>745.06380654637121</v>
      </c>
      <c r="E96" s="41">
        <f t="shared" si="7"/>
        <v>236620.20335207944</v>
      </c>
    </row>
    <row r="97" spans="1:5" ht="16.05" customHeight="1" x14ac:dyDescent="0.3">
      <c r="A97" s="115">
        <v>71</v>
      </c>
      <c r="B97" s="41">
        <f t="shared" si="12"/>
        <v>2545.2785493057627</v>
      </c>
      <c r="C97" s="41">
        <f t="shared" si="14"/>
        <v>1805.8404138305145</v>
      </c>
      <c r="D97" s="41">
        <f t="shared" si="13"/>
        <v>739.43813547524815</v>
      </c>
      <c r="E97" s="41">
        <f t="shared" si="7"/>
        <v>234814.36293824893</v>
      </c>
    </row>
    <row r="98" spans="1:5" ht="16.05" customHeight="1" x14ac:dyDescent="0.3">
      <c r="A98" s="115">
        <v>72</v>
      </c>
      <c r="B98" s="41">
        <f t="shared" si="12"/>
        <v>2545.2785493057627</v>
      </c>
      <c r="C98" s="41">
        <f t="shared" si="14"/>
        <v>1811.4836651237347</v>
      </c>
      <c r="D98" s="41">
        <f t="shared" si="13"/>
        <v>733.79488418202789</v>
      </c>
      <c r="E98" s="41">
        <f t="shared" si="7"/>
        <v>233002.8792731252</v>
      </c>
    </row>
    <row r="99" spans="1:5" ht="16.05" customHeight="1" x14ac:dyDescent="0.3">
      <c r="A99" s="115">
        <v>73</v>
      </c>
      <c r="B99" s="41">
        <f t="shared" si="12"/>
        <v>2545.2785493057627</v>
      </c>
      <c r="C99" s="41">
        <f t="shared" si="14"/>
        <v>1817.1445515772466</v>
      </c>
      <c r="D99" s="41">
        <f t="shared" si="13"/>
        <v>728.13399772851619</v>
      </c>
      <c r="E99" s="41">
        <f t="shared" si="7"/>
        <v>231185.73472154795</v>
      </c>
    </row>
    <row r="100" spans="1:5" ht="16.05" customHeight="1" x14ac:dyDescent="0.3">
      <c r="A100" s="115">
        <v>74</v>
      </c>
      <c r="B100" s="41">
        <f t="shared" si="12"/>
        <v>2545.2785493057627</v>
      </c>
      <c r="C100" s="41">
        <f t="shared" si="14"/>
        <v>1822.8231283009254</v>
      </c>
      <c r="D100" s="41">
        <f t="shared" si="13"/>
        <v>722.45542100483726</v>
      </c>
      <c r="E100" s="41">
        <f t="shared" si="7"/>
        <v>229362.91159324703</v>
      </c>
    </row>
    <row r="101" spans="1:5" ht="16.05" customHeight="1" x14ac:dyDescent="0.3">
      <c r="A101" s="115">
        <v>75</v>
      </c>
      <c r="B101" s="41">
        <f t="shared" si="12"/>
        <v>2545.2785493057627</v>
      </c>
      <c r="C101" s="41">
        <f t="shared" si="14"/>
        <v>1828.5194505768659</v>
      </c>
      <c r="D101" s="41">
        <f t="shared" si="13"/>
        <v>716.7590987288969</v>
      </c>
      <c r="E101" s="41">
        <f t="shared" si="7"/>
        <v>227534.39214267017</v>
      </c>
    </row>
    <row r="102" spans="1:5" ht="16.05" customHeight="1" x14ac:dyDescent="0.3">
      <c r="A102" s="115">
        <v>76</v>
      </c>
      <c r="B102" s="41">
        <f t="shared" si="12"/>
        <v>2545.2785493057627</v>
      </c>
      <c r="C102" s="41">
        <f t="shared" si="14"/>
        <v>1834.2335738599186</v>
      </c>
      <c r="D102" s="41">
        <f t="shared" si="13"/>
        <v>711.04497544584422</v>
      </c>
      <c r="E102" s="41">
        <f t="shared" si="7"/>
        <v>225700.15856881026</v>
      </c>
    </row>
    <row r="103" spans="1:5" ht="16.05" customHeight="1" x14ac:dyDescent="0.3">
      <c r="A103" s="115">
        <v>77</v>
      </c>
      <c r="B103" s="41">
        <f t="shared" si="12"/>
        <v>2545.2785493057627</v>
      </c>
      <c r="C103" s="41">
        <f t="shared" si="14"/>
        <v>1839.9655537782305</v>
      </c>
      <c r="D103" s="41">
        <f t="shared" si="13"/>
        <v>705.31299552753205</v>
      </c>
      <c r="E103" s="41">
        <f t="shared" si="7"/>
        <v>223860.19301503204</v>
      </c>
    </row>
    <row r="104" spans="1:5" ht="16.05" customHeight="1" x14ac:dyDescent="0.3">
      <c r="A104" s="115">
        <v>78</v>
      </c>
      <c r="B104" s="41">
        <f t="shared" si="12"/>
        <v>2545.2785493057627</v>
      </c>
      <c r="C104" s="41">
        <f t="shared" si="14"/>
        <v>1845.7154461337877</v>
      </c>
      <c r="D104" s="41">
        <f t="shared" si="13"/>
        <v>699.56310317197506</v>
      </c>
      <c r="E104" s="41">
        <f t="shared" si="7"/>
        <v>222014.47756889826</v>
      </c>
    </row>
    <row r="105" spans="1:5" ht="16.05" customHeight="1" x14ac:dyDescent="0.3">
      <c r="A105" s="115">
        <v>79</v>
      </c>
      <c r="B105" s="41">
        <f t="shared" si="12"/>
        <v>2545.2785493057627</v>
      </c>
      <c r="C105" s="41">
        <f t="shared" si="14"/>
        <v>1851.4833069029555</v>
      </c>
      <c r="D105" s="41">
        <f t="shared" si="13"/>
        <v>693.79524240280705</v>
      </c>
      <c r="E105" s="41">
        <f t="shared" si="7"/>
        <v>220162.99426199531</v>
      </c>
    </row>
    <row r="106" spans="1:5" ht="16.05" customHeight="1" x14ac:dyDescent="0.3">
      <c r="A106" s="115">
        <v>80</v>
      </c>
      <c r="B106" s="41">
        <f t="shared" si="12"/>
        <v>2545.2785493057627</v>
      </c>
      <c r="C106" s="41">
        <f t="shared" si="14"/>
        <v>1857.2691922370273</v>
      </c>
      <c r="D106" s="41">
        <f t="shared" si="13"/>
        <v>688.00935706873531</v>
      </c>
      <c r="E106" s="41">
        <f t="shared" si="7"/>
        <v>218305.72506975828</v>
      </c>
    </row>
    <row r="107" spans="1:5" ht="16.05" customHeight="1" x14ac:dyDescent="0.3">
      <c r="A107" s="115">
        <v>81</v>
      </c>
      <c r="B107" s="41">
        <f t="shared" si="12"/>
        <v>2545.2785493057627</v>
      </c>
      <c r="C107" s="41">
        <f t="shared" si="14"/>
        <v>1863.0731584627681</v>
      </c>
      <c r="D107" s="41">
        <f t="shared" si="13"/>
        <v>682.20539084299457</v>
      </c>
      <c r="E107" s="41">
        <f t="shared" si="7"/>
        <v>216442.65191129551</v>
      </c>
    </row>
    <row r="108" spans="1:5" ht="16.05" customHeight="1" x14ac:dyDescent="0.3">
      <c r="A108" s="115">
        <v>82</v>
      </c>
      <c r="B108" s="41">
        <f t="shared" si="12"/>
        <v>2545.2785493057627</v>
      </c>
      <c r="C108" s="41">
        <f t="shared" si="14"/>
        <v>1868.8952620829641</v>
      </c>
      <c r="D108" s="41">
        <f t="shared" si="13"/>
        <v>676.38328722279846</v>
      </c>
      <c r="E108" s="41">
        <f t="shared" ref="E108:E171" si="15">E107-C108</f>
        <v>214573.75664921256</v>
      </c>
    </row>
    <row r="109" spans="1:5" ht="16.05" customHeight="1" x14ac:dyDescent="0.3">
      <c r="A109" s="115">
        <v>83</v>
      </c>
      <c r="B109" s="41">
        <f t="shared" si="12"/>
        <v>2545.2785493057627</v>
      </c>
      <c r="C109" s="41">
        <f t="shared" si="14"/>
        <v>1874.7355597769733</v>
      </c>
      <c r="D109" s="41">
        <f t="shared" si="13"/>
        <v>670.54298952878924</v>
      </c>
      <c r="E109" s="41">
        <f t="shared" si="15"/>
        <v>212699.02108943558</v>
      </c>
    </row>
    <row r="110" spans="1:5" ht="16.05" customHeight="1" x14ac:dyDescent="0.3">
      <c r="A110" s="115">
        <v>84</v>
      </c>
      <c r="B110" s="41">
        <f t="shared" si="12"/>
        <v>2545.2785493057627</v>
      </c>
      <c r="C110" s="41">
        <f t="shared" si="14"/>
        <v>1880.5941084012766</v>
      </c>
      <c r="D110" s="41">
        <f t="shared" si="13"/>
        <v>664.68444090448611</v>
      </c>
      <c r="E110" s="41">
        <f t="shared" si="15"/>
        <v>210818.42698103431</v>
      </c>
    </row>
    <row r="111" spans="1:5" ht="16.05" customHeight="1" x14ac:dyDescent="0.3">
      <c r="A111" s="115">
        <v>85</v>
      </c>
      <c r="B111" s="41">
        <f t="shared" si="12"/>
        <v>2545.2785493057627</v>
      </c>
      <c r="C111" s="41">
        <f t="shared" si="14"/>
        <v>1886.4709649900306</v>
      </c>
      <c r="D111" s="41">
        <f t="shared" si="13"/>
        <v>658.80758431573213</v>
      </c>
      <c r="E111" s="41">
        <f t="shared" si="15"/>
        <v>208931.95601604428</v>
      </c>
    </row>
    <row r="112" spans="1:5" ht="16.05" customHeight="1" x14ac:dyDescent="0.3">
      <c r="A112" s="115">
        <v>86</v>
      </c>
      <c r="B112" s="41">
        <f t="shared" si="12"/>
        <v>2545.2785493057627</v>
      </c>
      <c r="C112" s="41">
        <f t="shared" si="14"/>
        <v>1892.3661867556243</v>
      </c>
      <c r="D112" s="41">
        <f t="shared" si="13"/>
        <v>652.91236255013837</v>
      </c>
      <c r="E112" s="41">
        <f t="shared" si="15"/>
        <v>207039.58982928866</v>
      </c>
    </row>
    <row r="113" spans="1:5" ht="16.05" customHeight="1" x14ac:dyDescent="0.3">
      <c r="A113" s="115">
        <v>87</v>
      </c>
      <c r="B113" s="41">
        <f t="shared" si="12"/>
        <v>2545.2785493057627</v>
      </c>
      <c r="C113" s="41">
        <f t="shared" si="14"/>
        <v>1898.2798310892358</v>
      </c>
      <c r="D113" s="41">
        <f t="shared" si="13"/>
        <v>646.99871821652698</v>
      </c>
      <c r="E113" s="41">
        <f t="shared" si="15"/>
        <v>205141.30999819943</v>
      </c>
    </row>
    <row r="114" spans="1:5" ht="16.05" customHeight="1" x14ac:dyDescent="0.3">
      <c r="A114" s="115">
        <v>88</v>
      </c>
      <c r="B114" s="41">
        <f t="shared" si="12"/>
        <v>2545.2785493057627</v>
      </c>
      <c r="C114" s="41">
        <f t="shared" si="14"/>
        <v>1904.2119555613895</v>
      </c>
      <c r="D114" s="41">
        <f t="shared" si="13"/>
        <v>641.06659374437322</v>
      </c>
      <c r="E114" s="41">
        <f t="shared" si="15"/>
        <v>203237.09804263804</v>
      </c>
    </row>
    <row r="115" spans="1:5" ht="16.05" customHeight="1" x14ac:dyDescent="0.3">
      <c r="A115" s="115">
        <v>89</v>
      </c>
      <c r="B115" s="41">
        <f t="shared" si="12"/>
        <v>2545.2785493057627</v>
      </c>
      <c r="C115" s="41">
        <f t="shared" si="14"/>
        <v>1910.1626179225188</v>
      </c>
      <c r="D115" s="41">
        <f t="shared" si="13"/>
        <v>635.11593138324383</v>
      </c>
      <c r="E115" s="41">
        <f t="shared" si="15"/>
        <v>201326.93542471551</v>
      </c>
    </row>
    <row r="116" spans="1:5" ht="16.05" customHeight="1" x14ac:dyDescent="0.3">
      <c r="A116" s="115">
        <v>90</v>
      </c>
      <c r="B116" s="41">
        <f t="shared" si="12"/>
        <v>2545.2785493057627</v>
      </c>
      <c r="C116" s="41">
        <f t="shared" si="14"/>
        <v>1916.1318761035268</v>
      </c>
      <c r="D116" s="41">
        <f t="shared" si="13"/>
        <v>629.14667320223589</v>
      </c>
      <c r="E116" s="41">
        <f t="shared" si="15"/>
        <v>199410.80354861199</v>
      </c>
    </row>
    <row r="117" spans="1:5" ht="16.05" customHeight="1" x14ac:dyDescent="0.3">
      <c r="A117" s="115">
        <v>91</v>
      </c>
      <c r="B117" s="41">
        <f t="shared" si="12"/>
        <v>2545.2785493057627</v>
      </c>
      <c r="C117" s="41">
        <f t="shared" si="14"/>
        <v>1922.1197882163501</v>
      </c>
      <c r="D117" s="41">
        <f t="shared" si="13"/>
        <v>623.15876108941245</v>
      </c>
      <c r="E117" s="41">
        <f t="shared" si="15"/>
        <v>197488.68376039565</v>
      </c>
    </row>
    <row r="118" spans="1:5" ht="16.05" customHeight="1" x14ac:dyDescent="0.3">
      <c r="A118" s="115">
        <v>92</v>
      </c>
      <c r="B118" s="41">
        <f t="shared" si="12"/>
        <v>2545.2785493057627</v>
      </c>
      <c r="C118" s="41">
        <f t="shared" si="14"/>
        <v>1928.1264125545263</v>
      </c>
      <c r="D118" s="41">
        <f t="shared" si="13"/>
        <v>617.15213675123641</v>
      </c>
      <c r="E118" s="41">
        <f t="shared" si="15"/>
        <v>195560.55734784112</v>
      </c>
    </row>
    <row r="119" spans="1:5" ht="16.05" customHeight="1" x14ac:dyDescent="0.3">
      <c r="A119" s="115">
        <v>93</v>
      </c>
      <c r="B119" s="41">
        <f t="shared" si="12"/>
        <v>2545.2785493057627</v>
      </c>
      <c r="C119" s="41">
        <f t="shared" si="14"/>
        <v>1934.1518075937593</v>
      </c>
      <c r="D119" s="41">
        <f t="shared" si="13"/>
        <v>611.12674171200342</v>
      </c>
      <c r="E119" s="41">
        <f t="shared" si="15"/>
        <v>193626.40554024736</v>
      </c>
    </row>
    <row r="120" spans="1:5" ht="16.05" customHeight="1" x14ac:dyDescent="0.3">
      <c r="A120" s="115">
        <v>94</v>
      </c>
      <c r="B120" s="41">
        <f t="shared" si="12"/>
        <v>2545.2785493057627</v>
      </c>
      <c r="C120" s="41">
        <f t="shared" si="14"/>
        <v>1940.1960319924897</v>
      </c>
      <c r="D120" s="41">
        <f t="shared" si="13"/>
        <v>605.082517313273</v>
      </c>
      <c r="E120" s="41">
        <f t="shared" si="15"/>
        <v>191686.20950825486</v>
      </c>
    </row>
    <row r="121" spans="1:5" ht="16.05" customHeight="1" x14ac:dyDescent="0.3">
      <c r="A121" s="115">
        <v>95</v>
      </c>
      <c r="B121" s="41">
        <f t="shared" si="12"/>
        <v>2545.2785493057627</v>
      </c>
      <c r="C121" s="41">
        <f t="shared" si="14"/>
        <v>1946.2591445924663</v>
      </c>
      <c r="D121" s="41">
        <f t="shared" si="13"/>
        <v>599.01940471329635</v>
      </c>
      <c r="E121" s="41">
        <f t="shared" si="15"/>
        <v>189739.95036366238</v>
      </c>
    </row>
    <row r="122" spans="1:5" ht="16.05" customHeight="1" x14ac:dyDescent="0.3">
      <c r="A122" s="115">
        <v>96</v>
      </c>
      <c r="B122" s="41">
        <f t="shared" si="12"/>
        <v>2545.2785493057627</v>
      </c>
      <c r="C122" s="41">
        <f t="shared" si="14"/>
        <v>1952.3412044193178</v>
      </c>
      <c r="D122" s="41">
        <f t="shared" si="13"/>
        <v>592.93734488644486</v>
      </c>
      <c r="E122" s="41">
        <f t="shared" si="15"/>
        <v>187787.60915924306</v>
      </c>
    </row>
    <row r="123" spans="1:5" ht="16.05" customHeight="1" x14ac:dyDescent="0.3">
      <c r="A123" s="115">
        <v>97</v>
      </c>
      <c r="B123" s="41">
        <f t="shared" ref="B123:B154" si="16">$E$22</f>
        <v>2545.2785493057627</v>
      </c>
      <c r="C123" s="41">
        <f t="shared" si="14"/>
        <v>1958.4422706831283</v>
      </c>
      <c r="D123" s="41">
        <f t="shared" si="13"/>
        <v>586.8362786226345</v>
      </c>
      <c r="E123" s="41">
        <f t="shared" si="15"/>
        <v>185829.16688855994</v>
      </c>
    </row>
    <row r="124" spans="1:5" ht="16.05" customHeight="1" x14ac:dyDescent="0.3">
      <c r="A124" s="115">
        <v>98</v>
      </c>
      <c r="B124" s="41">
        <f t="shared" si="16"/>
        <v>2545.2785493057627</v>
      </c>
      <c r="C124" s="41">
        <f t="shared" si="14"/>
        <v>1964.5624027790129</v>
      </c>
      <c r="D124" s="41">
        <f t="shared" ref="D124:D155" si="17">$E$20/$E$21*E123</f>
        <v>580.71614652674975</v>
      </c>
      <c r="E124" s="41">
        <f t="shared" si="15"/>
        <v>183864.60448578093</v>
      </c>
    </row>
    <row r="125" spans="1:5" ht="16.05" customHeight="1" x14ac:dyDescent="0.3">
      <c r="A125" s="115">
        <v>99</v>
      </c>
      <c r="B125" s="41">
        <f t="shared" si="16"/>
        <v>2545.2785493057627</v>
      </c>
      <c r="C125" s="41">
        <f t="shared" si="14"/>
        <v>1970.7016602876975</v>
      </c>
      <c r="D125" s="41">
        <f t="shared" si="17"/>
        <v>574.57688901806534</v>
      </c>
      <c r="E125" s="41">
        <f t="shared" si="15"/>
        <v>181893.90282549325</v>
      </c>
    </row>
    <row r="126" spans="1:5" ht="16.05" customHeight="1" x14ac:dyDescent="0.3">
      <c r="A126" s="115">
        <v>100</v>
      </c>
      <c r="B126" s="41">
        <f t="shared" si="16"/>
        <v>2545.2785493057627</v>
      </c>
      <c r="C126" s="41">
        <f t="shared" si="14"/>
        <v>1976.8601029760962</v>
      </c>
      <c r="D126" s="41">
        <f t="shared" si="17"/>
        <v>568.41844632966638</v>
      </c>
      <c r="E126" s="41">
        <f t="shared" si="15"/>
        <v>179917.04272251716</v>
      </c>
    </row>
    <row r="127" spans="1:5" ht="16.05" customHeight="1" x14ac:dyDescent="0.3">
      <c r="A127" s="115">
        <v>101</v>
      </c>
      <c r="B127" s="41">
        <f t="shared" si="16"/>
        <v>2545.2785493057627</v>
      </c>
      <c r="C127" s="41">
        <f t="shared" si="14"/>
        <v>1983.0377907978966</v>
      </c>
      <c r="D127" s="41">
        <f t="shared" si="17"/>
        <v>562.24075850786608</v>
      </c>
      <c r="E127" s="41">
        <f t="shared" si="15"/>
        <v>177934.00493171928</v>
      </c>
    </row>
    <row r="128" spans="1:5" ht="16.05" customHeight="1" x14ac:dyDescent="0.3">
      <c r="A128" s="115">
        <v>102</v>
      </c>
      <c r="B128" s="41">
        <f t="shared" si="16"/>
        <v>2545.2785493057627</v>
      </c>
      <c r="C128" s="41">
        <f t="shared" si="14"/>
        <v>1989.23478389414</v>
      </c>
      <c r="D128" s="41">
        <f t="shared" si="17"/>
        <v>556.04376541162264</v>
      </c>
      <c r="E128" s="41">
        <f t="shared" si="15"/>
        <v>175944.77014782513</v>
      </c>
    </row>
    <row r="129" spans="1:5" ht="16.05" customHeight="1" x14ac:dyDescent="0.3">
      <c r="A129" s="115">
        <v>103</v>
      </c>
      <c r="B129" s="41">
        <f t="shared" si="16"/>
        <v>2545.2785493057627</v>
      </c>
      <c r="C129" s="41">
        <f t="shared" si="14"/>
        <v>1995.4511425938092</v>
      </c>
      <c r="D129" s="41">
        <f t="shared" si="17"/>
        <v>549.82740671195347</v>
      </c>
      <c r="E129" s="41">
        <f t="shared" si="15"/>
        <v>173949.31900523131</v>
      </c>
    </row>
    <row r="130" spans="1:5" ht="16.05" customHeight="1" x14ac:dyDescent="0.3">
      <c r="A130" s="115">
        <v>104</v>
      </c>
      <c r="B130" s="41">
        <f t="shared" si="16"/>
        <v>2545.2785493057627</v>
      </c>
      <c r="C130" s="41">
        <f t="shared" si="14"/>
        <v>2001.6869274144149</v>
      </c>
      <c r="D130" s="41">
        <f t="shared" si="17"/>
        <v>543.59162189134781</v>
      </c>
      <c r="E130" s="41">
        <f t="shared" si="15"/>
        <v>171947.6320778169</v>
      </c>
    </row>
    <row r="131" spans="1:5" ht="16.05" customHeight="1" x14ac:dyDescent="0.3">
      <c r="A131" s="115">
        <v>105</v>
      </c>
      <c r="B131" s="41">
        <f t="shared" si="16"/>
        <v>2545.2785493057627</v>
      </c>
      <c r="C131" s="41">
        <f t="shared" si="14"/>
        <v>2007.9421990625849</v>
      </c>
      <c r="D131" s="41">
        <f t="shared" si="17"/>
        <v>537.33635024317778</v>
      </c>
      <c r="E131" s="41">
        <f t="shared" si="15"/>
        <v>169939.68987875432</v>
      </c>
    </row>
    <row r="132" spans="1:5" ht="16.05" customHeight="1" x14ac:dyDescent="0.3">
      <c r="A132" s="115">
        <v>106</v>
      </c>
      <c r="B132" s="41">
        <f t="shared" si="16"/>
        <v>2545.2785493057627</v>
      </c>
      <c r="C132" s="41">
        <f t="shared" si="14"/>
        <v>2014.2170184346555</v>
      </c>
      <c r="D132" s="41">
        <f t="shared" si="17"/>
        <v>531.06153087110715</v>
      </c>
      <c r="E132" s="41">
        <f t="shared" si="15"/>
        <v>167925.47286031966</v>
      </c>
    </row>
    <row r="133" spans="1:5" ht="16.05" customHeight="1" x14ac:dyDescent="0.3">
      <c r="A133" s="115">
        <v>107</v>
      </c>
      <c r="B133" s="41">
        <f t="shared" si="16"/>
        <v>2545.2785493057627</v>
      </c>
      <c r="C133" s="41">
        <f t="shared" si="14"/>
        <v>2020.5114466172638</v>
      </c>
      <c r="D133" s="41">
        <f t="shared" si="17"/>
        <v>524.76710268849888</v>
      </c>
      <c r="E133" s="41">
        <f t="shared" si="15"/>
        <v>165904.9614137024</v>
      </c>
    </row>
    <row r="134" spans="1:5" ht="16.05" customHeight="1" x14ac:dyDescent="0.3">
      <c r="A134" s="115">
        <v>108</v>
      </c>
      <c r="B134" s="41">
        <f t="shared" si="16"/>
        <v>2545.2785493057627</v>
      </c>
      <c r="C134" s="41">
        <f t="shared" si="14"/>
        <v>2026.8255448879427</v>
      </c>
      <c r="D134" s="41">
        <f t="shared" si="17"/>
        <v>518.45300441782001</v>
      </c>
      <c r="E134" s="41">
        <f t="shared" si="15"/>
        <v>163878.13586881445</v>
      </c>
    </row>
    <row r="135" spans="1:5" ht="16.05" customHeight="1" x14ac:dyDescent="0.3">
      <c r="A135" s="115">
        <v>109</v>
      </c>
      <c r="B135" s="41">
        <f t="shared" si="16"/>
        <v>2545.2785493057627</v>
      </c>
      <c r="C135" s="41">
        <f t="shared" si="14"/>
        <v>2033.1593747157176</v>
      </c>
      <c r="D135" s="41">
        <f t="shared" si="17"/>
        <v>512.11917459004508</v>
      </c>
      <c r="E135" s="41">
        <f t="shared" si="15"/>
        <v>161844.97649409872</v>
      </c>
    </row>
    <row r="136" spans="1:5" ht="16.05" customHeight="1" x14ac:dyDescent="0.3">
      <c r="A136" s="115">
        <v>110</v>
      </c>
      <c r="B136" s="41">
        <f t="shared" si="16"/>
        <v>2545.2785493057627</v>
      </c>
      <c r="C136" s="41">
        <f t="shared" si="14"/>
        <v>2039.5129977617044</v>
      </c>
      <c r="D136" s="41">
        <f t="shared" si="17"/>
        <v>505.76555154405844</v>
      </c>
      <c r="E136" s="41">
        <f t="shared" si="15"/>
        <v>159805.463496337</v>
      </c>
    </row>
    <row r="137" spans="1:5" ht="16.05" customHeight="1" x14ac:dyDescent="0.3">
      <c r="A137" s="115">
        <v>111</v>
      </c>
      <c r="B137" s="41">
        <f t="shared" si="16"/>
        <v>2545.2785493057627</v>
      </c>
      <c r="C137" s="41">
        <f t="shared" si="14"/>
        <v>2045.8864758797095</v>
      </c>
      <c r="D137" s="41">
        <f t="shared" si="17"/>
        <v>499.39207342605312</v>
      </c>
      <c r="E137" s="41">
        <f t="shared" si="15"/>
        <v>157759.57702045731</v>
      </c>
    </row>
    <row r="138" spans="1:5" ht="16.05" customHeight="1" x14ac:dyDescent="0.3">
      <c r="A138" s="115">
        <v>112</v>
      </c>
      <c r="B138" s="41">
        <f t="shared" si="16"/>
        <v>2545.2785493057627</v>
      </c>
      <c r="C138" s="41">
        <f t="shared" si="14"/>
        <v>2052.2798711168334</v>
      </c>
      <c r="D138" s="41">
        <f t="shared" si="17"/>
        <v>492.99867818892903</v>
      </c>
      <c r="E138" s="41">
        <f t="shared" si="15"/>
        <v>155707.29714934048</v>
      </c>
    </row>
    <row r="139" spans="1:5" ht="16.05" customHeight="1" x14ac:dyDescent="0.3">
      <c r="A139" s="115">
        <v>113</v>
      </c>
      <c r="B139" s="41">
        <f t="shared" si="16"/>
        <v>2545.2785493057627</v>
      </c>
      <c r="C139" s="41">
        <f t="shared" si="14"/>
        <v>2058.6932457140738</v>
      </c>
      <c r="D139" s="41">
        <f t="shared" si="17"/>
        <v>486.58530359168896</v>
      </c>
      <c r="E139" s="41">
        <f t="shared" si="15"/>
        <v>153648.60390362641</v>
      </c>
    </row>
    <row r="140" spans="1:5" ht="16.05" customHeight="1" x14ac:dyDescent="0.3">
      <c r="A140" s="115">
        <v>114</v>
      </c>
      <c r="B140" s="41">
        <f t="shared" si="16"/>
        <v>2545.2785493057627</v>
      </c>
      <c r="C140" s="41">
        <f t="shared" si="14"/>
        <v>2065.1266621069303</v>
      </c>
      <c r="D140" s="41">
        <f t="shared" si="17"/>
        <v>480.15188719883247</v>
      </c>
      <c r="E140" s="41">
        <f t="shared" si="15"/>
        <v>151583.47724151949</v>
      </c>
    </row>
    <row r="141" spans="1:5" ht="16.05" customHeight="1" x14ac:dyDescent="0.3">
      <c r="A141" s="115">
        <v>115</v>
      </c>
      <c r="B141" s="41">
        <f t="shared" si="16"/>
        <v>2545.2785493057627</v>
      </c>
      <c r="C141" s="41">
        <f t="shared" si="14"/>
        <v>2071.5801829260145</v>
      </c>
      <c r="D141" s="41">
        <f t="shared" si="17"/>
        <v>473.69836637974839</v>
      </c>
      <c r="E141" s="41">
        <f t="shared" si="15"/>
        <v>149511.89705859349</v>
      </c>
    </row>
    <row r="142" spans="1:5" ht="16.05" customHeight="1" x14ac:dyDescent="0.3">
      <c r="A142" s="115">
        <v>116</v>
      </c>
      <c r="B142" s="41">
        <f t="shared" si="16"/>
        <v>2545.2785493057627</v>
      </c>
      <c r="C142" s="41">
        <f t="shared" si="14"/>
        <v>2078.0538709976581</v>
      </c>
      <c r="D142" s="41">
        <f t="shared" si="17"/>
        <v>467.22467830810461</v>
      </c>
      <c r="E142" s="41">
        <f t="shared" si="15"/>
        <v>147433.84318759583</v>
      </c>
    </row>
    <row r="143" spans="1:5" ht="16.05" customHeight="1" x14ac:dyDescent="0.3">
      <c r="A143" s="115">
        <v>117</v>
      </c>
      <c r="B143" s="41">
        <f t="shared" si="16"/>
        <v>2545.2785493057627</v>
      </c>
      <c r="C143" s="41">
        <f t="shared" si="14"/>
        <v>2084.5477893445259</v>
      </c>
      <c r="D143" s="41">
        <f t="shared" si="17"/>
        <v>460.73075996123697</v>
      </c>
      <c r="E143" s="41">
        <f t="shared" si="15"/>
        <v>145349.2953982513</v>
      </c>
    </row>
    <row r="144" spans="1:5" ht="16.05" customHeight="1" x14ac:dyDescent="0.3">
      <c r="A144" s="115">
        <v>118</v>
      </c>
      <c r="B144" s="41">
        <f t="shared" si="16"/>
        <v>2545.2785493057627</v>
      </c>
      <c r="C144" s="41">
        <f t="shared" si="14"/>
        <v>2091.0620011862275</v>
      </c>
      <c r="D144" s="41">
        <f t="shared" si="17"/>
        <v>454.21654811953528</v>
      </c>
      <c r="E144" s="41">
        <f t="shared" si="15"/>
        <v>143258.23339706508</v>
      </c>
    </row>
    <row r="145" spans="1:5" ht="16.05" customHeight="1" x14ac:dyDescent="0.3">
      <c r="A145" s="115">
        <v>119</v>
      </c>
      <c r="B145" s="41">
        <f t="shared" si="16"/>
        <v>2545.2785493057627</v>
      </c>
      <c r="C145" s="41">
        <f t="shared" si="14"/>
        <v>2097.5965699399344</v>
      </c>
      <c r="D145" s="41">
        <f t="shared" si="17"/>
        <v>447.68197936582834</v>
      </c>
      <c r="E145" s="41">
        <f t="shared" si="15"/>
        <v>141160.63682712516</v>
      </c>
    </row>
    <row r="146" spans="1:5" ht="16.05" customHeight="1" x14ac:dyDescent="0.3">
      <c r="A146" s="115">
        <v>120</v>
      </c>
      <c r="B146" s="41">
        <f t="shared" si="16"/>
        <v>2545.2785493057627</v>
      </c>
      <c r="C146" s="41">
        <f t="shared" si="14"/>
        <v>2104.1515592209967</v>
      </c>
      <c r="D146" s="41">
        <f t="shared" si="17"/>
        <v>441.12699008476608</v>
      </c>
      <c r="E146" s="41">
        <f t="shared" si="15"/>
        <v>139056.48526790415</v>
      </c>
    </row>
    <row r="147" spans="1:5" ht="16.05" customHeight="1" x14ac:dyDescent="0.3">
      <c r="A147" s="115">
        <v>121</v>
      </c>
      <c r="B147" s="41">
        <f t="shared" si="16"/>
        <v>2545.2785493057627</v>
      </c>
      <c r="C147" s="41">
        <f t="shared" si="14"/>
        <v>2110.7270328435625</v>
      </c>
      <c r="D147" s="41">
        <f t="shared" si="17"/>
        <v>434.55151646220042</v>
      </c>
      <c r="E147" s="41">
        <f t="shared" si="15"/>
        <v>136945.75823506058</v>
      </c>
    </row>
    <row r="148" spans="1:5" ht="16.05" customHeight="1" x14ac:dyDescent="0.3">
      <c r="A148" s="115">
        <v>122</v>
      </c>
      <c r="B148" s="41">
        <f t="shared" si="16"/>
        <v>2545.2785493057627</v>
      </c>
      <c r="C148" s="41">
        <f t="shared" si="14"/>
        <v>2117.3230548211986</v>
      </c>
      <c r="D148" s="41">
        <f t="shared" si="17"/>
        <v>427.95549448456427</v>
      </c>
      <c r="E148" s="41">
        <f t="shared" si="15"/>
        <v>134828.43518023938</v>
      </c>
    </row>
    <row r="149" spans="1:5" ht="16.05" customHeight="1" x14ac:dyDescent="0.3">
      <c r="A149" s="115">
        <v>123</v>
      </c>
      <c r="B149" s="41">
        <f t="shared" si="16"/>
        <v>2545.2785493057627</v>
      </c>
      <c r="C149" s="41">
        <f t="shared" si="14"/>
        <v>2123.9396893675148</v>
      </c>
      <c r="D149" s="41">
        <f t="shared" si="17"/>
        <v>421.33885993824805</v>
      </c>
      <c r="E149" s="41">
        <f t="shared" si="15"/>
        <v>132704.49549087186</v>
      </c>
    </row>
    <row r="150" spans="1:5" ht="16.05" customHeight="1" x14ac:dyDescent="0.3">
      <c r="A150" s="115">
        <v>124</v>
      </c>
      <c r="B150" s="41">
        <f t="shared" si="16"/>
        <v>2545.2785493057627</v>
      </c>
      <c r="C150" s="41">
        <f t="shared" si="14"/>
        <v>2130.5770008967884</v>
      </c>
      <c r="D150" s="41">
        <f t="shared" si="17"/>
        <v>414.70154840897453</v>
      </c>
      <c r="E150" s="41">
        <f t="shared" si="15"/>
        <v>130573.91848997507</v>
      </c>
    </row>
    <row r="151" spans="1:5" ht="16.05" customHeight="1" x14ac:dyDescent="0.3">
      <c r="A151" s="115">
        <v>125</v>
      </c>
      <c r="B151" s="41">
        <f t="shared" si="16"/>
        <v>2545.2785493057627</v>
      </c>
      <c r="C151" s="41">
        <f t="shared" si="14"/>
        <v>2137.2350540245907</v>
      </c>
      <c r="D151" s="41">
        <f t="shared" si="17"/>
        <v>408.04349528117206</v>
      </c>
      <c r="E151" s="41">
        <f t="shared" si="15"/>
        <v>128436.68343595047</v>
      </c>
    </row>
    <row r="152" spans="1:5" ht="16.05" customHeight="1" x14ac:dyDescent="0.3">
      <c r="A152" s="115">
        <v>126</v>
      </c>
      <c r="B152" s="41">
        <f t="shared" si="16"/>
        <v>2545.2785493057627</v>
      </c>
      <c r="C152" s="41">
        <f t="shared" si="14"/>
        <v>2143.9139135684177</v>
      </c>
      <c r="D152" s="41">
        <f t="shared" si="17"/>
        <v>401.36463573734517</v>
      </c>
      <c r="E152" s="41">
        <f t="shared" si="15"/>
        <v>126292.76952238205</v>
      </c>
    </row>
    <row r="153" spans="1:5" ht="16.05" customHeight="1" x14ac:dyDescent="0.3">
      <c r="A153" s="115">
        <v>127</v>
      </c>
      <c r="B153" s="41">
        <f t="shared" si="16"/>
        <v>2545.2785493057627</v>
      </c>
      <c r="C153" s="41">
        <f t="shared" si="14"/>
        <v>2150.6136445483189</v>
      </c>
      <c r="D153" s="41">
        <f t="shared" si="17"/>
        <v>394.66490475744388</v>
      </c>
      <c r="E153" s="41">
        <f t="shared" si="15"/>
        <v>124142.15587783373</v>
      </c>
    </row>
    <row r="154" spans="1:5" ht="16.05" customHeight="1" x14ac:dyDescent="0.3">
      <c r="A154" s="115">
        <v>128</v>
      </c>
      <c r="B154" s="41">
        <f t="shared" si="16"/>
        <v>2545.2785493057627</v>
      </c>
      <c r="C154" s="41">
        <f t="shared" si="14"/>
        <v>2157.3343121875323</v>
      </c>
      <c r="D154" s="41">
        <f t="shared" si="17"/>
        <v>387.94423711823038</v>
      </c>
      <c r="E154" s="41">
        <f t="shared" si="15"/>
        <v>121984.8215656462</v>
      </c>
    </row>
    <row r="155" spans="1:5" ht="16.05" customHeight="1" x14ac:dyDescent="0.3">
      <c r="A155" s="115">
        <v>129</v>
      </c>
      <c r="B155" s="41">
        <f t="shared" ref="B155:B186" si="18">$E$22</f>
        <v>2545.2785493057627</v>
      </c>
      <c r="C155" s="41">
        <f t="shared" si="14"/>
        <v>2164.0759819131185</v>
      </c>
      <c r="D155" s="41">
        <f t="shared" si="17"/>
        <v>381.20256739264431</v>
      </c>
      <c r="E155" s="41">
        <f t="shared" si="15"/>
        <v>119820.74558373308</v>
      </c>
    </row>
    <row r="156" spans="1:5" ht="16.05" customHeight="1" x14ac:dyDescent="0.3">
      <c r="A156" s="115">
        <v>130</v>
      </c>
      <c r="B156" s="41">
        <f t="shared" si="18"/>
        <v>2545.2785493057627</v>
      </c>
      <c r="C156" s="41">
        <f t="shared" si="14"/>
        <v>2170.8387193565968</v>
      </c>
      <c r="D156" s="41">
        <f t="shared" ref="D156:D187" si="19">$E$20/$E$21*E155</f>
        <v>374.43982994916581</v>
      </c>
      <c r="E156" s="41">
        <f t="shared" si="15"/>
        <v>117649.90686437648</v>
      </c>
    </row>
    <row r="157" spans="1:5" ht="16.05" customHeight="1" x14ac:dyDescent="0.3">
      <c r="A157" s="115">
        <v>131</v>
      </c>
      <c r="B157" s="41">
        <f t="shared" si="18"/>
        <v>2545.2785493057627</v>
      </c>
      <c r="C157" s="41">
        <f t="shared" si="14"/>
        <v>2177.6225903545865</v>
      </c>
      <c r="D157" s="41">
        <f t="shared" si="19"/>
        <v>367.65595895117644</v>
      </c>
      <c r="E157" s="41">
        <f t="shared" si="15"/>
        <v>115472.28427402189</v>
      </c>
    </row>
    <row r="158" spans="1:5" ht="16.05" customHeight="1" x14ac:dyDescent="0.3">
      <c r="A158" s="115">
        <v>132</v>
      </c>
      <c r="B158" s="41">
        <f t="shared" si="18"/>
        <v>2545.2785493057627</v>
      </c>
      <c r="C158" s="41">
        <f t="shared" si="14"/>
        <v>2184.4276609494445</v>
      </c>
      <c r="D158" s="41">
        <f t="shared" si="19"/>
        <v>360.85088835631836</v>
      </c>
      <c r="E158" s="41">
        <f t="shared" si="15"/>
        <v>113287.85661307245</v>
      </c>
    </row>
    <row r="159" spans="1:5" ht="16.05" customHeight="1" x14ac:dyDescent="0.3">
      <c r="A159" s="115">
        <v>133</v>
      </c>
      <c r="B159" s="41">
        <f t="shared" si="18"/>
        <v>2545.2785493057627</v>
      </c>
      <c r="C159" s="41">
        <f t="shared" si="14"/>
        <v>2191.2539973899111</v>
      </c>
      <c r="D159" s="41">
        <f t="shared" si="19"/>
        <v>354.02455191585136</v>
      </c>
      <c r="E159" s="41">
        <f t="shared" si="15"/>
        <v>111096.60261568254</v>
      </c>
    </row>
    <row r="160" spans="1:5" ht="16.05" customHeight="1" x14ac:dyDescent="0.3">
      <c r="A160" s="115">
        <v>134</v>
      </c>
      <c r="B160" s="41">
        <f t="shared" si="18"/>
        <v>2545.2785493057627</v>
      </c>
      <c r="C160" s="41">
        <f t="shared" ref="C160:C206" si="20">B160-D160</f>
        <v>2198.1016661317549</v>
      </c>
      <c r="D160" s="41">
        <f t="shared" si="19"/>
        <v>347.17688317400791</v>
      </c>
      <c r="E160" s="41">
        <f t="shared" si="15"/>
        <v>108898.50094955078</v>
      </c>
    </row>
    <row r="161" spans="1:5" ht="16.05" customHeight="1" x14ac:dyDescent="0.3">
      <c r="A161" s="115">
        <v>135</v>
      </c>
      <c r="B161" s="41">
        <f t="shared" si="18"/>
        <v>2545.2785493057627</v>
      </c>
      <c r="C161" s="41">
        <f t="shared" si="20"/>
        <v>2204.9707338384164</v>
      </c>
      <c r="D161" s="41">
        <f t="shared" si="19"/>
        <v>340.30781546734619</v>
      </c>
      <c r="E161" s="41">
        <f t="shared" si="15"/>
        <v>106693.53021571237</v>
      </c>
    </row>
    <row r="162" spans="1:5" ht="16.05" customHeight="1" x14ac:dyDescent="0.3">
      <c r="A162" s="115">
        <v>136</v>
      </c>
      <c r="B162" s="41">
        <f t="shared" si="18"/>
        <v>2545.2785493057627</v>
      </c>
      <c r="C162" s="41">
        <f t="shared" si="20"/>
        <v>2211.8612673816615</v>
      </c>
      <c r="D162" s="41">
        <f t="shared" si="19"/>
        <v>333.41728192410113</v>
      </c>
      <c r="E162" s="41">
        <f t="shared" si="15"/>
        <v>104481.6689483307</v>
      </c>
    </row>
    <row r="163" spans="1:5" ht="16.05" customHeight="1" x14ac:dyDescent="0.3">
      <c r="A163" s="115">
        <v>137</v>
      </c>
      <c r="B163" s="41">
        <f t="shared" si="18"/>
        <v>2545.2785493057627</v>
      </c>
      <c r="C163" s="41">
        <f t="shared" si="20"/>
        <v>2218.7733338422295</v>
      </c>
      <c r="D163" s="41">
        <f t="shared" si="19"/>
        <v>326.50521546353343</v>
      </c>
      <c r="E163" s="41">
        <f t="shared" si="15"/>
        <v>102262.89561448847</v>
      </c>
    </row>
    <row r="164" spans="1:5" ht="16.05" customHeight="1" x14ac:dyDescent="0.3">
      <c r="A164" s="115">
        <v>138</v>
      </c>
      <c r="B164" s="41">
        <f t="shared" si="18"/>
        <v>2545.2785493057627</v>
      </c>
      <c r="C164" s="41">
        <f t="shared" si="20"/>
        <v>2225.7070005104861</v>
      </c>
      <c r="D164" s="41">
        <f t="shared" si="19"/>
        <v>319.57154879527644</v>
      </c>
      <c r="E164" s="41">
        <f t="shared" si="15"/>
        <v>100037.18861397798</v>
      </c>
    </row>
    <row r="165" spans="1:5" ht="16.05" customHeight="1" x14ac:dyDescent="0.3">
      <c r="A165" s="115">
        <v>139</v>
      </c>
      <c r="B165" s="41">
        <f t="shared" si="18"/>
        <v>2545.2785493057627</v>
      </c>
      <c r="C165" s="41">
        <f t="shared" si="20"/>
        <v>2232.6623348870817</v>
      </c>
      <c r="D165" s="41">
        <f t="shared" si="19"/>
        <v>312.61621441868118</v>
      </c>
      <c r="E165" s="41">
        <f t="shared" si="15"/>
        <v>97804.526279090904</v>
      </c>
    </row>
    <row r="166" spans="1:5" ht="16.05" customHeight="1" x14ac:dyDescent="0.3">
      <c r="A166" s="115">
        <v>140</v>
      </c>
      <c r="B166" s="41">
        <f t="shared" si="18"/>
        <v>2545.2785493057627</v>
      </c>
      <c r="C166" s="41">
        <f t="shared" si="20"/>
        <v>2239.6394046836035</v>
      </c>
      <c r="D166" s="41">
        <f t="shared" si="19"/>
        <v>305.63914462215905</v>
      </c>
      <c r="E166" s="41">
        <f t="shared" si="15"/>
        <v>95564.886874407297</v>
      </c>
    </row>
    <row r="167" spans="1:5" ht="16.05" customHeight="1" x14ac:dyDescent="0.3">
      <c r="A167" s="115">
        <v>141</v>
      </c>
      <c r="B167" s="41">
        <f t="shared" si="18"/>
        <v>2545.2785493057627</v>
      </c>
      <c r="C167" s="41">
        <f t="shared" si="20"/>
        <v>2246.6382778232401</v>
      </c>
      <c r="D167" s="41">
        <f t="shared" si="19"/>
        <v>298.64027148252279</v>
      </c>
      <c r="E167" s="41">
        <f t="shared" si="15"/>
        <v>93318.248596584061</v>
      </c>
    </row>
    <row r="168" spans="1:5" ht="16.05" customHeight="1" x14ac:dyDescent="0.3">
      <c r="A168" s="115">
        <v>142</v>
      </c>
      <c r="B168" s="41">
        <f t="shared" si="18"/>
        <v>2545.2785493057627</v>
      </c>
      <c r="C168" s="41">
        <f t="shared" si="20"/>
        <v>2253.6590224414376</v>
      </c>
      <c r="D168" s="41">
        <f t="shared" si="19"/>
        <v>291.61952686432517</v>
      </c>
      <c r="E168" s="41">
        <f t="shared" si="15"/>
        <v>91064.589574142621</v>
      </c>
    </row>
    <row r="169" spans="1:5" ht="16.05" customHeight="1" x14ac:dyDescent="0.3">
      <c r="A169" s="115">
        <v>143</v>
      </c>
      <c r="B169" s="41">
        <f t="shared" si="18"/>
        <v>2545.2785493057627</v>
      </c>
      <c r="C169" s="41">
        <f t="shared" si="20"/>
        <v>2260.7017068865671</v>
      </c>
      <c r="D169" s="41">
        <f t="shared" si="19"/>
        <v>284.57684241919566</v>
      </c>
      <c r="E169" s="41">
        <f t="shared" si="15"/>
        <v>88803.887867256053</v>
      </c>
    </row>
    <row r="170" spans="1:5" ht="16.05" customHeight="1" x14ac:dyDescent="0.3">
      <c r="A170" s="115">
        <v>144</v>
      </c>
      <c r="B170" s="41">
        <f t="shared" si="18"/>
        <v>2545.2785493057627</v>
      </c>
      <c r="C170" s="41">
        <f t="shared" si="20"/>
        <v>2267.7663997205873</v>
      </c>
      <c r="D170" s="41">
        <f t="shared" si="19"/>
        <v>277.51214958517517</v>
      </c>
      <c r="E170" s="41">
        <f t="shared" si="15"/>
        <v>86536.121467535471</v>
      </c>
    </row>
    <row r="171" spans="1:5" ht="16.05" customHeight="1" x14ac:dyDescent="0.3">
      <c r="A171" s="115">
        <v>145</v>
      </c>
      <c r="B171" s="41">
        <f t="shared" si="18"/>
        <v>2545.2785493057627</v>
      </c>
      <c r="C171" s="41">
        <f t="shared" si="20"/>
        <v>2274.8531697197145</v>
      </c>
      <c r="D171" s="41">
        <f t="shared" si="19"/>
        <v>270.42537958604834</v>
      </c>
      <c r="E171" s="41">
        <f t="shared" si="15"/>
        <v>84261.268297815754</v>
      </c>
    </row>
    <row r="172" spans="1:5" ht="16.05" customHeight="1" x14ac:dyDescent="0.3">
      <c r="A172" s="115">
        <v>146</v>
      </c>
      <c r="B172" s="41">
        <f t="shared" si="18"/>
        <v>2545.2785493057627</v>
      </c>
      <c r="C172" s="41">
        <f t="shared" si="20"/>
        <v>2281.9620858750886</v>
      </c>
      <c r="D172" s="41">
        <f t="shared" si="19"/>
        <v>263.31646343067422</v>
      </c>
      <c r="E172" s="41">
        <f t="shared" ref="E172:E206" si="21">E171-C172</f>
        <v>81979.306211940668</v>
      </c>
    </row>
    <row r="173" spans="1:5" ht="16.05" customHeight="1" x14ac:dyDescent="0.3">
      <c r="A173" s="115">
        <v>147</v>
      </c>
      <c r="B173" s="41">
        <f t="shared" si="18"/>
        <v>2545.2785493057627</v>
      </c>
      <c r="C173" s="41">
        <f t="shared" si="20"/>
        <v>2289.093217393448</v>
      </c>
      <c r="D173" s="41">
        <f t="shared" si="19"/>
        <v>256.18533191231455</v>
      </c>
      <c r="E173" s="41">
        <f t="shared" si="21"/>
        <v>79690.212994547226</v>
      </c>
    </row>
    <row r="174" spans="1:5" ht="16.05" customHeight="1" x14ac:dyDescent="0.3">
      <c r="A174" s="115">
        <v>148</v>
      </c>
      <c r="B174" s="41">
        <f t="shared" si="18"/>
        <v>2545.2785493057627</v>
      </c>
      <c r="C174" s="41">
        <f t="shared" si="20"/>
        <v>2296.2466336978027</v>
      </c>
      <c r="D174" s="41">
        <f t="shared" si="19"/>
        <v>249.03191560796006</v>
      </c>
      <c r="E174" s="41">
        <f t="shared" si="21"/>
        <v>77393.96636084943</v>
      </c>
    </row>
    <row r="175" spans="1:5" ht="16.05" customHeight="1" x14ac:dyDescent="0.3">
      <c r="A175" s="115">
        <v>149</v>
      </c>
      <c r="B175" s="41">
        <f t="shared" si="18"/>
        <v>2545.2785493057627</v>
      </c>
      <c r="C175" s="41">
        <f t="shared" si="20"/>
        <v>2303.4224044281082</v>
      </c>
      <c r="D175" s="41">
        <f t="shared" si="19"/>
        <v>241.85614487765446</v>
      </c>
      <c r="E175" s="41">
        <f t="shared" si="21"/>
        <v>75090.543956421316</v>
      </c>
    </row>
    <row r="176" spans="1:5" ht="16.05" customHeight="1" x14ac:dyDescent="0.3">
      <c r="A176" s="115">
        <v>150</v>
      </c>
      <c r="B176" s="41">
        <f t="shared" si="18"/>
        <v>2545.2785493057627</v>
      </c>
      <c r="C176" s="41">
        <f t="shared" si="20"/>
        <v>2310.6205994419461</v>
      </c>
      <c r="D176" s="41">
        <f t="shared" si="19"/>
        <v>234.65794986381658</v>
      </c>
      <c r="E176" s="41">
        <f t="shared" si="21"/>
        <v>72779.923356979372</v>
      </c>
    </row>
    <row r="177" spans="1:5" ht="16.05" customHeight="1" x14ac:dyDescent="0.3">
      <c r="A177" s="115">
        <v>151</v>
      </c>
      <c r="B177" s="41">
        <f t="shared" si="18"/>
        <v>2545.2785493057627</v>
      </c>
      <c r="C177" s="41">
        <f t="shared" si="20"/>
        <v>2317.841288815202</v>
      </c>
      <c r="D177" s="41">
        <f t="shared" si="19"/>
        <v>227.43726049056053</v>
      </c>
      <c r="E177" s="41">
        <f t="shared" si="21"/>
        <v>70462.082068164164</v>
      </c>
    </row>
    <row r="178" spans="1:5" ht="16.05" customHeight="1" x14ac:dyDescent="0.3">
      <c r="A178" s="115">
        <v>152</v>
      </c>
      <c r="B178" s="41">
        <f t="shared" si="18"/>
        <v>2545.2785493057627</v>
      </c>
      <c r="C178" s="41">
        <f t="shared" si="20"/>
        <v>2325.0845428427497</v>
      </c>
      <c r="D178" s="41">
        <f t="shared" si="19"/>
        <v>220.19400646301298</v>
      </c>
      <c r="E178" s="41">
        <f t="shared" si="21"/>
        <v>68136.997525321407</v>
      </c>
    </row>
    <row r="179" spans="1:5" ht="16.05" customHeight="1" x14ac:dyDescent="0.3">
      <c r="A179" s="115">
        <v>153</v>
      </c>
      <c r="B179" s="41">
        <f t="shared" si="18"/>
        <v>2545.2785493057627</v>
      </c>
      <c r="C179" s="41">
        <f t="shared" si="20"/>
        <v>2332.3504320391335</v>
      </c>
      <c r="D179" s="41">
        <f t="shared" si="19"/>
        <v>212.92811726662939</v>
      </c>
      <c r="E179" s="41">
        <f t="shared" si="21"/>
        <v>65804.64709328227</v>
      </c>
    </row>
    <row r="180" spans="1:5" ht="16.05" customHeight="1" x14ac:dyDescent="0.3">
      <c r="A180" s="115">
        <v>154</v>
      </c>
      <c r="B180" s="41">
        <f t="shared" si="18"/>
        <v>2545.2785493057627</v>
      </c>
      <c r="C180" s="41">
        <f t="shared" si="20"/>
        <v>2339.6390271392556</v>
      </c>
      <c r="D180" s="41">
        <f t="shared" si="19"/>
        <v>205.63952216650708</v>
      </c>
      <c r="E180" s="41">
        <f t="shared" si="21"/>
        <v>63465.008066143011</v>
      </c>
    </row>
    <row r="181" spans="1:5" ht="16.05" customHeight="1" x14ac:dyDescent="0.3">
      <c r="A181" s="115">
        <v>155</v>
      </c>
      <c r="B181" s="41">
        <f t="shared" si="18"/>
        <v>2545.2785493057627</v>
      </c>
      <c r="C181" s="41">
        <f t="shared" si="20"/>
        <v>2346.9503990990656</v>
      </c>
      <c r="D181" s="41">
        <f t="shared" si="19"/>
        <v>198.3281502066969</v>
      </c>
      <c r="E181" s="41">
        <f t="shared" si="21"/>
        <v>61118.057667043948</v>
      </c>
    </row>
    <row r="182" spans="1:5" ht="16.05" customHeight="1" x14ac:dyDescent="0.3">
      <c r="A182" s="115">
        <v>156</v>
      </c>
      <c r="B182" s="41">
        <f t="shared" si="18"/>
        <v>2545.2785493057627</v>
      </c>
      <c r="C182" s="41">
        <f t="shared" si="20"/>
        <v>2354.2846190962505</v>
      </c>
      <c r="D182" s="41">
        <f t="shared" si="19"/>
        <v>190.99393020951231</v>
      </c>
      <c r="E182" s="41">
        <f t="shared" si="21"/>
        <v>58763.773047947696</v>
      </c>
    </row>
    <row r="183" spans="1:5" ht="16.05" customHeight="1" x14ac:dyDescent="0.3">
      <c r="A183" s="115">
        <v>157</v>
      </c>
      <c r="B183" s="41">
        <f t="shared" si="18"/>
        <v>2545.2785493057627</v>
      </c>
      <c r="C183" s="41">
        <f t="shared" si="20"/>
        <v>2361.6417585309264</v>
      </c>
      <c r="D183" s="41">
        <f t="shared" si="19"/>
        <v>183.63679077483653</v>
      </c>
      <c r="E183" s="41">
        <f t="shared" si="21"/>
        <v>56402.131289416771</v>
      </c>
    </row>
    <row r="184" spans="1:5" ht="16.05" customHeight="1" x14ac:dyDescent="0.3">
      <c r="A184" s="115">
        <v>158</v>
      </c>
      <c r="B184" s="41">
        <f t="shared" si="18"/>
        <v>2545.2785493057627</v>
      </c>
      <c r="C184" s="41">
        <f t="shared" si="20"/>
        <v>2369.0218890263354</v>
      </c>
      <c r="D184" s="41">
        <f t="shared" si="19"/>
        <v>176.25666027942739</v>
      </c>
      <c r="E184" s="41">
        <f t="shared" si="21"/>
        <v>54033.109400390436</v>
      </c>
    </row>
    <row r="185" spans="1:5" ht="16.05" customHeight="1" x14ac:dyDescent="0.3">
      <c r="A185" s="115">
        <v>159</v>
      </c>
      <c r="B185" s="41">
        <f t="shared" si="18"/>
        <v>2545.2785493057627</v>
      </c>
      <c r="C185" s="41">
        <f t="shared" si="20"/>
        <v>2376.4250824295427</v>
      </c>
      <c r="D185" s="41">
        <f t="shared" si="19"/>
        <v>168.8534668762201</v>
      </c>
      <c r="E185" s="41">
        <f t="shared" si="21"/>
        <v>51656.684317960891</v>
      </c>
    </row>
    <row r="186" spans="1:5" ht="16.05" customHeight="1" x14ac:dyDescent="0.3">
      <c r="A186" s="115">
        <v>160</v>
      </c>
      <c r="B186" s="41">
        <f t="shared" si="18"/>
        <v>2545.2785493057627</v>
      </c>
      <c r="C186" s="41">
        <f t="shared" si="20"/>
        <v>2383.8514108121349</v>
      </c>
      <c r="D186" s="41">
        <f t="shared" si="19"/>
        <v>161.42713849362778</v>
      </c>
      <c r="E186" s="41">
        <f t="shared" si="21"/>
        <v>49272.832907148753</v>
      </c>
    </row>
    <row r="187" spans="1:5" ht="16.05" customHeight="1" x14ac:dyDescent="0.3">
      <c r="A187" s="115">
        <v>161</v>
      </c>
      <c r="B187" s="41">
        <f t="shared" ref="B187:B206" si="22">$E$22</f>
        <v>2545.2785493057627</v>
      </c>
      <c r="C187" s="41">
        <f t="shared" si="20"/>
        <v>2391.300946470923</v>
      </c>
      <c r="D187" s="41">
        <f t="shared" si="19"/>
        <v>153.97760283483984</v>
      </c>
      <c r="E187" s="41">
        <f t="shared" si="21"/>
        <v>46881.531960677828</v>
      </c>
    </row>
    <row r="188" spans="1:5" ht="16.05" customHeight="1" x14ac:dyDescent="0.3">
      <c r="A188" s="115">
        <v>162</v>
      </c>
      <c r="B188" s="41">
        <f t="shared" si="22"/>
        <v>2545.2785493057627</v>
      </c>
      <c r="C188" s="41">
        <f t="shared" si="20"/>
        <v>2398.7737619286445</v>
      </c>
      <c r="D188" s="41">
        <f t="shared" ref="D188:D206" si="23">$E$20/$E$21*E187</f>
        <v>146.50478737711819</v>
      </c>
      <c r="E188" s="41">
        <f t="shared" si="21"/>
        <v>44482.758198749187</v>
      </c>
    </row>
    <row r="189" spans="1:5" ht="16.05" customHeight="1" x14ac:dyDescent="0.3">
      <c r="A189" s="115">
        <v>163</v>
      </c>
      <c r="B189" s="41">
        <f t="shared" si="22"/>
        <v>2545.2785493057627</v>
      </c>
      <c r="C189" s="41">
        <f t="shared" si="20"/>
        <v>2406.2699299346714</v>
      </c>
      <c r="D189" s="41">
        <f t="shared" si="23"/>
        <v>139.00861937109119</v>
      </c>
      <c r="E189" s="41">
        <f t="shared" si="21"/>
        <v>42076.488268814515</v>
      </c>
    </row>
    <row r="190" spans="1:5" ht="16.05" customHeight="1" x14ac:dyDescent="0.3">
      <c r="A190" s="115">
        <v>164</v>
      </c>
      <c r="B190" s="41">
        <f t="shared" si="22"/>
        <v>2545.2785493057627</v>
      </c>
      <c r="C190" s="41">
        <f t="shared" si="20"/>
        <v>2413.7895234657171</v>
      </c>
      <c r="D190" s="41">
        <f t="shared" si="23"/>
        <v>131.48902584004534</v>
      </c>
      <c r="E190" s="41">
        <f t="shared" si="21"/>
        <v>39662.698745348796</v>
      </c>
    </row>
    <row r="191" spans="1:5" ht="16.05" customHeight="1" x14ac:dyDescent="0.3">
      <c r="A191" s="115">
        <v>165</v>
      </c>
      <c r="B191" s="41">
        <f t="shared" si="22"/>
        <v>2545.2785493057627</v>
      </c>
      <c r="C191" s="41">
        <f t="shared" si="20"/>
        <v>2421.3326157265478</v>
      </c>
      <c r="D191" s="41">
        <f t="shared" si="23"/>
        <v>123.94593357921498</v>
      </c>
      <c r="E191" s="41">
        <f t="shared" si="21"/>
        <v>37241.366129622249</v>
      </c>
    </row>
    <row r="192" spans="1:5" ht="16.05" customHeight="1" x14ac:dyDescent="0.3">
      <c r="A192" s="115">
        <v>166</v>
      </c>
      <c r="B192" s="41">
        <f t="shared" si="22"/>
        <v>2545.2785493057627</v>
      </c>
      <c r="C192" s="41">
        <f t="shared" si="20"/>
        <v>2428.8992801506934</v>
      </c>
      <c r="D192" s="41">
        <f t="shared" si="23"/>
        <v>116.37926915506952</v>
      </c>
      <c r="E192" s="41">
        <f t="shared" si="21"/>
        <v>34812.466849471559</v>
      </c>
    </row>
    <row r="193" spans="1:5" ht="16.05" customHeight="1" x14ac:dyDescent="0.3">
      <c r="A193" s="115">
        <v>167</v>
      </c>
      <c r="B193" s="41">
        <f t="shared" si="22"/>
        <v>2545.2785493057627</v>
      </c>
      <c r="C193" s="41">
        <f t="shared" si="20"/>
        <v>2436.4895904011642</v>
      </c>
      <c r="D193" s="41">
        <f t="shared" si="23"/>
        <v>108.78895890459862</v>
      </c>
      <c r="E193" s="41">
        <f t="shared" si="21"/>
        <v>32375.977259070394</v>
      </c>
    </row>
    <row r="194" spans="1:5" ht="16.05" customHeight="1" x14ac:dyDescent="0.3">
      <c r="A194" s="115">
        <v>168</v>
      </c>
      <c r="B194" s="41">
        <f t="shared" si="22"/>
        <v>2545.2785493057627</v>
      </c>
      <c r="C194" s="41">
        <f t="shared" si="20"/>
        <v>2444.1036203711678</v>
      </c>
      <c r="D194" s="41">
        <f t="shared" si="23"/>
        <v>101.17492893459497</v>
      </c>
      <c r="E194" s="41">
        <f t="shared" si="21"/>
        <v>29931.873638699228</v>
      </c>
    </row>
    <row r="195" spans="1:5" ht="16.05" customHeight="1" x14ac:dyDescent="0.3">
      <c r="A195" s="115">
        <v>169</v>
      </c>
      <c r="B195" s="41">
        <f t="shared" si="22"/>
        <v>2545.2785493057627</v>
      </c>
      <c r="C195" s="41">
        <f t="shared" si="20"/>
        <v>2451.7414441848277</v>
      </c>
      <c r="D195" s="41">
        <f t="shared" si="23"/>
        <v>93.537105120935081</v>
      </c>
      <c r="E195" s="41">
        <f t="shared" si="21"/>
        <v>27480.132194514401</v>
      </c>
    </row>
    <row r="196" spans="1:5" ht="16.05" customHeight="1" x14ac:dyDescent="0.3">
      <c r="A196" s="115">
        <v>170</v>
      </c>
      <c r="B196" s="41">
        <f t="shared" si="22"/>
        <v>2545.2785493057627</v>
      </c>
      <c r="C196" s="41">
        <f t="shared" si="20"/>
        <v>2459.403136197905</v>
      </c>
      <c r="D196" s="41">
        <f t="shared" si="23"/>
        <v>85.875413107857497</v>
      </c>
      <c r="E196" s="41">
        <f t="shared" si="21"/>
        <v>25020.729058316494</v>
      </c>
    </row>
    <row r="197" spans="1:5" ht="16.05" customHeight="1" x14ac:dyDescent="0.3">
      <c r="A197" s="115">
        <v>171</v>
      </c>
      <c r="B197" s="41">
        <f t="shared" si="22"/>
        <v>2545.2785493057627</v>
      </c>
      <c r="C197" s="41">
        <f t="shared" si="20"/>
        <v>2467.0887709985236</v>
      </c>
      <c r="D197" s="41">
        <f t="shared" si="23"/>
        <v>78.189778307239038</v>
      </c>
      <c r="E197" s="41">
        <f t="shared" si="21"/>
        <v>22553.640287317969</v>
      </c>
    </row>
    <row r="198" spans="1:5" ht="16.05" customHeight="1" x14ac:dyDescent="0.3">
      <c r="A198" s="115">
        <v>172</v>
      </c>
      <c r="B198" s="41">
        <f t="shared" si="22"/>
        <v>2545.2785493057627</v>
      </c>
      <c r="C198" s="41">
        <f t="shared" si="20"/>
        <v>2474.798423407894</v>
      </c>
      <c r="D198" s="41">
        <f t="shared" si="23"/>
        <v>70.480125897868646</v>
      </c>
      <c r="E198" s="41">
        <f t="shared" si="21"/>
        <v>20078.841863910075</v>
      </c>
    </row>
    <row r="199" spans="1:5" ht="16.05" customHeight="1" x14ac:dyDescent="0.3">
      <c r="A199" s="115">
        <v>173</v>
      </c>
      <c r="B199" s="41">
        <f t="shared" si="22"/>
        <v>2545.2785493057627</v>
      </c>
      <c r="C199" s="41">
        <f t="shared" si="20"/>
        <v>2482.5321684810438</v>
      </c>
      <c r="D199" s="41">
        <f t="shared" si="23"/>
        <v>62.746380824718976</v>
      </c>
      <c r="E199" s="41">
        <f t="shared" si="21"/>
        <v>17596.30969542903</v>
      </c>
    </row>
    <row r="200" spans="1:5" ht="16.05" customHeight="1" x14ac:dyDescent="0.3">
      <c r="A200" s="115">
        <v>174</v>
      </c>
      <c r="B200" s="41">
        <f t="shared" si="22"/>
        <v>2545.2785493057627</v>
      </c>
      <c r="C200" s="41">
        <f t="shared" si="20"/>
        <v>2490.2900815075468</v>
      </c>
      <c r="D200" s="41">
        <f t="shared" si="23"/>
        <v>54.988467798215716</v>
      </c>
      <c r="E200" s="41">
        <f t="shared" si="21"/>
        <v>15106.019613921484</v>
      </c>
    </row>
    <row r="201" spans="1:5" ht="16.05" customHeight="1" x14ac:dyDescent="0.3">
      <c r="A201" s="115">
        <v>175</v>
      </c>
      <c r="B201" s="41">
        <f t="shared" si="22"/>
        <v>2545.2785493057627</v>
      </c>
      <c r="C201" s="41">
        <f t="shared" si="20"/>
        <v>2498.0722380122579</v>
      </c>
      <c r="D201" s="41">
        <f t="shared" si="23"/>
        <v>47.206311293504633</v>
      </c>
      <c r="E201" s="41">
        <f t="shared" si="21"/>
        <v>12607.947375909225</v>
      </c>
    </row>
    <row r="202" spans="1:5" ht="16.05" customHeight="1" x14ac:dyDescent="0.3">
      <c r="A202" s="115">
        <v>176</v>
      </c>
      <c r="B202" s="41">
        <f t="shared" si="22"/>
        <v>2545.2785493057627</v>
      </c>
      <c r="C202" s="41">
        <f t="shared" si="20"/>
        <v>2505.8787137560462</v>
      </c>
      <c r="D202" s="41">
        <f t="shared" si="23"/>
        <v>39.399835549716329</v>
      </c>
      <c r="E202" s="41">
        <f t="shared" si="21"/>
        <v>10102.068662153179</v>
      </c>
    </row>
    <row r="203" spans="1:5" ht="16.05" customHeight="1" x14ac:dyDescent="0.3">
      <c r="A203" s="115">
        <v>177</v>
      </c>
      <c r="B203" s="41">
        <f t="shared" si="22"/>
        <v>2545.2785493057627</v>
      </c>
      <c r="C203" s="41">
        <f t="shared" si="20"/>
        <v>2513.709584736534</v>
      </c>
      <c r="D203" s="41">
        <f t="shared" si="23"/>
        <v>31.56896456922868</v>
      </c>
      <c r="E203" s="41">
        <f t="shared" si="21"/>
        <v>7588.3590774166441</v>
      </c>
    </row>
    <row r="204" spans="1:5" ht="16.05" customHeight="1" x14ac:dyDescent="0.3">
      <c r="A204" s="115">
        <v>178</v>
      </c>
      <c r="B204" s="41">
        <f t="shared" si="22"/>
        <v>2545.2785493057627</v>
      </c>
      <c r="C204" s="41">
        <f t="shared" si="20"/>
        <v>2521.5649271888356</v>
      </c>
      <c r="D204" s="41">
        <f t="shared" si="23"/>
        <v>23.713622116927009</v>
      </c>
      <c r="E204" s="41">
        <f t="shared" si="21"/>
        <v>5066.7941502278081</v>
      </c>
    </row>
    <row r="205" spans="1:5" ht="16.05" customHeight="1" x14ac:dyDescent="0.3">
      <c r="A205" s="115">
        <v>179</v>
      </c>
      <c r="B205" s="41">
        <f t="shared" si="22"/>
        <v>2545.2785493057627</v>
      </c>
      <c r="C205" s="41">
        <f t="shared" si="20"/>
        <v>2529.4448175863008</v>
      </c>
      <c r="D205" s="41">
        <f t="shared" si="23"/>
        <v>15.833731719461898</v>
      </c>
      <c r="E205" s="41">
        <f t="shared" si="21"/>
        <v>2537.3493326415073</v>
      </c>
    </row>
    <row r="206" spans="1:5" ht="16.05" customHeight="1" x14ac:dyDescent="0.3">
      <c r="A206" s="115">
        <v>180</v>
      </c>
      <c r="B206" s="41">
        <f t="shared" si="22"/>
        <v>2545.2785493057627</v>
      </c>
      <c r="C206" s="41">
        <f t="shared" si="20"/>
        <v>2537.3493326412581</v>
      </c>
      <c r="D206" s="41">
        <f t="shared" si="23"/>
        <v>7.9292166645047093</v>
      </c>
      <c r="E206" s="41">
        <f t="shared" si="21"/>
        <v>2.4920154828578234E-10</v>
      </c>
    </row>
  </sheetData>
  <mergeCells count="19">
    <mergeCell ref="A22:D22"/>
    <mergeCell ref="A15:E15"/>
    <mergeCell ref="B11:D11"/>
    <mergeCell ref="A17:D17"/>
    <mergeCell ref="A18:D18"/>
    <mergeCell ref="A19:D19"/>
    <mergeCell ref="A20:D20"/>
    <mergeCell ref="A21:D21"/>
    <mergeCell ref="A2:P2"/>
    <mergeCell ref="A4:J4"/>
    <mergeCell ref="G15:P15"/>
    <mergeCell ref="G6:I6"/>
    <mergeCell ref="G7:I7"/>
    <mergeCell ref="G8:I8"/>
    <mergeCell ref="B6:D6"/>
    <mergeCell ref="B7:D7"/>
    <mergeCell ref="B8:D8"/>
    <mergeCell ref="B9:D9"/>
    <mergeCell ref="B10:D10"/>
  </mergeCells>
  <phoneticPr fontId="13" type="noConversion"/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387"/>
  <sheetViews>
    <sheetView workbookViewId="0">
      <selection activeCell="A3" sqref="A3"/>
    </sheetView>
  </sheetViews>
  <sheetFormatPr defaultColWidth="8.77734375" defaultRowHeight="16.05" customHeight="1" x14ac:dyDescent="0.3"/>
  <cols>
    <col min="1" max="1" width="8.77734375" style="15"/>
    <col min="2" max="4" width="12.44140625" style="15" customWidth="1"/>
    <col min="5" max="5" width="13.77734375" style="15" customWidth="1"/>
    <col min="6" max="6" width="13.6640625" style="15" customWidth="1"/>
    <col min="7" max="7" width="8.77734375" style="15"/>
    <col min="8" max="8" width="22.109375" style="15" customWidth="1"/>
    <col min="9" max="9" width="16.44140625" style="15" customWidth="1"/>
    <col min="10" max="10" width="13.109375" style="15" customWidth="1"/>
    <col min="11" max="11" width="8.77734375" style="15"/>
    <col min="12" max="13" width="20" style="15" bestFit="1" customWidth="1"/>
    <col min="14" max="14" width="12.44140625" style="15" bestFit="1" customWidth="1"/>
    <col min="15" max="16384" width="8.77734375" style="15"/>
  </cols>
  <sheetData>
    <row r="2" spans="1:16" ht="16.05" customHeight="1" x14ac:dyDescent="0.3">
      <c r="A2" s="159" t="s">
        <v>60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</row>
    <row r="4" spans="1:16" ht="16.05" customHeight="1" x14ac:dyDescent="0.3">
      <c r="A4" s="161" t="s">
        <v>5</v>
      </c>
      <c r="B4" s="161"/>
      <c r="C4" s="161"/>
      <c r="D4" s="161"/>
      <c r="E4" s="161"/>
      <c r="F4" s="161"/>
      <c r="G4" s="161"/>
      <c r="H4" s="161"/>
      <c r="I4" s="161"/>
      <c r="J4" s="161"/>
    </row>
    <row r="5" spans="1:16" ht="16.05" customHeight="1" thickBot="1" x14ac:dyDescent="0.35"/>
    <row r="6" spans="1:16" ht="16.05" customHeight="1" x14ac:dyDescent="0.3">
      <c r="B6" s="151" t="s">
        <v>8</v>
      </c>
      <c r="C6" s="152"/>
      <c r="D6" s="152"/>
      <c r="E6" s="16">
        <v>300000</v>
      </c>
      <c r="G6" s="147" t="s">
        <v>9</v>
      </c>
      <c r="H6" s="148"/>
      <c r="I6" s="148"/>
      <c r="J6" s="16">
        <f>E6/E10</f>
        <v>400000</v>
      </c>
    </row>
    <row r="7" spans="1:16" ht="16.05" customHeight="1" x14ac:dyDescent="0.3">
      <c r="B7" s="153" t="s">
        <v>46</v>
      </c>
      <c r="C7" s="154"/>
      <c r="D7" s="154"/>
      <c r="E7" s="67">
        <v>30</v>
      </c>
      <c r="G7" s="145" t="s">
        <v>22</v>
      </c>
      <c r="H7" s="146"/>
      <c r="I7" s="146"/>
      <c r="J7" s="18">
        <f>J100</f>
        <v>165450.38764045562</v>
      </c>
    </row>
    <row r="8" spans="1:16" ht="16.05" customHeight="1" thickBot="1" x14ac:dyDescent="0.35">
      <c r="B8" s="153" t="s">
        <v>6</v>
      </c>
      <c r="C8" s="154"/>
      <c r="D8" s="154"/>
      <c r="E8" s="66">
        <v>4.2500000000000003E-2</v>
      </c>
      <c r="G8" s="149" t="s">
        <v>23</v>
      </c>
      <c r="H8" s="150"/>
      <c r="I8" s="150"/>
      <c r="J8" s="19">
        <f>E100</f>
        <v>286254.8949039919</v>
      </c>
    </row>
    <row r="9" spans="1:16" ht="16.05" customHeight="1" x14ac:dyDescent="0.3">
      <c r="B9" s="153" t="s">
        <v>2</v>
      </c>
      <c r="C9" s="154"/>
      <c r="D9" s="154"/>
      <c r="E9" s="17">
        <v>12</v>
      </c>
    </row>
    <row r="10" spans="1:16" ht="16.05" customHeight="1" x14ac:dyDescent="0.3">
      <c r="B10" s="153" t="s">
        <v>7</v>
      </c>
      <c r="C10" s="154"/>
      <c r="D10" s="154"/>
      <c r="E10" s="20">
        <v>0.75</v>
      </c>
      <c r="H10" s="21"/>
    </row>
    <row r="11" spans="1:16" ht="16.05" customHeight="1" x14ac:dyDescent="0.3">
      <c r="B11" s="153" t="s">
        <v>47</v>
      </c>
      <c r="C11" s="154"/>
      <c r="D11" s="154"/>
      <c r="E11" s="66">
        <v>0.02</v>
      </c>
    </row>
    <row r="12" spans="1:16" ht="16.05" customHeight="1" x14ac:dyDescent="0.3">
      <c r="B12" s="153" t="s">
        <v>24</v>
      </c>
      <c r="C12" s="154"/>
      <c r="D12" s="154"/>
      <c r="E12" s="66">
        <v>0.4</v>
      </c>
    </row>
    <row r="13" spans="1:16" ht="16.05" customHeight="1" x14ac:dyDescent="0.3">
      <c r="B13" s="153" t="s">
        <v>25</v>
      </c>
      <c r="C13" s="154"/>
      <c r="D13" s="154"/>
      <c r="E13" s="22">
        <f>E6*E12</f>
        <v>120000</v>
      </c>
    </row>
    <row r="14" spans="1:16" ht="16.05" customHeight="1" thickBot="1" x14ac:dyDescent="0.35">
      <c r="B14" s="157" t="s">
        <v>26</v>
      </c>
      <c r="C14" s="158"/>
      <c r="D14" s="158"/>
      <c r="E14" s="19">
        <f>E6*(1-E12)</f>
        <v>180000</v>
      </c>
    </row>
    <row r="15" spans="1:16" ht="16.05" customHeight="1" x14ac:dyDescent="0.3">
      <c r="B15" s="23"/>
      <c r="C15" s="23"/>
      <c r="D15" s="23"/>
      <c r="E15" s="24"/>
    </row>
    <row r="16" spans="1:16" ht="16.05" customHeight="1" x14ac:dyDescent="0.3">
      <c r="A16" s="124" t="s">
        <v>11</v>
      </c>
      <c r="B16" s="124"/>
      <c r="C16" s="124"/>
      <c r="D16" s="124"/>
      <c r="E16" s="124"/>
      <c r="F16" s="25"/>
      <c r="G16" s="124" t="s">
        <v>16</v>
      </c>
      <c r="H16" s="124"/>
      <c r="I16" s="124"/>
      <c r="J16" s="124"/>
      <c r="K16" s="124"/>
      <c r="L16" s="124"/>
      <c r="M16" s="124"/>
      <c r="N16" s="124"/>
      <c r="O16" s="124"/>
      <c r="P16" s="124"/>
    </row>
    <row r="17" spans="1:16" ht="16.05" customHeight="1" thickBot="1" x14ac:dyDescent="0.35">
      <c r="A17" s="14"/>
      <c r="B17" s="14"/>
      <c r="C17" s="14"/>
      <c r="D17" s="14"/>
      <c r="E17" s="14"/>
      <c r="F17" s="25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ht="16.05" customHeight="1" x14ac:dyDescent="0.3">
      <c r="A18" s="162" t="s">
        <v>0</v>
      </c>
      <c r="B18" s="163"/>
      <c r="C18" s="163"/>
      <c r="D18" s="163"/>
      <c r="E18" s="16">
        <f>E14</f>
        <v>180000</v>
      </c>
    </row>
    <row r="19" spans="1:16" ht="16.05" customHeight="1" x14ac:dyDescent="0.3">
      <c r="A19" s="155" t="s">
        <v>4</v>
      </c>
      <c r="B19" s="156"/>
      <c r="C19" s="156"/>
      <c r="D19" s="156"/>
      <c r="E19" s="22">
        <f>E6</f>
        <v>300000</v>
      </c>
    </row>
    <row r="20" spans="1:16" ht="16.05" customHeight="1" x14ac:dyDescent="0.3">
      <c r="A20" s="155" t="s">
        <v>1</v>
      </c>
      <c r="B20" s="156"/>
      <c r="C20" s="156"/>
      <c r="D20" s="156"/>
      <c r="E20" s="43">
        <f>E7</f>
        <v>30</v>
      </c>
    </row>
    <row r="21" spans="1:16" ht="16.05" customHeight="1" x14ac:dyDescent="0.3">
      <c r="A21" s="155" t="s">
        <v>10</v>
      </c>
      <c r="B21" s="156"/>
      <c r="C21" s="156"/>
      <c r="D21" s="156"/>
      <c r="E21" s="27">
        <f>E8</f>
        <v>4.2500000000000003E-2</v>
      </c>
    </row>
    <row r="22" spans="1:16" ht="16.05" customHeight="1" x14ac:dyDescent="0.3">
      <c r="A22" s="155" t="s">
        <v>2</v>
      </c>
      <c r="B22" s="156"/>
      <c r="C22" s="156"/>
      <c r="D22" s="156"/>
      <c r="E22" s="26">
        <f>E9</f>
        <v>12</v>
      </c>
    </row>
    <row r="23" spans="1:16" ht="16.05" customHeight="1" thickBot="1" x14ac:dyDescent="0.35">
      <c r="A23" s="143" t="s">
        <v>3</v>
      </c>
      <c r="B23" s="144"/>
      <c r="C23" s="144"/>
      <c r="D23" s="144"/>
      <c r="E23" s="19">
        <f>PMT(E21/E22,E20*E22,-E19,E18)</f>
        <v>1227.8278692953802</v>
      </c>
    </row>
    <row r="26" spans="1:16" ht="16.05" customHeight="1" x14ac:dyDescent="0.3">
      <c r="A26" s="28" t="s">
        <v>12</v>
      </c>
      <c r="B26" s="28" t="s">
        <v>13</v>
      </c>
      <c r="C26" s="28" t="s">
        <v>14</v>
      </c>
      <c r="D26" s="28" t="s">
        <v>6</v>
      </c>
      <c r="E26" s="28" t="s">
        <v>15</v>
      </c>
      <c r="G26" s="29" t="s">
        <v>19</v>
      </c>
      <c r="H26" s="29" t="s">
        <v>17</v>
      </c>
      <c r="I26" s="29" t="s">
        <v>9</v>
      </c>
      <c r="J26" s="29" t="s">
        <v>18</v>
      </c>
    </row>
    <row r="27" spans="1:16" ht="16.05" customHeight="1" x14ac:dyDescent="0.3">
      <c r="A27" s="30">
        <v>0</v>
      </c>
      <c r="B27" s="31"/>
      <c r="C27" s="31"/>
      <c r="D27" s="31"/>
      <c r="E27" s="31">
        <f>E19</f>
        <v>300000</v>
      </c>
      <c r="G27" s="30">
        <v>0</v>
      </c>
      <c r="H27" s="32">
        <f t="shared" ref="H27:H58" si="0">E27</f>
        <v>300000</v>
      </c>
      <c r="I27" s="32">
        <f>J6</f>
        <v>400000</v>
      </c>
      <c r="J27" s="32">
        <f t="shared" ref="J27:J58" si="1">I27-H27</f>
        <v>100000</v>
      </c>
    </row>
    <row r="28" spans="1:16" ht="16.05" customHeight="1" x14ac:dyDescent="0.3">
      <c r="A28" s="30">
        <v>1</v>
      </c>
      <c r="B28" s="31">
        <f>$E$23</f>
        <v>1227.8278692953802</v>
      </c>
      <c r="C28" s="31">
        <f>B28-D28</f>
        <v>165.3278692953802</v>
      </c>
      <c r="D28" s="31">
        <f>(E21/E22)*E27</f>
        <v>1062.5</v>
      </c>
      <c r="E28" s="31">
        <f>E27-C28</f>
        <v>299834.67213070462</v>
      </c>
      <c r="G28" s="30">
        <v>1</v>
      </c>
      <c r="H28" s="32">
        <f t="shared" si="0"/>
        <v>299834.67213070462</v>
      </c>
      <c r="I28" s="32">
        <f>(E11/E9+1)*J6</f>
        <v>400666.66666666669</v>
      </c>
      <c r="J28" s="32">
        <f t="shared" si="1"/>
        <v>100831.99453596206</v>
      </c>
    </row>
    <row r="29" spans="1:16" ht="16.05" customHeight="1" x14ac:dyDescent="0.3">
      <c r="A29" s="30">
        <v>2</v>
      </c>
      <c r="B29" s="31">
        <f t="shared" ref="B29:B92" si="2">$E$23</f>
        <v>1227.8278692953802</v>
      </c>
      <c r="C29" s="31">
        <f>B29-D29</f>
        <v>165.91340549913457</v>
      </c>
      <c r="D29" s="31">
        <f>$E$21/$E$22*E28</f>
        <v>1061.9144637962456</v>
      </c>
      <c r="E29" s="31">
        <f>E28-C29</f>
        <v>299668.75872520549</v>
      </c>
      <c r="G29" s="30">
        <v>2</v>
      </c>
      <c r="H29" s="32">
        <f t="shared" si="0"/>
        <v>299668.75872520549</v>
      </c>
      <c r="I29" s="32">
        <f t="shared" ref="I29:I60" si="3">($E$11/$E$9+1)*I28</f>
        <v>401334.4444444445</v>
      </c>
      <c r="J29" s="32">
        <f t="shared" si="1"/>
        <v>101665.685719239</v>
      </c>
    </row>
    <row r="30" spans="1:16" ht="16.05" customHeight="1" x14ac:dyDescent="0.3">
      <c r="A30" s="30">
        <v>3</v>
      </c>
      <c r="B30" s="31">
        <f t="shared" si="2"/>
        <v>1227.8278692953802</v>
      </c>
      <c r="C30" s="31">
        <f>B30-D30</f>
        <v>166.50101547694408</v>
      </c>
      <c r="D30" s="31">
        <f>$E$21/$E$22*E29</f>
        <v>1061.3268538184361</v>
      </c>
      <c r="E30" s="31">
        <f>E29-C30</f>
        <v>299502.25770972855</v>
      </c>
      <c r="G30" s="30">
        <v>3</v>
      </c>
      <c r="H30" s="32">
        <f t="shared" si="0"/>
        <v>299502.25770972855</v>
      </c>
      <c r="I30" s="32">
        <f t="shared" si="3"/>
        <v>402003.33518518525</v>
      </c>
      <c r="J30" s="32">
        <f t="shared" si="1"/>
        <v>102501.0774754567</v>
      </c>
    </row>
    <row r="31" spans="1:16" ht="16.05" customHeight="1" x14ac:dyDescent="0.3">
      <c r="A31" s="30">
        <v>4</v>
      </c>
      <c r="B31" s="31">
        <f t="shared" si="2"/>
        <v>1227.8278692953802</v>
      </c>
      <c r="C31" s="31">
        <f>B31-D31</f>
        <v>167.09070657342477</v>
      </c>
      <c r="D31" s="31">
        <f>$E$21/$E$22*E30</f>
        <v>1060.7371627219554</v>
      </c>
      <c r="E31" s="31">
        <f>E30-C31</f>
        <v>299335.1670031551</v>
      </c>
      <c r="G31" s="30">
        <v>4</v>
      </c>
      <c r="H31" s="32">
        <f t="shared" si="0"/>
        <v>299335.1670031551</v>
      </c>
      <c r="I31" s="32">
        <f t="shared" si="3"/>
        <v>402673.34074382723</v>
      </c>
      <c r="J31" s="32">
        <f t="shared" si="1"/>
        <v>103338.17374067212</v>
      </c>
    </row>
    <row r="32" spans="1:16" ht="16.05" customHeight="1" x14ac:dyDescent="0.3">
      <c r="A32" s="30">
        <v>5</v>
      </c>
      <c r="B32" s="31">
        <f t="shared" si="2"/>
        <v>1227.8278692953802</v>
      </c>
      <c r="C32" s="31">
        <f>B32-D32</f>
        <v>167.68248615920584</v>
      </c>
      <c r="D32" s="31">
        <f>$E$21/$E$22*E31</f>
        <v>1060.1453831361744</v>
      </c>
      <c r="E32" s="31">
        <f>E31-C32</f>
        <v>299167.4845169959</v>
      </c>
      <c r="G32" s="30">
        <v>5</v>
      </c>
      <c r="H32" s="32">
        <f t="shared" si="0"/>
        <v>299167.4845169959</v>
      </c>
      <c r="I32" s="32">
        <f t="shared" si="3"/>
        <v>403344.46297840029</v>
      </c>
      <c r="J32" s="32">
        <f t="shared" si="1"/>
        <v>104176.97846140439</v>
      </c>
    </row>
    <row r="33" spans="1:10" ht="16.05" customHeight="1" x14ac:dyDescent="0.3">
      <c r="A33" s="30">
        <v>6</v>
      </c>
      <c r="B33" s="31">
        <f t="shared" si="2"/>
        <v>1227.8278692953802</v>
      </c>
      <c r="C33" s="31">
        <f t="shared" ref="C33:C96" si="4">B33-D33</f>
        <v>168.27636163101965</v>
      </c>
      <c r="D33" s="31">
        <f t="shared" ref="D33:D96" si="5">$E$21/$E$22*E32</f>
        <v>1059.5515076643605</v>
      </c>
      <c r="E33" s="31">
        <f t="shared" ref="E33:E96" si="6">E32-C33</f>
        <v>298999.2081553649</v>
      </c>
      <c r="G33" s="30">
        <v>6</v>
      </c>
      <c r="H33" s="32">
        <f t="shared" si="0"/>
        <v>298999.2081553649</v>
      </c>
      <c r="I33" s="32">
        <f t="shared" si="3"/>
        <v>404016.70375003095</v>
      </c>
      <c r="J33" s="32">
        <f t="shared" si="1"/>
        <v>105017.49559466605</v>
      </c>
    </row>
    <row r="34" spans="1:10" ht="16.05" customHeight="1" x14ac:dyDescent="0.3">
      <c r="A34" s="30">
        <v>7</v>
      </c>
      <c r="B34" s="31">
        <f t="shared" si="2"/>
        <v>1227.8278692953802</v>
      </c>
      <c r="C34" s="31">
        <f t="shared" si="4"/>
        <v>168.87234041179613</v>
      </c>
      <c r="D34" s="31">
        <f t="shared" si="5"/>
        <v>1058.9555288835841</v>
      </c>
      <c r="E34" s="31">
        <f t="shared" si="6"/>
        <v>298830.33581495308</v>
      </c>
      <c r="G34" s="30">
        <v>7</v>
      </c>
      <c r="H34" s="32">
        <f t="shared" si="0"/>
        <v>298830.33581495308</v>
      </c>
      <c r="I34" s="32">
        <f t="shared" si="3"/>
        <v>404690.06492294767</v>
      </c>
      <c r="J34" s="32">
        <f t="shared" si="1"/>
        <v>105859.72910799459</v>
      </c>
    </row>
    <row r="35" spans="1:10" ht="16.05" customHeight="1" x14ac:dyDescent="0.3">
      <c r="A35" s="30">
        <v>8</v>
      </c>
      <c r="B35" s="31">
        <f t="shared" si="2"/>
        <v>1227.8278692953802</v>
      </c>
      <c r="C35" s="31">
        <f t="shared" si="4"/>
        <v>169.47042995075458</v>
      </c>
      <c r="D35" s="31">
        <f t="shared" si="5"/>
        <v>1058.3574393446256</v>
      </c>
      <c r="E35" s="31">
        <f t="shared" si="6"/>
        <v>298660.86538500234</v>
      </c>
      <c r="G35" s="30">
        <v>8</v>
      </c>
      <c r="H35" s="32">
        <f t="shared" si="0"/>
        <v>298660.86538500234</v>
      </c>
      <c r="I35" s="32">
        <f t="shared" si="3"/>
        <v>405364.54836448591</v>
      </c>
      <c r="J35" s="32">
        <f t="shared" si="1"/>
        <v>106703.68297948356</v>
      </c>
    </row>
    <row r="36" spans="1:10" ht="16.05" customHeight="1" x14ac:dyDescent="0.3">
      <c r="A36" s="30">
        <v>9</v>
      </c>
      <c r="B36" s="31">
        <f t="shared" si="2"/>
        <v>1227.8278692953802</v>
      </c>
      <c r="C36" s="31">
        <f t="shared" si="4"/>
        <v>170.07063772349693</v>
      </c>
      <c r="D36" s="31">
        <f t="shared" si="5"/>
        <v>1057.7572315718833</v>
      </c>
      <c r="E36" s="31">
        <f t="shared" si="6"/>
        <v>298490.79474727885</v>
      </c>
      <c r="G36" s="30">
        <v>9</v>
      </c>
      <c r="H36" s="32">
        <f t="shared" si="0"/>
        <v>298490.79474727885</v>
      </c>
      <c r="I36" s="32">
        <f t="shared" si="3"/>
        <v>406040.15594509337</v>
      </c>
      <c r="J36" s="32">
        <f t="shared" si="1"/>
        <v>107549.36119781452</v>
      </c>
    </row>
    <row r="37" spans="1:10" ht="16.05" customHeight="1" x14ac:dyDescent="0.3">
      <c r="A37" s="30">
        <v>10</v>
      </c>
      <c r="B37" s="31">
        <f t="shared" si="2"/>
        <v>1227.8278692953802</v>
      </c>
      <c r="C37" s="31">
        <f t="shared" si="4"/>
        <v>170.67297123210096</v>
      </c>
      <c r="D37" s="31">
        <f t="shared" si="5"/>
        <v>1057.1548980632792</v>
      </c>
      <c r="E37" s="31">
        <f t="shared" si="6"/>
        <v>298320.12177604676</v>
      </c>
      <c r="G37" s="30">
        <v>10</v>
      </c>
      <c r="H37" s="32">
        <f t="shared" si="0"/>
        <v>298320.12177604676</v>
      </c>
      <c r="I37" s="32">
        <f t="shared" si="3"/>
        <v>406716.88953833521</v>
      </c>
      <c r="J37" s="32">
        <f t="shared" si="1"/>
        <v>108396.76776228845</v>
      </c>
    </row>
    <row r="38" spans="1:10" ht="16.05" customHeight="1" x14ac:dyDescent="0.3">
      <c r="A38" s="30">
        <v>11</v>
      </c>
      <c r="B38" s="31">
        <f t="shared" si="2"/>
        <v>1227.8278692953802</v>
      </c>
      <c r="C38" s="31">
        <f t="shared" si="4"/>
        <v>171.27743800521444</v>
      </c>
      <c r="D38" s="31">
        <f t="shared" si="5"/>
        <v>1056.5504312901658</v>
      </c>
      <c r="E38" s="31">
        <f t="shared" si="6"/>
        <v>298148.84433804156</v>
      </c>
      <c r="G38" s="30">
        <v>11</v>
      </c>
      <c r="H38" s="32">
        <f t="shared" si="0"/>
        <v>298148.84433804156</v>
      </c>
      <c r="I38" s="32">
        <f t="shared" si="3"/>
        <v>407394.7510208991</v>
      </c>
      <c r="J38" s="32">
        <f t="shared" si="1"/>
        <v>109245.90668285755</v>
      </c>
    </row>
    <row r="39" spans="1:10" ht="16.05" customHeight="1" x14ac:dyDescent="0.3">
      <c r="A39" s="30">
        <v>12</v>
      </c>
      <c r="B39" s="31">
        <f t="shared" si="2"/>
        <v>1227.8278692953802</v>
      </c>
      <c r="C39" s="31">
        <f t="shared" si="4"/>
        <v>171.88404559814967</v>
      </c>
      <c r="D39" s="31">
        <f t="shared" si="5"/>
        <v>1055.9438236972305</v>
      </c>
      <c r="E39" s="31">
        <f t="shared" si="6"/>
        <v>297976.9602924434</v>
      </c>
      <c r="G39" s="30">
        <v>12</v>
      </c>
      <c r="H39" s="32">
        <f t="shared" si="0"/>
        <v>297976.9602924434</v>
      </c>
      <c r="I39" s="32">
        <f t="shared" si="3"/>
        <v>408073.74227260059</v>
      </c>
      <c r="J39" s="32">
        <f t="shared" si="1"/>
        <v>110096.78198015719</v>
      </c>
    </row>
    <row r="40" spans="1:10" ht="16.05" customHeight="1" x14ac:dyDescent="0.3">
      <c r="A40" s="30">
        <v>13</v>
      </c>
      <c r="B40" s="31">
        <f t="shared" si="2"/>
        <v>1227.8278692953802</v>
      </c>
      <c r="C40" s="31">
        <f t="shared" si="4"/>
        <v>172.49280159297632</v>
      </c>
      <c r="D40" s="31">
        <f t="shared" si="5"/>
        <v>1055.3350677024039</v>
      </c>
      <c r="E40" s="31">
        <f t="shared" si="6"/>
        <v>297804.46749085042</v>
      </c>
      <c r="G40" s="30">
        <v>13</v>
      </c>
      <c r="H40" s="32">
        <f t="shared" si="0"/>
        <v>297804.46749085042</v>
      </c>
      <c r="I40" s="32">
        <f t="shared" si="3"/>
        <v>408753.8651763883</v>
      </c>
      <c r="J40" s="32">
        <f t="shared" si="1"/>
        <v>110949.39768553787</v>
      </c>
    </row>
    <row r="41" spans="1:10" ht="16.05" customHeight="1" x14ac:dyDescent="0.3">
      <c r="A41" s="30">
        <v>14</v>
      </c>
      <c r="B41" s="31">
        <f t="shared" si="2"/>
        <v>1227.8278692953802</v>
      </c>
      <c r="C41" s="31">
        <f t="shared" si="4"/>
        <v>173.10371359861824</v>
      </c>
      <c r="D41" s="31">
        <f t="shared" si="5"/>
        <v>1054.724155696762</v>
      </c>
      <c r="E41" s="31">
        <f t="shared" si="6"/>
        <v>297631.3637772518</v>
      </c>
      <c r="G41" s="30">
        <v>14</v>
      </c>
      <c r="H41" s="32">
        <f t="shared" si="0"/>
        <v>297631.3637772518</v>
      </c>
      <c r="I41" s="32">
        <f t="shared" si="3"/>
        <v>409435.12161834893</v>
      </c>
      <c r="J41" s="32">
        <f t="shared" si="1"/>
        <v>111803.75784109713</v>
      </c>
    </row>
    <row r="42" spans="1:10" ht="16.05" customHeight="1" x14ac:dyDescent="0.3">
      <c r="A42" s="30">
        <v>15</v>
      </c>
      <c r="B42" s="31">
        <f t="shared" si="2"/>
        <v>1227.8278692953802</v>
      </c>
      <c r="C42" s="31">
        <f t="shared" si="4"/>
        <v>173.7167892509467</v>
      </c>
      <c r="D42" s="31">
        <f t="shared" si="5"/>
        <v>1054.1110800444335</v>
      </c>
      <c r="E42" s="31">
        <f t="shared" si="6"/>
        <v>297457.64698800084</v>
      </c>
      <c r="G42" s="30">
        <v>15</v>
      </c>
      <c r="H42" s="32">
        <f t="shared" si="0"/>
        <v>297457.64698800084</v>
      </c>
      <c r="I42" s="32">
        <f t="shared" si="3"/>
        <v>410117.51348771289</v>
      </c>
      <c r="J42" s="32">
        <f t="shared" si="1"/>
        <v>112659.86649971205</v>
      </c>
    </row>
    <row r="43" spans="1:10" ht="16.05" customHeight="1" x14ac:dyDescent="0.3">
      <c r="A43" s="30">
        <v>16</v>
      </c>
      <c r="B43" s="31">
        <f t="shared" si="2"/>
        <v>1227.8278692953802</v>
      </c>
      <c r="C43" s="31">
        <f t="shared" si="4"/>
        <v>174.33203621287726</v>
      </c>
      <c r="D43" s="31">
        <f t="shared" si="5"/>
        <v>1053.4958330825029</v>
      </c>
      <c r="E43" s="31">
        <f t="shared" si="6"/>
        <v>297283.31495178794</v>
      </c>
      <c r="G43" s="30">
        <v>16</v>
      </c>
      <c r="H43" s="32">
        <f t="shared" si="0"/>
        <v>297283.31495178794</v>
      </c>
      <c r="I43" s="32">
        <f t="shared" si="3"/>
        <v>410801.04267685907</v>
      </c>
      <c r="J43" s="32">
        <f t="shared" si="1"/>
        <v>113517.72772507113</v>
      </c>
    </row>
    <row r="44" spans="1:10" ht="16.05" customHeight="1" x14ac:dyDescent="0.3">
      <c r="A44" s="30">
        <v>17</v>
      </c>
      <c r="B44" s="31">
        <f t="shared" si="2"/>
        <v>1227.8278692953802</v>
      </c>
      <c r="C44" s="31">
        <f t="shared" si="4"/>
        <v>174.94946217446454</v>
      </c>
      <c r="D44" s="31">
        <f t="shared" si="5"/>
        <v>1052.8784071209157</v>
      </c>
      <c r="E44" s="31">
        <f t="shared" si="6"/>
        <v>297108.3654896135</v>
      </c>
      <c r="G44" s="30">
        <v>17</v>
      </c>
      <c r="H44" s="32">
        <f t="shared" si="0"/>
        <v>297108.3654896135</v>
      </c>
      <c r="I44" s="32">
        <f t="shared" si="3"/>
        <v>411485.71108132054</v>
      </c>
      <c r="J44" s="32">
        <f t="shared" si="1"/>
        <v>114377.34559170704</v>
      </c>
    </row>
    <row r="45" spans="1:10" ht="16.05" customHeight="1" x14ac:dyDescent="0.3">
      <c r="A45" s="30">
        <v>18</v>
      </c>
      <c r="B45" s="31">
        <f t="shared" si="2"/>
        <v>1227.8278692953802</v>
      </c>
      <c r="C45" s="31">
        <f t="shared" si="4"/>
        <v>175.56907485299894</v>
      </c>
      <c r="D45" s="31">
        <f t="shared" si="5"/>
        <v>1052.2587944423813</v>
      </c>
      <c r="E45" s="31">
        <f t="shared" si="6"/>
        <v>296932.79641476052</v>
      </c>
      <c r="G45" s="30">
        <v>18</v>
      </c>
      <c r="H45" s="32">
        <f t="shared" si="0"/>
        <v>296932.79641476052</v>
      </c>
      <c r="I45" s="32">
        <f t="shared" si="3"/>
        <v>412171.52059978939</v>
      </c>
      <c r="J45" s="32">
        <f t="shared" si="1"/>
        <v>115238.72418502887</v>
      </c>
    </row>
    <row r="46" spans="1:10" ht="16.05" customHeight="1" x14ac:dyDescent="0.3">
      <c r="A46" s="30">
        <v>19</v>
      </c>
      <c r="B46" s="31">
        <f t="shared" si="2"/>
        <v>1227.8278692953802</v>
      </c>
      <c r="C46" s="31">
        <f t="shared" si="4"/>
        <v>176.19088199310318</v>
      </c>
      <c r="D46" s="31">
        <f t="shared" si="5"/>
        <v>1051.636987302277</v>
      </c>
      <c r="E46" s="31">
        <f t="shared" si="6"/>
        <v>296756.60553276743</v>
      </c>
      <c r="G46" s="30">
        <v>19</v>
      </c>
      <c r="H46" s="32">
        <f t="shared" si="0"/>
        <v>296756.60553276743</v>
      </c>
      <c r="I46" s="32">
        <f t="shared" si="3"/>
        <v>412858.47313412238</v>
      </c>
      <c r="J46" s="32">
        <f t="shared" si="1"/>
        <v>116101.86760135496</v>
      </c>
    </row>
    <row r="47" spans="1:10" ht="16.05" customHeight="1" x14ac:dyDescent="0.3">
      <c r="A47" s="30">
        <v>20</v>
      </c>
      <c r="B47" s="31">
        <f t="shared" si="2"/>
        <v>1227.8278692953802</v>
      </c>
      <c r="C47" s="31">
        <f t="shared" si="4"/>
        <v>176.81489136682876</v>
      </c>
      <c r="D47" s="31">
        <f t="shared" si="5"/>
        <v>1051.0129779285514</v>
      </c>
      <c r="E47" s="31">
        <f t="shared" si="6"/>
        <v>296579.79064140061</v>
      </c>
      <c r="G47" s="30">
        <v>20</v>
      </c>
      <c r="H47" s="32">
        <f t="shared" si="0"/>
        <v>296579.79064140061</v>
      </c>
      <c r="I47" s="32">
        <f t="shared" si="3"/>
        <v>413546.57058934594</v>
      </c>
      <c r="J47" s="32">
        <f t="shared" si="1"/>
        <v>116966.77994794532</v>
      </c>
    </row>
    <row r="48" spans="1:10" ht="16.05" customHeight="1" x14ac:dyDescent="0.3">
      <c r="A48" s="30">
        <v>21</v>
      </c>
      <c r="B48" s="31">
        <f t="shared" si="2"/>
        <v>1227.8278692953802</v>
      </c>
      <c r="C48" s="31">
        <f t="shared" si="4"/>
        <v>177.44111077375305</v>
      </c>
      <c r="D48" s="31">
        <f t="shared" si="5"/>
        <v>1050.3867585216271</v>
      </c>
      <c r="E48" s="31">
        <f t="shared" si="6"/>
        <v>296402.34953062685</v>
      </c>
      <c r="G48" s="30">
        <v>21</v>
      </c>
      <c r="H48" s="32">
        <f t="shared" si="0"/>
        <v>296402.34953062685</v>
      </c>
      <c r="I48" s="32">
        <f t="shared" si="3"/>
        <v>414235.81487366155</v>
      </c>
      <c r="J48" s="32">
        <f t="shared" si="1"/>
        <v>117833.46534303471</v>
      </c>
    </row>
    <row r="49" spans="1:10" ht="16.05" customHeight="1" x14ac:dyDescent="0.3">
      <c r="A49" s="30">
        <v>22</v>
      </c>
      <c r="B49" s="31">
        <f t="shared" si="2"/>
        <v>1227.8278692953802</v>
      </c>
      <c r="C49" s="31">
        <f t="shared" si="4"/>
        <v>178.06954804107681</v>
      </c>
      <c r="D49" s="31">
        <f t="shared" si="5"/>
        <v>1049.7583212543034</v>
      </c>
      <c r="E49" s="31">
        <f t="shared" si="6"/>
        <v>296224.27998258575</v>
      </c>
      <c r="G49" s="30">
        <v>22</v>
      </c>
      <c r="H49" s="32">
        <f t="shared" si="0"/>
        <v>296224.27998258575</v>
      </c>
      <c r="I49" s="32">
        <f t="shared" si="3"/>
        <v>414926.20789845102</v>
      </c>
      <c r="J49" s="32">
        <f t="shared" si="1"/>
        <v>118701.92791586526</v>
      </c>
    </row>
    <row r="50" spans="1:10" ht="16.05" customHeight="1" x14ac:dyDescent="0.3">
      <c r="A50" s="30">
        <v>23</v>
      </c>
      <c r="B50" s="31">
        <f t="shared" si="2"/>
        <v>1227.8278692953802</v>
      </c>
      <c r="C50" s="31">
        <f t="shared" si="4"/>
        <v>178.7002110237222</v>
      </c>
      <c r="D50" s="31">
        <f t="shared" si="5"/>
        <v>1049.127658271658</v>
      </c>
      <c r="E50" s="31">
        <f t="shared" si="6"/>
        <v>296045.57977156201</v>
      </c>
      <c r="G50" s="30">
        <v>23</v>
      </c>
      <c r="H50" s="32">
        <f t="shared" si="0"/>
        <v>296045.57977156201</v>
      </c>
      <c r="I50" s="32">
        <f t="shared" si="3"/>
        <v>415617.75157828181</v>
      </c>
      <c r="J50" s="32">
        <f t="shared" si="1"/>
        <v>119572.17180671979</v>
      </c>
    </row>
    <row r="51" spans="1:10" ht="16.05" customHeight="1" x14ac:dyDescent="0.3">
      <c r="A51" s="30">
        <v>24</v>
      </c>
      <c r="B51" s="31">
        <f t="shared" si="2"/>
        <v>1227.8278692953802</v>
      </c>
      <c r="C51" s="31">
        <f t="shared" si="4"/>
        <v>179.33310760443123</v>
      </c>
      <c r="D51" s="31">
        <f t="shared" si="5"/>
        <v>1048.494761690949</v>
      </c>
      <c r="E51" s="31">
        <f t="shared" si="6"/>
        <v>295866.2466639576</v>
      </c>
      <c r="G51" s="30">
        <v>24</v>
      </c>
      <c r="H51" s="32">
        <f t="shared" si="0"/>
        <v>295866.2466639576</v>
      </c>
      <c r="I51" s="32">
        <f t="shared" si="3"/>
        <v>416310.44783091231</v>
      </c>
      <c r="J51" s="32">
        <f t="shared" si="1"/>
        <v>120444.20116695471</v>
      </c>
    </row>
    <row r="52" spans="1:10" ht="16.05" customHeight="1" x14ac:dyDescent="0.3">
      <c r="A52" s="30">
        <v>25</v>
      </c>
      <c r="B52" s="31">
        <f t="shared" si="2"/>
        <v>1227.8278692953802</v>
      </c>
      <c r="C52" s="31">
        <f t="shared" si="4"/>
        <v>179.96824569386354</v>
      </c>
      <c r="D52" s="31">
        <f t="shared" si="5"/>
        <v>1047.8596236015167</v>
      </c>
      <c r="E52" s="31">
        <f t="shared" si="6"/>
        <v>295686.27841826371</v>
      </c>
      <c r="G52" s="30">
        <v>25</v>
      </c>
      <c r="H52" s="32">
        <f t="shared" si="0"/>
        <v>295686.27841826371</v>
      </c>
      <c r="I52" s="32">
        <f t="shared" si="3"/>
        <v>417004.29857729719</v>
      </c>
      <c r="J52" s="32">
        <f t="shared" si="1"/>
        <v>121318.02015903348</v>
      </c>
    </row>
    <row r="53" spans="1:10" ht="16.05" customHeight="1" x14ac:dyDescent="0.3">
      <c r="A53" s="30">
        <v>26</v>
      </c>
      <c r="B53" s="31">
        <f t="shared" si="2"/>
        <v>1227.8278692953802</v>
      </c>
      <c r="C53" s="31">
        <f t="shared" si="4"/>
        <v>180.60563323069618</v>
      </c>
      <c r="D53" s="31">
        <f t="shared" si="5"/>
        <v>1047.222236064684</v>
      </c>
      <c r="E53" s="31">
        <f t="shared" si="6"/>
        <v>295505.67278503301</v>
      </c>
      <c r="G53" s="30">
        <v>26</v>
      </c>
      <c r="H53" s="32">
        <f t="shared" si="0"/>
        <v>295505.67278503301</v>
      </c>
      <c r="I53" s="32">
        <f t="shared" si="3"/>
        <v>417699.30574159272</v>
      </c>
      <c r="J53" s="32">
        <f t="shared" si="1"/>
        <v>122193.63295655971</v>
      </c>
    </row>
    <row r="54" spans="1:10" ht="16.05" customHeight="1" x14ac:dyDescent="0.3">
      <c r="A54" s="30">
        <v>27</v>
      </c>
      <c r="B54" s="31">
        <f t="shared" si="2"/>
        <v>1227.8278692953802</v>
      </c>
      <c r="C54" s="31">
        <f t="shared" si="4"/>
        <v>181.24527818172146</v>
      </c>
      <c r="D54" s="31">
        <f t="shared" si="5"/>
        <v>1046.5825911136587</v>
      </c>
      <c r="E54" s="31">
        <f t="shared" si="6"/>
        <v>295324.42750685127</v>
      </c>
      <c r="G54" s="30">
        <v>27</v>
      </c>
      <c r="H54" s="32">
        <f t="shared" si="0"/>
        <v>295324.42750685127</v>
      </c>
      <c r="I54" s="32">
        <f t="shared" si="3"/>
        <v>418395.47125116206</v>
      </c>
      <c r="J54" s="32">
        <f t="shared" si="1"/>
        <v>123071.04374431079</v>
      </c>
    </row>
    <row r="55" spans="1:10" ht="16.05" customHeight="1" x14ac:dyDescent="0.3">
      <c r="A55" s="30">
        <v>28</v>
      </c>
      <c r="B55" s="31">
        <f t="shared" si="2"/>
        <v>1227.8278692953802</v>
      </c>
      <c r="C55" s="31">
        <f t="shared" si="4"/>
        <v>181.88718854194849</v>
      </c>
      <c r="D55" s="31">
        <f t="shared" si="5"/>
        <v>1045.9406807534317</v>
      </c>
      <c r="E55" s="31">
        <f t="shared" si="6"/>
        <v>295142.54031830933</v>
      </c>
      <c r="G55" s="30">
        <v>28</v>
      </c>
      <c r="H55" s="32">
        <f t="shared" si="0"/>
        <v>295142.54031830933</v>
      </c>
      <c r="I55" s="32">
        <f t="shared" si="3"/>
        <v>419092.79703658068</v>
      </c>
      <c r="J55" s="32">
        <f t="shared" si="1"/>
        <v>123950.25671827135</v>
      </c>
    </row>
    <row r="56" spans="1:10" ht="16.05" customHeight="1" x14ac:dyDescent="0.3">
      <c r="A56" s="30">
        <v>29</v>
      </c>
      <c r="B56" s="31">
        <f t="shared" si="2"/>
        <v>1227.8278692953802</v>
      </c>
      <c r="C56" s="31">
        <f t="shared" si="4"/>
        <v>182.53137233470125</v>
      </c>
      <c r="D56" s="31">
        <f t="shared" si="5"/>
        <v>1045.296496960679</v>
      </c>
      <c r="E56" s="31">
        <f t="shared" si="6"/>
        <v>294960.00894597464</v>
      </c>
      <c r="G56" s="30">
        <v>29</v>
      </c>
      <c r="H56" s="32">
        <f t="shared" si="0"/>
        <v>294960.00894597464</v>
      </c>
      <c r="I56" s="32">
        <f t="shared" si="3"/>
        <v>419791.28503164166</v>
      </c>
      <c r="J56" s="32">
        <f t="shared" si="1"/>
        <v>124831.27608566702</v>
      </c>
    </row>
    <row r="57" spans="1:10" ht="16.05" customHeight="1" x14ac:dyDescent="0.3">
      <c r="A57" s="30">
        <v>30</v>
      </c>
      <c r="B57" s="31">
        <f t="shared" si="2"/>
        <v>1227.8278692953802</v>
      </c>
      <c r="C57" s="31">
        <f t="shared" si="4"/>
        <v>183.17783761171995</v>
      </c>
      <c r="D57" s="31">
        <f t="shared" si="5"/>
        <v>1044.6500316836602</v>
      </c>
      <c r="E57" s="31">
        <f t="shared" si="6"/>
        <v>294776.83110836294</v>
      </c>
      <c r="G57" s="30">
        <v>30</v>
      </c>
      <c r="H57" s="32">
        <f t="shared" si="0"/>
        <v>294776.83110836294</v>
      </c>
      <c r="I57" s="32">
        <f t="shared" si="3"/>
        <v>420490.93717336108</v>
      </c>
      <c r="J57" s="32">
        <f t="shared" si="1"/>
        <v>125714.10606499814</v>
      </c>
    </row>
    <row r="58" spans="1:10" ht="16.05" customHeight="1" x14ac:dyDescent="0.3">
      <c r="A58" s="30">
        <v>31</v>
      </c>
      <c r="B58" s="31">
        <f t="shared" si="2"/>
        <v>1227.8278692953802</v>
      </c>
      <c r="C58" s="31">
        <f t="shared" si="4"/>
        <v>183.82659245326136</v>
      </c>
      <c r="D58" s="31">
        <f t="shared" si="5"/>
        <v>1044.0012768421188</v>
      </c>
      <c r="E58" s="31">
        <f t="shared" si="6"/>
        <v>294593.00451590965</v>
      </c>
      <c r="G58" s="30">
        <v>31</v>
      </c>
      <c r="H58" s="32">
        <f t="shared" si="0"/>
        <v>294593.00451590965</v>
      </c>
      <c r="I58" s="32">
        <f t="shared" si="3"/>
        <v>421191.75540198333</v>
      </c>
      <c r="J58" s="32">
        <f t="shared" si="1"/>
        <v>126598.75088607369</v>
      </c>
    </row>
    <row r="59" spans="1:10" ht="16.05" customHeight="1" x14ac:dyDescent="0.3">
      <c r="A59" s="30">
        <v>32</v>
      </c>
      <c r="B59" s="31">
        <f t="shared" si="2"/>
        <v>1227.8278692953802</v>
      </c>
      <c r="C59" s="31">
        <f t="shared" si="4"/>
        <v>184.47764496820014</v>
      </c>
      <c r="D59" s="31">
        <f t="shared" si="5"/>
        <v>1043.3502243271801</v>
      </c>
      <c r="E59" s="31">
        <f t="shared" si="6"/>
        <v>294408.52687094145</v>
      </c>
      <c r="G59" s="30">
        <v>32</v>
      </c>
      <c r="H59" s="32">
        <f t="shared" ref="H59:H90" si="7">E59</f>
        <v>294408.52687094145</v>
      </c>
      <c r="I59" s="32">
        <f t="shared" si="3"/>
        <v>421893.74166098668</v>
      </c>
      <c r="J59" s="32">
        <f t="shared" ref="J59:J90" si="8">I59-H59</f>
        <v>127485.21479004523</v>
      </c>
    </row>
    <row r="60" spans="1:10" ht="16.05" customHeight="1" x14ac:dyDescent="0.3">
      <c r="A60" s="30">
        <v>33</v>
      </c>
      <c r="B60" s="31">
        <f t="shared" si="2"/>
        <v>1227.8278692953802</v>
      </c>
      <c r="C60" s="31">
        <f t="shared" si="4"/>
        <v>185.13100329412919</v>
      </c>
      <c r="D60" s="31">
        <f t="shared" si="5"/>
        <v>1042.696866001251</v>
      </c>
      <c r="E60" s="31">
        <f t="shared" si="6"/>
        <v>294223.39586764731</v>
      </c>
      <c r="G60" s="30">
        <v>33</v>
      </c>
      <c r="H60" s="32">
        <f t="shared" si="7"/>
        <v>294223.39586764731</v>
      </c>
      <c r="I60" s="32">
        <f t="shared" si="3"/>
        <v>422596.89789708832</v>
      </c>
      <c r="J60" s="32">
        <f t="shared" si="8"/>
        <v>128373.50202944101</v>
      </c>
    </row>
    <row r="61" spans="1:10" ht="16.05" customHeight="1" x14ac:dyDescent="0.3">
      <c r="A61" s="30">
        <v>34</v>
      </c>
      <c r="B61" s="31">
        <f t="shared" si="2"/>
        <v>1227.8278692953802</v>
      </c>
      <c r="C61" s="31">
        <f t="shared" si="4"/>
        <v>185.78667559746259</v>
      </c>
      <c r="D61" s="31">
        <f t="shared" si="5"/>
        <v>1042.0411936979176</v>
      </c>
      <c r="E61" s="31">
        <f t="shared" si="6"/>
        <v>294037.60919204983</v>
      </c>
      <c r="G61" s="30">
        <v>34</v>
      </c>
      <c r="H61" s="32">
        <f t="shared" si="7"/>
        <v>294037.60919204983</v>
      </c>
      <c r="I61" s="32">
        <f t="shared" ref="I61:I92" si="9">($E$11/$E$9+1)*I60</f>
        <v>423301.22606025013</v>
      </c>
      <c r="J61" s="32">
        <f t="shared" si="8"/>
        <v>129263.6168682003</v>
      </c>
    </row>
    <row r="62" spans="1:10" ht="16.05" customHeight="1" x14ac:dyDescent="0.3">
      <c r="A62" s="30">
        <v>35</v>
      </c>
      <c r="B62" s="31">
        <f t="shared" si="2"/>
        <v>1227.8278692953802</v>
      </c>
      <c r="C62" s="31">
        <f t="shared" si="4"/>
        <v>186.44467007353705</v>
      </c>
      <c r="D62" s="31">
        <f t="shared" si="5"/>
        <v>1041.3831992218431</v>
      </c>
      <c r="E62" s="31">
        <f t="shared" si="6"/>
        <v>293851.16452197632</v>
      </c>
      <c r="G62" s="30">
        <v>35</v>
      </c>
      <c r="H62" s="32">
        <f t="shared" si="7"/>
        <v>293851.16452197632</v>
      </c>
      <c r="I62" s="32">
        <f t="shared" si="9"/>
        <v>424006.72810368391</v>
      </c>
      <c r="J62" s="32">
        <f t="shared" si="8"/>
        <v>130155.5635817076</v>
      </c>
    </row>
    <row r="63" spans="1:10" ht="16.05" customHeight="1" x14ac:dyDescent="0.3">
      <c r="A63" s="30">
        <v>36</v>
      </c>
      <c r="B63" s="31">
        <f t="shared" si="2"/>
        <v>1227.8278692953802</v>
      </c>
      <c r="C63" s="31">
        <f t="shared" si="4"/>
        <v>187.10499494671399</v>
      </c>
      <c r="D63" s="31">
        <f t="shared" si="5"/>
        <v>1040.7228743486662</v>
      </c>
      <c r="E63" s="31">
        <f t="shared" si="6"/>
        <v>293664.05952702957</v>
      </c>
      <c r="G63" s="30">
        <v>36</v>
      </c>
      <c r="H63" s="32">
        <f t="shared" si="7"/>
        <v>293664.05952702957</v>
      </c>
      <c r="I63" s="32">
        <f t="shared" si="9"/>
        <v>424713.40598385676</v>
      </c>
      <c r="J63" s="32">
        <f t="shared" si="8"/>
        <v>131049.34645682719</v>
      </c>
    </row>
    <row r="64" spans="1:10" ht="16.05" customHeight="1" x14ac:dyDescent="0.3">
      <c r="A64" s="30">
        <v>37</v>
      </c>
      <c r="B64" s="31">
        <f t="shared" si="2"/>
        <v>1227.8278692953802</v>
      </c>
      <c r="C64" s="31">
        <f t="shared" si="4"/>
        <v>187.76765847048364</v>
      </c>
      <c r="D64" s="31">
        <f t="shared" si="5"/>
        <v>1040.0602108248966</v>
      </c>
      <c r="E64" s="31">
        <f t="shared" si="6"/>
        <v>293476.29186855908</v>
      </c>
      <c r="G64" s="30">
        <v>37</v>
      </c>
      <c r="H64" s="32">
        <f t="shared" si="7"/>
        <v>293476.29186855908</v>
      </c>
      <c r="I64" s="32">
        <f t="shared" si="9"/>
        <v>425421.26166049653</v>
      </c>
      <c r="J64" s="32">
        <f t="shared" si="8"/>
        <v>131944.96979193744</v>
      </c>
    </row>
    <row r="65" spans="1:10" ht="16.05" customHeight="1" x14ac:dyDescent="0.3">
      <c r="A65" s="30">
        <v>38</v>
      </c>
      <c r="B65" s="31">
        <f t="shared" si="2"/>
        <v>1227.8278692953802</v>
      </c>
      <c r="C65" s="31">
        <f t="shared" si="4"/>
        <v>188.43266892756674</v>
      </c>
      <c r="D65" s="31">
        <f t="shared" si="5"/>
        <v>1039.3952003678135</v>
      </c>
      <c r="E65" s="31">
        <f t="shared" si="6"/>
        <v>293287.85919963149</v>
      </c>
      <c r="G65" s="30">
        <v>38</v>
      </c>
      <c r="H65" s="32">
        <f t="shared" si="7"/>
        <v>293287.85919963149</v>
      </c>
      <c r="I65" s="32">
        <f t="shared" si="9"/>
        <v>426130.29709659738</v>
      </c>
      <c r="J65" s="32">
        <f t="shared" si="8"/>
        <v>132842.43789696589</v>
      </c>
    </row>
    <row r="66" spans="1:10" ht="16.05" customHeight="1" x14ac:dyDescent="0.3">
      <c r="A66" s="30">
        <v>39</v>
      </c>
      <c r="B66" s="31">
        <f t="shared" si="2"/>
        <v>1227.8278692953802</v>
      </c>
      <c r="C66" s="31">
        <f t="shared" si="4"/>
        <v>189.10003463001863</v>
      </c>
      <c r="D66" s="31">
        <f t="shared" si="5"/>
        <v>1038.7278346653616</v>
      </c>
      <c r="E66" s="31">
        <f t="shared" si="6"/>
        <v>293098.75916500145</v>
      </c>
      <c r="G66" s="30">
        <v>39</v>
      </c>
      <c r="H66" s="32">
        <f t="shared" si="7"/>
        <v>293098.75916500145</v>
      </c>
      <c r="I66" s="32">
        <f t="shared" si="9"/>
        <v>426840.51425842504</v>
      </c>
      <c r="J66" s="32">
        <f t="shared" si="8"/>
        <v>133741.75509342359</v>
      </c>
    </row>
    <row r="67" spans="1:10" ht="16.05" customHeight="1" x14ac:dyDescent="0.3">
      <c r="A67" s="30">
        <v>40</v>
      </c>
      <c r="B67" s="31">
        <f t="shared" si="2"/>
        <v>1227.8278692953802</v>
      </c>
      <c r="C67" s="31">
        <f t="shared" si="4"/>
        <v>189.7697639193334</v>
      </c>
      <c r="D67" s="31">
        <f t="shared" si="5"/>
        <v>1038.0581053760468</v>
      </c>
      <c r="E67" s="31">
        <f t="shared" si="6"/>
        <v>292908.9894010821</v>
      </c>
      <c r="G67" s="30">
        <v>40</v>
      </c>
      <c r="H67" s="32">
        <f t="shared" si="7"/>
        <v>292908.9894010821</v>
      </c>
      <c r="I67" s="32">
        <f t="shared" si="9"/>
        <v>427551.91511552245</v>
      </c>
      <c r="J67" s="32">
        <f t="shared" si="8"/>
        <v>134642.92571444035</v>
      </c>
    </row>
    <row r="68" spans="1:10" ht="16.05" customHeight="1" x14ac:dyDescent="0.3">
      <c r="A68" s="30">
        <v>41</v>
      </c>
      <c r="B68" s="31">
        <f t="shared" si="2"/>
        <v>1227.8278692953802</v>
      </c>
      <c r="C68" s="31">
        <f t="shared" si="4"/>
        <v>190.44186516654759</v>
      </c>
      <c r="D68" s="31">
        <f t="shared" si="5"/>
        <v>1037.3860041288326</v>
      </c>
      <c r="E68" s="31">
        <f t="shared" si="6"/>
        <v>292718.54753591557</v>
      </c>
      <c r="G68" s="30">
        <v>41</v>
      </c>
      <c r="H68" s="32">
        <f t="shared" si="7"/>
        <v>292718.54753591557</v>
      </c>
      <c r="I68" s="32">
        <f t="shared" si="9"/>
        <v>428264.501640715</v>
      </c>
      <c r="J68" s="32">
        <f t="shared" si="8"/>
        <v>135545.95410479943</v>
      </c>
    </row>
    <row r="69" spans="1:10" ht="16.05" customHeight="1" x14ac:dyDescent="0.3">
      <c r="A69" s="30">
        <v>42</v>
      </c>
      <c r="B69" s="31">
        <f t="shared" si="2"/>
        <v>1227.8278692953802</v>
      </c>
      <c r="C69" s="31">
        <f t="shared" si="4"/>
        <v>191.11634677234588</v>
      </c>
      <c r="D69" s="31">
        <f t="shared" si="5"/>
        <v>1036.7115225230343</v>
      </c>
      <c r="E69" s="31">
        <f t="shared" si="6"/>
        <v>292527.43118914322</v>
      </c>
      <c r="G69" s="30">
        <v>42</v>
      </c>
      <c r="H69" s="32">
        <f t="shared" si="7"/>
        <v>292527.43118914322</v>
      </c>
      <c r="I69" s="32">
        <f t="shared" si="9"/>
        <v>428978.2758101162</v>
      </c>
      <c r="J69" s="32">
        <f t="shared" si="8"/>
        <v>136450.84462097299</v>
      </c>
    </row>
    <row r="70" spans="1:10" ht="16.05" customHeight="1" x14ac:dyDescent="0.3">
      <c r="A70" s="30">
        <v>43</v>
      </c>
      <c r="B70" s="31">
        <f t="shared" si="2"/>
        <v>1227.8278692953802</v>
      </c>
      <c r="C70" s="31">
        <f t="shared" si="4"/>
        <v>191.79321716716458</v>
      </c>
      <c r="D70" s="31">
        <f t="shared" si="5"/>
        <v>1036.0346521282156</v>
      </c>
      <c r="E70" s="31">
        <f t="shared" si="6"/>
        <v>292335.63797197607</v>
      </c>
      <c r="G70" s="30">
        <v>43</v>
      </c>
      <c r="H70" s="32">
        <f t="shared" si="7"/>
        <v>292335.63797197607</v>
      </c>
      <c r="I70" s="32">
        <f t="shared" si="9"/>
        <v>429693.23960313306</v>
      </c>
      <c r="J70" s="32">
        <f t="shared" si="8"/>
        <v>137357.60163115698</v>
      </c>
    </row>
    <row r="71" spans="1:10" ht="16.05" customHeight="1" x14ac:dyDescent="0.3">
      <c r="A71" s="30">
        <v>44</v>
      </c>
      <c r="B71" s="31">
        <f t="shared" si="2"/>
        <v>1227.8278692953802</v>
      </c>
      <c r="C71" s="31">
        <f t="shared" si="4"/>
        <v>192.47248481129827</v>
      </c>
      <c r="D71" s="31">
        <f t="shared" si="5"/>
        <v>1035.3553844840819</v>
      </c>
      <c r="E71" s="31">
        <f t="shared" si="6"/>
        <v>292143.16548716475</v>
      </c>
      <c r="G71" s="30">
        <v>44</v>
      </c>
      <c r="H71" s="32">
        <f t="shared" si="7"/>
        <v>292143.16548716475</v>
      </c>
      <c r="I71" s="32">
        <f t="shared" si="9"/>
        <v>430409.39500247163</v>
      </c>
      <c r="J71" s="32">
        <f t="shared" si="8"/>
        <v>138266.22951530688</v>
      </c>
    </row>
    <row r="72" spans="1:10" ht="16.05" customHeight="1" x14ac:dyDescent="0.3">
      <c r="A72" s="30">
        <v>45</v>
      </c>
      <c r="B72" s="31">
        <f t="shared" si="2"/>
        <v>1227.8278692953802</v>
      </c>
      <c r="C72" s="31">
        <f t="shared" si="4"/>
        <v>193.15415819500504</v>
      </c>
      <c r="D72" s="31">
        <f t="shared" si="5"/>
        <v>1034.6737111003752</v>
      </c>
      <c r="E72" s="31">
        <f t="shared" si="6"/>
        <v>291950.01132896973</v>
      </c>
      <c r="G72" s="30">
        <v>45</v>
      </c>
      <c r="H72" s="32">
        <f t="shared" si="7"/>
        <v>291950.01132896973</v>
      </c>
      <c r="I72" s="32">
        <f t="shared" si="9"/>
        <v>431126.74399414245</v>
      </c>
      <c r="J72" s="32">
        <f t="shared" si="8"/>
        <v>139176.73266517272</v>
      </c>
    </row>
    <row r="73" spans="1:10" ht="16.05" customHeight="1" x14ac:dyDescent="0.3">
      <c r="A73" s="30">
        <v>46</v>
      </c>
      <c r="B73" s="31">
        <f t="shared" si="2"/>
        <v>1227.8278692953802</v>
      </c>
      <c r="C73" s="31">
        <f t="shared" si="4"/>
        <v>193.83824583861224</v>
      </c>
      <c r="D73" s="31">
        <f t="shared" si="5"/>
        <v>1033.989623456768</v>
      </c>
      <c r="E73" s="31">
        <f t="shared" si="6"/>
        <v>291756.17308313114</v>
      </c>
      <c r="G73" s="30">
        <v>46</v>
      </c>
      <c r="H73" s="32">
        <f t="shared" si="7"/>
        <v>291756.17308313114</v>
      </c>
      <c r="I73" s="32">
        <f t="shared" si="9"/>
        <v>431845.28856746602</v>
      </c>
      <c r="J73" s="32">
        <f t="shared" si="8"/>
        <v>140089.11548433488</v>
      </c>
    </row>
    <row r="74" spans="1:10" ht="16.05" customHeight="1" x14ac:dyDescent="0.3">
      <c r="A74" s="30">
        <v>47</v>
      </c>
      <c r="B74" s="31">
        <f t="shared" si="2"/>
        <v>1227.8278692953802</v>
      </c>
      <c r="C74" s="31">
        <f t="shared" si="4"/>
        <v>194.52475629262403</v>
      </c>
      <c r="D74" s="31">
        <f t="shared" si="5"/>
        <v>1033.3031130027562</v>
      </c>
      <c r="E74" s="31">
        <f t="shared" si="6"/>
        <v>291561.64832683851</v>
      </c>
      <c r="G74" s="30">
        <v>47</v>
      </c>
      <c r="H74" s="32">
        <f t="shared" si="7"/>
        <v>291561.64832683851</v>
      </c>
      <c r="I74" s="32">
        <f t="shared" si="9"/>
        <v>432565.03071507846</v>
      </c>
      <c r="J74" s="32">
        <f t="shared" si="8"/>
        <v>141003.38238823996</v>
      </c>
    </row>
    <row r="75" spans="1:10" ht="16.05" customHeight="1" x14ac:dyDescent="0.3">
      <c r="A75" s="30">
        <v>48</v>
      </c>
      <c r="B75" s="31">
        <f t="shared" si="2"/>
        <v>1227.8278692953802</v>
      </c>
      <c r="C75" s="31">
        <f t="shared" si="4"/>
        <v>195.21369813782712</v>
      </c>
      <c r="D75" s="31">
        <f t="shared" si="5"/>
        <v>1032.6141711575531</v>
      </c>
      <c r="E75" s="31">
        <f t="shared" si="6"/>
        <v>291366.43462870066</v>
      </c>
      <c r="G75" s="30">
        <v>48</v>
      </c>
      <c r="H75" s="32">
        <f t="shared" si="7"/>
        <v>291366.43462870066</v>
      </c>
      <c r="I75" s="32">
        <f t="shared" si="9"/>
        <v>433285.97243293695</v>
      </c>
      <c r="J75" s="32">
        <f t="shared" si="8"/>
        <v>141919.53780423629</v>
      </c>
    </row>
    <row r="76" spans="1:10" ht="16.05" customHeight="1" x14ac:dyDescent="0.3">
      <c r="A76" s="30">
        <v>49</v>
      </c>
      <c r="B76" s="31">
        <f t="shared" si="2"/>
        <v>1227.8278692953802</v>
      </c>
      <c r="C76" s="31">
        <f t="shared" si="4"/>
        <v>195.90507998539852</v>
      </c>
      <c r="D76" s="31">
        <f t="shared" si="5"/>
        <v>1031.9227893099817</v>
      </c>
      <c r="E76" s="31">
        <f t="shared" si="6"/>
        <v>291170.52954871528</v>
      </c>
      <c r="G76" s="30">
        <v>49</v>
      </c>
      <c r="H76" s="32">
        <f t="shared" si="7"/>
        <v>291170.52954871528</v>
      </c>
      <c r="I76" s="32">
        <f t="shared" si="9"/>
        <v>434008.11572032521</v>
      </c>
      <c r="J76" s="32">
        <f t="shared" si="8"/>
        <v>142837.58617160993</v>
      </c>
    </row>
    <row r="77" spans="1:10" ht="16.05" customHeight="1" x14ac:dyDescent="0.3">
      <c r="A77" s="30">
        <v>50</v>
      </c>
      <c r="B77" s="31">
        <f t="shared" si="2"/>
        <v>1227.8278692953802</v>
      </c>
      <c r="C77" s="31">
        <f t="shared" si="4"/>
        <v>196.59891047701353</v>
      </c>
      <c r="D77" s="31">
        <f t="shared" si="5"/>
        <v>1031.2289588183667</v>
      </c>
      <c r="E77" s="31">
        <f t="shared" si="6"/>
        <v>290973.93063823826</v>
      </c>
      <c r="G77" s="30">
        <v>50</v>
      </c>
      <c r="H77" s="32">
        <f t="shared" si="7"/>
        <v>290973.93063823826</v>
      </c>
      <c r="I77" s="32">
        <f t="shared" si="9"/>
        <v>434731.46257985907</v>
      </c>
      <c r="J77" s="32">
        <f t="shared" si="8"/>
        <v>143757.53194162081</v>
      </c>
    </row>
    <row r="78" spans="1:10" ht="16.05" customHeight="1" x14ac:dyDescent="0.3">
      <c r="A78" s="30">
        <v>51</v>
      </c>
      <c r="B78" s="31">
        <f t="shared" si="2"/>
        <v>1227.8278692953802</v>
      </c>
      <c r="C78" s="31">
        <f t="shared" si="4"/>
        <v>197.2951982849529</v>
      </c>
      <c r="D78" s="31">
        <f t="shared" si="5"/>
        <v>1030.5326710104273</v>
      </c>
      <c r="E78" s="31">
        <f t="shared" si="6"/>
        <v>290776.6354399533</v>
      </c>
      <c r="G78" s="30">
        <v>51</v>
      </c>
      <c r="H78" s="32">
        <f t="shared" si="7"/>
        <v>290776.6354399533</v>
      </c>
      <c r="I78" s="32">
        <f t="shared" si="9"/>
        <v>435456.01501749217</v>
      </c>
      <c r="J78" s="32">
        <f t="shared" si="8"/>
        <v>144679.37957753887</v>
      </c>
    </row>
    <row r="79" spans="1:10" ht="16.05" customHeight="1" x14ac:dyDescent="0.3">
      <c r="A79" s="30">
        <v>52</v>
      </c>
      <c r="B79" s="31">
        <f t="shared" si="2"/>
        <v>1227.8278692953802</v>
      </c>
      <c r="C79" s="31">
        <f t="shared" si="4"/>
        <v>197.99395211221213</v>
      </c>
      <c r="D79" s="31">
        <f t="shared" si="5"/>
        <v>1029.8339171831681</v>
      </c>
      <c r="E79" s="31">
        <f t="shared" si="6"/>
        <v>290578.64148784109</v>
      </c>
      <c r="G79" s="30">
        <v>52</v>
      </c>
      <c r="H79" s="32">
        <f t="shared" si="7"/>
        <v>290578.64148784109</v>
      </c>
      <c r="I79" s="32">
        <f t="shared" si="9"/>
        <v>436181.77504252136</v>
      </c>
      <c r="J79" s="32">
        <f t="shared" si="8"/>
        <v>145603.13355468027</v>
      </c>
    </row>
    <row r="80" spans="1:10" ht="16.05" customHeight="1" x14ac:dyDescent="0.3">
      <c r="A80" s="30">
        <v>53</v>
      </c>
      <c r="B80" s="31">
        <f t="shared" si="2"/>
        <v>1227.8278692953802</v>
      </c>
      <c r="C80" s="31">
        <f t="shared" si="4"/>
        <v>198.69518069260971</v>
      </c>
      <c r="D80" s="31">
        <f t="shared" si="5"/>
        <v>1029.1326886027705</v>
      </c>
      <c r="E80" s="31">
        <f t="shared" si="6"/>
        <v>290379.94630714849</v>
      </c>
      <c r="G80" s="30">
        <v>53</v>
      </c>
      <c r="H80" s="32">
        <f t="shared" si="7"/>
        <v>290379.94630714849</v>
      </c>
      <c r="I80" s="32">
        <f t="shared" si="9"/>
        <v>436908.74466759223</v>
      </c>
      <c r="J80" s="32">
        <f t="shared" si="8"/>
        <v>146528.79836044373</v>
      </c>
    </row>
    <row r="81" spans="1:10" ht="16.05" customHeight="1" x14ac:dyDescent="0.3">
      <c r="A81" s="30">
        <v>54</v>
      </c>
      <c r="B81" s="31">
        <f t="shared" si="2"/>
        <v>1227.8278692953802</v>
      </c>
      <c r="C81" s="31">
        <f t="shared" si="4"/>
        <v>199.39889279089584</v>
      </c>
      <c r="D81" s="31">
        <f t="shared" si="5"/>
        <v>1028.4289765044844</v>
      </c>
      <c r="E81" s="31">
        <f t="shared" si="6"/>
        <v>290180.5474143576</v>
      </c>
      <c r="G81" s="30">
        <v>54</v>
      </c>
      <c r="H81" s="32">
        <f t="shared" si="7"/>
        <v>290180.5474143576</v>
      </c>
      <c r="I81" s="32">
        <f t="shared" si="9"/>
        <v>437636.92590870487</v>
      </c>
      <c r="J81" s="32">
        <f t="shared" si="8"/>
        <v>147456.37849434727</v>
      </c>
    </row>
    <row r="82" spans="1:10" ht="16.05" customHeight="1" x14ac:dyDescent="0.3">
      <c r="A82" s="30">
        <v>55</v>
      </c>
      <c r="B82" s="31">
        <f t="shared" si="2"/>
        <v>1227.8278692953802</v>
      </c>
      <c r="C82" s="31">
        <f t="shared" si="4"/>
        <v>200.10509720286359</v>
      </c>
      <c r="D82" s="31">
        <f t="shared" si="5"/>
        <v>1027.7227720925166</v>
      </c>
      <c r="E82" s="31">
        <f t="shared" si="6"/>
        <v>289980.44231715472</v>
      </c>
      <c r="G82" s="30">
        <v>55</v>
      </c>
      <c r="H82" s="32">
        <f t="shared" si="7"/>
        <v>289980.44231715472</v>
      </c>
      <c r="I82" s="32">
        <f t="shared" si="9"/>
        <v>438366.32078521937</v>
      </c>
      <c r="J82" s="32">
        <f t="shared" si="8"/>
        <v>148385.87846806465</v>
      </c>
    </row>
    <row r="83" spans="1:10" ht="16.05" customHeight="1" x14ac:dyDescent="0.3">
      <c r="A83" s="30">
        <v>56</v>
      </c>
      <c r="B83" s="31">
        <f t="shared" si="2"/>
        <v>1227.8278692953802</v>
      </c>
      <c r="C83" s="31">
        <f t="shared" si="4"/>
        <v>200.81380275545712</v>
      </c>
      <c r="D83" s="31">
        <f t="shared" si="5"/>
        <v>1027.0140665399231</v>
      </c>
      <c r="E83" s="31">
        <f t="shared" si="6"/>
        <v>289779.62851439929</v>
      </c>
      <c r="G83" s="30">
        <v>56</v>
      </c>
      <c r="H83" s="32">
        <f t="shared" si="7"/>
        <v>289779.62851439929</v>
      </c>
      <c r="I83" s="32">
        <f t="shared" si="9"/>
        <v>439096.93131986144</v>
      </c>
      <c r="J83" s="32">
        <f t="shared" si="8"/>
        <v>149317.30280546215</v>
      </c>
    </row>
    <row r="84" spans="1:10" ht="16.05" customHeight="1" x14ac:dyDescent="0.3">
      <c r="A84" s="30">
        <v>57</v>
      </c>
      <c r="B84" s="31">
        <f t="shared" si="2"/>
        <v>1227.8278692953802</v>
      </c>
      <c r="C84" s="31">
        <f t="shared" si="4"/>
        <v>201.52501830688266</v>
      </c>
      <c r="D84" s="31">
        <f t="shared" si="5"/>
        <v>1026.3028509884975</v>
      </c>
      <c r="E84" s="31">
        <f t="shared" si="6"/>
        <v>289578.10349609243</v>
      </c>
      <c r="G84" s="30">
        <v>57</v>
      </c>
      <c r="H84" s="32">
        <f t="shared" si="7"/>
        <v>289578.10349609243</v>
      </c>
      <c r="I84" s="32">
        <f t="shared" si="9"/>
        <v>439828.75953872787</v>
      </c>
      <c r="J84" s="32">
        <f t="shared" si="8"/>
        <v>150250.65604263544</v>
      </c>
    </row>
    <row r="85" spans="1:10" ht="16.05" customHeight="1" x14ac:dyDescent="0.3">
      <c r="A85" s="30">
        <v>58</v>
      </c>
      <c r="B85" s="31">
        <f t="shared" si="2"/>
        <v>1227.8278692953802</v>
      </c>
      <c r="C85" s="31">
        <f t="shared" si="4"/>
        <v>202.23875274671946</v>
      </c>
      <c r="D85" s="31">
        <f t="shared" si="5"/>
        <v>1025.5891165486607</v>
      </c>
      <c r="E85" s="31">
        <f t="shared" si="6"/>
        <v>289375.86474334571</v>
      </c>
      <c r="G85" s="30">
        <v>58</v>
      </c>
      <c r="H85" s="32">
        <f t="shared" si="7"/>
        <v>289375.86474334571</v>
      </c>
      <c r="I85" s="32">
        <f t="shared" si="9"/>
        <v>440561.80747129244</v>
      </c>
      <c r="J85" s="32">
        <f t="shared" si="8"/>
        <v>151185.94272794673</v>
      </c>
    </row>
    <row r="86" spans="1:10" ht="16.05" customHeight="1" x14ac:dyDescent="0.3">
      <c r="A86" s="30">
        <v>59</v>
      </c>
      <c r="B86" s="31">
        <f t="shared" si="2"/>
        <v>1227.8278692953802</v>
      </c>
      <c r="C86" s="31">
        <f t="shared" si="4"/>
        <v>202.95501499603074</v>
      </c>
      <c r="D86" s="31">
        <f t="shared" si="5"/>
        <v>1024.8728542993495</v>
      </c>
      <c r="E86" s="31">
        <f t="shared" si="6"/>
        <v>289172.90972834965</v>
      </c>
      <c r="G86" s="30">
        <v>59</v>
      </c>
      <c r="H86" s="32">
        <f t="shared" si="7"/>
        <v>289172.90972834965</v>
      </c>
      <c r="I86" s="32">
        <f t="shared" si="9"/>
        <v>441296.07715041126</v>
      </c>
      <c r="J86" s="32">
        <f t="shared" si="8"/>
        <v>152123.16742206161</v>
      </c>
    </row>
    <row r="87" spans="1:10" ht="16.05" customHeight="1" x14ac:dyDescent="0.3">
      <c r="A87" s="30">
        <v>60</v>
      </c>
      <c r="B87" s="31">
        <f t="shared" si="2"/>
        <v>1227.8278692953802</v>
      </c>
      <c r="C87" s="31">
        <f t="shared" si="4"/>
        <v>203.67381400747513</v>
      </c>
      <c r="D87" s="31">
        <f t="shared" si="5"/>
        <v>1024.1540552879051</v>
      </c>
      <c r="E87" s="31">
        <f t="shared" si="6"/>
        <v>288969.23591434216</v>
      </c>
      <c r="G87" s="30">
        <v>60</v>
      </c>
      <c r="H87" s="32">
        <f t="shared" si="7"/>
        <v>288969.23591434216</v>
      </c>
      <c r="I87" s="32">
        <f t="shared" si="9"/>
        <v>442031.57061232865</v>
      </c>
      <c r="J87" s="32">
        <f t="shared" si="8"/>
        <v>153062.33469798649</v>
      </c>
    </row>
    <row r="88" spans="1:10" ht="16.05" customHeight="1" x14ac:dyDescent="0.3">
      <c r="A88" s="30">
        <v>61</v>
      </c>
      <c r="B88" s="31">
        <f t="shared" si="2"/>
        <v>1227.8278692953802</v>
      </c>
      <c r="C88" s="31">
        <f t="shared" si="4"/>
        <v>204.39515876541827</v>
      </c>
      <c r="D88" s="31">
        <f t="shared" si="5"/>
        <v>1023.4327105299619</v>
      </c>
      <c r="E88" s="31">
        <f t="shared" si="6"/>
        <v>288764.84075557673</v>
      </c>
      <c r="G88" s="30">
        <v>61</v>
      </c>
      <c r="H88" s="32">
        <f t="shared" si="7"/>
        <v>288764.84075557673</v>
      </c>
      <c r="I88" s="32">
        <f t="shared" si="9"/>
        <v>442768.28989668255</v>
      </c>
      <c r="J88" s="32">
        <f t="shared" si="8"/>
        <v>154003.44914110581</v>
      </c>
    </row>
    <row r="89" spans="1:10" ht="16.05" customHeight="1" x14ac:dyDescent="0.3">
      <c r="A89" s="30">
        <v>62</v>
      </c>
      <c r="B89" s="31">
        <f t="shared" si="2"/>
        <v>1227.8278692953802</v>
      </c>
      <c r="C89" s="31">
        <f t="shared" si="4"/>
        <v>205.11905828604586</v>
      </c>
      <c r="D89" s="31">
        <f t="shared" si="5"/>
        <v>1022.7088110093343</v>
      </c>
      <c r="E89" s="31">
        <f t="shared" si="6"/>
        <v>288559.72169729066</v>
      </c>
      <c r="G89" s="30">
        <v>62</v>
      </c>
      <c r="H89" s="32">
        <f t="shared" si="7"/>
        <v>288559.72169729066</v>
      </c>
      <c r="I89" s="32">
        <f t="shared" si="9"/>
        <v>443506.23704651039</v>
      </c>
      <c r="J89" s="32">
        <f t="shared" si="8"/>
        <v>154946.51534921973</v>
      </c>
    </row>
    <row r="90" spans="1:10" ht="16.05" customHeight="1" x14ac:dyDescent="0.3">
      <c r="A90" s="30">
        <v>63</v>
      </c>
      <c r="B90" s="31">
        <f t="shared" si="2"/>
        <v>1227.8278692953802</v>
      </c>
      <c r="C90" s="31">
        <f t="shared" si="4"/>
        <v>205.8455216174757</v>
      </c>
      <c r="D90" s="31">
        <f t="shared" si="5"/>
        <v>1021.9823476779045</v>
      </c>
      <c r="E90" s="31">
        <f t="shared" si="6"/>
        <v>288353.87617567321</v>
      </c>
      <c r="G90" s="30">
        <v>63</v>
      </c>
      <c r="H90" s="32">
        <f t="shared" si="7"/>
        <v>288353.87617567321</v>
      </c>
      <c r="I90" s="32">
        <f t="shared" si="9"/>
        <v>444245.4141082546</v>
      </c>
      <c r="J90" s="32">
        <f t="shared" si="8"/>
        <v>155891.53793258138</v>
      </c>
    </row>
    <row r="91" spans="1:10" ht="16.05" customHeight="1" x14ac:dyDescent="0.3">
      <c r="A91" s="30">
        <v>64</v>
      </c>
      <c r="B91" s="31">
        <f t="shared" si="2"/>
        <v>1227.8278692953802</v>
      </c>
      <c r="C91" s="31">
        <f t="shared" si="4"/>
        <v>206.57455783987086</v>
      </c>
      <c r="D91" s="31">
        <f t="shared" si="5"/>
        <v>1021.2533114555093</v>
      </c>
      <c r="E91" s="31">
        <f t="shared" si="6"/>
        <v>288147.30161783332</v>
      </c>
      <c r="G91" s="30">
        <v>64</v>
      </c>
      <c r="H91" s="32">
        <f t="shared" ref="H91:H100" si="10">E91</f>
        <v>288147.30161783332</v>
      </c>
      <c r="I91" s="32">
        <f t="shared" si="9"/>
        <v>444985.82313176838</v>
      </c>
      <c r="J91" s="32">
        <f t="shared" ref="J91:J100" si="11">I91-H91</f>
        <v>156838.52151393506</v>
      </c>
    </row>
    <row r="92" spans="1:10" ht="16.05" customHeight="1" x14ac:dyDescent="0.3">
      <c r="A92" s="30">
        <v>65</v>
      </c>
      <c r="B92" s="31">
        <f t="shared" si="2"/>
        <v>1227.8278692953802</v>
      </c>
      <c r="C92" s="31">
        <f t="shared" si="4"/>
        <v>207.30617606555381</v>
      </c>
      <c r="D92" s="31">
        <f t="shared" si="5"/>
        <v>1020.5216932298264</v>
      </c>
      <c r="E92" s="31">
        <f t="shared" si="6"/>
        <v>287939.99544176779</v>
      </c>
      <c r="G92" s="30">
        <v>65</v>
      </c>
      <c r="H92" s="32">
        <f t="shared" si="10"/>
        <v>287939.99544176779</v>
      </c>
      <c r="I92" s="32">
        <f t="shared" si="9"/>
        <v>445727.46617032134</v>
      </c>
      <c r="J92" s="32">
        <f t="shared" si="11"/>
        <v>157787.47072855354</v>
      </c>
    </row>
    <row r="93" spans="1:10" ht="16.05" customHeight="1" x14ac:dyDescent="0.3">
      <c r="A93" s="30">
        <v>66</v>
      </c>
      <c r="B93" s="31">
        <f t="shared" ref="B93:B156" si="12">$E$23</f>
        <v>1227.8278692953802</v>
      </c>
      <c r="C93" s="31">
        <f t="shared" si="4"/>
        <v>208.04038543911918</v>
      </c>
      <c r="D93" s="31">
        <f t="shared" si="5"/>
        <v>1019.787483856261</v>
      </c>
      <c r="E93" s="31">
        <f t="shared" si="6"/>
        <v>287731.95505632868</v>
      </c>
      <c r="G93" s="30">
        <v>66</v>
      </c>
      <c r="H93" s="32">
        <f t="shared" si="10"/>
        <v>287731.95505632868</v>
      </c>
      <c r="I93" s="32">
        <f t="shared" ref="I93:I100" si="13">($E$11/$E$9+1)*I92</f>
        <v>446470.34528060519</v>
      </c>
      <c r="J93" s="32">
        <f t="shared" si="11"/>
        <v>158738.39022427652</v>
      </c>
    </row>
    <row r="94" spans="1:10" ht="16.05" customHeight="1" x14ac:dyDescent="0.3">
      <c r="A94" s="30">
        <v>67</v>
      </c>
      <c r="B94" s="31">
        <f t="shared" si="12"/>
        <v>1227.8278692953802</v>
      </c>
      <c r="C94" s="31">
        <f t="shared" si="4"/>
        <v>208.77719513754937</v>
      </c>
      <c r="D94" s="31">
        <f t="shared" si="5"/>
        <v>1019.0506741578308</v>
      </c>
      <c r="E94" s="31">
        <f t="shared" si="6"/>
        <v>287523.1778611911</v>
      </c>
      <c r="G94" s="30">
        <v>67</v>
      </c>
      <c r="H94" s="32">
        <f t="shared" si="10"/>
        <v>287523.1778611911</v>
      </c>
      <c r="I94" s="32">
        <f t="shared" si="13"/>
        <v>447214.46252273954</v>
      </c>
      <c r="J94" s="32">
        <f t="shared" si="11"/>
        <v>159691.28466154845</v>
      </c>
    </row>
    <row r="95" spans="1:10" ht="16.05" customHeight="1" x14ac:dyDescent="0.3">
      <c r="A95" s="30">
        <v>68</v>
      </c>
      <c r="B95" s="31">
        <f t="shared" si="12"/>
        <v>1227.8278692953802</v>
      </c>
      <c r="C95" s="31">
        <f t="shared" si="4"/>
        <v>209.51661437032828</v>
      </c>
      <c r="D95" s="31">
        <f t="shared" si="5"/>
        <v>1018.3112549250519</v>
      </c>
      <c r="E95" s="31">
        <f t="shared" si="6"/>
        <v>287313.66124682076</v>
      </c>
      <c r="G95" s="30">
        <v>68</v>
      </c>
      <c r="H95" s="32">
        <f t="shared" si="10"/>
        <v>287313.66124682076</v>
      </c>
      <c r="I95" s="32">
        <f t="shared" si="13"/>
        <v>447959.81996027747</v>
      </c>
      <c r="J95" s="32">
        <f t="shared" si="11"/>
        <v>160646.15871345671</v>
      </c>
    </row>
    <row r="96" spans="1:10" ht="16.05" customHeight="1" x14ac:dyDescent="0.3">
      <c r="A96" s="30">
        <v>69</v>
      </c>
      <c r="B96" s="31">
        <f t="shared" si="12"/>
        <v>1227.8278692953802</v>
      </c>
      <c r="C96" s="31">
        <f t="shared" si="4"/>
        <v>210.25865237955657</v>
      </c>
      <c r="D96" s="31">
        <f t="shared" si="5"/>
        <v>1017.5692169158236</v>
      </c>
      <c r="E96" s="31">
        <f t="shared" si="6"/>
        <v>287103.4025944412</v>
      </c>
      <c r="G96" s="30">
        <v>69</v>
      </c>
      <c r="H96" s="32">
        <f t="shared" si="10"/>
        <v>287103.4025944412</v>
      </c>
      <c r="I96" s="32">
        <f t="shared" si="13"/>
        <v>448706.41966021131</v>
      </c>
      <c r="J96" s="32">
        <f t="shared" si="11"/>
        <v>161603.01706577011</v>
      </c>
    </row>
    <row r="97" spans="1:10" ht="16.05" customHeight="1" x14ac:dyDescent="0.3">
      <c r="A97" s="30">
        <v>70</v>
      </c>
      <c r="B97" s="31">
        <f t="shared" si="12"/>
        <v>1227.8278692953802</v>
      </c>
      <c r="C97" s="31">
        <f t="shared" ref="C97:C160" si="14">B97-D97</f>
        <v>211.00331844006757</v>
      </c>
      <c r="D97" s="31">
        <f t="shared" ref="D97:D160" si="15">$E$21/$E$22*E96</f>
        <v>1016.8245508553126</v>
      </c>
      <c r="E97" s="31">
        <f t="shared" ref="E97:E160" si="16">E96-C97</f>
        <v>286892.39927600115</v>
      </c>
      <c r="G97" s="30">
        <v>70</v>
      </c>
      <c r="H97" s="32">
        <f t="shared" si="10"/>
        <v>286892.39927600115</v>
      </c>
      <c r="I97" s="32">
        <f t="shared" si="13"/>
        <v>449454.26369297836</v>
      </c>
      <c r="J97" s="32">
        <f t="shared" si="11"/>
        <v>162561.86441697722</v>
      </c>
    </row>
    <row r="98" spans="1:10" ht="16.05" customHeight="1" x14ac:dyDescent="0.3">
      <c r="A98" s="30">
        <v>71</v>
      </c>
      <c r="B98" s="31">
        <f t="shared" si="12"/>
        <v>1227.8278692953802</v>
      </c>
      <c r="C98" s="31">
        <f t="shared" si="14"/>
        <v>211.75062185954278</v>
      </c>
      <c r="D98" s="31">
        <f t="shared" si="15"/>
        <v>1016.0772474358374</v>
      </c>
      <c r="E98" s="31">
        <f t="shared" si="16"/>
        <v>286680.64865414158</v>
      </c>
      <c r="G98" s="30">
        <v>71</v>
      </c>
      <c r="H98" s="32">
        <f t="shared" si="10"/>
        <v>286680.64865414158</v>
      </c>
      <c r="I98" s="32">
        <f t="shared" si="13"/>
        <v>450203.35413246666</v>
      </c>
      <c r="J98" s="32">
        <f t="shared" si="11"/>
        <v>163522.70547832508</v>
      </c>
    </row>
    <row r="99" spans="1:10" ht="16.05" customHeight="1" x14ac:dyDescent="0.3">
      <c r="A99" s="30">
        <v>72</v>
      </c>
      <c r="B99" s="31">
        <f t="shared" si="12"/>
        <v>1227.8278692953802</v>
      </c>
      <c r="C99" s="31">
        <f t="shared" si="14"/>
        <v>212.50057197862873</v>
      </c>
      <c r="D99" s="31">
        <f t="shared" si="15"/>
        <v>1015.3272973167515</v>
      </c>
      <c r="E99" s="31">
        <f t="shared" si="16"/>
        <v>286468.14808216295</v>
      </c>
      <c r="G99" s="30">
        <v>72</v>
      </c>
      <c r="H99" s="32">
        <f t="shared" si="10"/>
        <v>286468.14808216295</v>
      </c>
      <c r="I99" s="32">
        <f t="shared" si="13"/>
        <v>450953.69305602077</v>
      </c>
      <c r="J99" s="32">
        <f t="shared" si="11"/>
        <v>164485.54497385782</v>
      </c>
    </row>
    <row r="100" spans="1:10" ht="16.05" customHeight="1" x14ac:dyDescent="0.3">
      <c r="A100" s="113">
        <v>73</v>
      </c>
      <c r="B100" s="114">
        <f t="shared" si="12"/>
        <v>1227.8278692953802</v>
      </c>
      <c r="C100" s="114">
        <f t="shared" si="14"/>
        <v>213.25317817105304</v>
      </c>
      <c r="D100" s="114">
        <f t="shared" si="15"/>
        <v>1014.5746911243272</v>
      </c>
      <c r="E100" s="114">
        <f t="shared" si="16"/>
        <v>286254.8949039919</v>
      </c>
      <c r="G100" s="113">
        <v>73</v>
      </c>
      <c r="H100" s="90">
        <f t="shared" si="10"/>
        <v>286254.8949039919</v>
      </c>
      <c r="I100" s="90">
        <f t="shared" si="13"/>
        <v>451705.28254444752</v>
      </c>
      <c r="J100" s="90">
        <f t="shared" si="11"/>
        <v>165450.38764045562</v>
      </c>
    </row>
    <row r="101" spans="1:10" ht="16.05" customHeight="1" x14ac:dyDescent="0.3">
      <c r="A101" s="30">
        <v>74</v>
      </c>
      <c r="B101" s="31">
        <f t="shared" si="12"/>
        <v>1227.8278692953802</v>
      </c>
      <c r="C101" s="31">
        <f t="shared" si="14"/>
        <v>214.00844984374214</v>
      </c>
      <c r="D101" s="31">
        <f t="shared" si="15"/>
        <v>1013.8194194516381</v>
      </c>
      <c r="E101" s="31">
        <f t="shared" si="16"/>
        <v>286040.88645414816</v>
      </c>
    </row>
    <row r="102" spans="1:10" ht="16.05" customHeight="1" x14ac:dyDescent="0.3">
      <c r="A102" s="30">
        <v>75</v>
      </c>
      <c r="B102" s="31">
        <f t="shared" si="12"/>
        <v>1227.8278692953802</v>
      </c>
      <c r="C102" s="31">
        <f t="shared" si="14"/>
        <v>214.76639643693875</v>
      </c>
      <c r="D102" s="31">
        <f t="shared" si="15"/>
        <v>1013.0614728584414</v>
      </c>
      <c r="E102" s="31">
        <f t="shared" si="16"/>
        <v>285826.1200577112</v>
      </c>
    </row>
    <row r="103" spans="1:10" ht="16.05" customHeight="1" x14ac:dyDescent="0.3">
      <c r="A103" s="30">
        <v>76</v>
      </c>
      <c r="B103" s="31">
        <f t="shared" si="12"/>
        <v>1227.8278692953802</v>
      </c>
      <c r="C103" s="31">
        <f t="shared" si="14"/>
        <v>215.52702742431961</v>
      </c>
      <c r="D103" s="31">
        <f t="shared" si="15"/>
        <v>1012.3008418710606</v>
      </c>
      <c r="E103" s="31">
        <f t="shared" si="16"/>
        <v>285610.59303028689</v>
      </c>
    </row>
    <row r="104" spans="1:10" ht="16.05" customHeight="1" x14ac:dyDescent="0.3">
      <c r="A104" s="30">
        <v>77</v>
      </c>
      <c r="B104" s="31">
        <f t="shared" si="12"/>
        <v>1227.8278692953802</v>
      </c>
      <c r="C104" s="31">
        <f t="shared" si="14"/>
        <v>216.290352313114</v>
      </c>
      <c r="D104" s="31">
        <f t="shared" si="15"/>
        <v>1011.5375169822662</v>
      </c>
      <c r="E104" s="31">
        <f t="shared" si="16"/>
        <v>285394.30267797376</v>
      </c>
    </row>
    <row r="105" spans="1:10" ht="16.05" customHeight="1" x14ac:dyDescent="0.3">
      <c r="A105" s="30">
        <v>78</v>
      </c>
      <c r="B105" s="31">
        <f t="shared" si="12"/>
        <v>1227.8278692953802</v>
      </c>
      <c r="C105" s="31">
        <f t="shared" si="14"/>
        <v>217.05638064422305</v>
      </c>
      <c r="D105" s="31">
        <f t="shared" si="15"/>
        <v>1010.7714886511571</v>
      </c>
      <c r="E105" s="31">
        <f t="shared" si="16"/>
        <v>285177.24629732955</v>
      </c>
    </row>
    <row r="106" spans="1:10" ht="16.05" customHeight="1" x14ac:dyDescent="0.3">
      <c r="A106" s="30">
        <v>79</v>
      </c>
      <c r="B106" s="31">
        <f t="shared" si="12"/>
        <v>1227.8278692953802</v>
      </c>
      <c r="C106" s="31">
        <f t="shared" si="14"/>
        <v>217.82512199233793</v>
      </c>
      <c r="D106" s="31">
        <f t="shared" si="15"/>
        <v>1010.0027473030423</v>
      </c>
      <c r="E106" s="31">
        <f t="shared" si="16"/>
        <v>284959.42117533722</v>
      </c>
    </row>
    <row r="107" spans="1:10" ht="16.05" customHeight="1" x14ac:dyDescent="0.3">
      <c r="A107" s="30">
        <v>80</v>
      </c>
      <c r="B107" s="31">
        <f t="shared" si="12"/>
        <v>1227.8278692953802</v>
      </c>
      <c r="C107" s="31">
        <f t="shared" si="14"/>
        <v>218.59658596606084</v>
      </c>
      <c r="D107" s="31">
        <f t="shared" si="15"/>
        <v>1009.2312833293194</v>
      </c>
      <c r="E107" s="31">
        <f t="shared" si="16"/>
        <v>284740.82458937116</v>
      </c>
    </row>
    <row r="108" spans="1:10" ht="16.05" customHeight="1" x14ac:dyDescent="0.3">
      <c r="A108" s="30">
        <v>81</v>
      </c>
      <c r="B108" s="31">
        <f t="shared" si="12"/>
        <v>1227.8278692953802</v>
      </c>
      <c r="C108" s="31">
        <f t="shared" si="14"/>
        <v>219.37078220802391</v>
      </c>
      <c r="D108" s="31">
        <f t="shared" si="15"/>
        <v>1008.4570870873563</v>
      </c>
      <c r="E108" s="31">
        <f t="shared" si="16"/>
        <v>284521.45380716311</v>
      </c>
    </row>
    <row r="109" spans="1:10" ht="16.05" customHeight="1" x14ac:dyDescent="0.3">
      <c r="A109" s="30">
        <v>82</v>
      </c>
      <c r="B109" s="31">
        <f t="shared" si="12"/>
        <v>1227.8278692953802</v>
      </c>
      <c r="C109" s="31">
        <f t="shared" si="14"/>
        <v>220.14772039501077</v>
      </c>
      <c r="D109" s="31">
        <f t="shared" si="15"/>
        <v>1007.6801489003694</v>
      </c>
      <c r="E109" s="31">
        <f t="shared" si="16"/>
        <v>284301.30608676811</v>
      </c>
    </row>
    <row r="110" spans="1:10" ht="16.05" customHeight="1" x14ac:dyDescent="0.3">
      <c r="A110" s="30">
        <v>83</v>
      </c>
      <c r="B110" s="31">
        <f t="shared" si="12"/>
        <v>1227.8278692953802</v>
      </c>
      <c r="C110" s="31">
        <f t="shared" si="14"/>
        <v>220.92741023807639</v>
      </c>
      <c r="D110" s="31">
        <f t="shared" si="15"/>
        <v>1006.9004590573038</v>
      </c>
      <c r="E110" s="31">
        <f t="shared" si="16"/>
        <v>284080.37867653003</v>
      </c>
    </row>
    <row r="111" spans="1:10" ht="16.05" customHeight="1" x14ac:dyDescent="0.3">
      <c r="A111" s="30">
        <v>84</v>
      </c>
      <c r="B111" s="31">
        <f t="shared" si="12"/>
        <v>1227.8278692953802</v>
      </c>
      <c r="C111" s="31">
        <f t="shared" si="14"/>
        <v>221.70986148266957</v>
      </c>
      <c r="D111" s="31">
        <f t="shared" si="15"/>
        <v>1006.1180078127106</v>
      </c>
      <c r="E111" s="31">
        <f t="shared" si="16"/>
        <v>283858.66881504736</v>
      </c>
    </row>
    <row r="112" spans="1:10" ht="16.05" customHeight="1" x14ac:dyDescent="0.3">
      <c r="A112" s="30">
        <v>85</v>
      </c>
      <c r="B112" s="31">
        <f t="shared" si="12"/>
        <v>1227.8278692953802</v>
      </c>
      <c r="C112" s="31">
        <f t="shared" si="14"/>
        <v>222.49508390875405</v>
      </c>
      <c r="D112" s="31">
        <f t="shared" si="15"/>
        <v>1005.3327853866261</v>
      </c>
      <c r="E112" s="31">
        <f t="shared" si="16"/>
        <v>283636.17373113864</v>
      </c>
    </row>
    <row r="113" spans="1:5" ht="16.05" customHeight="1" x14ac:dyDescent="0.3">
      <c r="A113" s="30">
        <v>86</v>
      </c>
      <c r="B113" s="31">
        <f t="shared" si="12"/>
        <v>1227.8278692953802</v>
      </c>
      <c r="C113" s="31">
        <f t="shared" si="14"/>
        <v>223.28308733093081</v>
      </c>
      <c r="D113" s="31">
        <f t="shared" si="15"/>
        <v>1004.5447819644494</v>
      </c>
      <c r="E113" s="31">
        <f t="shared" si="16"/>
        <v>283412.89064380771</v>
      </c>
    </row>
    <row r="114" spans="1:5" ht="16.05" customHeight="1" x14ac:dyDescent="0.3">
      <c r="A114" s="30">
        <v>87</v>
      </c>
      <c r="B114" s="31">
        <f t="shared" si="12"/>
        <v>1227.8278692953802</v>
      </c>
      <c r="C114" s="31">
        <f t="shared" si="14"/>
        <v>224.07388159856112</v>
      </c>
      <c r="D114" s="31">
        <f t="shared" si="15"/>
        <v>1003.7539876968191</v>
      </c>
      <c r="E114" s="31">
        <f t="shared" si="16"/>
        <v>283188.81676220917</v>
      </c>
    </row>
    <row r="115" spans="1:5" ht="16.05" customHeight="1" x14ac:dyDescent="0.3">
      <c r="A115" s="30">
        <v>88</v>
      </c>
      <c r="B115" s="31">
        <f t="shared" si="12"/>
        <v>1227.8278692953802</v>
      </c>
      <c r="C115" s="31">
        <f t="shared" si="14"/>
        <v>224.86747659588934</v>
      </c>
      <c r="D115" s="31">
        <f t="shared" si="15"/>
        <v>1002.9603926994909</v>
      </c>
      <c r="E115" s="31">
        <f t="shared" si="16"/>
        <v>282963.94928561326</v>
      </c>
    </row>
    <row r="116" spans="1:5" ht="16.05" customHeight="1" x14ac:dyDescent="0.3">
      <c r="A116" s="30">
        <v>89</v>
      </c>
      <c r="B116" s="31">
        <f t="shared" si="12"/>
        <v>1227.8278692953802</v>
      </c>
      <c r="C116" s="31">
        <f t="shared" si="14"/>
        <v>225.66388224216655</v>
      </c>
      <c r="D116" s="31">
        <f t="shared" si="15"/>
        <v>1002.1639870532136</v>
      </c>
      <c r="E116" s="31">
        <f t="shared" si="16"/>
        <v>282738.28540337109</v>
      </c>
    </row>
    <row r="117" spans="1:5" ht="16.05" customHeight="1" x14ac:dyDescent="0.3">
      <c r="A117" s="30">
        <v>90</v>
      </c>
      <c r="B117" s="31">
        <f t="shared" si="12"/>
        <v>1227.8278692953802</v>
      </c>
      <c r="C117" s="31">
        <f t="shared" si="14"/>
        <v>226.46310849177416</v>
      </c>
      <c r="D117" s="31">
        <f t="shared" si="15"/>
        <v>1001.364760803606</v>
      </c>
      <c r="E117" s="31">
        <f t="shared" si="16"/>
        <v>282511.8222948793</v>
      </c>
    </row>
    <row r="118" spans="1:5" ht="16.05" customHeight="1" x14ac:dyDescent="0.3">
      <c r="A118" s="30">
        <v>91</v>
      </c>
      <c r="B118" s="31">
        <f t="shared" si="12"/>
        <v>1227.8278692953802</v>
      </c>
      <c r="C118" s="31">
        <f t="shared" si="14"/>
        <v>227.26516533434926</v>
      </c>
      <c r="D118" s="31">
        <f t="shared" si="15"/>
        <v>1000.5627039610309</v>
      </c>
      <c r="E118" s="31">
        <f t="shared" si="16"/>
        <v>282284.55712954496</v>
      </c>
    </row>
    <row r="119" spans="1:5" ht="16.05" customHeight="1" x14ac:dyDescent="0.3">
      <c r="A119" s="30">
        <v>92</v>
      </c>
      <c r="B119" s="31">
        <f t="shared" si="12"/>
        <v>1227.8278692953802</v>
      </c>
      <c r="C119" s="31">
        <f t="shared" si="14"/>
        <v>228.07006279490838</v>
      </c>
      <c r="D119" s="31">
        <f t="shared" si="15"/>
        <v>999.75780650047182</v>
      </c>
      <c r="E119" s="31">
        <f t="shared" si="16"/>
        <v>282056.48706675007</v>
      </c>
    </row>
    <row r="120" spans="1:5" ht="16.05" customHeight="1" x14ac:dyDescent="0.3">
      <c r="A120" s="30">
        <v>93</v>
      </c>
      <c r="B120" s="31">
        <f t="shared" si="12"/>
        <v>1227.8278692953802</v>
      </c>
      <c r="C120" s="31">
        <f t="shared" si="14"/>
        <v>228.87781093397359</v>
      </c>
      <c r="D120" s="31">
        <f t="shared" si="15"/>
        <v>998.9500583614066</v>
      </c>
      <c r="E120" s="31">
        <f t="shared" si="16"/>
        <v>281827.60925581609</v>
      </c>
    </row>
    <row r="121" spans="1:5" ht="16.05" customHeight="1" x14ac:dyDescent="0.3">
      <c r="A121" s="30">
        <v>94</v>
      </c>
      <c r="B121" s="31">
        <f t="shared" si="12"/>
        <v>1227.8278692953802</v>
      </c>
      <c r="C121" s="31">
        <f t="shared" si="14"/>
        <v>229.68841984769813</v>
      </c>
      <c r="D121" s="31">
        <f t="shared" si="15"/>
        <v>998.13944944768207</v>
      </c>
      <c r="E121" s="31">
        <f t="shared" si="16"/>
        <v>281597.9208359684</v>
      </c>
    </row>
    <row r="122" spans="1:5" ht="16.05" customHeight="1" x14ac:dyDescent="0.3">
      <c r="A122" s="30">
        <v>95</v>
      </c>
      <c r="B122" s="31">
        <f t="shared" si="12"/>
        <v>1227.8278692953802</v>
      </c>
      <c r="C122" s="31">
        <f t="shared" si="14"/>
        <v>230.50189966799201</v>
      </c>
      <c r="D122" s="31">
        <f t="shared" si="15"/>
        <v>997.32596962738819</v>
      </c>
      <c r="E122" s="31">
        <f t="shared" si="16"/>
        <v>281367.41893630038</v>
      </c>
    </row>
    <row r="123" spans="1:5" ht="16.05" customHeight="1" x14ac:dyDescent="0.3">
      <c r="A123" s="30">
        <v>96</v>
      </c>
      <c r="B123" s="31">
        <f t="shared" si="12"/>
        <v>1227.8278692953802</v>
      </c>
      <c r="C123" s="31">
        <f t="shared" si="14"/>
        <v>231.31826056264958</v>
      </c>
      <c r="D123" s="31">
        <f t="shared" si="15"/>
        <v>996.50960873273061</v>
      </c>
      <c r="E123" s="31">
        <f t="shared" si="16"/>
        <v>281136.10067573772</v>
      </c>
    </row>
    <row r="124" spans="1:5" ht="16.05" customHeight="1" x14ac:dyDescent="0.3">
      <c r="A124" s="30">
        <v>97</v>
      </c>
      <c r="B124" s="31">
        <f t="shared" si="12"/>
        <v>1227.8278692953802</v>
      </c>
      <c r="C124" s="31">
        <f t="shared" si="14"/>
        <v>232.13751273547575</v>
      </c>
      <c r="D124" s="31">
        <f t="shared" si="15"/>
        <v>995.69035655990444</v>
      </c>
      <c r="E124" s="31">
        <f t="shared" si="16"/>
        <v>280903.96316300222</v>
      </c>
    </row>
    <row r="125" spans="1:5" ht="16.05" customHeight="1" x14ac:dyDescent="0.3">
      <c r="A125" s="30">
        <v>98</v>
      </c>
      <c r="B125" s="31">
        <f t="shared" si="12"/>
        <v>1227.8278692953802</v>
      </c>
      <c r="C125" s="31">
        <f t="shared" si="14"/>
        <v>232.95966642641395</v>
      </c>
      <c r="D125" s="31">
        <f t="shared" si="15"/>
        <v>994.86820286896625</v>
      </c>
      <c r="E125" s="31">
        <f t="shared" si="16"/>
        <v>280671.00349657581</v>
      </c>
    </row>
    <row r="126" spans="1:5" ht="16.05" customHeight="1" x14ac:dyDescent="0.3">
      <c r="A126" s="30">
        <v>99</v>
      </c>
      <c r="B126" s="31">
        <f t="shared" si="12"/>
        <v>1227.8278692953802</v>
      </c>
      <c r="C126" s="31">
        <f t="shared" si="14"/>
        <v>233.78473191167416</v>
      </c>
      <c r="D126" s="31">
        <f t="shared" si="15"/>
        <v>994.04313738370604</v>
      </c>
      <c r="E126" s="31">
        <f t="shared" si="16"/>
        <v>280437.21876466414</v>
      </c>
    </row>
    <row r="127" spans="1:5" ht="16.05" customHeight="1" x14ac:dyDescent="0.3">
      <c r="A127" s="30">
        <v>100</v>
      </c>
      <c r="B127" s="31">
        <f t="shared" si="12"/>
        <v>1227.8278692953802</v>
      </c>
      <c r="C127" s="31">
        <f t="shared" si="14"/>
        <v>234.61271950386129</v>
      </c>
      <c r="D127" s="31">
        <f t="shared" si="15"/>
        <v>993.21514979151891</v>
      </c>
      <c r="E127" s="31">
        <f t="shared" si="16"/>
        <v>280202.60604516027</v>
      </c>
    </row>
    <row r="128" spans="1:5" ht="16.05" customHeight="1" x14ac:dyDescent="0.3">
      <c r="A128" s="30">
        <v>101</v>
      </c>
      <c r="B128" s="31">
        <f t="shared" si="12"/>
        <v>1227.8278692953802</v>
      </c>
      <c r="C128" s="31">
        <f t="shared" si="14"/>
        <v>235.44363955210417</v>
      </c>
      <c r="D128" s="31">
        <f t="shared" si="15"/>
        <v>992.38422974327602</v>
      </c>
      <c r="E128" s="31">
        <f t="shared" si="16"/>
        <v>279967.16240560816</v>
      </c>
    </row>
    <row r="129" spans="1:5" ht="16.05" customHeight="1" x14ac:dyDescent="0.3">
      <c r="A129" s="30">
        <v>102</v>
      </c>
      <c r="B129" s="31">
        <f t="shared" si="12"/>
        <v>1227.8278692953802</v>
      </c>
      <c r="C129" s="31">
        <f t="shared" si="14"/>
        <v>236.27750244218453</v>
      </c>
      <c r="D129" s="31">
        <f t="shared" si="15"/>
        <v>991.55036685319567</v>
      </c>
      <c r="E129" s="31">
        <f t="shared" si="16"/>
        <v>279730.88490316598</v>
      </c>
    </row>
    <row r="130" spans="1:5" ht="16.05" customHeight="1" x14ac:dyDescent="0.3">
      <c r="A130" s="30">
        <v>103</v>
      </c>
      <c r="B130" s="31">
        <f t="shared" si="12"/>
        <v>1227.8278692953802</v>
      </c>
      <c r="C130" s="31">
        <f t="shared" si="14"/>
        <v>237.11431859666732</v>
      </c>
      <c r="D130" s="31">
        <f t="shared" si="15"/>
        <v>990.71355069871288</v>
      </c>
      <c r="E130" s="31">
        <f t="shared" si="16"/>
        <v>279493.77058456931</v>
      </c>
    </row>
    <row r="131" spans="1:5" ht="16.05" customHeight="1" x14ac:dyDescent="0.3">
      <c r="A131" s="30">
        <v>104</v>
      </c>
      <c r="B131" s="31">
        <f t="shared" si="12"/>
        <v>1227.8278692953802</v>
      </c>
      <c r="C131" s="31">
        <f t="shared" si="14"/>
        <v>237.95409847503049</v>
      </c>
      <c r="D131" s="31">
        <f t="shared" si="15"/>
        <v>989.8737708203497</v>
      </c>
      <c r="E131" s="31">
        <f t="shared" si="16"/>
        <v>279255.81648609426</v>
      </c>
    </row>
    <row r="132" spans="1:5" ht="16.05" customHeight="1" x14ac:dyDescent="0.3">
      <c r="A132" s="30">
        <v>105</v>
      </c>
      <c r="B132" s="31">
        <f t="shared" si="12"/>
        <v>1227.8278692953802</v>
      </c>
      <c r="C132" s="31">
        <f t="shared" si="14"/>
        <v>238.79685257379629</v>
      </c>
      <c r="D132" s="31">
        <f t="shared" si="15"/>
        <v>989.03101672158391</v>
      </c>
      <c r="E132" s="31">
        <f t="shared" si="16"/>
        <v>279017.01963352045</v>
      </c>
    </row>
    <row r="133" spans="1:5" ht="16.05" customHeight="1" x14ac:dyDescent="0.3">
      <c r="A133" s="30">
        <v>106</v>
      </c>
      <c r="B133" s="31">
        <f t="shared" si="12"/>
        <v>1227.8278692953802</v>
      </c>
      <c r="C133" s="31">
        <f t="shared" si="14"/>
        <v>239.64259142666185</v>
      </c>
      <c r="D133" s="31">
        <f t="shared" si="15"/>
        <v>988.18527786871834</v>
      </c>
      <c r="E133" s="31">
        <f t="shared" si="16"/>
        <v>278777.37704209378</v>
      </c>
    </row>
    <row r="134" spans="1:5" ht="16.05" customHeight="1" x14ac:dyDescent="0.3">
      <c r="A134" s="30">
        <v>107</v>
      </c>
      <c r="B134" s="31">
        <f t="shared" si="12"/>
        <v>1227.8278692953802</v>
      </c>
      <c r="C134" s="31">
        <f t="shared" si="14"/>
        <v>240.49132560463136</v>
      </c>
      <c r="D134" s="31">
        <f t="shared" si="15"/>
        <v>987.33654369074884</v>
      </c>
      <c r="E134" s="31">
        <f t="shared" si="16"/>
        <v>278536.88571648917</v>
      </c>
    </row>
    <row r="135" spans="1:5" ht="16.05" customHeight="1" x14ac:dyDescent="0.3">
      <c r="A135" s="30">
        <v>108</v>
      </c>
      <c r="B135" s="31">
        <f t="shared" si="12"/>
        <v>1227.8278692953802</v>
      </c>
      <c r="C135" s="31">
        <f t="shared" si="14"/>
        <v>241.34306571614763</v>
      </c>
      <c r="D135" s="31">
        <f t="shared" si="15"/>
        <v>986.48480357923256</v>
      </c>
      <c r="E135" s="31">
        <f t="shared" si="16"/>
        <v>278295.54265077302</v>
      </c>
    </row>
    <row r="136" spans="1:5" ht="16.05" customHeight="1" x14ac:dyDescent="0.3">
      <c r="A136" s="30">
        <v>109</v>
      </c>
      <c r="B136" s="31">
        <f t="shared" si="12"/>
        <v>1227.8278692953802</v>
      </c>
      <c r="C136" s="31">
        <f t="shared" si="14"/>
        <v>242.19782240722566</v>
      </c>
      <c r="D136" s="31">
        <f t="shared" si="15"/>
        <v>985.63004688815454</v>
      </c>
      <c r="E136" s="31">
        <f t="shared" si="16"/>
        <v>278053.34482836578</v>
      </c>
    </row>
    <row r="137" spans="1:5" ht="16.05" customHeight="1" x14ac:dyDescent="0.3">
      <c r="A137" s="30">
        <v>110</v>
      </c>
      <c r="B137" s="31">
        <f t="shared" si="12"/>
        <v>1227.8278692953802</v>
      </c>
      <c r="C137" s="31">
        <f t="shared" si="14"/>
        <v>243.05560636158464</v>
      </c>
      <c r="D137" s="31">
        <f t="shared" si="15"/>
        <v>984.77226293379556</v>
      </c>
      <c r="E137" s="31">
        <f t="shared" si="16"/>
        <v>277810.28922200418</v>
      </c>
    </row>
    <row r="138" spans="1:5" ht="16.05" customHeight="1" x14ac:dyDescent="0.3">
      <c r="A138" s="30">
        <v>111</v>
      </c>
      <c r="B138" s="31">
        <f t="shared" si="12"/>
        <v>1227.8278692953802</v>
      </c>
      <c r="C138" s="31">
        <f t="shared" si="14"/>
        <v>243.91642830078194</v>
      </c>
      <c r="D138" s="31">
        <f t="shared" si="15"/>
        <v>983.91144099459825</v>
      </c>
      <c r="E138" s="31">
        <f t="shared" si="16"/>
        <v>277566.3727937034</v>
      </c>
    </row>
    <row r="139" spans="1:5" ht="16.05" customHeight="1" x14ac:dyDescent="0.3">
      <c r="A139" s="30">
        <v>112</v>
      </c>
      <c r="B139" s="31">
        <f t="shared" si="12"/>
        <v>1227.8278692953802</v>
      </c>
      <c r="C139" s="31">
        <f t="shared" si="14"/>
        <v>244.78029898434727</v>
      </c>
      <c r="D139" s="31">
        <f t="shared" si="15"/>
        <v>983.04757031103293</v>
      </c>
      <c r="E139" s="31">
        <f t="shared" si="16"/>
        <v>277321.59249471908</v>
      </c>
    </row>
    <row r="140" spans="1:5" ht="16.05" customHeight="1" x14ac:dyDescent="0.3">
      <c r="A140" s="30">
        <v>113</v>
      </c>
      <c r="B140" s="31">
        <f t="shared" si="12"/>
        <v>1227.8278692953802</v>
      </c>
      <c r="C140" s="31">
        <f t="shared" si="14"/>
        <v>245.64722920991676</v>
      </c>
      <c r="D140" s="31">
        <f t="shared" si="15"/>
        <v>982.18064008546344</v>
      </c>
      <c r="E140" s="31">
        <f t="shared" si="16"/>
        <v>277075.94526550919</v>
      </c>
    </row>
    <row r="141" spans="1:5" ht="16.05" customHeight="1" x14ac:dyDescent="0.3">
      <c r="A141" s="30">
        <v>114</v>
      </c>
      <c r="B141" s="31">
        <f t="shared" si="12"/>
        <v>1227.8278692953802</v>
      </c>
      <c r="C141" s="31">
        <f t="shared" si="14"/>
        <v>246.51722981336843</v>
      </c>
      <c r="D141" s="31">
        <f t="shared" si="15"/>
        <v>981.31063948201177</v>
      </c>
      <c r="E141" s="31">
        <f t="shared" si="16"/>
        <v>276829.4280356958</v>
      </c>
    </row>
    <row r="142" spans="1:5" ht="16.05" customHeight="1" x14ac:dyDescent="0.3">
      <c r="A142" s="30">
        <v>115</v>
      </c>
      <c r="B142" s="31">
        <f t="shared" si="12"/>
        <v>1227.8278692953802</v>
      </c>
      <c r="C142" s="31">
        <f t="shared" si="14"/>
        <v>247.39031166895745</v>
      </c>
      <c r="D142" s="31">
        <f t="shared" si="15"/>
        <v>980.43755762642274</v>
      </c>
      <c r="E142" s="31">
        <f t="shared" si="16"/>
        <v>276582.03772402683</v>
      </c>
    </row>
    <row r="143" spans="1:5" ht="16.05" customHeight="1" x14ac:dyDescent="0.3">
      <c r="A143" s="30">
        <v>116</v>
      </c>
      <c r="B143" s="31">
        <f t="shared" si="12"/>
        <v>1227.8278692953802</v>
      </c>
      <c r="C143" s="31">
        <f t="shared" si="14"/>
        <v>248.26648568945177</v>
      </c>
      <c r="D143" s="31">
        <f t="shared" si="15"/>
        <v>979.56138360592843</v>
      </c>
      <c r="E143" s="31">
        <f t="shared" si="16"/>
        <v>276333.77123833739</v>
      </c>
    </row>
    <row r="144" spans="1:5" ht="16.05" customHeight="1" x14ac:dyDescent="0.3">
      <c r="A144" s="30">
        <v>117</v>
      </c>
      <c r="B144" s="31">
        <f t="shared" si="12"/>
        <v>1227.8278692953802</v>
      </c>
      <c r="C144" s="31">
        <f t="shared" si="14"/>
        <v>249.14576282626854</v>
      </c>
      <c r="D144" s="31">
        <f t="shared" si="15"/>
        <v>978.68210646911166</v>
      </c>
      <c r="E144" s="31">
        <f t="shared" si="16"/>
        <v>276084.62547551113</v>
      </c>
    </row>
    <row r="145" spans="1:5" ht="16.05" customHeight="1" x14ac:dyDescent="0.3">
      <c r="A145" s="30">
        <v>118</v>
      </c>
      <c r="B145" s="31">
        <f t="shared" si="12"/>
        <v>1227.8278692953802</v>
      </c>
      <c r="C145" s="31">
        <f t="shared" si="14"/>
        <v>250.02815406961156</v>
      </c>
      <c r="D145" s="31">
        <f t="shared" si="15"/>
        <v>977.79971522576864</v>
      </c>
      <c r="E145" s="31">
        <f t="shared" si="16"/>
        <v>275834.59732144151</v>
      </c>
    </row>
    <row r="146" spans="1:5" ht="16.05" customHeight="1" x14ac:dyDescent="0.3">
      <c r="A146" s="30">
        <v>119</v>
      </c>
      <c r="B146" s="31">
        <f t="shared" si="12"/>
        <v>1227.8278692953802</v>
      </c>
      <c r="C146" s="31">
        <f t="shared" si="14"/>
        <v>250.91367044860806</v>
      </c>
      <c r="D146" s="31">
        <f t="shared" si="15"/>
        <v>976.91419884677214</v>
      </c>
      <c r="E146" s="31">
        <f t="shared" si="16"/>
        <v>275583.68365099293</v>
      </c>
    </row>
    <row r="147" spans="1:5" ht="16.05" customHeight="1" x14ac:dyDescent="0.3">
      <c r="A147" s="30">
        <v>120</v>
      </c>
      <c r="B147" s="31">
        <f t="shared" si="12"/>
        <v>1227.8278692953802</v>
      </c>
      <c r="C147" s="31">
        <f t="shared" si="14"/>
        <v>251.8023230314468</v>
      </c>
      <c r="D147" s="31">
        <f t="shared" si="15"/>
        <v>976.02554626393339</v>
      </c>
      <c r="E147" s="31">
        <f t="shared" si="16"/>
        <v>275331.88132796146</v>
      </c>
    </row>
    <row r="148" spans="1:5" ht="16.05" customHeight="1" x14ac:dyDescent="0.3">
      <c r="A148" s="30">
        <v>121</v>
      </c>
      <c r="B148" s="31">
        <f t="shared" si="12"/>
        <v>1227.8278692953802</v>
      </c>
      <c r="C148" s="31">
        <f t="shared" si="14"/>
        <v>252.69412292551669</v>
      </c>
      <c r="D148" s="31">
        <f t="shared" si="15"/>
        <v>975.1337463698635</v>
      </c>
      <c r="E148" s="31">
        <f t="shared" si="16"/>
        <v>275079.18720503594</v>
      </c>
    </row>
    <row r="149" spans="1:5" ht="16.05" customHeight="1" x14ac:dyDescent="0.3">
      <c r="A149" s="30">
        <v>122</v>
      </c>
      <c r="B149" s="31">
        <f t="shared" si="12"/>
        <v>1227.8278692953802</v>
      </c>
      <c r="C149" s="31">
        <f t="shared" si="14"/>
        <v>253.58908127754455</v>
      </c>
      <c r="D149" s="31">
        <f t="shared" si="15"/>
        <v>974.23878801783565</v>
      </c>
      <c r="E149" s="31">
        <f t="shared" si="16"/>
        <v>274825.59812375839</v>
      </c>
    </row>
    <row r="150" spans="1:5" ht="16.05" customHeight="1" x14ac:dyDescent="0.3">
      <c r="A150" s="30">
        <v>123</v>
      </c>
      <c r="B150" s="31">
        <f t="shared" si="12"/>
        <v>1227.8278692953802</v>
      </c>
      <c r="C150" s="31">
        <f t="shared" si="14"/>
        <v>254.48720927373586</v>
      </c>
      <c r="D150" s="31">
        <f t="shared" si="15"/>
        <v>973.34066002164434</v>
      </c>
      <c r="E150" s="31">
        <f t="shared" si="16"/>
        <v>274571.11091448466</v>
      </c>
    </row>
    <row r="151" spans="1:5" ht="16.05" customHeight="1" x14ac:dyDescent="0.3">
      <c r="A151" s="30">
        <v>124</v>
      </c>
      <c r="B151" s="31">
        <f t="shared" si="12"/>
        <v>1227.8278692953802</v>
      </c>
      <c r="C151" s="31">
        <f t="shared" si="14"/>
        <v>255.38851813991369</v>
      </c>
      <c r="D151" s="31">
        <f t="shared" si="15"/>
        <v>972.43935115546651</v>
      </c>
      <c r="E151" s="31">
        <f t="shared" si="16"/>
        <v>274315.72239634476</v>
      </c>
    </row>
    <row r="152" spans="1:5" ht="16.05" customHeight="1" x14ac:dyDescent="0.3">
      <c r="A152" s="30">
        <v>125</v>
      </c>
      <c r="B152" s="31">
        <f t="shared" si="12"/>
        <v>1227.8278692953802</v>
      </c>
      <c r="C152" s="31">
        <f t="shared" si="14"/>
        <v>256.2930191416591</v>
      </c>
      <c r="D152" s="31">
        <f t="shared" si="15"/>
        <v>971.5348501537211</v>
      </c>
      <c r="E152" s="31">
        <f t="shared" si="16"/>
        <v>274059.42937720311</v>
      </c>
    </row>
    <row r="153" spans="1:5" ht="16.05" customHeight="1" x14ac:dyDescent="0.3">
      <c r="A153" s="30">
        <v>126</v>
      </c>
      <c r="B153" s="31">
        <f t="shared" si="12"/>
        <v>1227.8278692953802</v>
      </c>
      <c r="C153" s="31">
        <f t="shared" si="14"/>
        <v>257.20072358445248</v>
      </c>
      <c r="D153" s="31">
        <f t="shared" si="15"/>
        <v>970.62714571092772</v>
      </c>
      <c r="E153" s="31">
        <f t="shared" si="16"/>
        <v>273802.22865361866</v>
      </c>
    </row>
    <row r="154" spans="1:5" ht="16.05" customHeight="1" x14ac:dyDescent="0.3">
      <c r="A154" s="30">
        <v>127</v>
      </c>
      <c r="B154" s="31">
        <f t="shared" si="12"/>
        <v>1227.8278692953802</v>
      </c>
      <c r="C154" s="31">
        <f t="shared" si="14"/>
        <v>258.111642813814</v>
      </c>
      <c r="D154" s="31">
        <f t="shared" si="15"/>
        <v>969.7162264815662</v>
      </c>
      <c r="E154" s="31">
        <f t="shared" si="16"/>
        <v>273544.11701080482</v>
      </c>
    </row>
    <row r="155" spans="1:5" ht="16.05" customHeight="1" x14ac:dyDescent="0.3">
      <c r="A155" s="30">
        <v>128</v>
      </c>
      <c r="B155" s="31">
        <f t="shared" si="12"/>
        <v>1227.8278692953802</v>
      </c>
      <c r="C155" s="31">
        <f t="shared" si="14"/>
        <v>259.02578821544637</v>
      </c>
      <c r="D155" s="31">
        <f t="shared" si="15"/>
        <v>968.80208107993383</v>
      </c>
      <c r="E155" s="31">
        <f t="shared" si="16"/>
        <v>273285.09122258937</v>
      </c>
    </row>
    <row r="156" spans="1:5" ht="16.05" customHeight="1" x14ac:dyDescent="0.3">
      <c r="A156" s="30">
        <v>129</v>
      </c>
      <c r="B156" s="31">
        <f t="shared" si="12"/>
        <v>1227.8278692953802</v>
      </c>
      <c r="C156" s="31">
        <f t="shared" si="14"/>
        <v>259.94317121537608</v>
      </c>
      <c r="D156" s="31">
        <f t="shared" si="15"/>
        <v>967.88469808000411</v>
      </c>
      <c r="E156" s="31">
        <f t="shared" si="16"/>
        <v>273025.14805137401</v>
      </c>
    </row>
    <row r="157" spans="1:5" ht="16.05" customHeight="1" x14ac:dyDescent="0.3">
      <c r="A157" s="30">
        <v>130</v>
      </c>
      <c r="B157" s="31">
        <f t="shared" ref="B157:B220" si="17">$E$23</f>
        <v>1227.8278692953802</v>
      </c>
      <c r="C157" s="31">
        <f t="shared" si="14"/>
        <v>260.86380328009716</v>
      </c>
      <c r="D157" s="31">
        <f t="shared" si="15"/>
        <v>966.96406601528304</v>
      </c>
      <c r="E157" s="31">
        <f t="shared" si="16"/>
        <v>272764.2842480939</v>
      </c>
    </row>
    <row r="158" spans="1:5" ht="16.05" customHeight="1" x14ac:dyDescent="0.3">
      <c r="A158" s="30">
        <v>131</v>
      </c>
      <c r="B158" s="31">
        <f t="shared" si="17"/>
        <v>1227.8278692953802</v>
      </c>
      <c r="C158" s="31">
        <f t="shared" si="14"/>
        <v>261.78769591671426</v>
      </c>
      <c r="D158" s="31">
        <f t="shared" si="15"/>
        <v>966.04017337866594</v>
      </c>
      <c r="E158" s="31">
        <f t="shared" si="16"/>
        <v>272502.49655217718</v>
      </c>
    </row>
    <row r="159" spans="1:5" ht="16.05" customHeight="1" x14ac:dyDescent="0.3">
      <c r="A159" s="30">
        <v>132</v>
      </c>
      <c r="B159" s="31">
        <f t="shared" si="17"/>
        <v>1227.8278692953802</v>
      </c>
      <c r="C159" s="31">
        <f t="shared" si="14"/>
        <v>262.71486067308592</v>
      </c>
      <c r="D159" s="31">
        <f t="shared" si="15"/>
        <v>965.11300862229427</v>
      </c>
      <c r="E159" s="31">
        <f t="shared" si="16"/>
        <v>272239.78169150412</v>
      </c>
    </row>
    <row r="160" spans="1:5" ht="16.05" customHeight="1" x14ac:dyDescent="0.3">
      <c r="A160" s="30">
        <v>133</v>
      </c>
      <c r="B160" s="31">
        <f t="shared" si="17"/>
        <v>1227.8278692953802</v>
      </c>
      <c r="C160" s="31">
        <f t="shared" si="14"/>
        <v>263.64530913796966</v>
      </c>
      <c r="D160" s="31">
        <f t="shared" si="15"/>
        <v>964.18256015741053</v>
      </c>
      <c r="E160" s="31">
        <f t="shared" si="16"/>
        <v>271976.13638236612</v>
      </c>
    </row>
    <row r="161" spans="1:5" ht="16.05" customHeight="1" x14ac:dyDescent="0.3">
      <c r="A161" s="30">
        <v>134</v>
      </c>
      <c r="B161" s="31">
        <f t="shared" si="17"/>
        <v>1227.8278692953802</v>
      </c>
      <c r="C161" s="31">
        <f t="shared" ref="C161:C207" si="18">B161-D161</f>
        <v>264.57905294116676</v>
      </c>
      <c r="D161" s="31">
        <f t="shared" ref="D161:D207" si="19">$E$21/$E$22*E160</f>
        <v>963.24881635421343</v>
      </c>
      <c r="E161" s="31">
        <f t="shared" ref="E161:E207" si="20">E160-C161</f>
        <v>271711.55732942495</v>
      </c>
    </row>
    <row r="162" spans="1:5" ht="16.05" customHeight="1" x14ac:dyDescent="0.3">
      <c r="A162" s="30">
        <v>135</v>
      </c>
      <c r="B162" s="31">
        <f t="shared" si="17"/>
        <v>1227.8278692953802</v>
      </c>
      <c r="C162" s="31">
        <f t="shared" si="18"/>
        <v>265.51610375366681</v>
      </c>
      <c r="D162" s="31">
        <f t="shared" si="19"/>
        <v>962.31176554171338</v>
      </c>
      <c r="E162" s="31">
        <f t="shared" si="20"/>
        <v>271446.0412256713</v>
      </c>
    </row>
    <row r="163" spans="1:5" ht="16.05" customHeight="1" x14ac:dyDescent="0.3">
      <c r="A163" s="30">
        <v>136</v>
      </c>
      <c r="B163" s="31">
        <f t="shared" si="17"/>
        <v>1227.8278692953802</v>
      </c>
      <c r="C163" s="31">
        <f t="shared" si="18"/>
        <v>266.45647328779421</v>
      </c>
      <c r="D163" s="31">
        <f t="shared" si="19"/>
        <v>961.37139600758599</v>
      </c>
      <c r="E163" s="31">
        <f t="shared" si="20"/>
        <v>271179.58475238353</v>
      </c>
    </row>
    <row r="164" spans="1:5" ht="16.05" customHeight="1" x14ac:dyDescent="0.3">
      <c r="A164" s="30">
        <v>137</v>
      </c>
      <c r="B164" s="31">
        <f t="shared" si="17"/>
        <v>1227.8278692953802</v>
      </c>
      <c r="C164" s="31">
        <f t="shared" si="18"/>
        <v>267.4001732973552</v>
      </c>
      <c r="D164" s="31">
        <f t="shared" si="19"/>
        <v>960.427695998025</v>
      </c>
      <c r="E164" s="31">
        <f t="shared" si="20"/>
        <v>270912.1845790862</v>
      </c>
    </row>
    <row r="165" spans="1:5" ht="16.05" customHeight="1" x14ac:dyDescent="0.3">
      <c r="A165" s="30">
        <v>138</v>
      </c>
      <c r="B165" s="31">
        <f t="shared" si="17"/>
        <v>1227.8278692953802</v>
      </c>
      <c r="C165" s="31">
        <f t="shared" si="18"/>
        <v>268.34721557778312</v>
      </c>
      <c r="D165" s="31">
        <f t="shared" si="19"/>
        <v>959.48065371759708</v>
      </c>
      <c r="E165" s="31">
        <f t="shared" si="20"/>
        <v>270643.83736350841</v>
      </c>
    </row>
    <row r="166" spans="1:5" ht="16.05" customHeight="1" x14ac:dyDescent="0.3">
      <c r="A166" s="30">
        <v>139</v>
      </c>
      <c r="B166" s="31">
        <f t="shared" si="17"/>
        <v>1227.8278692953802</v>
      </c>
      <c r="C166" s="31">
        <f t="shared" si="18"/>
        <v>269.29761196628783</v>
      </c>
      <c r="D166" s="31">
        <f t="shared" si="19"/>
        <v>958.53025732909236</v>
      </c>
      <c r="E166" s="31">
        <f t="shared" si="20"/>
        <v>270374.53975154215</v>
      </c>
    </row>
    <row r="167" spans="1:5" ht="16.05" customHeight="1" x14ac:dyDescent="0.3">
      <c r="A167" s="30">
        <v>140</v>
      </c>
      <c r="B167" s="31">
        <f t="shared" si="17"/>
        <v>1227.8278692953802</v>
      </c>
      <c r="C167" s="31">
        <f t="shared" si="18"/>
        <v>270.25137434200167</v>
      </c>
      <c r="D167" s="31">
        <f t="shared" si="19"/>
        <v>957.57649495337853</v>
      </c>
      <c r="E167" s="31">
        <f t="shared" si="20"/>
        <v>270104.28837720014</v>
      </c>
    </row>
    <row r="168" spans="1:5" ht="16.05" customHeight="1" x14ac:dyDescent="0.3">
      <c r="A168" s="30">
        <v>141</v>
      </c>
      <c r="B168" s="31">
        <f t="shared" si="17"/>
        <v>1227.8278692953802</v>
      </c>
      <c r="C168" s="31">
        <f t="shared" si="18"/>
        <v>271.20851462612961</v>
      </c>
      <c r="D168" s="31">
        <f t="shared" si="19"/>
        <v>956.61935466925058</v>
      </c>
      <c r="E168" s="31">
        <f t="shared" si="20"/>
        <v>269833.079862574</v>
      </c>
    </row>
    <row r="169" spans="1:5" ht="16.05" customHeight="1" x14ac:dyDescent="0.3">
      <c r="A169" s="30">
        <v>142</v>
      </c>
      <c r="B169" s="31">
        <f t="shared" si="17"/>
        <v>1227.8278692953802</v>
      </c>
      <c r="C169" s="31">
        <f t="shared" si="18"/>
        <v>272.16904478209722</v>
      </c>
      <c r="D169" s="31">
        <f t="shared" si="19"/>
        <v>955.65882451328298</v>
      </c>
      <c r="E169" s="31">
        <f t="shared" si="20"/>
        <v>269560.91081779188</v>
      </c>
    </row>
    <row r="170" spans="1:5" ht="16.05" customHeight="1" x14ac:dyDescent="0.3">
      <c r="A170" s="30">
        <v>143</v>
      </c>
      <c r="B170" s="31">
        <f t="shared" si="17"/>
        <v>1227.8278692953802</v>
      </c>
      <c r="C170" s="31">
        <f t="shared" si="18"/>
        <v>273.13297681570054</v>
      </c>
      <c r="D170" s="31">
        <f t="shared" si="19"/>
        <v>954.69489247967965</v>
      </c>
      <c r="E170" s="31">
        <f t="shared" si="20"/>
        <v>269287.7778409762</v>
      </c>
    </row>
    <row r="171" spans="1:5" ht="16.05" customHeight="1" x14ac:dyDescent="0.3">
      <c r="A171" s="30">
        <v>144</v>
      </c>
      <c r="B171" s="31">
        <f t="shared" si="17"/>
        <v>1227.8278692953802</v>
      </c>
      <c r="C171" s="31">
        <f t="shared" si="18"/>
        <v>274.10032277525613</v>
      </c>
      <c r="D171" s="31">
        <f t="shared" si="19"/>
        <v>953.72754652012406</v>
      </c>
      <c r="E171" s="31">
        <f t="shared" si="20"/>
        <v>269013.67751820094</v>
      </c>
    </row>
    <row r="172" spans="1:5" ht="16.05" customHeight="1" x14ac:dyDescent="0.3">
      <c r="A172" s="30">
        <v>145</v>
      </c>
      <c r="B172" s="31">
        <f t="shared" si="17"/>
        <v>1227.8278692953802</v>
      </c>
      <c r="C172" s="31">
        <f t="shared" si="18"/>
        <v>275.07109475175173</v>
      </c>
      <c r="D172" s="31">
        <f t="shared" si="19"/>
        <v>952.75677454362847</v>
      </c>
      <c r="E172" s="31">
        <f t="shared" si="20"/>
        <v>268738.60642344918</v>
      </c>
    </row>
    <row r="173" spans="1:5" ht="16.05" customHeight="1" x14ac:dyDescent="0.3">
      <c r="A173" s="30">
        <v>146</v>
      </c>
      <c r="B173" s="31">
        <f t="shared" si="17"/>
        <v>1227.8278692953802</v>
      </c>
      <c r="C173" s="31">
        <f t="shared" si="18"/>
        <v>276.04530487899763</v>
      </c>
      <c r="D173" s="31">
        <f t="shared" si="19"/>
        <v>951.78256441638257</v>
      </c>
      <c r="E173" s="31">
        <f t="shared" si="20"/>
        <v>268462.56111857016</v>
      </c>
    </row>
    <row r="174" spans="1:5" ht="16.05" customHeight="1" x14ac:dyDescent="0.3">
      <c r="A174" s="30">
        <v>147</v>
      </c>
      <c r="B174" s="31">
        <f t="shared" si="17"/>
        <v>1227.8278692953802</v>
      </c>
      <c r="C174" s="31">
        <f t="shared" si="18"/>
        <v>277.02296533377751</v>
      </c>
      <c r="D174" s="31">
        <f t="shared" si="19"/>
        <v>950.80490396160269</v>
      </c>
      <c r="E174" s="31">
        <f t="shared" si="20"/>
        <v>268185.53815323638</v>
      </c>
    </row>
    <row r="175" spans="1:5" ht="16.05" customHeight="1" x14ac:dyDescent="0.3">
      <c r="A175" s="30">
        <v>148</v>
      </c>
      <c r="B175" s="31">
        <f t="shared" si="17"/>
        <v>1227.8278692953802</v>
      </c>
      <c r="C175" s="31">
        <f t="shared" si="18"/>
        <v>278.00408833600125</v>
      </c>
      <c r="D175" s="31">
        <f t="shared" si="19"/>
        <v>949.82378095937895</v>
      </c>
      <c r="E175" s="31">
        <f t="shared" si="20"/>
        <v>267907.53406490036</v>
      </c>
    </row>
    <row r="176" spans="1:5" ht="16.05" customHeight="1" x14ac:dyDescent="0.3">
      <c r="A176" s="30">
        <v>149</v>
      </c>
      <c r="B176" s="31">
        <f t="shared" si="17"/>
        <v>1227.8278692953802</v>
      </c>
      <c r="C176" s="31">
        <f t="shared" si="18"/>
        <v>278.98868614885805</v>
      </c>
      <c r="D176" s="31">
        <f t="shared" si="19"/>
        <v>948.83918314652215</v>
      </c>
      <c r="E176" s="31">
        <f t="shared" si="20"/>
        <v>267628.54537875153</v>
      </c>
    </row>
    <row r="177" spans="1:5" ht="16.05" customHeight="1" x14ac:dyDescent="0.3">
      <c r="A177" s="30">
        <v>150</v>
      </c>
      <c r="B177" s="31">
        <f t="shared" si="17"/>
        <v>1227.8278692953802</v>
      </c>
      <c r="C177" s="31">
        <f t="shared" si="18"/>
        <v>279.97677107896845</v>
      </c>
      <c r="D177" s="31">
        <f t="shared" si="19"/>
        <v>947.85109821641174</v>
      </c>
      <c r="E177" s="31">
        <f t="shared" si="20"/>
        <v>267348.56860767258</v>
      </c>
    </row>
    <row r="178" spans="1:5" ht="16.05" customHeight="1" x14ac:dyDescent="0.3">
      <c r="A178" s="30">
        <v>151</v>
      </c>
      <c r="B178" s="31">
        <f t="shared" si="17"/>
        <v>1227.8278692953802</v>
      </c>
      <c r="C178" s="31">
        <f t="shared" si="18"/>
        <v>280.96835547653973</v>
      </c>
      <c r="D178" s="31">
        <f t="shared" si="19"/>
        <v>946.85951381884047</v>
      </c>
      <c r="E178" s="31">
        <f t="shared" si="20"/>
        <v>267067.60025219602</v>
      </c>
    </row>
    <row r="179" spans="1:5" ht="16.05" customHeight="1" x14ac:dyDescent="0.3">
      <c r="A179" s="30">
        <v>152</v>
      </c>
      <c r="B179" s="31">
        <f t="shared" si="17"/>
        <v>1227.8278692953802</v>
      </c>
      <c r="C179" s="31">
        <f t="shared" si="18"/>
        <v>281.96345173551924</v>
      </c>
      <c r="D179" s="31">
        <f t="shared" si="19"/>
        <v>945.86441755986095</v>
      </c>
      <c r="E179" s="31">
        <f t="shared" si="20"/>
        <v>266785.63680046052</v>
      </c>
    </row>
    <row r="180" spans="1:5" ht="16.05" customHeight="1" x14ac:dyDescent="0.3">
      <c r="A180" s="30">
        <v>153</v>
      </c>
      <c r="B180" s="31">
        <f t="shared" si="17"/>
        <v>1227.8278692953802</v>
      </c>
      <c r="C180" s="31">
        <f t="shared" si="18"/>
        <v>282.96207229374909</v>
      </c>
      <c r="D180" s="31">
        <f t="shared" si="19"/>
        <v>944.86579700163111</v>
      </c>
      <c r="E180" s="31">
        <f t="shared" si="20"/>
        <v>266502.67472816678</v>
      </c>
    </row>
    <row r="181" spans="1:5" ht="16.05" customHeight="1" x14ac:dyDescent="0.3">
      <c r="A181" s="30">
        <v>154</v>
      </c>
      <c r="B181" s="31">
        <f t="shared" si="17"/>
        <v>1227.8278692953802</v>
      </c>
      <c r="C181" s="31">
        <f t="shared" si="18"/>
        <v>283.96422963312284</v>
      </c>
      <c r="D181" s="31">
        <f t="shared" si="19"/>
        <v>943.86363966225736</v>
      </c>
      <c r="E181" s="31">
        <f t="shared" si="20"/>
        <v>266218.71049853368</v>
      </c>
    </row>
    <row r="182" spans="1:5" ht="16.05" customHeight="1" x14ac:dyDescent="0.3">
      <c r="A182" s="30">
        <v>155</v>
      </c>
      <c r="B182" s="31">
        <f t="shared" si="17"/>
        <v>1227.8278692953802</v>
      </c>
      <c r="C182" s="31">
        <f t="shared" si="18"/>
        <v>284.96993627974007</v>
      </c>
      <c r="D182" s="31">
        <f t="shared" si="19"/>
        <v>942.85793301564013</v>
      </c>
      <c r="E182" s="31">
        <f t="shared" si="20"/>
        <v>265933.74056225392</v>
      </c>
    </row>
    <row r="183" spans="1:5" ht="16.05" customHeight="1" x14ac:dyDescent="0.3">
      <c r="A183" s="30">
        <v>156</v>
      </c>
      <c r="B183" s="31">
        <f t="shared" si="17"/>
        <v>1227.8278692953802</v>
      </c>
      <c r="C183" s="31">
        <f t="shared" si="18"/>
        <v>285.97920480406412</v>
      </c>
      <c r="D183" s="31">
        <f t="shared" si="19"/>
        <v>941.84866449131607</v>
      </c>
      <c r="E183" s="31">
        <f t="shared" si="20"/>
        <v>265647.76135744987</v>
      </c>
    </row>
    <row r="184" spans="1:5" ht="16.05" customHeight="1" x14ac:dyDescent="0.3">
      <c r="A184" s="30">
        <v>157</v>
      </c>
      <c r="B184" s="31">
        <f t="shared" si="17"/>
        <v>1227.8278692953802</v>
      </c>
      <c r="C184" s="31">
        <f t="shared" si="18"/>
        <v>286.99204782107847</v>
      </c>
      <c r="D184" s="31">
        <f t="shared" si="19"/>
        <v>940.83582147430172</v>
      </c>
      <c r="E184" s="31">
        <f t="shared" si="20"/>
        <v>265360.76930962881</v>
      </c>
    </row>
    <row r="185" spans="1:5" ht="16.05" customHeight="1" x14ac:dyDescent="0.3">
      <c r="A185" s="30">
        <v>158</v>
      </c>
      <c r="B185" s="31">
        <f t="shared" si="17"/>
        <v>1227.8278692953802</v>
      </c>
      <c r="C185" s="31">
        <f t="shared" si="18"/>
        <v>288.0084779904447</v>
      </c>
      <c r="D185" s="31">
        <f t="shared" si="19"/>
        <v>939.81939130493549</v>
      </c>
      <c r="E185" s="31">
        <f t="shared" si="20"/>
        <v>265072.76083163836</v>
      </c>
    </row>
    <row r="186" spans="1:5" ht="16.05" customHeight="1" x14ac:dyDescent="0.3">
      <c r="A186" s="30">
        <v>159</v>
      </c>
      <c r="B186" s="31">
        <f t="shared" si="17"/>
        <v>1227.8278692953802</v>
      </c>
      <c r="C186" s="31">
        <f t="shared" si="18"/>
        <v>289.02850801666091</v>
      </c>
      <c r="D186" s="31">
        <f t="shared" si="19"/>
        <v>938.79936127871929</v>
      </c>
      <c r="E186" s="31">
        <f t="shared" si="20"/>
        <v>264783.73232362169</v>
      </c>
    </row>
    <row r="187" spans="1:5" ht="16.05" customHeight="1" x14ac:dyDescent="0.3">
      <c r="A187" s="30">
        <v>160</v>
      </c>
      <c r="B187" s="31">
        <f t="shared" si="17"/>
        <v>1227.8278692953802</v>
      </c>
      <c r="C187" s="31">
        <f t="shared" si="18"/>
        <v>290.05215064921993</v>
      </c>
      <c r="D187" s="31">
        <f t="shared" si="19"/>
        <v>937.77571864616027</v>
      </c>
      <c r="E187" s="31">
        <f t="shared" si="20"/>
        <v>264493.6801729725</v>
      </c>
    </row>
    <row r="188" spans="1:5" ht="16.05" customHeight="1" x14ac:dyDescent="0.3">
      <c r="A188" s="30">
        <v>161</v>
      </c>
      <c r="B188" s="31">
        <f t="shared" si="17"/>
        <v>1227.8278692953802</v>
      </c>
      <c r="C188" s="31">
        <f t="shared" si="18"/>
        <v>291.07941868276919</v>
      </c>
      <c r="D188" s="31">
        <f t="shared" si="19"/>
        <v>936.74845061261101</v>
      </c>
      <c r="E188" s="31">
        <f t="shared" si="20"/>
        <v>264202.60075428971</v>
      </c>
    </row>
    <row r="189" spans="1:5" ht="16.05" customHeight="1" x14ac:dyDescent="0.3">
      <c r="A189" s="30">
        <v>162</v>
      </c>
      <c r="B189" s="31">
        <f t="shared" si="17"/>
        <v>1227.8278692953802</v>
      </c>
      <c r="C189" s="31">
        <f t="shared" si="18"/>
        <v>292.11032495727068</v>
      </c>
      <c r="D189" s="31">
        <f t="shared" si="19"/>
        <v>935.71754433810952</v>
      </c>
      <c r="E189" s="31">
        <f t="shared" si="20"/>
        <v>263910.49042933242</v>
      </c>
    </row>
    <row r="190" spans="1:5" ht="16.05" customHeight="1" x14ac:dyDescent="0.3">
      <c r="A190" s="30">
        <v>163</v>
      </c>
      <c r="B190" s="31">
        <f t="shared" si="17"/>
        <v>1227.8278692953802</v>
      </c>
      <c r="C190" s="31">
        <f t="shared" si="18"/>
        <v>293.14488235816111</v>
      </c>
      <c r="D190" s="31">
        <f t="shared" si="19"/>
        <v>934.68298693721908</v>
      </c>
      <c r="E190" s="31">
        <f t="shared" si="20"/>
        <v>263617.34554697428</v>
      </c>
    </row>
    <row r="191" spans="1:5" ht="16.05" customHeight="1" x14ac:dyDescent="0.3">
      <c r="A191" s="30">
        <v>164</v>
      </c>
      <c r="B191" s="31">
        <f t="shared" si="17"/>
        <v>1227.8278692953802</v>
      </c>
      <c r="C191" s="31">
        <f t="shared" si="18"/>
        <v>294.18310381651293</v>
      </c>
      <c r="D191" s="31">
        <f t="shared" si="19"/>
        <v>933.64476547886727</v>
      </c>
      <c r="E191" s="31">
        <f t="shared" si="20"/>
        <v>263323.16244315775</v>
      </c>
    </row>
    <row r="192" spans="1:5" ht="16.05" customHeight="1" x14ac:dyDescent="0.3">
      <c r="A192" s="30">
        <v>165</v>
      </c>
      <c r="B192" s="31">
        <f t="shared" si="17"/>
        <v>1227.8278692953802</v>
      </c>
      <c r="C192" s="31">
        <f t="shared" si="18"/>
        <v>295.22500230919638</v>
      </c>
      <c r="D192" s="31">
        <f t="shared" si="19"/>
        <v>932.60286698618381</v>
      </c>
      <c r="E192" s="31">
        <f t="shared" si="20"/>
        <v>263027.93744084856</v>
      </c>
    </row>
    <row r="193" spans="1:5" ht="16.05" customHeight="1" x14ac:dyDescent="0.3">
      <c r="A193" s="30">
        <v>166</v>
      </c>
      <c r="B193" s="31">
        <f t="shared" si="17"/>
        <v>1227.8278692953802</v>
      </c>
      <c r="C193" s="31">
        <f t="shared" si="18"/>
        <v>296.27059085904148</v>
      </c>
      <c r="D193" s="31">
        <f t="shared" si="19"/>
        <v>931.55727843633872</v>
      </c>
      <c r="E193" s="31">
        <f t="shared" si="20"/>
        <v>262731.6668499895</v>
      </c>
    </row>
    <row r="194" spans="1:5" ht="16.05" customHeight="1" x14ac:dyDescent="0.3">
      <c r="A194" s="30">
        <v>167</v>
      </c>
      <c r="B194" s="31">
        <f t="shared" si="17"/>
        <v>1227.8278692953802</v>
      </c>
      <c r="C194" s="31">
        <f t="shared" si="18"/>
        <v>297.3198825350006</v>
      </c>
      <c r="D194" s="31">
        <f t="shared" si="19"/>
        <v>930.50798676037959</v>
      </c>
      <c r="E194" s="31">
        <f t="shared" si="20"/>
        <v>262434.34696745448</v>
      </c>
    </row>
    <row r="195" spans="1:5" ht="16.05" customHeight="1" x14ac:dyDescent="0.3">
      <c r="A195" s="30">
        <v>168</v>
      </c>
      <c r="B195" s="31">
        <f t="shared" si="17"/>
        <v>1227.8278692953802</v>
      </c>
      <c r="C195" s="31">
        <f t="shared" si="18"/>
        <v>298.37289045231216</v>
      </c>
      <c r="D195" s="31">
        <f t="shared" si="19"/>
        <v>929.45497884306803</v>
      </c>
      <c r="E195" s="31">
        <f t="shared" si="20"/>
        <v>262135.97407700217</v>
      </c>
    </row>
    <row r="196" spans="1:5" ht="16.05" customHeight="1" x14ac:dyDescent="0.3">
      <c r="A196" s="30">
        <v>169</v>
      </c>
      <c r="B196" s="31">
        <f t="shared" si="17"/>
        <v>1227.8278692953802</v>
      </c>
      <c r="C196" s="31">
        <f t="shared" si="18"/>
        <v>299.42962777266405</v>
      </c>
      <c r="D196" s="31">
        <f t="shared" si="19"/>
        <v>928.39824152271615</v>
      </c>
      <c r="E196" s="31">
        <f t="shared" si="20"/>
        <v>261836.54444922952</v>
      </c>
    </row>
    <row r="197" spans="1:5" ht="16.05" customHeight="1" x14ac:dyDescent="0.3">
      <c r="A197" s="30">
        <v>170</v>
      </c>
      <c r="B197" s="31">
        <f t="shared" si="17"/>
        <v>1227.8278692953802</v>
      </c>
      <c r="C197" s="31">
        <f t="shared" si="18"/>
        <v>300.49010770435893</v>
      </c>
      <c r="D197" s="31">
        <f t="shared" si="19"/>
        <v>927.33776159102126</v>
      </c>
      <c r="E197" s="31">
        <f t="shared" si="20"/>
        <v>261536.05434152516</v>
      </c>
    </row>
    <row r="198" spans="1:5" ht="16.05" customHeight="1" x14ac:dyDescent="0.3">
      <c r="A198" s="30">
        <v>171</v>
      </c>
      <c r="B198" s="31">
        <f t="shared" si="17"/>
        <v>1227.8278692953802</v>
      </c>
      <c r="C198" s="31">
        <f t="shared" si="18"/>
        <v>301.55434350247856</v>
      </c>
      <c r="D198" s="31">
        <f t="shared" si="19"/>
        <v>926.27352579290164</v>
      </c>
      <c r="E198" s="31">
        <f t="shared" si="20"/>
        <v>261234.49999802269</v>
      </c>
    </row>
    <row r="199" spans="1:5" ht="16.05" customHeight="1" x14ac:dyDescent="0.3">
      <c r="A199" s="30">
        <v>172</v>
      </c>
      <c r="B199" s="31">
        <f t="shared" si="17"/>
        <v>1227.8278692953802</v>
      </c>
      <c r="C199" s="31">
        <f t="shared" si="18"/>
        <v>302.62234846904983</v>
      </c>
      <c r="D199" s="31">
        <f t="shared" si="19"/>
        <v>925.20552082633037</v>
      </c>
      <c r="E199" s="31">
        <f t="shared" si="20"/>
        <v>260931.87764955364</v>
      </c>
    </row>
    <row r="200" spans="1:5" ht="16.05" customHeight="1" x14ac:dyDescent="0.3">
      <c r="A200" s="30">
        <v>173</v>
      </c>
      <c r="B200" s="31">
        <f t="shared" si="17"/>
        <v>1227.8278692953802</v>
      </c>
      <c r="C200" s="31">
        <f t="shared" si="18"/>
        <v>303.694135953211</v>
      </c>
      <c r="D200" s="31">
        <f t="shared" si="19"/>
        <v>924.13373334216919</v>
      </c>
      <c r="E200" s="31">
        <f t="shared" si="20"/>
        <v>260628.18351360044</v>
      </c>
    </row>
    <row r="201" spans="1:5" ht="16.05" customHeight="1" x14ac:dyDescent="0.3">
      <c r="A201" s="30">
        <v>174</v>
      </c>
      <c r="B201" s="31">
        <f t="shared" si="17"/>
        <v>1227.8278692953802</v>
      </c>
      <c r="C201" s="31">
        <f t="shared" si="18"/>
        <v>304.76971935137863</v>
      </c>
      <c r="D201" s="31">
        <f t="shared" si="19"/>
        <v>923.05814994400157</v>
      </c>
      <c r="E201" s="31">
        <f t="shared" si="20"/>
        <v>260323.41379424906</v>
      </c>
    </row>
    <row r="202" spans="1:5" ht="16.05" customHeight="1" x14ac:dyDescent="0.3">
      <c r="A202" s="30">
        <v>175</v>
      </c>
      <c r="B202" s="31">
        <f t="shared" si="17"/>
        <v>1227.8278692953802</v>
      </c>
      <c r="C202" s="31">
        <f t="shared" si="18"/>
        <v>305.84911210741473</v>
      </c>
      <c r="D202" s="31">
        <f t="shared" si="19"/>
        <v>921.97875718796547</v>
      </c>
      <c r="E202" s="31">
        <f t="shared" si="20"/>
        <v>260017.56468214164</v>
      </c>
    </row>
    <row r="203" spans="1:5" ht="16.05" customHeight="1" x14ac:dyDescent="0.3">
      <c r="A203" s="30">
        <v>176</v>
      </c>
      <c r="B203" s="31">
        <f t="shared" si="17"/>
        <v>1227.8278692953802</v>
      </c>
      <c r="C203" s="31">
        <f t="shared" si="18"/>
        <v>306.93232771279509</v>
      </c>
      <c r="D203" s="31">
        <f t="shared" si="19"/>
        <v>920.89554158258511</v>
      </c>
      <c r="E203" s="31">
        <f t="shared" si="20"/>
        <v>259710.63235442885</v>
      </c>
    </row>
    <row r="204" spans="1:5" ht="16.05" customHeight="1" x14ac:dyDescent="0.3">
      <c r="A204" s="30">
        <v>177</v>
      </c>
      <c r="B204" s="31">
        <f t="shared" si="17"/>
        <v>1227.8278692953802</v>
      </c>
      <c r="C204" s="31">
        <f t="shared" si="18"/>
        <v>308.01937970677795</v>
      </c>
      <c r="D204" s="31">
        <f t="shared" si="19"/>
        <v>919.80848958860224</v>
      </c>
      <c r="E204" s="31">
        <f t="shared" si="20"/>
        <v>259402.61297472205</v>
      </c>
    </row>
    <row r="205" spans="1:5" ht="16.05" customHeight="1" x14ac:dyDescent="0.3">
      <c r="A205" s="30">
        <v>178</v>
      </c>
      <c r="B205" s="31">
        <f t="shared" si="17"/>
        <v>1227.8278692953802</v>
      </c>
      <c r="C205" s="31">
        <f t="shared" si="18"/>
        <v>309.11028167657287</v>
      </c>
      <c r="D205" s="31">
        <f t="shared" si="19"/>
        <v>918.71758761880733</v>
      </c>
      <c r="E205" s="31">
        <f t="shared" si="20"/>
        <v>259093.50269304548</v>
      </c>
    </row>
    <row r="206" spans="1:5" ht="16.05" customHeight="1" x14ac:dyDescent="0.3">
      <c r="A206" s="30">
        <v>179</v>
      </c>
      <c r="B206" s="31">
        <f t="shared" si="17"/>
        <v>1227.8278692953802</v>
      </c>
      <c r="C206" s="31">
        <f t="shared" si="18"/>
        <v>310.20504725751073</v>
      </c>
      <c r="D206" s="31">
        <f t="shared" si="19"/>
        <v>917.62282203786947</v>
      </c>
      <c r="E206" s="31">
        <f t="shared" si="20"/>
        <v>258783.29764578797</v>
      </c>
    </row>
    <row r="207" spans="1:5" ht="16.05" customHeight="1" x14ac:dyDescent="0.3">
      <c r="A207" s="30">
        <v>180</v>
      </c>
      <c r="B207" s="31">
        <f t="shared" si="17"/>
        <v>1227.8278692953802</v>
      </c>
      <c r="C207" s="31">
        <f t="shared" si="18"/>
        <v>311.30369013321445</v>
      </c>
      <c r="D207" s="31">
        <f t="shared" si="19"/>
        <v>916.52417916216575</v>
      </c>
      <c r="E207" s="31">
        <f t="shared" si="20"/>
        <v>258471.99395565476</v>
      </c>
    </row>
    <row r="208" spans="1:5" ht="16.05" customHeight="1" x14ac:dyDescent="0.3">
      <c r="A208" s="30">
        <v>181</v>
      </c>
      <c r="B208" s="31">
        <f t="shared" si="17"/>
        <v>1227.8278692953802</v>
      </c>
      <c r="C208" s="31">
        <f>B208-D208</f>
        <v>312.40622403576947</v>
      </c>
      <c r="D208" s="31">
        <f>$E$21/$E$22*E207</f>
        <v>915.42164525961073</v>
      </c>
      <c r="E208" s="31">
        <f>E207-C208</f>
        <v>258159.58773161899</v>
      </c>
    </row>
    <row r="209" spans="1:5" ht="16.05" customHeight="1" x14ac:dyDescent="0.3">
      <c r="A209" s="30">
        <v>182</v>
      </c>
      <c r="B209" s="31">
        <f t="shared" si="17"/>
        <v>1227.8278692953802</v>
      </c>
      <c r="C209" s="31">
        <f>B209-D209</f>
        <v>313.51266274589625</v>
      </c>
      <c r="D209" s="31">
        <f>$E$21/$E$22*E208</f>
        <v>914.31520654948395</v>
      </c>
      <c r="E209" s="31">
        <f>E208-C209</f>
        <v>257846.07506887309</v>
      </c>
    </row>
    <row r="210" spans="1:5" ht="16.05" customHeight="1" x14ac:dyDescent="0.3">
      <c r="A210" s="30">
        <v>183</v>
      </c>
      <c r="B210" s="31">
        <f t="shared" si="17"/>
        <v>1227.8278692953802</v>
      </c>
      <c r="C210" s="31">
        <f>B210-D210</f>
        <v>314.62302009312123</v>
      </c>
      <c r="D210" s="31">
        <f>$E$21/$E$22*E209</f>
        <v>913.20484920225897</v>
      </c>
      <c r="E210" s="31">
        <f>E209-C210</f>
        <v>257531.45204877996</v>
      </c>
    </row>
    <row r="211" spans="1:5" ht="16.05" customHeight="1" x14ac:dyDescent="0.3">
      <c r="A211" s="30">
        <v>184</v>
      </c>
      <c r="B211" s="31">
        <f t="shared" si="17"/>
        <v>1227.8278692953802</v>
      </c>
      <c r="C211" s="31">
        <f t="shared" ref="C211:C274" si="21">B211-D211</f>
        <v>315.7373099559511</v>
      </c>
      <c r="D211" s="31">
        <f t="shared" ref="D211:D274" si="22">$E$21/$E$22*E210</f>
        <v>912.09055933942909</v>
      </c>
      <c r="E211" s="31">
        <f t="shared" ref="E211:E274" si="23">E210-C211</f>
        <v>257215.714738824</v>
      </c>
    </row>
    <row r="212" spans="1:5" ht="16.05" customHeight="1" x14ac:dyDescent="0.3">
      <c r="A212" s="30">
        <v>185</v>
      </c>
      <c r="B212" s="31">
        <f t="shared" si="17"/>
        <v>1227.8278692953802</v>
      </c>
      <c r="C212" s="31">
        <f t="shared" si="21"/>
        <v>316.8555462620451</v>
      </c>
      <c r="D212" s="31">
        <f t="shared" si="22"/>
        <v>910.9723230333351</v>
      </c>
      <c r="E212" s="31">
        <f t="shared" si="23"/>
        <v>256898.85919256194</v>
      </c>
    </row>
    <row r="213" spans="1:5" ht="16.05" customHeight="1" x14ac:dyDescent="0.3">
      <c r="A213" s="30">
        <v>186</v>
      </c>
      <c r="B213" s="31">
        <f t="shared" si="17"/>
        <v>1227.8278692953802</v>
      </c>
      <c r="C213" s="31">
        <f t="shared" si="21"/>
        <v>317.97774298838988</v>
      </c>
      <c r="D213" s="31">
        <f t="shared" si="22"/>
        <v>909.85012630699032</v>
      </c>
      <c r="E213" s="31">
        <f t="shared" si="23"/>
        <v>256580.88144957356</v>
      </c>
    </row>
    <row r="214" spans="1:5" ht="16.05" customHeight="1" x14ac:dyDescent="0.3">
      <c r="A214" s="30">
        <v>187</v>
      </c>
      <c r="B214" s="31">
        <f t="shared" si="17"/>
        <v>1227.8278692953802</v>
      </c>
      <c r="C214" s="31">
        <f t="shared" si="21"/>
        <v>319.10391416147377</v>
      </c>
      <c r="D214" s="31">
        <f t="shared" si="22"/>
        <v>908.72395513390643</v>
      </c>
      <c r="E214" s="31">
        <f t="shared" si="23"/>
        <v>256261.77753541208</v>
      </c>
    </row>
    <row r="215" spans="1:5" ht="16.05" customHeight="1" x14ac:dyDescent="0.3">
      <c r="A215" s="30">
        <v>188</v>
      </c>
      <c r="B215" s="31">
        <f t="shared" si="17"/>
        <v>1227.8278692953802</v>
      </c>
      <c r="C215" s="31">
        <f t="shared" si="21"/>
        <v>320.23407385746236</v>
      </c>
      <c r="D215" s="31">
        <f t="shared" si="22"/>
        <v>907.59379543791783</v>
      </c>
      <c r="E215" s="31">
        <f t="shared" si="23"/>
        <v>255941.54346155463</v>
      </c>
    </row>
    <row r="216" spans="1:5" ht="16.05" customHeight="1" x14ac:dyDescent="0.3">
      <c r="A216" s="30">
        <v>189</v>
      </c>
      <c r="B216" s="31">
        <f t="shared" si="17"/>
        <v>1227.8278692953802</v>
      </c>
      <c r="C216" s="31">
        <f t="shared" si="21"/>
        <v>321.36823620237419</v>
      </c>
      <c r="D216" s="31">
        <f t="shared" si="22"/>
        <v>906.459633093006</v>
      </c>
      <c r="E216" s="31">
        <f t="shared" si="23"/>
        <v>255620.17522535226</v>
      </c>
    </row>
    <row r="217" spans="1:5" ht="16.05" customHeight="1" x14ac:dyDescent="0.3">
      <c r="A217" s="30">
        <v>190</v>
      </c>
      <c r="B217" s="31">
        <f t="shared" si="17"/>
        <v>1227.8278692953802</v>
      </c>
      <c r="C217" s="31">
        <f t="shared" si="21"/>
        <v>322.50641537225761</v>
      </c>
      <c r="D217" s="31">
        <f t="shared" si="22"/>
        <v>905.32145392312259</v>
      </c>
      <c r="E217" s="31">
        <f t="shared" si="23"/>
        <v>255297.66880998001</v>
      </c>
    </row>
    <row r="218" spans="1:5" ht="16.05" customHeight="1" x14ac:dyDescent="0.3">
      <c r="A218" s="30">
        <v>191</v>
      </c>
      <c r="B218" s="31">
        <f t="shared" si="17"/>
        <v>1227.8278692953802</v>
      </c>
      <c r="C218" s="31">
        <f t="shared" si="21"/>
        <v>323.64862559336757</v>
      </c>
      <c r="D218" s="31">
        <f t="shared" si="22"/>
        <v>904.17924370201263</v>
      </c>
      <c r="E218" s="31">
        <f t="shared" si="23"/>
        <v>254974.02018438664</v>
      </c>
    </row>
    <row r="219" spans="1:5" ht="16.05" customHeight="1" x14ac:dyDescent="0.3">
      <c r="A219" s="30">
        <v>192</v>
      </c>
      <c r="B219" s="31">
        <f t="shared" si="17"/>
        <v>1227.8278692953802</v>
      </c>
      <c r="C219" s="31">
        <f t="shared" si="21"/>
        <v>324.79488114234414</v>
      </c>
      <c r="D219" s="31">
        <f t="shared" si="22"/>
        <v>903.03298815303606</v>
      </c>
      <c r="E219" s="31">
        <f t="shared" si="23"/>
        <v>254649.22530324428</v>
      </c>
    </row>
    <row r="220" spans="1:5" ht="16.05" customHeight="1" x14ac:dyDescent="0.3">
      <c r="A220" s="30">
        <v>193</v>
      </c>
      <c r="B220" s="31">
        <f t="shared" si="17"/>
        <v>1227.8278692953802</v>
      </c>
      <c r="C220" s="31">
        <f t="shared" si="21"/>
        <v>325.94519634638993</v>
      </c>
      <c r="D220" s="31">
        <f t="shared" si="22"/>
        <v>901.88267294899026</v>
      </c>
      <c r="E220" s="31">
        <f t="shared" si="23"/>
        <v>254323.2801068979</v>
      </c>
    </row>
    <row r="221" spans="1:5" ht="16.05" customHeight="1" x14ac:dyDescent="0.3">
      <c r="A221" s="30">
        <v>194</v>
      </c>
      <c r="B221" s="31">
        <f t="shared" ref="B221:B284" si="24">$E$23</f>
        <v>1227.8278692953802</v>
      </c>
      <c r="C221" s="31">
        <f t="shared" si="21"/>
        <v>327.09958558345011</v>
      </c>
      <c r="D221" s="31">
        <f t="shared" si="22"/>
        <v>900.72828371193009</v>
      </c>
      <c r="E221" s="31">
        <f t="shared" si="23"/>
        <v>253996.18052131444</v>
      </c>
    </row>
    <row r="222" spans="1:5" ht="16.05" customHeight="1" x14ac:dyDescent="0.3">
      <c r="A222" s="30">
        <v>195</v>
      </c>
      <c r="B222" s="31">
        <f t="shared" si="24"/>
        <v>1227.8278692953802</v>
      </c>
      <c r="C222" s="31">
        <f t="shared" si="21"/>
        <v>328.2580632823915</v>
      </c>
      <c r="D222" s="31">
        <f t="shared" si="22"/>
        <v>899.56980601298869</v>
      </c>
      <c r="E222" s="31">
        <f t="shared" si="23"/>
        <v>253667.92245803206</v>
      </c>
    </row>
    <row r="223" spans="1:5" ht="16.05" customHeight="1" x14ac:dyDescent="0.3">
      <c r="A223" s="30">
        <v>196</v>
      </c>
      <c r="B223" s="31">
        <f t="shared" si="24"/>
        <v>1227.8278692953802</v>
      </c>
      <c r="C223" s="31">
        <f t="shared" si="21"/>
        <v>329.42064392318321</v>
      </c>
      <c r="D223" s="31">
        <f t="shared" si="22"/>
        <v>898.40722537219699</v>
      </c>
      <c r="E223" s="31">
        <f t="shared" si="23"/>
        <v>253338.50181410887</v>
      </c>
    </row>
    <row r="224" spans="1:5" ht="16.05" customHeight="1" x14ac:dyDescent="0.3">
      <c r="A224" s="30">
        <v>197</v>
      </c>
      <c r="B224" s="31">
        <f t="shared" si="24"/>
        <v>1227.8278692953802</v>
      </c>
      <c r="C224" s="31">
        <f t="shared" si="21"/>
        <v>330.58734203707786</v>
      </c>
      <c r="D224" s="31">
        <f t="shared" si="22"/>
        <v>897.24052725830234</v>
      </c>
      <c r="E224" s="31">
        <f t="shared" si="23"/>
        <v>253007.91447207177</v>
      </c>
    </row>
    <row r="225" spans="1:5" ht="16.05" customHeight="1" x14ac:dyDescent="0.3">
      <c r="A225" s="30">
        <v>198</v>
      </c>
      <c r="B225" s="31">
        <f t="shared" si="24"/>
        <v>1227.8278692953802</v>
      </c>
      <c r="C225" s="31">
        <f t="shared" si="21"/>
        <v>331.75817220679255</v>
      </c>
      <c r="D225" s="31">
        <f t="shared" si="22"/>
        <v>896.06969708858765</v>
      </c>
      <c r="E225" s="31">
        <f t="shared" si="23"/>
        <v>252676.15629986499</v>
      </c>
    </row>
    <row r="226" spans="1:5" ht="16.05" customHeight="1" x14ac:dyDescent="0.3">
      <c r="A226" s="30">
        <v>199</v>
      </c>
      <c r="B226" s="31">
        <f t="shared" si="24"/>
        <v>1227.8278692953802</v>
      </c>
      <c r="C226" s="31">
        <f t="shared" si="21"/>
        <v>332.93314906669161</v>
      </c>
      <c r="D226" s="31">
        <f t="shared" si="22"/>
        <v>894.89472022868858</v>
      </c>
      <c r="E226" s="31">
        <f t="shared" si="23"/>
        <v>252343.22315079829</v>
      </c>
    </row>
    <row r="227" spans="1:5" ht="16.05" customHeight="1" x14ac:dyDescent="0.3">
      <c r="A227" s="30">
        <v>200</v>
      </c>
      <c r="B227" s="31">
        <f t="shared" si="24"/>
        <v>1227.8278692953802</v>
      </c>
      <c r="C227" s="31">
        <f t="shared" si="21"/>
        <v>334.11228730296955</v>
      </c>
      <c r="D227" s="31">
        <f t="shared" si="22"/>
        <v>893.71558199241065</v>
      </c>
      <c r="E227" s="31">
        <f t="shared" si="23"/>
        <v>252009.11086349533</v>
      </c>
    </row>
    <row r="228" spans="1:5" ht="16.05" customHeight="1" x14ac:dyDescent="0.3">
      <c r="A228" s="30">
        <v>201</v>
      </c>
      <c r="B228" s="31">
        <f t="shared" si="24"/>
        <v>1227.8278692953802</v>
      </c>
      <c r="C228" s="31">
        <f t="shared" si="21"/>
        <v>335.29560165383418</v>
      </c>
      <c r="D228" s="31">
        <f t="shared" si="22"/>
        <v>892.53226764154601</v>
      </c>
      <c r="E228" s="31">
        <f t="shared" si="23"/>
        <v>251673.81526184149</v>
      </c>
    </row>
    <row r="229" spans="1:5" ht="16.05" customHeight="1" x14ac:dyDescent="0.3">
      <c r="A229" s="30">
        <v>202</v>
      </c>
      <c r="B229" s="31">
        <f t="shared" si="24"/>
        <v>1227.8278692953802</v>
      </c>
      <c r="C229" s="31">
        <f t="shared" si="21"/>
        <v>336.48310690969151</v>
      </c>
      <c r="D229" s="31">
        <f t="shared" si="22"/>
        <v>891.34476238568868</v>
      </c>
      <c r="E229" s="31">
        <f t="shared" si="23"/>
        <v>251337.33215493179</v>
      </c>
    </row>
    <row r="230" spans="1:5" ht="16.05" customHeight="1" x14ac:dyDescent="0.3">
      <c r="A230" s="30">
        <v>203</v>
      </c>
      <c r="B230" s="31">
        <f t="shared" si="24"/>
        <v>1227.8278692953802</v>
      </c>
      <c r="C230" s="31">
        <f t="shared" si="21"/>
        <v>337.67481791333</v>
      </c>
      <c r="D230" s="31">
        <f t="shared" si="22"/>
        <v>890.15305138205019</v>
      </c>
      <c r="E230" s="31">
        <f t="shared" si="23"/>
        <v>250999.65733701846</v>
      </c>
    </row>
    <row r="231" spans="1:5" ht="16.05" customHeight="1" x14ac:dyDescent="0.3">
      <c r="A231" s="30">
        <v>204</v>
      </c>
      <c r="B231" s="31">
        <f t="shared" si="24"/>
        <v>1227.8278692953802</v>
      </c>
      <c r="C231" s="31">
        <f t="shared" si="21"/>
        <v>338.87074956010645</v>
      </c>
      <c r="D231" s="31">
        <f t="shared" si="22"/>
        <v>888.95711973527375</v>
      </c>
      <c r="E231" s="31">
        <f t="shared" si="23"/>
        <v>250660.78658745837</v>
      </c>
    </row>
    <row r="232" spans="1:5" ht="16.05" customHeight="1" x14ac:dyDescent="0.3">
      <c r="A232" s="30">
        <v>205</v>
      </c>
      <c r="B232" s="31">
        <f t="shared" si="24"/>
        <v>1227.8278692953802</v>
      </c>
      <c r="C232" s="31">
        <f t="shared" si="21"/>
        <v>340.07091679813175</v>
      </c>
      <c r="D232" s="31">
        <f t="shared" si="22"/>
        <v>887.75695249724845</v>
      </c>
      <c r="E232" s="31">
        <f t="shared" si="23"/>
        <v>250320.71567066023</v>
      </c>
    </row>
    <row r="233" spans="1:5" ht="16.05" customHeight="1" x14ac:dyDescent="0.3">
      <c r="A233" s="30">
        <v>206</v>
      </c>
      <c r="B233" s="31">
        <f t="shared" si="24"/>
        <v>1227.8278692953802</v>
      </c>
      <c r="C233" s="31">
        <f t="shared" si="21"/>
        <v>341.27533462845849</v>
      </c>
      <c r="D233" s="31">
        <f t="shared" si="22"/>
        <v>886.5525346669217</v>
      </c>
      <c r="E233" s="31">
        <f t="shared" si="23"/>
        <v>249979.44033603178</v>
      </c>
    </row>
    <row r="234" spans="1:5" ht="16.05" customHeight="1" x14ac:dyDescent="0.3">
      <c r="A234" s="30">
        <v>207</v>
      </c>
      <c r="B234" s="31">
        <f t="shared" si="24"/>
        <v>1227.8278692953802</v>
      </c>
      <c r="C234" s="31">
        <f t="shared" si="21"/>
        <v>342.48401810526752</v>
      </c>
      <c r="D234" s="31">
        <f t="shared" si="22"/>
        <v>885.34385119011267</v>
      </c>
      <c r="E234" s="31">
        <f t="shared" si="23"/>
        <v>249636.95631792652</v>
      </c>
    </row>
    <row r="235" spans="1:5" ht="16.05" customHeight="1" x14ac:dyDescent="0.3">
      <c r="A235" s="30">
        <v>208</v>
      </c>
      <c r="B235" s="31">
        <f t="shared" si="24"/>
        <v>1227.8278692953802</v>
      </c>
      <c r="C235" s="31">
        <f t="shared" si="21"/>
        <v>343.69698233605698</v>
      </c>
      <c r="D235" s="31">
        <f t="shared" si="22"/>
        <v>884.13088695932322</v>
      </c>
      <c r="E235" s="31">
        <f t="shared" si="23"/>
        <v>249293.25933559047</v>
      </c>
    </row>
    <row r="236" spans="1:5" ht="16.05" customHeight="1" x14ac:dyDescent="0.3">
      <c r="A236" s="30">
        <v>209</v>
      </c>
      <c r="B236" s="31">
        <f t="shared" si="24"/>
        <v>1227.8278692953802</v>
      </c>
      <c r="C236" s="31">
        <f t="shared" si="21"/>
        <v>344.91424248183057</v>
      </c>
      <c r="D236" s="31">
        <f t="shared" si="22"/>
        <v>882.91362681354963</v>
      </c>
      <c r="E236" s="31">
        <f t="shared" si="23"/>
        <v>248948.34509310863</v>
      </c>
    </row>
    <row r="237" spans="1:5" ht="16.05" customHeight="1" x14ac:dyDescent="0.3">
      <c r="A237" s="30">
        <v>210</v>
      </c>
      <c r="B237" s="31">
        <f t="shared" si="24"/>
        <v>1227.8278692953802</v>
      </c>
      <c r="C237" s="31">
        <f t="shared" si="21"/>
        <v>346.13581375728711</v>
      </c>
      <c r="D237" s="31">
        <f t="shared" si="22"/>
        <v>881.69205553809309</v>
      </c>
      <c r="E237" s="31">
        <f t="shared" si="23"/>
        <v>248602.20927935134</v>
      </c>
    </row>
    <row r="238" spans="1:5" ht="16.05" customHeight="1" x14ac:dyDescent="0.3">
      <c r="A238" s="30">
        <v>211</v>
      </c>
      <c r="B238" s="31">
        <f t="shared" si="24"/>
        <v>1227.8278692953802</v>
      </c>
      <c r="C238" s="31">
        <f t="shared" si="21"/>
        <v>347.3617114310108</v>
      </c>
      <c r="D238" s="31">
        <f t="shared" si="22"/>
        <v>880.46615786436939</v>
      </c>
      <c r="E238" s="31">
        <f t="shared" si="23"/>
        <v>248254.84756792034</v>
      </c>
    </row>
    <row r="239" spans="1:5" ht="16.05" customHeight="1" x14ac:dyDescent="0.3">
      <c r="A239" s="30">
        <v>212</v>
      </c>
      <c r="B239" s="31">
        <f t="shared" si="24"/>
        <v>1227.8278692953802</v>
      </c>
      <c r="C239" s="31">
        <f t="shared" si="21"/>
        <v>348.59195082566225</v>
      </c>
      <c r="D239" s="31">
        <f t="shared" si="22"/>
        <v>879.23591846971794</v>
      </c>
      <c r="E239" s="31">
        <f t="shared" si="23"/>
        <v>247906.25561709469</v>
      </c>
    </row>
    <row r="240" spans="1:5" ht="16.05" customHeight="1" x14ac:dyDescent="0.3">
      <c r="A240" s="30">
        <v>213</v>
      </c>
      <c r="B240" s="31">
        <f t="shared" si="24"/>
        <v>1227.8278692953802</v>
      </c>
      <c r="C240" s="31">
        <f t="shared" si="21"/>
        <v>349.82654731816979</v>
      </c>
      <c r="D240" s="31">
        <f t="shared" si="22"/>
        <v>878.00132197721041</v>
      </c>
      <c r="E240" s="31">
        <f t="shared" si="23"/>
        <v>247556.42906977652</v>
      </c>
    </row>
    <row r="241" spans="1:5" ht="16.05" customHeight="1" x14ac:dyDescent="0.3">
      <c r="A241" s="30">
        <v>214</v>
      </c>
      <c r="B241" s="31">
        <f t="shared" si="24"/>
        <v>1227.8278692953802</v>
      </c>
      <c r="C241" s="31">
        <f t="shared" si="21"/>
        <v>351.0655163399216</v>
      </c>
      <c r="D241" s="31">
        <f t="shared" si="22"/>
        <v>876.7623529554586</v>
      </c>
      <c r="E241" s="31">
        <f t="shared" si="23"/>
        <v>247205.36355343659</v>
      </c>
    </row>
    <row r="242" spans="1:5" ht="16.05" customHeight="1" x14ac:dyDescent="0.3">
      <c r="A242" s="30">
        <v>215</v>
      </c>
      <c r="B242" s="31">
        <f t="shared" si="24"/>
        <v>1227.8278692953802</v>
      </c>
      <c r="C242" s="31">
        <f t="shared" si="21"/>
        <v>352.3088733769589</v>
      </c>
      <c r="D242" s="31">
        <f t="shared" si="22"/>
        <v>875.5189959184213</v>
      </c>
      <c r="E242" s="31">
        <f t="shared" si="23"/>
        <v>246853.05468005963</v>
      </c>
    </row>
    <row r="243" spans="1:5" ht="16.05" customHeight="1" x14ac:dyDescent="0.3">
      <c r="A243" s="30">
        <v>216</v>
      </c>
      <c r="B243" s="31">
        <f t="shared" si="24"/>
        <v>1227.8278692953802</v>
      </c>
      <c r="C243" s="31">
        <f t="shared" si="21"/>
        <v>353.55663397016895</v>
      </c>
      <c r="D243" s="31">
        <f t="shared" si="22"/>
        <v>874.27123532521125</v>
      </c>
      <c r="E243" s="31">
        <f t="shared" si="23"/>
        <v>246499.49804608946</v>
      </c>
    </row>
    <row r="244" spans="1:5" ht="16.05" customHeight="1" x14ac:dyDescent="0.3">
      <c r="A244" s="30">
        <v>217</v>
      </c>
      <c r="B244" s="31">
        <f t="shared" si="24"/>
        <v>1227.8278692953802</v>
      </c>
      <c r="C244" s="31">
        <f t="shared" si="21"/>
        <v>354.80881371547991</v>
      </c>
      <c r="D244" s="31">
        <f t="shared" si="22"/>
        <v>873.01905557990028</v>
      </c>
      <c r="E244" s="31">
        <f t="shared" si="23"/>
        <v>246144.68923237399</v>
      </c>
    </row>
    <row r="245" spans="1:5" ht="16.05" customHeight="1" x14ac:dyDescent="0.3">
      <c r="A245" s="30">
        <v>218</v>
      </c>
      <c r="B245" s="31">
        <f t="shared" si="24"/>
        <v>1227.8278692953802</v>
      </c>
      <c r="C245" s="31">
        <f t="shared" si="21"/>
        <v>356.06542826405564</v>
      </c>
      <c r="D245" s="31">
        <f t="shared" si="22"/>
        <v>871.76244103132456</v>
      </c>
      <c r="E245" s="31">
        <f t="shared" si="23"/>
        <v>245788.62380410993</v>
      </c>
    </row>
    <row r="246" spans="1:5" ht="16.05" customHeight="1" x14ac:dyDescent="0.3">
      <c r="A246" s="30">
        <v>219</v>
      </c>
      <c r="B246" s="31">
        <f t="shared" si="24"/>
        <v>1227.8278692953802</v>
      </c>
      <c r="C246" s="31">
        <f t="shared" si="21"/>
        <v>357.32649332249082</v>
      </c>
      <c r="D246" s="31">
        <f t="shared" si="22"/>
        <v>870.50137597288938</v>
      </c>
      <c r="E246" s="31">
        <f t="shared" si="23"/>
        <v>245431.29731078743</v>
      </c>
    </row>
    <row r="247" spans="1:5" ht="16.05" customHeight="1" x14ac:dyDescent="0.3">
      <c r="A247" s="30">
        <v>220</v>
      </c>
      <c r="B247" s="31">
        <f t="shared" si="24"/>
        <v>1227.8278692953802</v>
      </c>
      <c r="C247" s="31">
        <f t="shared" si="21"/>
        <v>358.59202465300802</v>
      </c>
      <c r="D247" s="31">
        <f t="shared" si="22"/>
        <v>869.23584464237217</v>
      </c>
      <c r="E247" s="31">
        <f t="shared" si="23"/>
        <v>245072.70528613441</v>
      </c>
    </row>
    <row r="248" spans="1:5" ht="16.05" customHeight="1" x14ac:dyDescent="0.3">
      <c r="A248" s="30">
        <v>221</v>
      </c>
      <c r="B248" s="31">
        <f t="shared" si="24"/>
        <v>1227.8278692953802</v>
      </c>
      <c r="C248" s="31">
        <f t="shared" si="21"/>
        <v>359.86203807365405</v>
      </c>
      <c r="D248" s="31">
        <f t="shared" si="22"/>
        <v>867.96583122172615</v>
      </c>
      <c r="E248" s="31">
        <f t="shared" si="23"/>
        <v>244712.84324806076</v>
      </c>
    </row>
    <row r="249" spans="1:5" ht="16.05" customHeight="1" x14ac:dyDescent="0.3">
      <c r="A249" s="30">
        <v>222</v>
      </c>
      <c r="B249" s="31">
        <f t="shared" si="24"/>
        <v>1227.8278692953802</v>
      </c>
      <c r="C249" s="31">
        <f t="shared" si="21"/>
        <v>361.13654945849828</v>
      </c>
      <c r="D249" s="31">
        <f t="shared" si="22"/>
        <v>866.69131983688192</v>
      </c>
      <c r="E249" s="31">
        <f t="shared" si="23"/>
        <v>244351.70669860227</v>
      </c>
    </row>
    <row r="250" spans="1:5" ht="16.05" customHeight="1" x14ac:dyDescent="0.3">
      <c r="A250" s="30">
        <v>223</v>
      </c>
      <c r="B250" s="31">
        <f t="shared" si="24"/>
        <v>1227.8278692953802</v>
      </c>
      <c r="C250" s="31">
        <f t="shared" si="21"/>
        <v>362.41557473783041</v>
      </c>
      <c r="D250" s="31">
        <f t="shared" si="22"/>
        <v>865.41229455754979</v>
      </c>
      <c r="E250" s="31">
        <f t="shared" si="23"/>
        <v>243989.29112386444</v>
      </c>
    </row>
    <row r="251" spans="1:5" ht="16.05" customHeight="1" x14ac:dyDescent="0.3">
      <c r="A251" s="30">
        <v>224</v>
      </c>
      <c r="B251" s="31">
        <f t="shared" si="24"/>
        <v>1227.8278692953802</v>
      </c>
      <c r="C251" s="31">
        <f t="shared" si="21"/>
        <v>363.69912989836018</v>
      </c>
      <c r="D251" s="31">
        <f t="shared" si="22"/>
        <v>864.12873939702001</v>
      </c>
      <c r="E251" s="31">
        <f t="shared" si="23"/>
        <v>243625.59199396608</v>
      </c>
    </row>
    <row r="252" spans="1:5" ht="16.05" customHeight="1" x14ac:dyDescent="0.3">
      <c r="A252" s="30">
        <v>225</v>
      </c>
      <c r="B252" s="31">
        <f t="shared" si="24"/>
        <v>1227.8278692953802</v>
      </c>
      <c r="C252" s="31">
        <f t="shared" si="21"/>
        <v>364.98723098341691</v>
      </c>
      <c r="D252" s="31">
        <f t="shared" si="22"/>
        <v>862.84063831196329</v>
      </c>
      <c r="E252" s="31">
        <f t="shared" si="23"/>
        <v>243260.60476298266</v>
      </c>
    </row>
    <row r="253" spans="1:5" ht="16.05" customHeight="1" x14ac:dyDescent="0.3">
      <c r="A253" s="30">
        <v>226</v>
      </c>
      <c r="B253" s="31">
        <f t="shared" si="24"/>
        <v>1227.8278692953802</v>
      </c>
      <c r="C253" s="31">
        <f t="shared" si="21"/>
        <v>366.27989409314989</v>
      </c>
      <c r="D253" s="31">
        <f t="shared" si="22"/>
        <v>861.5479752022303</v>
      </c>
      <c r="E253" s="31">
        <f t="shared" si="23"/>
        <v>242894.32486888953</v>
      </c>
    </row>
    <row r="254" spans="1:5" ht="16.05" customHeight="1" x14ac:dyDescent="0.3">
      <c r="A254" s="30">
        <v>227</v>
      </c>
      <c r="B254" s="31">
        <f t="shared" si="24"/>
        <v>1227.8278692953802</v>
      </c>
      <c r="C254" s="31">
        <f t="shared" si="21"/>
        <v>367.57713538472979</v>
      </c>
      <c r="D254" s="31">
        <f t="shared" si="22"/>
        <v>860.25073391065041</v>
      </c>
      <c r="E254" s="31">
        <f t="shared" si="23"/>
        <v>242526.7477335048</v>
      </c>
    </row>
    <row r="255" spans="1:5" ht="16.05" customHeight="1" x14ac:dyDescent="0.3">
      <c r="A255" s="30">
        <v>228</v>
      </c>
      <c r="B255" s="31">
        <f t="shared" si="24"/>
        <v>1227.8278692953802</v>
      </c>
      <c r="C255" s="31">
        <f t="shared" si="21"/>
        <v>368.8789710725506</v>
      </c>
      <c r="D255" s="31">
        <f t="shared" si="22"/>
        <v>858.9488982228296</v>
      </c>
      <c r="E255" s="31">
        <f t="shared" si="23"/>
        <v>242157.86876243225</v>
      </c>
    </row>
    <row r="256" spans="1:5" ht="16.05" customHeight="1" x14ac:dyDescent="0.3">
      <c r="A256" s="30">
        <v>229</v>
      </c>
      <c r="B256" s="31">
        <f t="shared" si="24"/>
        <v>1227.8278692953802</v>
      </c>
      <c r="C256" s="31">
        <f t="shared" si="21"/>
        <v>370.18541742843263</v>
      </c>
      <c r="D256" s="31">
        <f t="shared" si="22"/>
        <v>857.64245186694757</v>
      </c>
      <c r="E256" s="31">
        <f t="shared" si="23"/>
        <v>241787.68334500381</v>
      </c>
    </row>
    <row r="257" spans="1:5" ht="16.05" customHeight="1" x14ac:dyDescent="0.3">
      <c r="A257" s="30">
        <v>230</v>
      </c>
      <c r="B257" s="31">
        <f t="shared" si="24"/>
        <v>1227.8278692953802</v>
      </c>
      <c r="C257" s="31">
        <f t="shared" si="21"/>
        <v>371.49649078182495</v>
      </c>
      <c r="D257" s="31">
        <f t="shared" si="22"/>
        <v>856.33137851355525</v>
      </c>
      <c r="E257" s="31">
        <f t="shared" si="23"/>
        <v>241416.18685422197</v>
      </c>
    </row>
    <row r="258" spans="1:5" ht="16.05" customHeight="1" x14ac:dyDescent="0.3">
      <c r="A258" s="30">
        <v>231</v>
      </c>
      <c r="B258" s="31">
        <f t="shared" si="24"/>
        <v>1227.8278692953802</v>
      </c>
      <c r="C258" s="31">
        <f t="shared" si="21"/>
        <v>372.81220752001059</v>
      </c>
      <c r="D258" s="31">
        <f t="shared" si="22"/>
        <v>855.01566177536961</v>
      </c>
      <c r="E258" s="31">
        <f t="shared" si="23"/>
        <v>241043.37464670197</v>
      </c>
    </row>
    <row r="259" spans="1:5" ht="16.05" customHeight="1" x14ac:dyDescent="0.3">
      <c r="A259" s="30">
        <v>232</v>
      </c>
      <c r="B259" s="31">
        <f t="shared" si="24"/>
        <v>1227.8278692953802</v>
      </c>
      <c r="C259" s="31">
        <f t="shared" si="21"/>
        <v>374.13258408831064</v>
      </c>
      <c r="D259" s="31">
        <f t="shared" si="22"/>
        <v>853.69528520706956</v>
      </c>
      <c r="E259" s="31">
        <f t="shared" si="23"/>
        <v>240669.24206261366</v>
      </c>
    </row>
    <row r="260" spans="1:5" ht="16.05" customHeight="1" x14ac:dyDescent="0.3">
      <c r="A260" s="30">
        <v>233</v>
      </c>
      <c r="B260" s="31">
        <f t="shared" si="24"/>
        <v>1227.8278692953802</v>
      </c>
      <c r="C260" s="31">
        <f t="shared" si="21"/>
        <v>375.4576369902901</v>
      </c>
      <c r="D260" s="31">
        <f t="shared" si="22"/>
        <v>852.3702323050901</v>
      </c>
      <c r="E260" s="31">
        <f t="shared" si="23"/>
        <v>240293.78442562337</v>
      </c>
    </row>
    <row r="261" spans="1:5" ht="16.05" customHeight="1" x14ac:dyDescent="0.3">
      <c r="A261" s="30">
        <v>234</v>
      </c>
      <c r="B261" s="31">
        <f t="shared" si="24"/>
        <v>1227.8278692953802</v>
      </c>
      <c r="C261" s="31">
        <f t="shared" si="21"/>
        <v>376.78738278796402</v>
      </c>
      <c r="D261" s="31">
        <f t="shared" si="22"/>
        <v>851.04048650741618</v>
      </c>
      <c r="E261" s="31">
        <f t="shared" si="23"/>
        <v>239916.9970428354</v>
      </c>
    </row>
    <row r="262" spans="1:5" ht="16.05" customHeight="1" x14ac:dyDescent="0.3">
      <c r="A262" s="30">
        <v>235</v>
      </c>
      <c r="B262" s="31">
        <f t="shared" si="24"/>
        <v>1227.8278692953802</v>
      </c>
      <c r="C262" s="31">
        <f t="shared" si="21"/>
        <v>378.12183810200474</v>
      </c>
      <c r="D262" s="31">
        <f t="shared" si="22"/>
        <v>849.70603119337545</v>
      </c>
      <c r="E262" s="31">
        <f t="shared" si="23"/>
        <v>239538.8752047334</v>
      </c>
    </row>
    <row r="263" spans="1:5" ht="16.05" customHeight="1" x14ac:dyDescent="0.3">
      <c r="A263" s="30">
        <v>236</v>
      </c>
      <c r="B263" s="31">
        <f t="shared" si="24"/>
        <v>1227.8278692953802</v>
      </c>
      <c r="C263" s="31">
        <f t="shared" si="21"/>
        <v>379.46101961194938</v>
      </c>
      <c r="D263" s="31">
        <f t="shared" si="22"/>
        <v>848.36684968343081</v>
      </c>
      <c r="E263" s="31">
        <f t="shared" si="23"/>
        <v>239159.41418512145</v>
      </c>
    </row>
    <row r="264" spans="1:5" ht="16.05" customHeight="1" x14ac:dyDescent="0.3">
      <c r="A264" s="30">
        <v>237</v>
      </c>
      <c r="B264" s="31">
        <f t="shared" si="24"/>
        <v>1227.8278692953802</v>
      </c>
      <c r="C264" s="31">
        <f t="shared" si="21"/>
        <v>380.80494405640832</v>
      </c>
      <c r="D264" s="31">
        <f t="shared" si="22"/>
        <v>847.02292523897188</v>
      </c>
      <c r="E264" s="31">
        <f t="shared" si="23"/>
        <v>238778.60924106505</v>
      </c>
    </row>
    <row r="265" spans="1:5" ht="16.05" customHeight="1" x14ac:dyDescent="0.3">
      <c r="A265" s="30">
        <v>238</v>
      </c>
      <c r="B265" s="31">
        <f t="shared" si="24"/>
        <v>1227.8278692953802</v>
      </c>
      <c r="C265" s="31">
        <f t="shared" si="21"/>
        <v>382.15362823327473</v>
      </c>
      <c r="D265" s="31">
        <f t="shared" si="22"/>
        <v>845.67424106210547</v>
      </c>
      <c r="E265" s="31">
        <f t="shared" si="23"/>
        <v>238396.45561283178</v>
      </c>
    </row>
    <row r="266" spans="1:5" ht="16.05" customHeight="1" x14ac:dyDescent="0.3">
      <c r="A266" s="30">
        <v>239</v>
      </c>
      <c r="B266" s="31">
        <f t="shared" si="24"/>
        <v>1227.8278692953802</v>
      </c>
      <c r="C266" s="31">
        <f t="shared" si="21"/>
        <v>383.50708899993424</v>
      </c>
      <c r="D266" s="31">
        <f t="shared" si="22"/>
        <v>844.32078029544596</v>
      </c>
      <c r="E266" s="31">
        <f t="shared" si="23"/>
        <v>238012.94852383184</v>
      </c>
    </row>
    <row r="267" spans="1:5" ht="16.05" customHeight="1" x14ac:dyDescent="0.3">
      <c r="A267" s="30">
        <v>240</v>
      </c>
      <c r="B267" s="31">
        <f t="shared" si="24"/>
        <v>1227.8278692953802</v>
      </c>
      <c r="C267" s="31">
        <f t="shared" si="21"/>
        <v>384.86534327347567</v>
      </c>
      <c r="D267" s="31">
        <f t="shared" si="22"/>
        <v>842.96252602190452</v>
      </c>
      <c r="E267" s="31">
        <f t="shared" si="23"/>
        <v>237628.08318055837</v>
      </c>
    </row>
    <row r="268" spans="1:5" ht="16.05" customHeight="1" x14ac:dyDescent="0.3">
      <c r="A268" s="30">
        <v>241</v>
      </c>
      <c r="B268" s="31">
        <f t="shared" si="24"/>
        <v>1227.8278692953802</v>
      </c>
      <c r="C268" s="31">
        <f t="shared" si="21"/>
        <v>386.22840803090253</v>
      </c>
      <c r="D268" s="31">
        <f t="shared" si="22"/>
        <v>841.59946126447767</v>
      </c>
      <c r="E268" s="31">
        <f t="shared" si="23"/>
        <v>237241.85477252747</v>
      </c>
    </row>
    <row r="269" spans="1:5" ht="16.05" customHeight="1" x14ac:dyDescent="0.3">
      <c r="A269" s="30">
        <v>242</v>
      </c>
      <c r="B269" s="31">
        <f t="shared" si="24"/>
        <v>1227.8278692953802</v>
      </c>
      <c r="C269" s="31">
        <f t="shared" si="21"/>
        <v>387.59630030934534</v>
      </c>
      <c r="D269" s="31">
        <f t="shared" si="22"/>
        <v>840.23156898603486</v>
      </c>
      <c r="E269" s="31">
        <f t="shared" si="23"/>
        <v>236854.25847221812</v>
      </c>
    </row>
    <row r="270" spans="1:5" ht="16.05" customHeight="1" x14ac:dyDescent="0.3">
      <c r="A270" s="30">
        <v>243</v>
      </c>
      <c r="B270" s="31">
        <f t="shared" si="24"/>
        <v>1227.8278692953802</v>
      </c>
      <c r="C270" s="31">
        <f t="shared" si="21"/>
        <v>388.96903720627427</v>
      </c>
      <c r="D270" s="31">
        <f t="shared" si="22"/>
        <v>838.85883208910593</v>
      </c>
      <c r="E270" s="31">
        <f t="shared" si="23"/>
        <v>236465.28943501186</v>
      </c>
    </row>
    <row r="271" spans="1:5" ht="16.05" customHeight="1" x14ac:dyDescent="0.3">
      <c r="A271" s="30">
        <v>244</v>
      </c>
      <c r="B271" s="31">
        <f t="shared" si="24"/>
        <v>1227.8278692953802</v>
      </c>
      <c r="C271" s="31">
        <f t="shared" si="21"/>
        <v>390.34663587971318</v>
      </c>
      <c r="D271" s="31">
        <f t="shared" si="22"/>
        <v>837.48123341566702</v>
      </c>
      <c r="E271" s="31">
        <f t="shared" si="23"/>
        <v>236074.94279913214</v>
      </c>
    </row>
    <row r="272" spans="1:5" ht="16.05" customHeight="1" x14ac:dyDescent="0.3">
      <c r="A272" s="30">
        <v>245</v>
      </c>
      <c r="B272" s="31">
        <f t="shared" si="24"/>
        <v>1227.8278692953802</v>
      </c>
      <c r="C272" s="31">
        <f t="shared" si="21"/>
        <v>391.72911354845382</v>
      </c>
      <c r="D272" s="31">
        <f t="shared" si="22"/>
        <v>836.09875574692637</v>
      </c>
      <c r="E272" s="31">
        <f t="shared" si="23"/>
        <v>235683.2136855837</v>
      </c>
    </row>
    <row r="273" spans="1:5" ht="16.05" customHeight="1" x14ac:dyDescent="0.3">
      <c r="A273" s="30">
        <v>246</v>
      </c>
      <c r="B273" s="31">
        <f t="shared" si="24"/>
        <v>1227.8278692953802</v>
      </c>
      <c r="C273" s="31">
        <f t="shared" si="21"/>
        <v>393.11648749227118</v>
      </c>
      <c r="D273" s="31">
        <f t="shared" si="22"/>
        <v>834.71138180310902</v>
      </c>
      <c r="E273" s="31">
        <f t="shared" si="23"/>
        <v>235290.09719809142</v>
      </c>
    </row>
    <row r="274" spans="1:5" ht="16.05" customHeight="1" x14ac:dyDescent="0.3">
      <c r="A274" s="30">
        <v>247</v>
      </c>
      <c r="B274" s="31">
        <f t="shared" si="24"/>
        <v>1227.8278692953802</v>
      </c>
      <c r="C274" s="31">
        <f t="shared" si="21"/>
        <v>394.50877505213975</v>
      </c>
      <c r="D274" s="31">
        <f t="shared" si="22"/>
        <v>833.31909424324044</v>
      </c>
      <c r="E274" s="31">
        <f t="shared" si="23"/>
        <v>234895.58842303927</v>
      </c>
    </row>
    <row r="275" spans="1:5" ht="16.05" customHeight="1" x14ac:dyDescent="0.3">
      <c r="A275" s="30">
        <v>248</v>
      </c>
      <c r="B275" s="31">
        <f t="shared" si="24"/>
        <v>1227.8278692953802</v>
      </c>
      <c r="C275" s="31">
        <f t="shared" ref="C275:C338" si="25">B275-D275</f>
        <v>395.90599363044942</v>
      </c>
      <c r="D275" s="31">
        <f t="shared" ref="D275:D338" si="26">$E$21/$E$22*E274</f>
        <v>831.92187566493078</v>
      </c>
      <c r="E275" s="31">
        <f t="shared" ref="E275:E338" si="27">E274-C275</f>
        <v>234499.68242940883</v>
      </c>
    </row>
    <row r="276" spans="1:5" ht="16.05" customHeight="1" x14ac:dyDescent="0.3">
      <c r="A276" s="30">
        <v>249</v>
      </c>
      <c r="B276" s="31">
        <f t="shared" si="24"/>
        <v>1227.8278692953802</v>
      </c>
      <c r="C276" s="31">
        <f t="shared" si="25"/>
        <v>397.30816069122386</v>
      </c>
      <c r="D276" s="31">
        <f t="shared" si="26"/>
        <v>830.51970860415634</v>
      </c>
      <c r="E276" s="31">
        <f t="shared" si="27"/>
        <v>234102.3742687176</v>
      </c>
    </row>
    <row r="277" spans="1:5" ht="16.05" customHeight="1" x14ac:dyDescent="0.3">
      <c r="A277" s="30">
        <v>250</v>
      </c>
      <c r="B277" s="31">
        <f t="shared" si="24"/>
        <v>1227.8278692953802</v>
      </c>
      <c r="C277" s="31">
        <f t="shared" si="25"/>
        <v>398.71529376033868</v>
      </c>
      <c r="D277" s="31">
        <f t="shared" si="26"/>
        <v>829.11257553504151</v>
      </c>
      <c r="E277" s="31">
        <f t="shared" si="27"/>
        <v>233703.65897495724</v>
      </c>
    </row>
    <row r="278" spans="1:5" ht="16.05" customHeight="1" x14ac:dyDescent="0.3">
      <c r="A278" s="30">
        <v>251</v>
      </c>
      <c r="B278" s="31">
        <f t="shared" si="24"/>
        <v>1227.8278692953802</v>
      </c>
      <c r="C278" s="31">
        <f t="shared" si="25"/>
        <v>400.12741042573987</v>
      </c>
      <c r="D278" s="31">
        <f t="shared" si="26"/>
        <v>827.70045886964033</v>
      </c>
      <c r="E278" s="31">
        <f t="shared" si="27"/>
        <v>233303.5315645315</v>
      </c>
    </row>
    <row r="279" spans="1:5" ht="16.05" customHeight="1" x14ac:dyDescent="0.3">
      <c r="A279" s="30">
        <v>252</v>
      </c>
      <c r="B279" s="31">
        <f t="shared" si="24"/>
        <v>1227.8278692953802</v>
      </c>
      <c r="C279" s="31">
        <f t="shared" si="25"/>
        <v>401.54452833766436</v>
      </c>
      <c r="D279" s="31">
        <f t="shared" si="26"/>
        <v>826.28334095771584</v>
      </c>
      <c r="E279" s="31">
        <f t="shared" si="27"/>
        <v>232901.98703619384</v>
      </c>
    </row>
    <row r="280" spans="1:5" ht="16.05" customHeight="1" x14ac:dyDescent="0.3">
      <c r="A280" s="30">
        <v>253</v>
      </c>
      <c r="B280" s="31">
        <f t="shared" si="24"/>
        <v>1227.8278692953802</v>
      </c>
      <c r="C280" s="31">
        <f t="shared" si="25"/>
        <v>402.96666520886026</v>
      </c>
      <c r="D280" s="31">
        <f t="shared" si="26"/>
        <v>824.86120408651993</v>
      </c>
      <c r="E280" s="31">
        <f t="shared" si="27"/>
        <v>232499.02037098497</v>
      </c>
    </row>
    <row r="281" spans="1:5" ht="16.05" customHeight="1" x14ac:dyDescent="0.3">
      <c r="A281" s="30">
        <v>254</v>
      </c>
      <c r="B281" s="31">
        <f t="shared" si="24"/>
        <v>1227.8278692953802</v>
      </c>
      <c r="C281" s="31">
        <f t="shared" si="25"/>
        <v>404.3938388148083</v>
      </c>
      <c r="D281" s="31">
        <f t="shared" si="26"/>
        <v>823.43403048057189</v>
      </c>
      <c r="E281" s="31">
        <f t="shared" si="27"/>
        <v>232094.62653217016</v>
      </c>
    </row>
    <row r="282" spans="1:5" ht="16.05" customHeight="1" x14ac:dyDescent="0.3">
      <c r="A282" s="30">
        <v>255</v>
      </c>
      <c r="B282" s="31">
        <f t="shared" si="24"/>
        <v>1227.8278692953802</v>
      </c>
      <c r="C282" s="31">
        <f t="shared" si="25"/>
        <v>405.8260669939441</v>
      </c>
      <c r="D282" s="31">
        <f t="shared" si="26"/>
        <v>822.0018023014361</v>
      </c>
      <c r="E282" s="31">
        <f t="shared" si="27"/>
        <v>231688.80046517623</v>
      </c>
    </row>
    <row r="283" spans="1:5" ht="16.05" customHeight="1" x14ac:dyDescent="0.3">
      <c r="A283" s="30">
        <v>256</v>
      </c>
      <c r="B283" s="31">
        <f t="shared" si="24"/>
        <v>1227.8278692953802</v>
      </c>
      <c r="C283" s="31">
        <f t="shared" si="25"/>
        <v>407.26336764788095</v>
      </c>
      <c r="D283" s="31">
        <f t="shared" si="26"/>
        <v>820.56450164749924</v>
      </c>
      <c r="E283" s="31">
        <f t="shared" si="27"/>
        <v>231281.53709752834</v>
      </c>
    </row>
    <row r="284" spans="1:5" ht="16.05" customHeight="1" x14ac:dyDescent="0.3">
      <c r="A284" s="30">
        <v>257</v>
      </c>
      <c r="B284" s="31">
        <f t="shared" si="24"/>
        <v>1227.8278692953802</v>
      </c>
      <c r="C284" s="31">
        <f t="shared" si="25"/>
        <v>408.70575874163387</v>
      </c>
      <c r="D284" s="31">
        <f t="shared" si="26"/>
        <v>819.12211055374632</v>
      </c>
      <c r="E284" s="31">
        <f t="shared" si="27"/>
        <v>230872.83133878672</v>
      </c>
    </row>
    <row r="285" spans="1:5" ht="16.05" customHeight="1" x14ac:dyDescent="0.3">
      <c r="A285" s="30">
        <v>258</v>
      </c>
      <c r="B285" s="31">
        <f t="shared" ref="B285:B348" si="28">$E$23</f>
        <v>1227.8278692953802</v>
      </c>
      <c r="C285" s="31">
        <f t="shared" si="25"/>
        <v>410.15325830384381</v>
      </c>
      <c r="D285" s="31">
        <f t="shared" si="26"/>
        <v>817.67461099153638</v>
      </c>
      <c r="E285" s="31">
        <f t="shared" si="27"/>
        <v>230462.67808048287</v>
      </c>
    </row>
    <row r="286" spans="1:5" ht="16.05" customHeight="1" x14ac:dyDescent="0.3">
      <c r="A286" s="30">
        <v>259</v>
      </c>
      <c r="B286" s="31">
        <f t="shared" si="28"/>
        <v>1227.8278692953802</v>
      </c>
      <c r="C286" s="31">
        <f t="shared" si="25"/>
        <v>411.60588442700328</v>
      </c>
      <c r="D286" s="31">
        <f t="shared" si="26"/>
        <v>816.22198486837692</v>
      </c>
      <c r="E286" s="31">
        <f t="shared" si="27"/>
        <v>230051.07219605587</v>
      </c>
    </row>
    <row r="287" spans="1:5" ht="16.05" customHeight="1" x14ac:dyDescent="0.3">
      <c r="A287" s="30">
        <v>260</v>
      </c>
      <c r="B287" s="31">
        <f t="shared" si="28"/>
        <v>1227.8278692953802</v>
      </c>
      <c r="C287" s="31">
        <f t="shared" si="25"/>
        <v>413.06365526768229</v>
      </c>
      <c r="D287" s="31">
        <f t="shared" si="26"/>
        <v>814.7642140276979</v>
      </c>
      <c r="E287" s="31">
        <f t="shared" si="27"/>
        <v>229638.0085407882</v>
      </c>
    </row>
    <row r="288" spans="1:5" ht="16.05" customHeight="1" x14ac:dyDescent="0.3">
      <c r="A288" s="30">
        <v>261</v>
      </c>
      <c r="B288" s="31">
        <f t="shared" si="28"/>
        <v>1227.8278692953802</v>
      </c>
      <c r="C288" s="31">
        <f t="shared" si="25"/>
        <v>414.52658904675525</v>
      </c>
      <c r="D288" s="31">
        <f t="shared" si="26"/>
        <v>813.30128024862495</v>
      </c>
      <c r="E288" s="31">
        <f t="shared" si="27"/>
        <v>229223.48195174144</v>
      </c>
    </row>
    <row r="289" spans="1:5" ht="16.05" customHeight="1" x14ac:dyDescent="0.3">
      <c r="A289" s="30">
        <v>262</v>
      </c>
      <c r="B289" s="31">
        <f t="shared" si="28"/>
        <v>1227.8278692953802</v>
      </c>
      <c r="C289" s="31">
        <f t="shared" si="25"/>
        <v>415.99470404962915</v>
      </c>
      <c r="D289" s="31">
        <f t="shared" si="26"/>
        <v>811.83316524575105</v>
      </c>
      <c r="E289" s="31">
        <f t="shared" si="27"/>
        <v>228807.48724769181</v>
      </c>
    </row>
    <row r="290" spans="1:5" ht="16.05" customHeight="1" x14ac:dyDescent="0.3">
      <c r="A290" s="30">
        <v>263</v>
      </c>
      <c r="B290" s="31">
        <f t="shared" si="28"/>
        <v>1227.8278692953802</v>
      </c>
      <c r="C290" s="31">
        <f t="shared" si="25"/>
        <v>417.46801862647169</v>
      </c>
      <c r="D290" s="31">
        <f t="shared" si="26"/>
        <v>810.35985066890851</v>
      </c>
      <c r="E290" s="31">
        <f t="shared" si="27"/>
        <v>228390.01922906534</v>
      </c>
    </row>
    <row r="291" spans="1:5" ht="16.05" customHeight="1" x14ac:dyDescent="0.3">
      <c r="A291" s="30">
        <v>264</v>
      </c>
      <c r="B291" s="31">
        <f t="shared" si="28"/>
        <v>1227.8278692953802</v>
      </c>
      <c r="C291" s="31">
        <f t="shared" si="25"/>
        <v>418.94655119244044</v>
      </c>
      <c r="D291" s="31">
        <f t="shared" si="26"/>
        <v>808.88131810293976</v>
      </c>
      <c r="E291" s="31">
        <f t="shared" si="27"/>
        <v>227971.0726778729</v>
      </c>
    </row>
    <row r="292" spans="1:5" ht="16.05" customHeight="1" x14ac:dyDescent="0.3">
      <c r="A292" s="30">
        <v>265</v>
      </c>
      <c r="B292" s="31">
        <f t="shared" si="28"/>
        <v>1227.8278692953802</v>
      </c>
      <c r="C292" s="31">
        <f t="shared" si="25"/>
        <v>420.43032022791363</v>
      </c>
      <c r="D292" s="31">
        <f t="shared" si="26"/>
        <v>807.39754906746657</v>
      </c>
      <c r="E292" s="31">
        <f t="shared" si="27"/>
        <v>227550.64235764497</v>
      </c>
    </row>
    <row r="293" spans="1:5" ht="16.05" customHeight="1" x14ac:dyDescent="0.3">
      <c r="A293" s="30">
        <v>266</v>
      </c>
      <c r="B293" s="31">
        <f t="shared" si="28"/>
        <v>1227.8278692953802</v>
      </c>
      <c r="C293" s="31">
        <f t="shared" si="25"/>
        <v>421.91934427872081</v>
      </c>
      <c r="D293" s="31">
        <f t="shared" si="26"/>
        <v>805.90852501665938</v>
      </c>
      <c r="E293" s="31">
        <f t="shared" si="27"/>
        <v>227128.72301336625</v>
      </c>
    </row>
    <row r="294" spans="1:5" ht="16.05" customHeight="1" x14ac:dyDescent="0.3">
      <c r="A294" s="30">
        <v>267</v>
      </c>
      <c r="B294" s="31">
        <f t="shared" si="28"/>
        <v>1227.8278692953802</v>
      </c>
      <c r="C294" s="31">
        <f t="shared" si="25"/>
        <v>423.4136419563747</v>
      </c>
      <c r="D294" s="31">
        <f t="shared" si="26"/>
        <v>804.41422733900549</v>
      </c>
      <c r="E294" s="31">
        <f t="shared" si="27"/>
        <v>226705.30937140988</v>
      </c>
    </row>
    <row r="295" spans="1:5" ht="16.05" customHeight="1" x14ac:dyDescent="0.3">
      <c r="A295" s="30">
        <v>268</v>
      </c>
      <c r="B295" s="31">
        <f t="shared" si="28"/>
        <v>1227.8278692953802</v>
      </c>
      <c r="C295" s="31">
        <f t="shared" si="25"/>
        <v>424.91323193830351</v>
      </c>
      <c r="D295" s="31">
        <f t="shared" si="26"/>
        <v>802.91463735707669</v>
      </c>
      <c r="E295" s="31">
        <f t="shared" si="27"/>
        <v>226280.39613947159</v>
      </c>
    </row>
    <row r="296" spans="1:5" ht="16.05" customHeight="1" x14ac:dyDescent="0.3">
      <c r="A296" s="30">
        <v>269</v>
      </c>
      <c r="B296" s="31">
        <f t="shared" si="28"/>
        <v>1227.8278692953802</v>
      </c>
      <c r="C296" s="31">
        <f t="shared" si="25"/>
        <v>426.41813296808493</v>
      </c>
      <c r="D296" s="31">
        <f t="shared" si="26"/>
        <v>801.40973632729526</v>
      </c>
      <c r="E296" s="31">
        <f t="shared" si="27"/>
        <v>225853.97800650352</v>
      </c>
    </row>
    <row r="297" spans="1:5" ht="16.05" customHeight="1" x14ac:dyDescent="0.3">
      <c r="A297" s="30">
        <v>270</v>
      </c>
      <c r="B297" s="31">
        <f t="shared" si="28"/>
        <v>1227.8278692953802</v>
      </c>
      <c r="C297" s="31">
        <f t="shared" si="25"/>
        <v>427.92836385568023</v>
      </c>
      <c r="D297" s="31">
        <f t="shared" si="26"/>
        <v>799.89950543969996</v>
      </c>
      <c r="E297" s="31">
        <f t="shared" si="27"/>
        <v>225426.04964264785</v>
      </c>
    </row>
    <row r="298" spans="1:5" ht="16.05" customHeight="1" x14ac:dyDescent="0.3">
      <c r="A298" s="30">
        <v>271</v>
      </c>
      <c r="B298" s="31">
        <f t="shared" si="28"/>
        <v>1227.8278692953802</v>
      </c>
      <c r="C298" s="31">
        <f t="shared" si="25"/>
        <v>429.443943477669</v>
      </c>
      <c r="D298" s="31">
        <f t="shared" si="26"/>
        <v>798.3839258177112</v>
      </c>
      <c r="E298" s="31">
        <f t="shared" si="27"/>
        <v>224996.60569917018</v>
      </c>
    </row>
    <row r="299" spans="1:5" ht="16.05" customHeight="1" x14ac:dyDescent="0.3">
      <c r="A299" s="30">
        <v>272</v>
      </c>
      <c r="B299" s="31">
        <f t="shared" si="28"/>
        <v>1227.8278692953802</v>
      </c>
      <c r="C299" s="31">
        <f t="shared" si="25"/>
        <v>430.96489077748572</v>
      </c>
      <c r="D299" s="31">
        <f t="shared" si="26"/>
        <v>796.86297851789448</v>
      </c>
      <c r="E299" s="31">
        <f t="shared" si="27"/>
        <v>224565.64080839269</v>
      </c>
    </row>
    <row r="300" spans="1:5" ht="16.05" customHeight="1" x14ac:dyDescent="0.3">
      <c r="A300" s="30">
        <v>273</v>
      </c>
      <c r="B300" s="31">
        <f t="shared" si="28"/>
        <v>1227.8278692953802</v>
      </c>
      <c r="C300" s="31">
        <f t="shared" si="25"/>
        <v>432.49122476565606</v>
      </c>
      <c r="D300" s="31">
        <f t="shared" si="26"/>
        <v>795.33664452972414</v>
      </c>
      <c r="E300" s="31">
        <f t="shared" si="27"/>
        <v>224133.14958362703</v>
      </c>
    </row>
    <row r="301" spans="1:5" ht="16.05" customHeight="1" x14ac:dyDescent="0.3">
      <c r="A301" s="30">
        <v>274</v>
      </c>
      <c r="B301" s="31">
        <f t="shared" si="28"/>
        <v>1227.8278692953802</v>
      </c>
      <c r="C301" s="31">
        <f t="shared" si="25"/>
        <v>434.02296452003441</v>
      </c>
      <c r="D301" s="31">
        <f t="shared" si="26"/>
        <v>793.80490477534579</v>
      </c>
      <c r="E301" s="31">
        <f t="shared" si="27"/>
        <v>223699.126619107</v>
      </c>
    </row>
    <row r="302" spans="1:5" ht="16.05" customHeight="1" x14ac:dyDescent="0.3">
      <c r="A302" s="30">
        <v>275</v>
      </c>
      <c r="B302" s="31">
        <f t="shared" si="28"/>
        <v>1227.8278692953802</v>
      </c>
      <c r="C302" s="31">
        <f t="shared" si="25"/>
        <v>435.56012918604279</v>
      </c>
      <c r="D302" s="31">
        <f t="shared" si="26"/>
        <v>792.26774010933741</v>
      </c>
      <c r="E302" s="31">
        <f t="shared" si="27"/>
        <v>223263.56648992095</v>
      </c>
    </row>
    <row r="303" spans="1:5" ht="16.05" customHeight="1" x14ac:dyDescent="0.3">
      <c r="A303" s="30">
        <v>276</v>
      </c>
      <c r="B303" s="31">
        <f t="shared" si="28"/>
        <v>1227.8278692953802</v>
      </c>
      <c r="C303" s="31">
        <f t="shared" si="25"/>
        <v>437.10273797691013</v>
      </c>
      <c r="D303" s="31">
        <f t="shared" si="26"/>
        <v>790.72513131847006</v>
      </c>
      <c r="E303" s="31">
        <f t="shared" si="27"/>
        <v>222826.46375194404</v>
      </c>
    </row>
    <row r="304" spans="1:5" ht="16.05" customHeight="1" x14ac:dyDescent="0.3">
      <c r="A304" s="30">
        <v>277</v>
      </c>
      <c r="B304" s="31">
        <f t="shared" si="28"/>
        <v>1227.8278692953802</v>
      </c>
      <c r="C304" s="31">
        <f t="shared" si="25"/>
        <v>438.65081017391162</v>
      </c>
      <c r="D304" s="31">
        <f t="shared" si="26"/>
        <v>789.17705912146857</v>
      </c>
      <c r="E304" s="31">
        <f t="shared" si="27"/>
        <v>222387.81294177013</v>
      </c>
    </row>
    <row r="305" spans="1:5" ht="16.05" customHeight="1" x14ac:dyDescent="0.3">
      <c r="A305" s="30">
        <v>278</v>
      </c>
      <c r="B305" s="31">
        <f t="shared" si="28"/>
        <v>1227.8278692953802</v>
      </c>
      <c r="C305" s="31">
        <f t="shared" si="25"/>
        <v>440.20436512661092</v>
      </c>
      <c r="D305" s="31">
        <f t="shared" si="26"/>
        <v>787.62350416876927</v>
      </c>
      <c r="E305" s="31">
        <f t="shared" si="27"/>
        <v>221947.60857664351</v>
      </c>
    </row>
    <row r="306" spans="1:5" ht="16.05" customHeight="1" x14ac:dyDescent="0.3">
      <c r="A306" s="30">
        <v>279</v>
      </c>
      <c r="B306" s="31">
        <f t="shared" si="28"/>
        <v>1227.8278692953802</v>
      </c>
      <c r="C306" s="31">
        <f t="shared" si="25"/>
        <v>441.763422253101</v>
      </c>
      <c r="D306" s="31">
        <f t="shared" si="26"/>
        <v>786.0644470422792</v>
      </c>
      <c r="E306" s="31">
        <f t="shared" si="27"/>
        <v>221505.84515439041</v>
      </c>
    </row>
    <row r="307" spans="1:5" ht="16.05" customHeight="1" x14ac:dyDescent="0.3">
      <c r="A307" s="30">
        <v>280</v>
      </c>
      <c r="B307" s="31">
        <f t="shared" si="28"/>
        <v>1227.8278692953802</v>
      </c>
      <c r="C307" s="31">
        <f t="shared" si="25"/>
        <v>443.3280010402475</v>
      </c>
      <c r="D307" s="31">
        <f t="shared" si="26"/>
        <v>784.4998682551327</v>
      </c>
      <c r="E307" s="31">
        <f t="shared" si="27"/>
        <v>221062.51715335017</v>
      </c>
    </row>
    <row r="308" spans="1:5" ht="16.05" customHeight="1" x14ac:dyDescent="0.3">
      <c r="A308" s="30">
        <v>281</v>
      </c>
      <c r="B308" s="31">
        <f t="shared" si="28"/>
        <v>1227.8278692953802</v>
      </c>
      <c r="C308" s="31">
        <f t="shared" si="25"/>
        <v>444.89812104393161</v>
      </c>
      <c r="D308" s="31">
        <f t="shared" si="26"/>
        <v>782.92974825144859</v>
      </c>
      <c r="E308" s="31">
        <f t="shared" si="27"/>
        <v>220617.61903230625</v>
      </c>
    </row>
    <row r="309" spans="1:5" ht="16.05" customHeight="1" x14ac:dyDescent="0.3">
      <c r="A309" s="30">
        <v>282</v>
      </c>
      <c r="B309" s="31">
        <f t="shared" si="28"/>
        <v>1227.8278692953802</v>
      </c>
      <c r="C309" s="31">
        <f t="shared" si="25"/>
        <v>446.47380188929549</v>
      </c>
      <c r="D309" s="31">
        <f t="shared" si="26"/>
        <v>781.35406740608471</v>
      </c>
      <c r="E309" s="31">
        <f t="shared" si="27"/>
        <v>220171.14523041697</v>
      </c>
    </row>
    <row r="310" spans="1:5" ht="16.05" customHeight="1" x14ac:dyDescent="0.3">
      <c r="A310" s="30">
        <v>283</v>
      </c>
      <c r="B310" s="31">
        <f t="shared" si="28"/>
        <v>1227.8278692953802</v>
      </c>
      <c r="C310" s="31">
        <f t="shared" si="25"/>
        <v>448.05506327098669</v>
      </c>
      <c r="D310" s="31">
        <f t="shared" si="26"/>
        <v>779.7728060243935</v>
      </c>
      <c r="E310" s="31">
        <f t="shared" si="27"/>
        <v>219723.09016714597</v>
      </c>
    </row>
    <row r="311" spans="1:5" ht="16.05" customHeight="1" x14ac:dyDescent="0.3">
      <c r="A311" s="30">
        <v>284</v>
      </c>
      <c r="B311" s="31">
        <f t="shared" si="28"/>
        <v>1227.8278692953802</v>
      </c>
      <c r="C311" s="31">
        <f t="shared" si="25"/>
        <v>449.64192495340478</v>
      </c>
      <c r="D311" s="31">
        <f t="shared" si="26"/>
        <v>778.18594434197541</v>
      </c>
      <c r="E311" s="31">
        <f t="shared" si="27"/>
        <v>219273.44824219256</v>
      </c>
    </row>
    <row r="312" spans="1:5" ht="16.05" customHeight="1" x14ac:dyDescent="0.3">
      <c r="A312" s="30">
        <v>285</v>
      </c>
      <c r="B312" s="31">
        <f t="shared" si="28"/>
        <v>1227.8278692953802</v>
      </c>
      <c r="C312" s="31">
        <f t="shared" si="25"/>
        <v>451.23440677094811</v>
      </c>
      <c r="D312" s="31">
        <f t="shared" si="26"/>
        <v>776.59346252443208</v>
      </c>
      <c r="E312" s="31">
        <f t="shared" si="27"/>
        <v>218822.21383542163</v>
      </c>
    </row>
    <row r="313" spans="1:5" ht="16.05" customHeight="1" x14ac:dyDescent="0.3">
      <c r="A313" s="30">
        <v>286</v>
      </c>
      <c r="B313" s="31">
        <f t="shared" si="28"/>
        <v>1227.8278692953802</v>
      </c>
      <c r="C313" s="31">
        <f t="shared" si="25"/>
        <v>452.83252862826191</v>
      </c>
      <c r="D313" s="31">
        <f t="shared" si="26"/>
        <v>774.99534066711828</v>
      </c>
      <c r="E313" s="31">
        <f t="shared" si="27"/>
        <v>218369.38130679337</v>
      </c>
    </row>
    <row r="314" spans="1:5" ht="16.05" customHeight="1" x14ac:dyDescent="0.3">
      <c r="A314" s="30">
        <v>287</v>
      </c>
      <c r="B314" s="31">
        <f t="shared" si="28"/>
        <v>1227.8278692953802</v>
      </c>
      <c r="C314" s="31">
        <f t="shared" si="25"/>
        <v>454.43631050048702</v>
      </c>
      <c r="D314" s="31">
        <f t="shared" si="26"/>
        <v>773.39155879489317</v>
      </c>
      <c r="E314" s="31">
        <f t="shared" si="27"/>
        <v>217914.94499629288</v>
      </c>
    </row>
    <row r="315" spans="1:5" ht="16.05" customHeight="1" x14ac:dyDescent="0.3">
      <c r="A315" s="30">
        <v>288</v>
      </c>
      <c r="B315" s="31">
        <f t="shared" si="28"/>
        <v>1227.8278692953802</v>
      </c>
      <c r="C315" s="31">
        <f t="shared" si="25"/>
        <v>456.04577243350957</v>
      </c>
      <c r="D315" s="31">
        <f t="shared" si="26"/>
        <v>771.78209686187063</v>
      </c>
      <c r="E315" s="31">
        <f t="shared" si="27"/>
        <v>217458.89922385936</v>
      </c>
    </row>
    <row r="316" spans="1:5" ht="16.05" customHeight="1" x14ac:dyDescent="0.3">
      <c r="A316" s="30">
        <v>289</v>
      </c>
      <c r="B316" s="31">
        <f t="shared" si="28"/>
        <v>1227.8278692953802</v>
      </c>
      <c r="C316" s="31">
        <f t="shared" si="25"/>
        <v>457.66093454421161</v>
      </c>
      <c r="D316" s="31">
        <f t="shared" si="26"/>
        <v>770.16693475116858</v>
      </c>
      <c r="E316" s="31">
        <f t="shared" si="27"/>
        <v>217001.23828931517</v>
      </c>
    </row>
    <row r="317" spans="1:5" ht="16.05" customHeight="1" x14ac:dyDescent="0.3">
      <c r="A317" s="30">
        <v>290</v>
      </c>
      <c r="B317" s="31">
        <f t="shared" si="28"/>
        <v>1227.8278692953802</v>
      </c>
      <c r="C317" s="31">
        <f t="shared" si="25"/>
        <v>459.28181702072231</v>
      </c>
      <c r="D317" s="31">
        <f t="shared" si="26"/>
        <v>768.54605227465788</v>
      </c>
      <c r="E317" s="31">
        <f t="shared" si="27"/>
        <v>216541.95647229443</v>
      </c>
    </row>
    <row r="318" spans="1:5" ht="16.05" customHeight="1" x14ac:dyDescent="0.3">
      <c r="A318" s="30">
        <v>291</v>
      </c>
      <c r="B318" s="31">
        <f t="shared" si="28"/>
        <v>1227.8278692953802</v>
      </c>
      <c r="C318" s="31">
        <f t="shared" si="25"/>
        <v>460.90844012267064</v>
      </c>
      <c r="D318" s="31">
        <f t="shared" si="26"/>
        <v>766.91942917270956</v>
      </c>
      <c r="E318" s="31">
        <f t="shared" si="27"/>
        <v>216081.04803217176</v>
      </c>
    </row>
    <row r="319" spans="1:5" ht="16.05" customHeight="1" x14ac:dyDescent="0.3">
      <c r="A319" s="30">
        <v>292</v>
      </c>
      <c r="B319" s="31">
        <f t="shared" si="28"/>
        <v>1227.8278692953802</v>
      </c>
      <c r="C319" s="31">
        <f t="shared" si="25"/>
        <v>462.54082418143844</v>
      </c>
      <c r="D319" s="31">
        <f t="shared" si="26"/>
        <v>765.28704511394176</v>
      </c>
      <c r="E319" s="31">
        <f t="shared" si="27"/>
        <v>215618.50720799033</v>
      </c>
    </row>
    <row r="320" spans="1:5" ht="16.05" customHeight="1" x14ac:dyDescent="0.3">
      <c r="A320" s="30">
        <v>293</v>
      </c>
      <c r="B320" s="31">
        <f t="shared" si="28"/>
        <v>1227.8278692953802</v>
      </c>
      <c r="C320" s="31">
        <f t="shared" si="25"/>
        <v>464.17898960041441</v>
      </c>
      <c r="D320" s="31">
        <f t="shared" si="26"/>
        <v>763.64887969496579</v>
      </c>
      <c r="E320" s="31">
        <f t="shared" si="27"/>
        <v>215154.32821838991</v>
      </c>
    </row>
    <row r="321" spans="1:5" ht="16.05" customHeight="1" x14ac:dyDescent="0.3">
      <c r="A321" s="30">
        <v>294</v>
      </c>
      <c r="B321" s="31">
        <f t="shared" si="28"/>
        <v>1227.8278692953802</v>
      </c>
      <c r="C321" s="31">
        <f t="shared" si="25"/>
        <v>465.82295685524923</v>
      </c>
      <c r="D321" s="31">
        <f t="shared" si="26"/>
        <v>762.00491244013097</v>
      </c>
      <c r="E321" s="31">
        <f t="shared" si="27"/>
        <v>214688.50526153465</v>
      </c>
    </row>
    <row r="322" spans="1:5" ht="16.05" customHeight="1" x14ac:dyDescent="0.3">
      <c r="A322" s="30">
        <v>295</v>
      </c>
      <c r="B322" s="31">
        <f t="shared" si="28"/>
        <v>1227.8278692953802</v>
      </c>
      <c r="C322" s="31">
        <f t="shared" si="25"/>
        <v>467.47274649411156</v>
      </c>
      <c r="D322" s="31">
        <f t="shared" si="26"/>
        <v>760.35512280126864</v>
      </c>
      <c r="E322" s="31">
        <f t="shared" si="27"/>
        <v>214221.03251504054</v>
      </c>
    </row>
    <row r="323" spans="1:5" ht="16.05" customHeight="1" x14ac:dyDescent="0.3">
      <c r="A323" s="30">
        <v>296</v>
      </c>
      <c r="B323" s="31">
        <f t="shared" si="28"/>
        <v>1227.8278692953802</v>
      </c>
      <c r="C323" s="31">
        <f t="shared" si="25"/>
        <v>469.12837913794488</v>
      </c>
      <c r="D323" s="31">
        <f t="shared" si="26"/>
        <v>758.69949015743532</v>
      </c>
      <c r="E323" s="31">
        <f t="shared" si="27"/>
        <v>213751.90413590259</v>
      </c>
    </row>
    <row r="324" spans="1:5" ht="16.05" customHeight="1" x14ac:dyDescent="0.3">
      <c r="A324" s="30">
        <v>297</v>
      </c>
      <c r="B324" s="31">
        <f t="shared" si="28"/>
        <v>1227.8278692953802</v>
      </c>
      <c r="C324" s="31">
        <f t="shared" si="25"/>
        <v>470.78987548072519</v>
      </c>
      <c r="D324" s="31">
        <f t="shared" si="26"/>
        <v>757.03799381465501</v>
      </c>
      <c r="E324" s="31">
        <f t="shared" si="27"/>
        <v>213281.11426042186</v>
      </c>
    </row>
    <row r="325" spans="1:5" ht="16.05" customHeight="1" x14ac:dyDescent="0.3">
      <c r="A325" s="30">
        <v>298</v>
      </c>
      <c r="B325" s="31">
        <f t="shared" si="28"/>
        <v>1227.8278692953802</v>
      </c>
      <c r="C325" s="31">
        <f t="shared" si="25"/>
        <v>472.45725628971934</v>
      </c>
      <c r="D325" s="31">
        <f t="shared" si="26"/>
        <v>755.37061300566086</v>
      </c>
      <c r="E325" s="31">
        <f t="shared" si="27"/>
        <v>212808.65700413214</v>
      </c>
    </row>
    <row r="326" spans="1:5" ht="16.05" customHeight="1" x14ac:dyDescent="0.3">
      <c r="A326" s="30">
        <v>299</v>
      </c>
      <c r="B326" s="31">
        <f t="shared" si="28"/>
        <v>1227.8278692953802</v>
      </c>
      <c r="C326" s="31">
        <f t="shared" si="25"/>
        <v>474.13054240574547</v>
      </c>
      <c r="D326" s="31">
        <f t="shared" si="26"/>
        <v>753.69732688963472</v>
      </c>
      <c r="E326" s="31">
        <f t="shared" si="27"/>
        <v>212334.5264617264</v>
      </c>
    </row>
    <row r="327" spans="1:5" ht="16.05" customHeight="1" x14ac:dyDescent="0.3">
      <c r="A327" s="30">
        <v>300</v>
      </c>
      <c r="B327" s="31">
        <f t="shared" si="28"/>
        <v>1227.8278692953802</v>
      </c>
      <c r="C327" s="31">
        <f t="shared" si="25"/>
        <v>475.80975474343245</v>
      </c>
      <c r="D327" s="31">
        <f t="shared" si="26"/>
        <v>752.01811455194775</v>
      </c>
      <c r="E327" s="31">
        <f t="shared" si="27"/>
        <v>211858.71670698296</v>
      </c>
    </row>
    <row r="328" spans="1:5" ht="16.05" customHeight="1" x14ac:dyDescent="0.3">
      <c r="A328" s="30">
        <v>301</v>
      </c>
      <c r="B328" s="31">
        <f t="shared" si="28"/>
        <v>1227.8278692953802</v>
      </c>
      <c r="C328" s="31">
        <f t="shared" si="25"/>
        <v>477.49491429148213</v>
      </c>
      <c r="D328" s="31">
        <f t="shared" si="26"/>
        <v>750.33295500389806</v>
      </c>
      <c r="E328" s="31">
        <f t="shared" si="27"/>
        <v>211381.22179269147</v>
      </c>
    </row>
    <row r="329" spans="1:5" ht="16.05" customHeight="1" x14ac:dyDescent="0.3">
      <c r="A329" s="30">
        <v>302</v>
      </c>
      <c r="B329" s="31">
        <f t="shared" si="28"/>
        <v>1227.8278692953802</v>
      </c>
      <c r="C329" s="31">
        <f t="shared" si="25"/>
        <v>479.1860421129312</v>
      </c>
      <c r="D329" s="31">
        <f t="shared" si="26"/>
        <v>748.64182718244899</v>
      </c>
      <c r="E329" s="31">
        <f t="shared" si="27"/>
        <v>210902.03575057854</v>
      </c>
    </row>
    <row r="330" spans="1:5" ht="16.05" customHeight="1" x14ac:dyDescent="0.3">
      <c r="A330" s="30">
        <v>303</v>
      </c>
      <c r="B330" s="31">
        <f t="shared" si="28"/>
        <v>1227.8278692953802</v>
      </c>
      <c r="C330" s="31">
        <f t="shared" si="25"/>
        <v>480.88315934541447</v>
      </c>
      <c r="D330" s="31">
        <f t="shared" si="26"/>
        <v>746.94470994996573</v>
      </c>
      <c r="E330" s="31">
        <f t="shared" si="27"/>
        <v>210421.15259123311</v>
      </c>
    </row>
    <row r="331" spans="1:5" ht="16.05" customHeight="1" x14ac:dyDescent="0.3">
      <c r="A331" s="30">
        <v>304</v>
      </c>
      <c r="B331" s="31">
        <f t="shared" si="28"/>
        <v>1227.8278692953802</v>
      </c>
      <c r="C331" s="31">
        <f t="shared" si="25"/>
        <v>482.58628720142951</v>
      </c>
      <c r="D331" s="31">
        <f t="shared" si="26"/>
        <v>745.24158209395068</v>
      </c>
      <c r="E331" s="31">
        <f t="shared" si="27"/>
        <v>209938.56630403167</v>
      </c>
    </row>
    <row r="332" spans="1:5" ht="16.05" customHeight="1" x14ac:dyDescent="0.3">
      <c r="A332" s="30">
        <v>305</v>
      </c>
      <c r="B332" s="31">
        <f t="shared" si="28"/>
        <v>1227.8278692953802</v>
      </c>
      <c r="C332" s="31">
        <f t="shared" si="25"/>
        <v>484.29544696860125</v>
      </c>
      <c r="D332" s="31">
        <f t="shared" si="26"/>
        <v>743.53242232677894</v>
      </c>
      <c r="E332" s="31">
        <f t="shared" si="27"/>
        <v>209454.27085706306</v>
      </c>
    </row>
    <row r="333" spans="1:5" ht="16.05" customHeight="1" x14ac:dyDescent="0.3">
      <c r="A333" s="30">
        <v>306</v>
      </c>
      <c r="B333" s="31">
        <f t="shared" si="28"/>
        <v>1227.8278692953802</v>
      </c>
      <c r="C333" s="31">
        <f t="shared" si="25"/>
        <v>486.01066000994842</v>
      </c>
      <c r="D333" s="31">
        <f t="shared" si="26"/>
        <v>741.81720928543177</v>
      </c>
      <c r="E333" s="31">
        <f t="shared" si="27"/>
        <v>208968.26019705311</v>
      </c>
    </row>
    <row r="334" spans="1:5" ht="16.05" customHeight="1" x14ac:dyDescent="0.3">
      <c r="A334" s="30">
        <v>307</v>
      </c>
      <c r="B334" s="31">
        <f t="shared" si="28"/>
        <v>1227.8278692953802</v>
      </c>
      <c r="C334" s="31">
        <f t="shared" si="25"/>
        <v>487.73194776415039</v>
      </c>
      <c r="D334" s="31">
        <f t="shared" si="26"/>
        <v>740.09592153122981</v>
      </c>
      <c r="E334" s="31">
        <f t="shared" si="27"/>
        <v>208480.52824928897</v>
      </c>
    </row>
    <row r="335" spans="1:5" ht="16.05" customHeight="1" x14ac:dyDescent="0.3">
      <c r="A335" s="30">
        <v>308</v>
      </c>
      <c r="B335" s="31">
        <f t="shared" si="28"/>
        <v>1227.8278692953802</v>
      </c>
      <c r="C335" s="31">
        <f t="shared" si="25"/>
        <v>489.45933174581501</v>
      </c>
      <c r="D335" s="31">
        <f t="shared" si="26"/>
        <v>738.36853754956519</v>
      </c>
      <c r="E335" s="31">
        <f t="shared" si="27"/>
        <v>207991.06891754316</v>
      </c>
    </row>
    <row r="336" spans="1:5" ht="16.05" customHeight="1" x14ac:dyDescent="0.3">
      <c r="A336" s="30">
        <v>309</v>
      </c>
      <c r="B336" s="31">
        <f t="shared" si="28"/>
        <v>1227.8278692953802</v>
      </c>
      <c r="C336" s="31">
        <f t="shared" si="25"/>
        <v>491.19283354574816</v>
      </c>
      <c r="D336" s="31">
        <f t="shared" si="26"/>
        <v>736.63503574963204</v>
      </c>
      <c r="E336" s="31">
        <f t="shared" si="27"/>
        <v>207499.87608399743</v>
      </c>
    </row>
    <row r="337" spans="1:5" ht="16.05" customHeight="1" x14ac:dyDescent="0.3">
      <c r="A337" s="30">
        <v>310</v>
      </c>
      <c r="B337" s="31">
        <f t="shared" si="28"/>
        <v>1227.8278692953802</v>
      </c>
      <c r="C337" s="31">
        <f t="shared" si="25"/>
        <v>492.93247483122263</v>
      </c>
      <c r="D337" s="31">
        <f t="shared" si="26"/>
        <v>734.89539446415756</v>
      </c>
      <c r="E337" s="31">
        <f t="shared" si="27"/>
        <v>207006.94360916619</v>
      </c>
    </row>
    <row r="338" spans="1:5" ht="16.05" customHeight="1" x14ac:dyDescent="0.3">
      <c r="A338" s="30">
        <v>311</v>
      </c>
      <c r="B338" s="31">
        <f t="shared" si="28"/>
        <v>1227.8278692953802</v>
      </c>
      <c r="C338" s="31">
        <f t="shared" si="25"/>
        <v>494.67827734624984</v>
      </c>
      <c r="D338" s="31">
        <f t="shared" si="26"/>
        <v>733.14959194913035</v>
      </c>
      <c r="E338" s="31">
        <f t="shared" si="27"/>
        <v>206512.26533181994</v>
      </c>
    </row>
    <row r="339" spans="1:5" ht="16.05" customHeight="1" x14ac:dyDescent="0.3">
      <c r="A339" s="30">
        <v>312</v>
      </c>
      <c r="B339" s="31">
        <f t="shared" si="28"/>
        <v>1227.8278692953802</v>
      </c>
      <c r="C339" s="31">
        <f t="shared" ref="C339:C387" si="29">B339-D339</f>
        <v>496.43026291185117</v>
      </c>
      <c r="D339" s="31">
        <f t="shared" ref="D339:D387" si="30">$E$21/$E$22*E338</f>
        <v>731.39760638352902</v>
      </c>
      <c r="E339" s="31">
        <f t="shared" ref="E339:E387" si="31">E338-C339</f>
        <v>206015.83506890808</v>
      </c>
    </row>
    <row r="340" spans="1:5" ht="16.05" customHeight="1" x14ac:dyDescent="0.3">
      <c r="A340" s="30">
        <v>313</v>
      </c>
      <c r="B340" s="31">
        <f t="shared" si="28"/>
        <v>1227.8278692953802</v>
      </c>
      <c r="C340" s="31">
        <f t="shared" si="29"/>
        <v>498.18845342633063</v>
      </c>
      <c r="D340" s="31">
        <f t="shared" si="30"/>
        <v>729.63941586904957</v>
      </c>
      <c r="E340" s="31">
        <f t="shared" si="31"/>
        <v>205517.64661548176</v>
      </c>
    </row>
    <row r="341" spans="1:5" ht="16.05" customHeight="1" x14ac:dyDescent="0.3">
      <c r="A341" s="30">
        <v>314</v>
      </c>
      <c r="B341" s="31">
        <f t="shared" si="28"/>
        <v>1227.8278692953802</v>
      </c>
      <c r="C341" s="31">
        <f t="shared" si="29"/>
        <v>499.9528708655489</v>
      </c>
      <c r="D341" s="31">
        <f t="shared" si="30"/>
        <v>727.87499842983129</v>
      </c>
      <c r="E341" s="31">
        <f t="shared" si="31"/>
        <v>205017.6937446162</v>
      </c>
    </row>
    <row r="342" spans="1:5" ht="16.05" customHeight="1" x14ac:dyDescent="0.3">
      <c r="A342" s="30">
        <v>315</v>
      </c>
      <c r="B342" s="31">
        <f t="shared" si="28"/>
        <v>1227.8278692953802</v>
      </c>
      <c r="C342" s="31">
        <f t="shared" si="29"/>
        <v>501.72353728319774</v>
      </c>
      <c r="D342" s="31">
        <f t="shared" si="30"/>
        <v>726.10433201218245</v>
      </c>
      <c r="E342" s="31">
        <f t="shared" si="31"/>
        <v>204515.97020733301</v>
      </c>
    </row>
    <row r="343" spans="1:5" ht="16.05" customHeight="1" x14ac:dyDescent="0.3">
      <c r="A343" s="30">
        <v>316</v>
      </c>
      <c r="B343" s="31">
        <f t="shared" si="28"/>
        <v>1227.8278692953802</v>
      </c>
      <c r="C343" s="31">
        <f t="shared" si="29"/>
        <v>503.50047481107572</v>
      </c>
      <c r="D343" s="31">
        <f t="shared" si="30"/>
        <v>724.32739448430448</v>
      </c>
      <c r="E343" s="31">
        <f t="shared" si="31"/>
        <v>204012.46973252195</v>
      </c>
    </row>
    <row r="344" spans="1:5" ht="16.05" customHeight="1" x14ac:dyDescent="0.3">
      <c r="A344" s="30">
        <v>317</v>
      </c>
      <c r="B344" s="31">
        <f t="shared" si="28"/>
        <v>1227.8278692953802</v>
      </c>
      <c r="C344" s="31">
        <f t="shared" si="29"/>
        <v>505.28370565936495</v>
      </c>
      <c r="D344" s="31">
        <f t="shared" si="30"/>
        <v>722.54416363601524</v>
      </c>
      <c r="E344" s="31">
        <f t="shared" si="31"/>
        <v>203507.18602686259</v>
      </c>
    </row>
    <row r="345" spans="1:5" ht="16.05" customHeight="1" x14ac:dyDescent="0.3">
      <c r="A345" s="30">
        <v>318</v>
      </c>
      <c r="B345" s="31">
        <f t="shared" si="28"/>
        <v>1227.8278692953802</v>
      </c>
      <c r="C345" s="31">
        <f t="shared" si="29"/>
        <v>507.07325211690852</v>
      </c>
      <c r="D345" s="31">
        <f t="shared" si="30"/>
        <v>720.75461717847168</v>
      </c>
      <c r="E345" s="31">
        <f t="shared" si="31"/>
        <v>203000.11277474568</v>
      </c>
    </row>
    <row r="346" spans="1:5" ht="16.05" customHeight="1" x14ac:dyDescent="0.3">
      <c r="A346" s="30">
        <v>319</v>
      </c>
      <c r="B346" s="31">
        <f t="shared" si="28"/>
        <v>1227.8278692953802</v>
      </c>
      <c r="C346" s="31">
        <f t="shared" si="29"/>
        <v>508.86913655148919</v>
      </c>
      <c r="D346" s="31">
        <f t="shared" si="30"/>
        <v>718.95873274389101</v>
      </c>
      <c r="E346" s="31">
        <f t="shared" si="31"/>
        <v>202491.2436381942</v>
      </c>
    </row>
    <row r="347" spans="1:5" ht="16.05" customHeight="1" x14ac:dyDescent="0.3">
      <c r="A347" s="30">
        <v>320</v>
      </c>
      <c r="B347" s="31">
        <f t="shared" si="28"/>
        <v>1227.8278692953802</v>
      </c>
      <c r="C347" s="31">
        <f t="shared" si="29"/>
        <v>510.67138141010901</v>
      </c>
      <c r="D347" s="31">
        <f t="shared" si="30"/>
        <v>717.15648788527119</v>
      </c>
      <c r="E347" s="31">
        <f t="shared" si="31"/>
        <v>201980.5722567841</v>
      </c>
    </row>
    <row r="348" spans="1:5" ht="16.05" customHeight="1" x14ac:dyDescent="0.3">
      <c r="A348" s="30">
        <v>321</v>
      </c>
      <c r="B348" s="31">
        <f t="shared" si="28"/>
        <v>1227.8278692953802</v>
      </c>
      <c r="C348" s="31">
        <f t="shared" si="29"/>
        <v>512.48000921926985</v>
      </c>
      <c r="D348" s="31">
        <f t="shared" si="30"/>
        <v>715.34786007611035</v>
      </c>
      <c r="E348" s="31">
        <f t="shared" si="31"/>
        <v>201468.09224756484</v>
      </c>
    </row>
    <row r="349" spans="1:5" ht="16.05" customHeight="1" x14ac:dyDescent="0.3">
      <c r="A349" s="30">
        <v>322</v>
      </c>
      <c r="B349" s="31">
        <f t="shared" ref="B349:B387" si="32">$E$23</f>
        <v>1227.8278692953802</v>
      </c>
      <c r="C349" s="31">
        <f t="shared" si="29"/>
        <v>514.29504258525469</v>
      </c>
      <c r="D349" s="31">
        <f t="shared" si="30"/>
        <v>713.53282671012551</v>
      </c>
      <c r="E349" s="31">
        <f t="shared" si="31"/>
        <v>200953.79720497958</v>
      </c>
    </row>
    <row r="350" spans="1:5" ht="16.05" customHeight="1" x14ac:dyDescent="0.3">
      <c r="A350" s="30">
        <v>323</v>
      </c>
      <c r="B350" s="31">
        <f t="shared" si="32"/>
        <v>1227.8278692953802</v>
      </c>
      <c r="C350" s="31">
        <f t="shared" si="29"/>
        <v>516.11650419441082</v>
      </c>
      <c r="D350" s="31">
        <f t="shared" si="30"/>
        <v>711.71136510096937</v>
      </c>
      <c r="E350" s="31">
        <f t="shared" si="31"/>
        <v>200437.68070078516</v>
      </c>
    </row>
    <row r="351" spans="1:5" ht="16.05" customHeight="1" x14ac:dyDescent="0.3">
      <c r="A351" s="30">
        <v>324</v>
      </c>
      <c r="B351" s="31">
        <f t="shared" si="32"/>
        <v>1227.8278692953802</v>
      </c>
      <c r="C351" s="31">
        <f t="shared" si="29"/>
        <v>517.94441681343267</v>
      </c>
      <c r="D351" s="31">
        <f t="shared" si="30"/>
        <v>709.88345248194753</v>
      </c>
      <c r="E351" s="31">
        <f t="shared" si="31"/>
        <v>199919.73628397172</v>
      </c>
    </row>
    <row r="352" spans="1:5" ht="16.05" customHeight="1" x14ac:dyDescent="0.3">
      <c r="A352" s="30">
        <v>325</v>
      </c>
      <c r="B352" s="31">
        <f t="shared" si="32"/>
        <v>1227.8278692953802</v>
      </c>
      <c r="C352" s="31">
        <f t="shared" si="29"/>
        <v>519.77880328964693</v>
      </c>
      <c r="D352" s="31">
        <f t="shared" si="30"/>
        <v>708.04906600573327</v>
      </c>
      <c r="E352" s="31">
        <f t="shared" si="31"/>
        <v>199399.95748068209</v>
      </c>
    </row>
    <row r="353" spans="1:5" ht="16.05" customHeight="1" x14ac:dyDescent="0.3">
      <c r="A353" s="30">
        <v>326</v>
      </c>
      <c r="B353" s="31">
        <f t="shared" si="32"/>
        <v>1227.8278692953802</v>
      </c>
      <c r="C353" s="31">
        <f t="shared" si="29"/>
        <v>521.61968655129772</v>
      </c>
      <c r="D353" s="31">
        <f t="shared" si="30"/>
        <v>706.20818274408248</v>
      </c>
      <c r="E353" s="31">
        <f t="shared" si="31"/>
        <v>198878.33779413078</v>
      </c>
    </row>
    <row r="354" spans="1:5" ht="16.05" customHeight="1" x14ac:dyDescent="0.3">
      <c r="A354" s="30">
        <v>327</v>
      </c>
      <c r="B354" s="31">
        <f t="shared" si="32"/>
        <v>1227.8278692953802</v>
      </c>
      <c r="C354" s="31">
        <f t="shared" si="29"/>
        <v>523.4670896078336</v>
      </c>
      <c r="D354" s="31">
        <f t="shared" si="30"/>
        <v>704.3607796875466</v>
      </c>
      <c r="E354" s="31">
        <f t="shared" si="31"/>
        <v>198354.87070452294</v>
      </c>
    </row>
    <row r="355" spans="1:5" ht="16.05" customHeight="1" x14ac:dyDescent="0.3">
      <c r="A355" s="30">
        <v>328</v>
      </c>
      <c r="B355" s="31">
        <f t="shared" si="32"/>
        <v>1227.8278692953802</v>
      </c>
      <c r="C355" s="31">
        <f t="shared" si="29"/>
        <v>525.32103555019478</v>
      </c>
      <c r="D355" s="31">
        <f t="shared" si="30"/>
        <v>702.50683374518542</v>
      </c>
      <c r="E355" s="31">
        <f t="shared" si="31"/>
        <v>197829.54966897273</v>
      </c>
    </row>
    <row r="356" spans="1:5" ht="16.05" customHeight="1" x14ac:dyDescent="0.3">
      <c r="A356" s="30">
        <v>329</v>
      </c>
      <c r="B356" s="31">
        <f t="shared" si="32"/>
        <v>1227.8278692953802</v>
      </c>
      <c r="C356" s="31">
        <f t="shared" si="29"/>
        <v>527.18154755110174</v>
      </c>
      <c r="D356" s="31">
        <f t="shared" si="30"/>
        <v>700.64632174427845</v>
      </c>
      <c r="E356" s="31">
        <f t="shared" si="31"/>
        <v>197302.36812142163</v>
      </c>
    </row>
    <row r="357" spans="1:5" ht="16.05" customHeight="1" x14ac:dyDescent="0.3">
      <c r="A357" s="30">
        <v>330</v>
      </c>
      <c r="B357" s="31">
        <f t="shared" si="32"/>
        <v>1227.8278692953802</v>
      </c>
      <c r="C357" s="31">
        <f t="shared" si="29"/>
        <v>529.04864886534517</v>
      </c>
      <c r="D357" s="31">
        <f t="shared" si="30"/>
        <v>698.77922043003502</v>
      </c>
      <c r="E357" s="31">
        <f t="shared" si="31"/>
        <v>196773.31947255629</v>
      </c>
    </row>
    <row r="358" spans="1:5" ht="16.05" customHeight="1" x14ac:dyDescent="0.3">
      <c r="A358" s="30">
        <v>331</v>
      </c>
      <c r="B358" s="31">
        <f t="shared" si="32"/>
        <v>1227.8278692953802</v>
      </c>
      <c r="C358" s="31">
        <f t="shared" si="29"/>
        <v>530.92236283007662</v>
      </c>
      <c r="D358" s="31">
        <f t="shared" si="30"/>
        <v>696.90550646530357</v>
      </c>
      <c r="E358" s="31">
        <f t="shared" si="31"/>
        <v>196242.39710972621</v>
      </c>
    </row>
    <row r="359" spans="1:5" ht="16.05" customHeight="1" x14ac:dyDescent="0.3">
      <c r="A359" s="30">
        <v>332</v>
      </c>
      <c r="B359" s="31">
        <f t="shared" si="32"/>
        <v>1227.8278692953802</v>
      </c>
      <c r="C359" s="31">
        <f t="shared" si="29"/>
        <v>532.80271286509981</v>
      </c>
      <c r="D359" s="31">
        <f t="shared" si="30"/>
        <v>695.02515643028039</v>
      </c>
      <c r="E359" s="31">
        <f t="shared" si="31"/>
        <v>195709.59439686112</v>
      </c>
    </row>
    <row r="360" spans="1:5" ht="16.05" customHeight="1" x14ac:dyDescent="0.3">
      <c r="A360" s="30">
        <v>333</v>
      </c>
      <c r="B360" s="31">
        <f t="shared" si="32"/>
        <v>1227.8278692953802</v>
      </c>
      <c r="C360" s="31">
        <f t="shared" si="29"/>
        <v>534.68972247316367</v>
      </c>
      <c r="D360" s="31">
        <f t="shared" si="30"/>
        <v>693.13814682221653</v>
      </c>
      <c r="E360" s="31">
        <f t="shared" si="31"/>
        <v>195174.90467438797</v>
      </c>
    </row>
    <row r="361" spans="1:5" ht="16.05" customHeight="1" x14ac:dyDescent="0.3">
      <c r="A361" s="30">
        <v>334</v>
      </c>
      <c r="B361" s="31">
        <f t="shared" si="32"/>
        <v>1227.8278692953802</v>
      </c>
      <c r="C361" s="31">
        <f t="shared" si="29"/>
        <v>536.58341524025604</v>
      </c>
      <c r="D361" s="31">
        <f t="shared" si="30"/>
        <v>691.24445405512415</v>
      </c>
      <c r="E361" s="31">
        <f t="shared" si="31"/>
        <v>194638.32125914772</v>
      </c>
    </row>
    <row r="362" spans="1:5" ht="16.05" customHeight="1" x14ac:dyDescent="0.3">
      <c r="A362" s="30">
        <v>335</v>
      </c>
      <c r="B362" s="31">
        <f t="shared" si="32"/>
        <v>1227.8278692953802</v>
      </c>
      <c r="C362" s="31">
        <f t="shared" si="29"/>
        <v>538.48381483589867</v>
      </c>
      <c r="D362" s="31">
        <f t="shared" si="30"/>
        <v>689.34405445948153</v>
      </c>
      <c r="E362" s="31">
        <f t="shared" si="31"/>
        <v>194099.83744431182</v>
      </c>
    </row>
    <row r="363" spans="1:5" ht="16.05" customHeight="1" x14ac:dyDescent="0.3">
      <c r="A363" s="30">
        <v>336</v>
      </c>
      <c r="B363" s="31">
        <f t="shared" si="32"/>
        <v>1227.8278692953802</v>
      </c>
      <c r="C363" s="31">
        <f t="shared" si="29"/>
        <v>540.39094501344243</v>
      </c>
      <c r="D363" s="31">
        <f t="shared" si="30"/>
        <v>687.43692428193776</v>
      </c>
      <c r="E363" s="31">
        <f t="shared" si="31"/>
        <v>193559.44649929838</v>
      </c>
    </row>
    <row r="364" spans="1:5" ht="16.05" customHeight="1" x14ac:dyDescent="0.3">
      <c r="A364" s="30">
        <v>337</v>
      </c>
      <c r="B364" s="31">
        <f t="shared" si="32"/>
        <v>1227.8278692953802</v>
      </c>
      <c r="C364" s="31">
        <f t="shared" si="29"/>
        <v>542.304829610365</v>
      </c>
      <c r="D364" s="31">
        <f t="shared" si="30"/>
        <v>685.52303968501519</v>
      </c>
      <c r="E364" s="31">
        <f t="shared" si="31"/>
        <v>193017.14166968802</v>
      </c>
    </row>
    <row r="365" spans="1:5" ht="16.05" customHeight="1" x14ac:dyDescent="0.3">
      <c r="A365" s="30">
        <v>338</v>
      </c>
      <c r="B365" s="31">
        <f t="shared" si="32"/>
        <v>1227.8278692953802</v>
      </c>
      <c r="C365" s="31">
        <f t="shared" si="29"/>
        <v>544.22549254856847</v>
      </c>
      <c r="D365" s="31">
        <f t="shared" si="30"/>
        <v>683.60237674681173</v>
      </c>
      <c r="E365" s="31">
        <f t="shared" si="31"/>
        <v>192472.91617713944</v>
      </c>
    </row>
    <row r="366" spans="1:5" ht="16.05" customHeight="1" x14ac:dyDescent="0.3">
      <c r="A366" s="30">
        <v>339</v>
      </c>
      <c r="B366" s="31">
        <f t="shared" si="32"/>
        <v>1227.8278692953802</v>
      </c>
      <c r="C366" s="31">
        <f t="shared" si="29"/>
        <v>546.15295783467798</v>
      </c>
      <c r="D366" s="31">
        <f t="shared" si="30"/>
        <v>681.67491146070222</v>
      </c>
      <c r="E366" s="31">
        <f t="shared" si="31"/>
        <v>191926.76321930476</v>
      </c>
    </row>
    <row r="367" spans="1:5" ht="16.05" customHeight="1" x14ac:dyDescent="0.3">
      <c r="A367" s="30">
        <v>340</v>
      </c>
      <c r="B367" s="31">
        <f t="shared" si="32"/>
        <v>1227.8278692953802</v>
      </c>
      <c r="C367" s="31">
        <f t="shared" si="29"/>
        <v>548.08724956034246</v>
      </c>
      <c r="D367" s="31">
        <f t="shared" si="30"/>
        <v>679.74061973503774</v>
      </c>
      <c r="E367" s="31">
        <f t="shared" si="31"/>
        <v>191378.67596974442</v>
      </c>
    </row>
    <row r="368" spans="1:5" ht="16.05" customHeight="1" x14ac:dyDescent="0.3">
      <c r="A368" s="30">
        <v>341</v>
      </c>
      <c r="B368" s="31">
        <f t="shared" si="32"/>
        <v>1227.8278692953802</v>
      </c>
      <c r="C368" s="31">
        <f t="shared" si="29"/>
        <v>550.0283919025353</v>
      </c>
      <c r="D368" s="31">
        <f t="shared" si="30"/>
        <v>677.79947739284489</v>
      </c>
      <c r="E368" s="31">
        <f t="shared" si="31"/>
        <v>190828.64757784188</v>
      </c>
    </row>
    <row r="369" spans="1:5" ht="16.05" customHeight="1" x14ac:dyDescent="0.3">
      <c r="A369" s="30">
        <v>342</v>
      </c>
      <c r="B369" s="31">
        <f t="shared" si="32"/>
        <v>1227.8278692953802</v>
      </c>
      <c r="C369" s="31">
        <f t="shared" si="29"/>
        <v>551.9764091238568</v>
      </c>
      <c r="D369" s="31">
        <f t="shared" si="30"/>
        <v>675.8514601715234</v>
      </c>
      <c r="E369" s="31">
        <f t="shared" si="31"/>
        <v>190276.67116871802</v>
      </c>
    </row>
    <row r="370" spans="1:5" ht="16.05" customHeight="1" x14ac:dyDescent="0.3">
      <c r="A370" s="30">
        <v>343</v>
      </c>
      <c r="B370" s="31">
        <f t="shared" si="32"/>
        <v>1227.8278692953802</v>
      </c>
      <c r="C370" s="31">
        <f t="shared" si="29"/>
        <v>553.93132557283718</v>
      </c>
      <c r="D370" s="31">
        <f t="shared" si="30"/>
        <v>673.89654372254302</v>
      </c>
      <c r="E370" s="31">
        <f t="shared" si="31"/>
        <v>189722.73984314519</v>
      </c>
    </row>
    <row r="371" spans="1:5" ht="16.05" customHeight="1" x14ac:dyDescent="0.3">
      <c r="A371" s="30">
        <v>344</v>
      </c>
      <c r="B371" s="31">
        <f t="shared" si="32"/>
        <v>1227.8278692953802</v>
      </c>
      <c r="C371" s="31">
        <f t="shared" si="29"/>
        <v>555.8931656842409</v>
      </c>
      <c r="D371" s="31">
        <f t="shared" si="30"/>
        <v>671.9347036111393</v>
      </c>
      <c r="E371" s="31">
        <f t="shared" si="31"/>
        <v>189166.84667746094</v>
      </c>
    </row>
    <row r="372" spans="1:5" ht="16.05" customHeight="1" x14ac:dyDescent="0.3">
      <c r="A372" s="30">
        <v>345</v>
      </c>
      <c r="B372" s="31">
        <f t="shared" si="32"/>
        <v>1227.8278692953802</v>
      </c>
      <c r="C372" s="31">
        <f t="shared" si="29"/>
        <v>557.86195397937263</v>
      </c>
      <c r="D372" s="31">
        <f t="shared" si="30"/>
        <v>669.96591531600757</v>
      </c>
      <c r="E372" s="31">
        <f t="shared" si="31"/>
        <v>188608.98472348158</v>
      </c>
    </row>
    <row r="373" spans="1:5" ht="16.05" customHeight="1" x14ac:dyDescent="0.3">
      <c r="A373" s="30">
        <v>346</v>
      </c>
      <c r="B373" s="31">
        <f t="shared" si="32"/>
        <v>1227.8278692953802</v>
      </c>
      <c r="C373" s="31">
        <f t="shared" si="29"/>
        <v>559.83771506638288</v>
      </c>
      <c r="D373" s="31">
        <f t="shared" si="30"/>
        <v>667.99015422899731</v>
      </c>
      <c r="E373" s="31">
        <f t="shared" si="31"/>
        <v>188049.1470084152</v>
      </c>
    </row>
    <row r="374" spans="1:5" ht="16.05" customHeight="1" x14ac:dyDescent="0.3">
      <c r="A374" s="30">
        <v>347</v>
      </c>
      <c r="B374" s="31">
        <f t="shared" si="32"/>
        <v>1227.8278692953802</v>
      </c>
      <c r="C374" s="31">
        <f t="shared" si="29"/>
        <v>561.82047364057632</v>
      </c>
      <c r="D374" s="31">
        <f t="shared" si="30"/>
        <v>666.00739565480387</v>
      </c>
      <c r="E374" s="31">
        <f t="shared" si="31"/>
        <v>187487.32653477462</v>
      </c>
    </row>
    <row r="375" spans="1:5" ht="16.05" customHeight="1" x14ac:dyDescent="0.3">
      <c r="A375" s="30">
        <v>348</v>
      </c>
      <c r="B375" s="31">
        <f t="shared" si="32"/>
        <v>1227.8278692953802</v>
      </c>
      <c r="C375" s="31">
        <f t="shared" si="29"/>
        <v>563.81025448472008</v>
      </c>
      <c r="D375" s="31">
        <f t="shared" si="30"/>
        <v>664.01761481066012</v>
      </c>
      <c r="E375" s="31">
        <f t="shared" si="31"/>
        <v>186923.51628028991</v>
      </c>
    </row>
    <row r="376" spans="1:5" ht="16.05" customHeight="1" x14ac:dyDescent="0.3">
      <c r="A376" s="30">
        <v>349</v>
      </c>
      <c r="B376" s="31">
        <f t="shared" si="32"/>
        <v>1227.8278692953802</v>
      </c>
      <c r="C376" s="31">
        <f t="shared" si="29"/>
        <v>565.80708246935342</v>
      </c>
      <c r="D376" s="31">
        <f t="shared" si="30"/>
        <v>662.02078682602678</v>
      </c>
      <c r="E376" s="31">
        <f t="shared" si="31"/>
        <v>186357.70919782057</v>
      </c>
    </row>
    <row r="377" spans="1:5" ht="16.05" customHeight="1" x14ac:dyDescent="0.3">
      <c r="A377" s="30">
        <v>350</v>
      </c>
      <c r="B377" s="31">
        <f t="shared" si="32"/>
        <v>1227.8278692953802</v>
      </c>
      <c r="C377" s="31">
        <f t="shared" si="29"/>
        <v>567.81098255309894</v>
      </c>
      <c r="D377" s="31">
        <f t="shared" si="30"/>
        <v>660.01688674228126</v>
      </c>
      <c r="E377" s="31">
        <f t="shared" si="31"/>
        <v>185789.89821526749</v>
      </c>
    </row>
    <row r="378" spans="1:5" ht="16.05" customHeight="1" x14ac:dyDescent="0.3">
      <c r="A378" s="30">
        <v>351</v>
      </c>
      <c r="B378" s="31">
        <f t="shared" si="32"/>
        <v>1227.8278692953802</v>
      </c>
      <c r="C378" s="31">
        <f t="shared" si="29"/>
        <v>569.82197978297449</v>
      </c>
      <c r="D378" s="31">
        <f t="shared" si="30"/>
        <v>658.0058895124057</v>
      </c>
      <c r="E378" s="31">
        <f t="shared" si="31"/>
        <v>185220.07623548451</v>
      </c>
    </row>
    <row r="379" spans="1:5" ht="16.05" customHeight="1" x14ac:dyDescent="0.3">
      <c r="A379" s="30">
        <v>352</v>
      </c>
      <c r="B379" s="31">
        <f t="shared" si="32"/>
        <v>1227.8278692953802</v>
      </c>
      <c r="C379" s="31">
        <f t="shared" si="29"/>
        <v>571.84009929470585</v>
      </c>
      <c r="D379" s="31">
        <f t="shared" si="30"/>
        <v>655.98777000067435</v>
      </c>
      <c r="E379" s="31">
        <f t="shared" si="31"/>
        <v>184648.23613618981</v>
      </c>
    </row>
    <row r="380" spans="1:5" ht="16.05" customHeight="1" x14ac:dyDescent="0.3">
      <c r="A380" s="30">
        <v>353</v>
      </c>
      <c r="B380" s="31">
        <f t="shared" si="32"/>
        <v>1227.8278692953802</v>
      </c>
      <c r="C380" s="31">
        <f t="shared" si="29"/>
        <v>573.86536631304125</v>
      </c>
      <c r="D380" s="31">
        <f t="shared" si="30"/>
        <v>653.96250298233895</v>
      </c>
      <c r="E380" s="31">
        <f t="shared" si="31"/>
        <v>184074.37076987675</v>
      </c>
    </row>
    <row r="381" spans="1:5" ht="16.05" customHeight="1" x14ac:dyDescent="0.3">
      <c r="A381" s="30">
        <v>354</v>
      </c>
      <c r="B381" s="31">
        <f t="shared" si="32"/>
        <v>1227.8278692953802</v>
      </c>
      <c r="C381" s="31">
        <f t="shared" si="29"/>
        <v>575.89780615206666</v>
      </c>
      <c r="D381" s="31">
        <f t="shared" si="30"/>
        <v>651.93006314331353</v>
      </c>
      <c r="E381" s="31">
        <f t="shared" si="31"/>
        <v>183498.47296372469</v>
      </c>
    </row>
    <row r="382" spans="1:5" ht="16.05" customHeight="1" x14ac:dyDescent="0.3">
      <c r="A382" s="30">
        <v>355</v>
      </c>
      <c r="B382" s="31">
        <f t="shared" si="32"/>
        <v>1227.8278692953802</v>
      </c>
      <c r="C382" s="31">
        <f t="shared" si="29"/>
        <v>577.93744421552185</v>
      </c>
      <c r="D382" s="31">
        <f t="shared" si="30"/>
        <v>649.89042507985835</v>
      </c>
      <c r="E382" s="31">
        <f t="shared" si="31"/>
        <v>182920.53551950917</v>
      </c>
    </row>
    <row r="383" spans="1:5" ht="16.05" customHeight="1" x14ac:dyDescent="0.3">
      <c r="A383" s="30">
        <v>356</v>
      </c>
      <c r="B383" s="31">
        <f t="shared" si="32"/>
        <v>1227.8278692953802</v>
      </c>
      <c r="C383" s="31">
        <f t="shared" si="29"/>
        <v>579.98430599711855</v>
      </c>
      <c r="D383" s="31">
        <f t="shared" si="30"/>
        <v>647.84356329826164</v>
      </c>
      <c r="E383" s="31">
        <f t="shared" si="31"/>
        <v>182340.55121351205</v>
      </c>
    </row>
    <row r="384" spans="1:5" ht="16.05" customHeight="1" x14ac:dyDescent="0.3">
      <c r="A384" s="30">
        <v>357</v>
      </c>
      <c r="B384" s="31">
        <f t="shared" si="32"/>
        <v>1227.8278692953802</v>
      </c>
      <c r="C384" s="31">
        <f t="shared" si="29"/>
        <v>582.03841708085827</v>
      </c>
      <c r="D384" s="31">
        <f t="shared" si="30"/>
        <v>645.78945221452193</v>
      </c>
      <c r="E384" s="31">
        <f t="shared" si="31"/>
        <v>181758.5127964312</v>
      </c>
    </row>
    <row r="385" spans="1:5" ht="16.05" customHeight="1" x14ac:dyDescent="0.3">
      <c r="A385" s="30">
        <v>358</v>
      </c>
      <c r="B385" s="31">
        <f t="shared" si="32"/>
        <v>1227.8278692953802</v>
      </c>
      <c r="C385" s="31">
        <f t="shared" si="29"/>
        <v>584.09980314135294</v>
      </c>
      <c r="D385" s="31">
        <f t="shared" si="30"/>
        <v>643.72806615402726</v>
      </c>
      <c r="E385" s="31">
        <f t="shared" si="31"/>
        <v>181174.41299328985</v>
      </c>
    </row>
    <row r="386" spans="1:5" ht="16.05" customHeight="1" x14ac:dyDescent="0.3">
      <c r="A386" s="30">
        <v>359</v>
      </c>
      <c r="B386" s="31">
        <f t="shared" si="32"/>
        <v>1227.8278692953802</v>
      </c>
      <c r="C386" s="31">
        <f t="shared" si="29"/>
        <v>586.16848994414522</v>
      </c>
      <c r="D386" s="31">
        <f t="shared" si="30"/>
        <v>641.65937935123497</v>
      </c>
      <c r="E386" s="31">
        <f t="shared" si="31"/>
        <v>180588.24450334572</v>
      </c>
    </row>
    <row r="387" spans="1:5" ht="16.05" customHeight="1" x14ac:dyDescent="0.3">
      <c r="A387" s="30">
        <v>360</v>
      </c>
      <c r="B387" s="31">
        <f t="shared" si="32"/>
        <v>1227.8278692953802</v>
      </c>
      <c r="C387" s="31">
        <f t="shared" si="29"/>
        <v>588.24450334603068</v>
      </c>
      <c r="D387" s="31">
        <f t="shared" si="30"/>
        <v>639.58336594934951</v>
      </c>
      <c r="E387" s="31">
        <f t="shared" si="31"/>
        <v>179999.99999999968</v>
      </c>
    </row>
  </sheetData>
  <mergeCells count="22">
    <mergeCell ref="A2:P2"/>
    <mergeCell ref="A4:J4"/>
    <mergeCell ref="G16:P16"/>
    <mergeCell ref="A16:E16"/>
    <mergeCell ref="A18:D18"/>
    <mergeCell ref="B11:D11"/>
    <mergeCell ref="B12:D12"/>
    <mergeCell ref="A23:D23"/>
    <mergeCell ref="G7:I7"/>
    <mergeCell ref="G6:I6"/>
    <mergeCell ref="G8:I8"/>
    <mergeCell ref="B6:D6"/>
    <mergeCell ref="B7:D7"/>
    <mergeCell ref="B8:D8"/>
    <mergeCell ref="A20:D20"/>
    <mergeCell ref="A21:D21"/>
    <mergeCell ref="A19:D19"/>
    <mergeCell ref="B9:D9"/>
    <mergeCell ref="B10:D10"/>
    <mergeCell ref="B13:D13"/>
    <mergeCell ref="B14:D14"/>
    <mergeCell ref="A22:D22"/>
  </mergeCells>
  <phoneticPr fontId="13" type="noConversion"/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82"/>
  <sheetViews>
    <sheetView workbookViewId="0">
      <selection activeCell="A3" sqref="A3"/>
    </sheetView>
  </sheetViews>
  <sheetFormatPr defaultColWidth="8.77734375" defaultRowHeight="16.05" customHeight="1" x14ac:dyDescent="0.3"/>
  <cols>
    <col min="1" max="1" width="6.44140625" style="44" bestFit="1" customWidth="1"/>
    <col min="2" max="2" width="9.44140625" style="44" bestFit="1" customWidth="1"/>
    <col min="3" max="3" width="21.44140625" style="53" bestFit="1" customWidth="1"/>
    <col min="4" max="4" width="10.44140625" style="53" bestFit="1" customWidth="1"/>
    <col min="5" max="5" width="13.109375" style="53" bestFit="1" customWidth="1"/>
    <col min="6" max="6" width="11.77734375" style="53" bestFit="1" customWidth="1"/>
    <col min="7" max="7" width="21.77734375" style="53" bestFit="1" customWidth="1"/>
    <col min="8" max="8" width="18.33203125" style="53" customWidth="1"/>
    <col min="9" max="9" width="12.109375" style="53" bestFit="1" customWidth="1"/>
    <col min="10" max="10" width="8.77734375" style="44" customWidth="1"/>
    <col min="11" max="11" width="45.44140625" style="44" customWidth="1"/>
    <col min="12" max="12" width="19.44140625" style="44" customWidth="1"/>
    <col min="13" max="16384" width="8.77734375" style="44"/>
  </cols>
  <sheetData>
    <row r="2" spans="1:20" ht="16.05" customHeight="1" x14ac:dyDescent="0.3">
      <c r="A2" s="160" t="s">
        <v>59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</row>
    <row r="3" spans="1:20" ht="16.05" customHeight="1" x14ac:dyDescent="0.3">
      <c r="A3" s="50"/>
      <c r="B3" s="50"/>
      <c r="C3" s="51"/>
      <c r="D3" s="51"/>
      <c r="E3" s="51"/>
      <c r="F3" s="51"/>
      <c r="G3" s="51"/>
      <c r="H3" s="51"/>
      <c r="I3" s="51"/>
      <c r="J3" s="50"/>
      <c r="K3" s="50"/>
      <c r="L3" s="50"/>
    </row>
    <row r="4" spans="1:20" s="45" customFormat="1" ht="16.05" customHeight="1" thickBot="1" x14ac:dyDescent="0.35">
      <c r="A4" s="49"/>
      <c r="B4" s="57" t="s">
        <v>19</v>
      </c>
      <c r="C4" s="57" t="s">
        <v>41</v>
      </c>
      <c r="D4" s="57" t="s">
        <v>6</v>
      </c>
      <c r="E4" s="57" t="s">
        <v>14</v>
      </c>
      <c r="F4" s="57" t="s">
        <v>13</v>
      </c>
      <c r="G4" s="57" t="s">
        <v>17</v>
      </c>
      <c r="H4" s="57" t="s">
        <v>42</v>
      </c>
      <c r="I4" s="57" t="s">
        <v>18</v>
      </c>
    </row>
    <row r="5" spans="1:20" ht="16.05" customHeight="1" thickBot="1" x14ac:dyDescent="0.35">
      <c r="A5" s="57" t="s">
        <v>43</v>
      </c>
      <c r="B5" s="36">
        <v>0</v>
      </c>
      <c r="C5" s="52" t="s">
        <v>27</v>
      </c>
      <c r="D5" s="52">
        <v>0</v>
      </c>
      <c r="E5" s="52">
        <v>0</v>
      </c>
      <c r="F5" s="52">
        <v>0</v>
      </c>
      <c r="G5" s="52">
        <f>L6</f>
        <v>250000</v>
      </c>
      <c r="H5" s="52">
        <f>L15</f>
        <v>257731.95876288661</v>
      </c>
      <c r="I5" s="52">
        <f>H5-G5</f>
        <v>7731.9587628866138</v>
      </c>
      <c r="K5" s="58" t="s">
        <v>28</v>
      </c>
      <c r="L5" s="59"/>
      <c r="M5" s="54"/>
      <c r="N5" s="54"/>
      <c r="O5" s="54"/>
      <c r="P5" s="54"/>
      <c r="Q5" s="54"/>
      <c r="R5" s="54"/>
      <c r="S5" s="54"/>
      <c r="T5" s="54"/>
    </row>
    <row r="6" spans="1:20" ht="16.05" customHeight="1" x14ac:dyDescent="0.3">
      <c r="A6" s="36"/>
      <c r="B6" s="36">
        <v>1</v>
      </c>
      <c r="C6" s="52">
        <f>L6</f>
        <v>250000</v>
      </c>
      <c r="D6" s="70">
        <f>C6*(L$8/12)</f>
        <v>989.58333333333337</v>
      </c>
      <c r="E6" s="120">
        <f>F6-D6</f>
        <v>-289.58333333333337</v>
      </c>
      <c r="F6" s="52">
        <f>L$12</f>
        <v>700</v>
      </c>
      <c r="G6" s="52">
        <f>C6-E6</f>
        <v>250289.58333333334</v>
      </c>
      <c r="H6" s="52">
        <f t="shared" ref="H6:H65" si="0">H5*(1+L$11/12)</f>
        <v>257409.79381443301</v>
      </c>
      <c r="I6" s="52">
        <f>H6-G6</f>
        <v>7120.210481099668</v>
      </c>
      <c r="K6" s="46" t="s">
        <v>29</v>
      </c>
      <c r="L6" s="60">
        <v>250000</v>
      </c>
    </row>
    <row r="7" spans="1:20" ht="16.05" customHeight="1" x14ac:dyDescent="0.3">
      <c r="A7" s="36"/>
      <c r="B7" s="36">
        <f>B6+1</f>
        <v>2</v>
      </c>
      <c r="C7" s="52">
        <f>C6-E6</f>
        <v>250289.58333333334</v>
      </c>
      <c r="D7" s="70">
        <f t="shared" ref="D7:D65" si="1">C7*(L$8/12)</f>
        <v>990.72960069444457</v>
      </c>
      <c r="E7" s="120">
        <f t="shared" ref="E7:E65" si="2">F7-D7</f>
        <v>-290.72960069444457</v>
      </c>
      <c r="F7" s="52">
        <v>700</v>
      </c>
      <c r="G7" s="52">
        <f t="shared" ref="G7:G65" si="3">C7-E7</f>
        <v>250580.31293402778</v>
      </c>
      <c r="H7" s="52">
        <f t="shared" si="0"/>
        <v>257088.03157216497</v>
      </c>
      <c r="I7" s="52">
        <f>H7-G7</f>
        <v>6507.7186381371866</v>
      </c>
      <c r="K7" s="46" t="s">
        <v>30</v>
      </c>
      <c r="L7" s="64">
        <v>0.97</v>
      </c>
    </row>
    <row r="8" spans="1:20" ht="16.05" customHeight="1" x14ac:dyDescent="0.3">
      <c r="A8" s="36"/>
      <c r="B8" s="36">
        <f>B7+1</f>
        <v>3</v>
      </c>
      <c r="C8" s="52">
        <f>C7-E7</f>
        <v>250580.31293402778</v>
      </c>
      <c r="D8" s="70">
        <f t="shared" si="1"/>
        <v>991.88040536386006</v>
      </c>
      <c r="E8" s="120">
        <f t="shared" si="2"/>
        <v>-291.88040536386006</v>
      </c>
      <c r="F8" s="52">
        <v>700</v>
      </c>
      <c r="G8" s="52">
        <f t="shared" si="3"/>
        <v>250872.19333939164</v>
      </c>
      <c r="H8" s="52">
        <f t="shared" si="0"/>
        <v>256766.67153269978</v>
      </c>
      <c r="I8" s="52">
        <f t="shared" ref="I8:I65" si="4">H8-G8</f>
        <v>5894.4781933081395</v>
      </c>
      <c r="K8" s="46" t="s">
        <v>31</v>
      </c>
      <c r="L8" s="64">
        <v>4.7500000000000001E-2</v>
      </c>
    </row>
    <row r="9" spans="1:20" ht="16.05" customHeight="1" x14ac:dyDescent="0.3">
      <c r="A9" s="36"/>
      <c r="B9" s="36">
        <f t="shared" ref="B9:B65" si="5">B8+1</f>
        <v>4</v>
      </c>
      <c r="C9" s="52">
        <f t="shared" ref="C9:C61" si="6">C8-E8</f>
        <v>250872.19333939164</v>
      </c>
      <c r="D9" s="70">
        <f t="shared" si="1"/>
        <v>993.03576530175872</v>
      </c>
      <c r="E9" s="120">
        <f t="shared" si="2"/>
        <v>-293.03576530175872</v>
      </c>
      <c r="F9" s="52">
        <v>700</v>
      </c>
      <c r="G9" s="52">
        <f t="shared" si="3"/>
        <v>251165.2291046934</v>
      </c>
      <c r="H9" s="52">
        <f t="shared" si="0"/>
        <v>256445.71319328391</v>
      </c>
      <c r="I9" s="52">
        <f t="shared" si="4"/>
        <v>5280.4840885905141</v>
      </c>
      <c r="K9" s="46" t="s">
        <v>32</v>
      </c>
      <c r="L9" s="47">
        <v>0</v>
      </c>
    </row>
    <row r="10" spans="1:20" ht="16.05" customHeight="1" x14ac:dyDescent="0.3">
      <c r="A10" s="36"/>
      <c r="B10" s="36">
        <f t="shared" si="5"/>
        <v>5</v>
      </c>
      <c r="C10" s="52">
        <f t="shared" si="6"/>
        <v>251165.2291046934</v>
      </c>
      <c r="D10" s="70">
        <f t="shared" si="1"/>
        <v>994.19569853941141</v>
      </c>
      <c r="E10" s="120">
        <f t="shared" si="2"/>
        <v>-294.19569853941141</v>
      </c>
      <c r="F10" s="52">
        <v>700</v>
      </c>
      <c r="G10" s="52">
        <f t="shared" si="3"/>
        <v>251459.4248032328</v>
      </c>
      <c r="H10" s="52">
        <f t="shared" si="0"/>
        <v>256125.15605179232</v>
      </c>
      <c r="I10" s="52">
        <f t="shared" si="4"/>
        <v>4665.7312485595176</v>
      </c>
      <c r="K10" s="46" t="s">
        <v>33</v>
      </c>
      <c r="L10" s="47" t="s">
        <v>34</v>
      </c>
    </row>
    <row r="11" spans="1:20" ht="16.05" customHeight="1" x14ac:dyDescent="0.3">
      <c r="A11" s="36"/>
      <c r="B11" s="36">
        <f t="shared" si="5"/>
        <v>6</v>
      </c>
      <c r="C11" s="52">
        <f t="shared" si="6"/>
        <v>251459.4248032328</v>
      </c>
      <c r="D11" s="70">
        <f t="shared" si="1"/>
        <v>995.36022317946322</v>
      </c>
      <c r="E11" s="120">
        <f t="shared" si="2"/>
        <v>-295.36022317946322</v>
      </c>
      <c r="F11" s="52">
        <v>700</v>
      </c>
      <c r="G11" s="52">
        <f t="shared" si="3"/>
        <v>251754.78502641225</v>
      </c>
      <c r="H11" s="52">
        <f t="shared" si="0"/>
        <v>255804.99960672759</v>
      </c>
      <c r="I11" s="52">
        <f t="shared" si="4"/>
        <v>4050.2145803153398</v>
      </c>
      <c r="K11" s="46" t="s">
        <v>35</v>
      </c>
      <c r="L11" s="65">
        <v>-1.4999999999999999E-2</v>
      </c>
    </row>
    <row r="12" spans="1:20" ht="16.05" customHeight="1" thickBot="1" x14ac:dyDescent="0.35">
      <c r="A12" s="36"/>
      <c r="B12" s="36">
        <f t="shared" si="5"/>
        <v>7</v>
      </c>
      <c r="C12" s="52">
        <f t="shared" si="6"/>
        <v>251754.78502641225</v>
      </c>
      <c r="D12" s="70">
        <f t="shared" si="1"/>
        <v>996.52935739621523</v>
      </c>
      <c r="E12" s="120">
        <f t="shared" si="2"/>
        <v>-296.52935739621523</v>
      </c>
      <c r="F12" s="52">
        <v>700</v>
      </c>
      <c r="G12" s="52">
        <f t="shared" si="3"/>
        <v>252051.31438380847</v>
      </c>
      <c r="H12" s="52">
        <f t="shared" si="0"/>
        <v>255485.24335721918</v>
      </c>
      <c r="I12" s="52">
        <f t="shared" si="4"/>
        <v>3433.9289734107151</v>
      </c>
      <c r="K12" s="48" t="s">
        <v>36</v>
      </c>
      <c r="L12" s="61">
        <v>700</v>
      </c>
    </row>
    <row r="13" spans="1:20" ht="16.05" customHeight="1" thickBot="1" x14ac:dyDescent="0.35">
      <c r="A13" s="36"/>
      <c r="B13" s="36">
        <f t="shared" si="5"/>
        <v>8</v>
      </c>
      <c r="C13" s="52">
        <f t="shared" si="6"/>
        <v>252051.31438380847</v>
      </c>
      <c r="D13" s="70">
        <f t="shared" si="1"/>
        <v>997.70311943590855</v>
      </c>
      <c r="E13" s="120">
        <f t="shared" si="2"/>
        <v>-297.70311943590855</v>
      </c>
      <c r="F13" s="52">
        <v>700</v>
      </c>
      <c r="G13" s="52">
        <f t="shared" si="3"/>
        <v>252349.01750324437</v>
      </c>
      <c r="H13" s="52">
        <f t="shared" si="0"/>
        <v>255165.88680302267</v>
      </c>
      <c r="I13" s="52">
        <f t="shared" si="4"/>
        <v>2816.8692997783073</v>
      </c>
    </row>
    <row r="14" spans="1:20" ht="16.05" customHeight="1" thickBot="1" x14ac:dyDescent="0.35">
      <c r="A14" s="36"/>
      <c r="B14" s="36">
        <f t="shared" si="5"/>
        <v>9</v>
      </c>
      <c r="C14" s="52">
        <f t="shared" si="6"/>
        <v>252349.01750324437</v>
      </c>
      <c r="D14" s="70">
        <f t="shared" si="1"/>
        <v>998.88152761700906</v>
      </c>
      <c r="E14" s="120">
        <f t="shared" si="2"/>
        <v>-298.88152761700906</v>
      </c>
      <c r="F14" s="52">
        <v>700</v>
      </c>
      <c r="G14" s="52">
        <f t="shared" si="3"/>
        <v>252647.89903086139</v>
      </c>
      <c r="H14" s="52">
        <f t="shared" si="0"/>
        <v>254846.9294445189</v>
      </c>
      <c r="I14" s="52">
        <f t="shared" si="4"/>
        <v>2199.0304136575141</v>
      </c>
      <c r="K14" s="58" t="s">
        <v>37</v>
      </c>
      <c r="L14" s="59"/>
    </row>
    <row r="15" spans="1:20" ht="16.05" customHeight="1" x14ac:dyDescent="0.3">
      <c r="A15" s="36"/>
      <c r="B15" s="36">
        <f t="shared" si="5"/>
        <v>10</v>
      </c>
      <c r="C15" s="52">
        <f t="shared" si="6"/>
        <v>252647.89903086139</v>
      </c>
      <c r="D15" s="70">
        <f t="shared" si="1"/>
        <v>1000.064600330493</v>
      </c>
      <c r="E15" s="120">
        <f t="shared" si="2"/>
        <v>-300.06460033049302</v>
      </c>
      <c r="F15" s="52">
        <v>700</v>
      </c>
      <c r="G15" s="52">
        <f t="shared" si="3"/>
        <v>252947.96363119187</v>
      </c>
      <c r="H15" s="52">
        <f t="shared" si="0"/>
        <v>254528.37078271326</v>
      </c>
      <c r="I15" s="52">
        <f t="shared" si="4"/>
        <v>1580.4071515213873</v>
      </c>
      <c r="K15" s="46" t="s">
        <v>38</v>
      </c>
      <c r="L15" s="60">
        <f>L6/L7</f>
        <v>257731.95876288661</v>
      </c>
    </row>
    <row r="16" spans="1:20" ht="16.05" customHeight="1" x14ac:dyDescent="0.3">
      <c r="A16" s="36"/>
      <c r="B16" s="36">
        <f t="shared" si="5"/>
        <v>11</v>
      </c>
      <c r="C16" s="52">
        <f t="shared" si="6"/>
        <v>252947.96363119187</v>
      </c>
      <c r="D16" s="70">
        <f t="shared" si="1"/>
        <v>1001.2523560401346</v>
      </c>
      <c r="E16" s="120">
        <f t="shared" si="2"/>
        <v>-301.2523560401346</v>
      </c>
      <c r="F16" s="52">
        <v>700</v>
      </c>
      <c r="G16" s="52">
        <f t="shared" si="3"/>
        <v>253249.21598723202</v>
      </c>
      <c r="H16" s="52">
        <f t="shared" si="0"/>
        <v>254210.21031923487</v>
      </c>
      <c r="I16" s="52">
        <f t="shared" si="4"/>
        <v>960.99433200285421</v>
      </c>
      <c r="K16" s="46" t="s">
        <v>39</v>
      </c>
      <c r="L16" s="60">
        <f>G64</f>
        <v>269202.72660686617</v>
      </c>
    </row>
    <row r="17" spans="1:12" ht="16.05" customHeight="1" thickBot="1" x14ac:dyDescent="0.35">
      <c r="A17" s="36"/>
      <c r="B17" s="36">
        <f t="shared" si="5"/>
        <v>12</v>
      </c>
      <c r="C17" s="52">
        <f t="shared" si="6"/>
        <v>253249.21598723202</v>
      </c>
      <c r="D17" s="70">
        <f t="shared" si="1"/>
        <v>1002.4448132827935</v>
      </c>
      <c r="E17" s="120">
        <f t="shared" si="2"/>
        <v>-302.44481328279346</v>
      </c>
      <c r="F17" s="52">
        <v>700</v>
      </c>
      <c r="G17" s="52">
        <f t="shared" si="3"/>
        <v>253551.6608005148</v>
      </c>
      <c r="H17" s="52">
        <f t="shared" si="0"/>
        <v>253892.44755633583</v>
      </c>
      <c r="I17" s="52">
        <f t="shared" si="4"/>
        <v>340.78675582102733</v>
      </c>
      <c r="K17" s="48" t="s">
        <v>40</v>
      </c>
      <c r="L17" s="61">
        <f>I64</f>
        <v>-29805.551504075789</v>
      </c>
    </row>
    <row r="18" spans="1:12" ht="16.05" customHeight="1" x14ac:dyDescent="0.3">
      <c r="A18" s="36"/>
      <c r="B18" s="36">
        <f t="shared" si="5"/>
        <v>13</v>
      </c>
      <c r="C18" s="52">
        <f t="shared" si="6"/>
        <v>253551.6608005148</v>
      </c>
      <c r="D18" s="70">
        <f t="shared" si="1"/>
        <v>1003.6419906687045</v>
      </c>
      <c r="E18" s="120">
        <f t="shared" si="2"/>
        <v>-303.64199066870447</v>
      </c>
      <c r="F18" s="52">
        <v>700</v>
      </c>
      <c r="G18" s="52">
        <f t="shared" si="3"/>
        <v>253855.30279118349</v>
      </c>
      <c r="H18" s="52">
        <f t="shared" si="0"/>
        <v>253575.08199689043</v>
      </c>
      <c r="I18" s="52">
        <f t="shared" si="4"/>
        <v>-280.22079429306905</v>
      </c>
    </row>
    <row r="19" spans="1:12" ht="16.05" customHeight="1" x14ac:dyDescent="0.3">
      <c r="A19" s="36"/>
      <c r="B19" s="36">
        <f t="shared" si="5"/>
        <v>14</v>
      </c>
      <c r="C19" s="52">
        <f t="shared" si="6"/>
        <v>253855.30279118349</v>
      </c>
      <c r="D19" s="70">
        <f t="shared" si="1"/>
        <v>1004.8439068817681</v>
      </c>
      <c r="E19" s="120">
        <f t="shared" si="2"/>
        <v>-304.84390688176813</v>
      </c>
      <c r="F19" s="52">
        <v>700</v>
      </c>
      <c r="G19" s="52">
        <f t="shared" si="3"/>
        <v>254160.14669806528</v>
      </c>
      <c r="H19" s="52">
        <f t="shared" si="0"/>
        <v>253258.11314439433</v>
      </c>
      <c r="I19" s="52">
        <f t="shared" si="4"/>
        <v>-902.03355367094628</v>
      </c>
    </row>
    <row r="20" spans="1:12" ht="16.05" customHeight="1" x14ac:dyDescent="0.3">
      <c r="A20" s="36"/>
      <c r="B20" s="36">
        <f t="shared" si="5"/>
        <v>15</v>
      </c>
      <c r="C20" s="52">
        <f t="shared" si="6"/>
        <v>254160.14669806528</v>
      </c>
      <c r="D20" s="70">
        <f t="shared" si="1"/>
        <v>1006.0505806798418</v>
      </c>
      <c r="E20" s="120">
        <f t="shared" si="2"/>
        <v>-306.0505806798418</v>
      </c>
      <c r="F20" s="52">
        <v>700</v>
      </c>
      <c r="G20" s="52">
        <f t="shared" si="3"/>
        <v>254466.19727874512</v>
      </c>
      <c r="H20" s="52">
        <f t="shared" si="0"/>
        <v>252941.54050296385</v>
      </c>
      <c r="I20" s="52">
        <f t="shared" si="4"/>
        <v>-1524.6567757812736</v>
      </c>
    </row>
    <row r="21" spans="1:12" ht="16.05" customHeight="1" x14ac:dyDescent="0.3">
      <c r="A21" s="36"/>
      <c r="B21" s="36">
        <f t="shared" si="5"/>
        <v>16</v>
      </c>
      <c r="C21" s="52">
        <f t="shared" si="6"/>
        <v>254466.19727874512</v>
      </c>
      <c r="D21" s="70">
        <f t="shared" si="1"/>
        <v>1007.2620308950328</v>
      </c>
      <c r="E21" s="120">
        <f t="shared" si="2"/>
        <v>-307.26203089503281</v>
      </c>
      <c r="F21" s="52">
        <v>700</v>
      </c>
      <c r="G21" s="52">
        <f t="shared" si="3"/>
        <v>254773.45930964017</v>
      </c>
      <c r="H21" s="52">
        <f t="shared" si="0"/>
        <v>252625.36357733514</v>
      </c>
      <c r="I21" s="52">
        <f t="shared" si="4"/>
        <v>-2148.0957323050243</v>
      </c>
    </row>
    <row r="22" spans="1:12" ht="16.05" customHeight="1" x14ac:dyDescent="0.3">
      <c r="A22" s="36"/>
      <c r="B22" s="36">
        <f t="shared" si="5"/>
        <v>17</v>
      </c>
      <c r="C22" s="52">
        <f t="shared" si="6"/>
        <v>254773.45930964017</v>
      </c>
      <c r="D22" s="70">
        <f t="shared" si="1"/>
        <v>1008.4782764339924</v>
      </c>
      <c r="E22" s="120">
        <f t="shared" si="2"/>
        <v>-308.47827643399239</v>
      </c>
      <c r="F22" s="52">
        <v>700</v>
      </c>
      <c r="G22" s="52">
        <f t="shared" si="3"/>
        <v>255081.93758607417</v>
      </c>
      <c r="H22" s="52">
        <f t="shared" si="0"/>
        <v>252309.58187286349</v>
      </c>
      <c r="I22" s="52">
        <f t="shared" si="4"/>
        <v>-2772.3557132106798</v>
      </c>
    </row>
    <row r="23" spans="1:12" ht="16.05" customHeight="1" x14ac:dyDescent="0.3">
      <c r="A23" s="36"/>
      <c r="B23" s="36">
        <f t="shared" si="5"/>
        <v>18</v>
      </c>
      <c r="C23" s="52">
        <f t="shared" si="6"/>
        <v>255081.93758607417</v>
      </c>
      <c r="D23" s="70">
        <f t="shared" si="1"/>
        <v>1009.6993362782104</v>
      </c>
      <c r="E23" s="120">
        <f t="shared" si="2"/>
        <v>-309.69933627821035</v>
      </c>
      <c r="F23" s="52">
        <v>700</v>
      </c>
      <c r="G23" s="52">
        <f t="shared" si="3"/>
        <v>255391.63692235239</v>
      </c>
      <c r="H23" s="52">
        <f t="shared" si="0"/>
        <v>251994.19489552241</v>
      </c>
      <c r="I23" s="52">
        <f t="shared" si="4"/>
        <v>-3397.4420268299873</v>
      </c>
    </row>
    <row r="24" spans="1:12" ht="16.05" customHeight="1" x14ac:dyDescent="0.3">
      <c r="A24" s="36"/>
      <c r="B24" s="36">
        <f t="shared" si="5"/>
        <v>19</v>
      </c>
      <c r="C24" s="52">
        <f t="shared" si="6"/>
        <v>255391.63692235239</v>
      </c>
      <c r="D24" s="70">
        <f t="shared" si="1"/>
        <v>1010.9252294843117</v>
      </c>
      <c r="E24" s="120">
        <f t="shared" si="2"/>
        <v>-310.92522948431167</v>
      </c>
      <c r="F24" s="52">
        <v>700</v>
      </c>
      <c r="G24" s="52">
        <f t="shared" si="3"/>
        <v>255702.5621518367</v>
      </c>
      <c r="H24" s="52">
        <f t="shared" si="0"/>
        <v>251679.20215190301</v>
      </c>
      <c r="I24" s="52">
        <f t="shared" si="4"/>
        <v>-4023.3599999336875</v>
      </c>
    </row>
    <row r="25" spans="1:12" ht="16.05" customHeight="1" x14ac:dyDescent="0.3">
      <c r="A25" s="36"/>
      <c r="B25" s="36">
        <f t="shared" si="5"/>
        <v>20</v>
      </c>
      <c r="C25" s="52">
        <f t="shared" si="6"/>
        <v>255702.5621518367</v>
      </c>
      <c r="D25" s="70">
        <f t="shared" si="1"/>
        <v>1012.1559751843537</v>
      </c>
      <c r="E25" s="120">
        <f t="shared" si="2"/>
        <v>-312.15597518435368</v>
      </c>
      <c r="F25" s="52">
        <v>700</v>
      </c>
      <c r="G25" s="52">
        <f t="shared" si="3"/>
        <v>256014.71812702104</v>
      </c>
      <c r="H25" s="52">
        <f t="shared" si="0"/>
        <v>251364.60314921313</v>
      </c>
      <c r="I25" s="52">
        <f t="shared" si="4"/>
        <v>-4650.1149778079125</v>
      </c>
    </row>
    <row r="26" spans="1:12" ht="16.05" customHeight="1" x14ac:dyDescent="0.3">
      <c r="A26" s="36"/>
      <c r="B26" s="36">
        <f t="shared" si="5"/>
        <v>21</v>
      </c>
      <c r="C26" s="52">
        <f t="shared" si="6"/>
        <v>256014.71812702104</v>
      </c>
      <c r="D26" s="70">
        <f t="shared" si="1"/>
        <v>1013.3915925861251</v>
      </c>
      <c r="E26" s="120">
        <f t="shared" si="2"/>
        <v>-313.39159258612506</v>
      </c>
      <c r="F26" s="52">
        <v>700</v>
      </c>
      <c r="G26" s="52">
        <f t="shared" si="3"/>
        <v>256328.10971960716</v>
      </c>
      <c r="H26" s="52">
        <f t="shared" si="0"/>
        <v>251050.39739527661</v>
      </c>
      <c r="I26" s="52">
        <f t="shared" si="4"/>
        <v>-5277.7123243305541</v>
      </c>
    </row>
    <row r="27" spans="1:12" ht="16.05" customHeight="1" x14ac:dyDescent="0.3">
      <c r="A27" s="36"/>
      <c r="B27" s="36">
        <f t="shared" si="5"/>
        <v>22</v>
      </c>
      <c r="C27" s="52">
        <f t="shared" si="6"/>
        <v>256328.10971960716</v>
      </c>
      <c r="D27" s="70">
        <f t="shared" si="1"/>
        <v>1014.6321009734451</v>
      </c>
      <c r="E27" s="120">
        <f t="shared" si="2"/>
        <v>-314.63210097344506</v>
      </c>
      <c r="F27" s="52">
        <v>700</v>
      </c>
      <c r="G27" s="52">
        <f t="shared" si="3"/>
        <v>256642.74182058062</v>
      </c>
      <c r="H27" s="52">
        <f t="shared" si="0"/>
        <v>250736.58439853252</v>
      </c>
      <c r="I27" s="52">
        <f t="shared" si="4"/>
        <v>-5906.1574220480979</v>
      </c>
    </row>
    <row r="28" spans="1:12" ht="16.05" customHeight="1" x14ac:dyDescent="0.3">
      <c r="A28" s="36"/>
      <c r="B28" s="36">
        <f t="shared" si="5"/>
        <v>23</v>
      </c>
      <c r="C28" s="52">
        <f t="shared" si="6"/>
        <v>256642.74182058062</v>
      </c>
      <c r="D28" s="70">
        <f t="shared" si="1"/>
        <v>1015.877519706465</v>
      </c>
      <c r="E28" s="120">
        <f t="shared" si="2"/>
        <v>-315.87751970646502</v>
      </c>
      <c r="F28" s="52">
        <v>700</v>
      </c>
      <c r="G28" s="52">
        <f t="shared" si="3"/>
        <v>256958.61934028708</v>
      </c>
      <c r="H28" s="52">
        <f t="shared" si="0"/>
        <v>250423.16366803437</v>
      </c>
      <c r="I28" s="52">
        <f t="shared" si="4"/>
        <v>-6535.4556722527195</v>
      </c>
    </row>
    <row r="29" spans="1:12" ht="16.05" customHeight="1" x14ac:dyDescent="0.3">
      <c r="A29" s="36"/>
      <c r="B29" s="36">
        <f t="shared" si="5"/>
        <v>24</v>
      </c>
      <c r="C29" s="52">
        <f t="shared" si="6"/>
        <v>256958.61934028708</v>
      </c>
      <c r="D29" s="70">
        <f t="shared" si="1"/>
        <v>1017.1278682219698</v>
      </c>
      <c r="E29" s="120">
        <f t="shared" si="2"/>
        <v>-317.12786822196983</v>
      </c>
      <c r="F29" s="52">
        <v>700</v>
      </c>
      <c r="G29" s="52">
        <f t="shared" si="3"/>
        <v>257275.74720850904</v>
      </c>
      <c r="H29" s="52">
        <f t="shared" si="0"/>
        <v>250110.13471344934</v>
      </c>
      <c r="I29" s="52">
        <f t="shared" si="4"/>
        <v>-7165.6124950597004</v>
      </c>
    </row>
    <row r="30" spans="1:12" ht="16.05" customHeight="1" x14ac:dyDescent="0.3">
      <c r="A30" s="36"/>
      <c r="B30" s="36">
        <f t="shared" si="5"/>
        <v>25</v>
      </c>
      <c r="C30" s="52">
        <f t="shared" si="6"/>
        <v>257275.74720850904</v>
      </c>
      <c r="D30" s="70">
        <f t="shared" si="1"/>
        <v>1018.3831660336817</v>
      </c>
      <c r="E30" s="120">
        <f t="shared" si="2"/>
        <v>-318.38316603368173</v>
      </c>
      <c r="F30" s="52">
        <v>700</v>
      </c>
      <c r="G30" s="52">
        <f t="shared" si="3"/>
        <v>257594.13037454273</v>
      </c>
      <c r="H30" s="52">
        <f t="shared" si="0"/>
        <v>249797.49704505753</v>
      </c>
      <c r="I30" s="52">
        <f t="shared" si="4"/>
        <v>-7796.6333294851938</v>
      </c>
    </row>
    <row r="31" spans="1:12" ht="16.05" customHeight="1" x14ac:dyDescent="0.3">
      <c r="A31" s="36"/>
      <c r="B31" s="36">
        <f t="shared" si="5"/>
        <v>26</v>
      </c>
      <c r="C31" s="52">
        <f t="shared" si="6"/>
        <v>257594.13037454273</v>
      </c>
      <c r="D31" s="70">
        <f t="shared" si="1"/>
        <v>1019.6434327325651</v>
      </c>
      <c r="E31" s="120">
        <f t="shared" si="2"/>
        <v>-319.64343273256509</v>
      </c>
      <c r="F31" s="52">
        <v>700</v>
      </c>
      <c r="G31" s="52">
        <f t="shared" si="3"/>
        <v>257913.77380727528</v>
      </c>
      <c r="H31" s="52">
        <f t="shared" si="0"/>
        <v>249485.25017375121</v>
      </c>
      <c r="I31" s="52">
        <f t="shared" si="4"/>
        <v>-8428.523633524077</v>
      </c>
    </row>
    <row r="32" spans="1:12" ht="16.05" customHeight="1" x14ac:dyDescent="0.3">
      <c r="A32" s="36"/>
      <c r="B32" s="36">
        <f t="shared" si="5"/>
        <v>27</v>
      </c>
      <c r="C32" s="52">
        <f t="shared" si="6"/>
        <v>257913.77380727528</v>
      </c>
      <c r="D32" s="70">
        <f t="shared" si="1"/>
        <v>1020.9086879871314</v>
      </c>
      <c r="E32" s="120">
        <f t="shared" si="2"/>
        <v>-320.90868798713143</v>
      </c>
      <c r="F32" s="52">
        <v>700</v>
      </c>
      <c r="G32" s="52">
        <f t="shared" si="3"/>
        <v>258234.68249526242</v>
      </c>
      <c r="H32" s="52">
        <f t="shared" si="0"/>
        <v>249173.39361103403</v>
      </c>
      <c r="I32" s="52">
        <f t="shared" si="4"/>
        <v>-9061.2888842283865</v>
      </c>
    </row>
    <row r="33" spans="1:9" ht="16.05" customHeight="1" x14ac:dyDescent="0.3">
      <c r="A33" s="36"/>
      <c r="B33" s="36">
        <f t="shared" si="5"/>
        <v>28</v>
      </c>
      <c r="C33" s="52">
        <f t="shared" si="6"/>
        <v>258234.68249526242</v>
      </c>
      <c r="D33" s="70">
        <f t="shared" si="1"/>
        <v>1022.1789515437472</v>
      </c>
      <c r="E33" s="120">
        <f t="shared" si="2"/>
        <v>-322.17895154374719</v>
      </c>
      <c r="F33" s="52">
        <v>700</v>
      </c>
      <c r="G33" s="52">
        <f t="shared" si="3"/>
        <v>258556.86144680617</v>
      </c>
      <c r="H33" s="52">
        <f t="shared" si="0"/>
        <v>248861.92686902024</v>
      </c>
      <c r="I33" s="52">
        <f t="shared" si="4"/>
        <v>-9694.9345777859271</v>
      </c>
    </row>
    <row r="34" spans="1:9" ht="16.05" customHeight="1" x14ac:dyDescent="0.3">
      <c r="A34" s="36"/>
      <c r="B34" s="36">
        <f t="shared" si="5"/>
        <v>29</v>
      </c>
      <c r="C34" s="52">
        <f t="shared" si="6"/>
        <v>258556.86144680617</v>
      </c>
      <c r="D34" s="70">
        <f t="shared" si="1"/>
        <v>1023.4542432269412</v>
      </c>
      <c r="E34" s="120">
        <f t="shared" si="2"/>
        <v>-323.45424322694123</v>
      </c>
      <c r="F34" s="52">
        <v>700</v>
      </c>
      <c r="G34" s="52">
        <f t="shared" si="3"/>
        <v>258880.31569003311</v>
      </c>
      <c r="H34" s="52">
        <f t="shared" si="0"/>
        <v>248550.84946043396</v>
      </c>
      <c r="I34" s="52">
        <f t="shared" si="4"/>
        <v>-10329.466229599144</v>
      </c>
    </row>
    <row r="35" spans="1:9" ht="16.05" customHeight="1" x14ac:dyDescent="0.3">
      <c r="A35" s="36"/>
      <c r="B35" s="36">
        <f t="shared" si="5"/>
        <v>30</v>
      </c>
      <c r="C35" s="52">
        <f t="shared" si="6"/>
        <v>258880.31569003311</v>
      </c>
      <c r="D35" s="70">
        <f t="shared" si="1"/>
        <v>1024.7345829397145</v>
      </c>
      <c r="E35" s="120">
        <f t="shared" si="2"/>
        <v>-324.73458293971453</v>
      </c>
      <c r="F35" s="52">
        <v>700</v>
      </c>
      <c r="G35" s="52">
        <f t="shared" si="3"/>
        <v>259205.05027297282</v>
      </c>
      <c r="H35" s="52">
        <f t="shared" si="0"/>
        <v>248240.16089860842</v>
      </c>
      <c r="I35" s="52">
        <f t="shared" si="4"/>
        <v>-10964.8893743644</v>
      </c>
    </row>
    <row r="36" spans="1:9" ht="16.05" customHeight="1" x14ac:dyDescent="0.3">
      <c r="A36" s="36"/>
      <c r="B36" s="36">
        <f t="shared" si="5"/>
        <v>31</v>
      </c>
      <c r="C36" s="52">
        <f t="shared" si="6"/>
        <v>259205.05027297282</v>
      </c>
      <c r="D36" s="70">
        <f t="shared" si="1"/>
        <v>1026.0199906638509</v>
      </c>
      <c r="E36" s="120">
        <f t="shared" si="2"/>
        <v>-326.01999066385088</v>
      </c>
      <c r="F36" s="52">
        <v>700</v>
      </c>
      <c r="G36" s="52">
        <f t="shared" si="3"/>
        <v>259531.07026363668</v>
      </c>
      <c r="H36" s="52">
        <f t="shared" si="0"/>
        <v>247929.86069748516</v>
      </c>
      <c r="I36" s="52">
        <f t="shared" si="4"/>
        <v>-11601.20956615152</v>
      </c>
    </row>
    <row r="37" spans="1:9" ht="16.05" customHeight="1" x14ac:dyDescent="0.3">
      <c r="A37" s="36"/>
      <c r="B37" s="36">
        <f t="shared" si="5"/>
        <v>32</v>
      </c>
      <c r="C37" s="52">
        <f t="shared" si="6"/>
        <v>259531.07026363668</v>
      </c>
      <c r="D37" s="70">
        <f t="shared" si="1"/>
        <v>1027.3104864602285</v>
      </c>
      <c r="E37" s="120">
        <f t="shared" si="2"/>
        <v>-327.3104864602285</v>
      </c>
      <c r="F37" s="52">
        <v>700</v>
      </c>
      <c r="G37" s="52">
        <f t="shared" si="3"/>
        <v>259858.3807500969</v>
      </c>
      <c r="H37" s="52">
        <f t="shared" si="0"/>
        <v>247619.94837161331</v>
      </c>
      <c r="I37" s="52">
        <f t="shared" si="4"/>
        <v>-12238.432378483587</v>
      </c>
    </row>
    <row r="38" spans="1:9" ht="16.05" customHeight="1" x14ac:dyDescent="0.3">
      <c r="A38" s="36"/>
      <c r="B38" s="36">
        <f t="shared" si="5"/>
        <v>33</v>
      </c>
      <c r="C38" s="52">
        <f t="shared" si="6"/>
        <v>259858.3807500969</v>
      </c>
      <c r="D38" s="70">
        <f t="shared" si="1"/>
        <v>1028.6060904691337</v>
      </c>
      <c r="E38" s="120">
        <f t="shared" si="2"/>
        <v>-328.60609046913373</v>
      </c>
      <c r="F38" s="52">
        <v>700</v>
      </c>
      <c r="G38" s="52">
        <f t="shared" si="3"/>
        <v>260186.98684056604</v>
      </c>
      <c r="H38" s="52">
        <f t="shared" si="0"/>
        <v>247310.42343614879</v>
      </c>
      <c r="I38" s="52">
        <f t="shared" si="4"/>
        <v>-12876.563404417248</v>
      </c>
    </row>
    <row r="39" spans="1:9" ht="16.05" customHeight="1" x14ac:dyDescent="0.3">
      <c r="A39" s="36"/>
      <c r="B39" s="36">
        <f t="shared" si="5"/>
        <v>34</v>
      </c>
      <c r="C39" s="52">
        <f t="shared" si="6"/>
        <v>260186.98684056604</v>
      </c>
      <c r="D39" s="70">
        <f t="shared" si="1"/>
        <v>1029.906822910574</v>
      </c>
      <c r="E39" s="120">
        <f t="shared" si="2"/>
        <v>-329.90682291057396</v>
      </c>
      <c r="F39" s="52">
        <v>700</v>
      </c>
      <c r="G39" s="52">
        <f t="shared" si="3"/>
        <v>260516.8936634766</v>
      </c>
      <c r="H39" s="52">
        <f t="shared" si="0"/>
        <v>247001.28540685363</v>
      </c>
      <c r="I39" s="52">
        <f t="shared" si="4"/>
        <v>-13515.608256622974</v>
      </c>
    </row>
    <row r="40" spans="1:9" ht="16.05" customHeight="1" x14ac:dyDescent="0.3">
      <c r="A40" s="36"/>
      <c r="B40" s="36">
        <f t="shared" si="5"/>
        <v>35</v>
      </c>
      <c r="C40" s="52">
        <f t="shared" si="6"/>
        <v>260516.8936634766</v>
      </c>
      <c r="D40" s="70">
        <f t="shared" si="1"/>
        <v>1031.2127040845949</v>
      </c>
      <c r="E40" s="120">
        <f t="shared" si="2"/>
        <v>-331.21270408459486</v>
      </c>
      <c r="F40" s="52">
        <v>700</v>
      </c>
      <c r="G40" s="52">
        <f t="shared" si="3"/>
        <v>260848.10636756118</v>
      </c>
      <c r="H40" s="52">
        <f t="shared" si="0"/>
        <v>246692.53380009506</v>
      </c>
      <c r="I40" s="52">
        <f t="shared" si="4"/>
        <v>-14155.572567466123</v>
      </c>
    </row>
    <row r="41" spans="1:9" ht="16.05" customHeight="1" x14ac:dyDescent="0.3">
      <c r="A41" s="36"/>
      <c r="B41" s="36">
        <f t="shared" si="5"/>
        <v>36</v>
      </c>
      <c r="C41" s="52">
        <f t="shared" si="6"/>
        <v>260848.10636756118</v>
      </c>
      <c r="D41" s="70">
        <f t="shared" si="1"/>
        <v>1032.5237543715964</v>
      </c>
      <c r="E41" s="120">
        <f t="shared" si="2"/>
        <v>-332.5237543715964</v>
      </c>
      <c r="F41" s="52">
        <v>700</v>
      </c>
      <c r="G41" s="52">
        <f t="shared" si="3"/>
        <v>261180.63012193277</v>
      </c>
      <c r="H41" s="52">
        <f t="shared" si="0"/>
        <v>246384.16813284493</v>
      </c>
      <c r="I41" s="52">
        <f t="shared" si="4"/>
        <v>-14796.461989087838</v>
      </c>
    </row>
    <row r="42" spans="1:9" ht="16.05" customHeight="1" x14ac:dyDescent="0.3">
      <c r="A42" s="36"/>
      <c r="B42" s="36">
        <f t="shared" si="5"/>
        <v>37</v>
      </c>
      <c r="C42" s="52">
        <f t="shared" si="6"/>
        <v>261180.63012193277</v>
      </c>
      <c r="D42" s="70">
        <f t="shared" si="1"/>
        <v>1033.8399942326507</v>
      </c>
      <c r="E42" s="120">
        <f t="shared" si="2"/>
        <v>-333.83999423265072</v>
      </c>
      <c r="F42" s="52">
        <v>700</v>
      </c>
      <c r="G42" s="52">
        <f t="shared" si="3"/>
        <v>261514.47011616544</v>
      </c>
      <c r="H42" s="52">
        <f t="shared" si="0"/>
        <v>246076.18792267889</v>
      </c>
      <c r="I42" s="52">
        <f t="shared" si="4"/>
        <v>-15438.28219348655</v>
      </c>
    </row>
    <row r="43" spans="1:9" ht="16.05" customHeight="1" x14ac:dyDescent="0.3">
      <c r="A43" s="36"/>
      <c r="B43" s="36">
        <f t="shared" si="5"/>
        <v>38</v>
      </c>
      <c r="C43" s="52">
        <f t="shared" si="6"/>
        <v>261514.47011616544</v>
      </c>
      <c r="D43" s="70">
        <f t="shared" si="1"/>
        <v>1035.1614442098216</v>
      </c>
      <c r="E43" s="120">
        <f t="shared" si="2"/>
        <v>-335.16144420982164</v>
      </c>
      <c r="F43" s="52">
        <v>700</v>
      </c>
      <c r="G43" s="52">
        <f t="shared" si="3"/>
        <v>261849.63156037527</v>
      </c>
      <c r="H43" s="52">
        <f t="shared" si="0"/>
        <v>245768.59268777556</v>
      </c>
      <c r="I43" s="52">
        <f t="shared" si="4"/>
        <v>-16081.038872599718</v>
      </c>
    </row>
    <row r="44" spans="1:9" ht="16.05" customHeight="1" x14ac:dyDescent="0.3">
      <c r="A44" s="36"/>
      <c r="B44" s="36">
        <f t="shared" si="5"/>
        <v>39</v>
      </c>
      <c r="C44" s="52">
        <f t="shared" si="6"/>
        <v>261849.63156037527</v>
      </c>
      <c r="D44" s="70">
        <f t="shared" si="1"/>
        <v>1036.4881249264856</v>
      </c>
      <c r="E44" s="120">
        <f t="shared" si="2"/>
        <v>-336.48812492648563</v>
      </c>
      <c r="F44" s="52">
        <v>700</v>
      </c>
      <c r="G44" s="52">
        <f t="shared" si="3"/>
        <v>262186.11968530173</v>
      </c>
      <c r="H44" s="52">
        <f t="shared" si="0"/>
        <v>245461.38194691585</v>
      </c>
      <c r="I44" s="52">
        <f t="shared" si="4"/>
        <v>-16724.737738385884</v>
      </c>
    </row>
    <row r="45" spans="1:9" ht="16.05" customHeight="1" x14ac:dyDescent="0.3">
      <c r="A45" s="36"/>
      <c r="B45" s="36">
        <f t="shared" si="5"/>
        <v>40</v>
      </c>
      <c r="C45" s="52">
        <f t="shared" si="6"/>
        <v>262186.11968530173</v>
      </c>
      <c r="D45" s="70">
        <f t="shared" si="1"/>
        <v>1037.8200570876527</v>
      </c>
      <c r="E45" s="120">
        <f t="shared" si="2"/>
        <v>-337.82005708765269</v>
      </c>
      <c r="F45" s="52">
        <v>700</v>
      </c>
      <c r="G45" s="52">
        <f t="shared" si="3"/>
        <v>262523.93974238937</v>
      </c>
      <c r="H45" s="52">
        <f t="shared" si="0"/>
        <v>245154.55521948222</v>
      </c>
      <c r="I45" s="52">
        <f t="shared" si="4"/>
        <v>-17369.384522907145</v>
      </c>
    </row>
    <row r="46" spans="1:9" ht="16.05" customHeight="1" x14ac:dyDescent="0.3">
      <c r="A46" s="36"/>
      <c r="B46" s="36">
        <f t="shared" si="5"/>
        <v>41</v>
      </c>
      <c r="C46" s="52">
        <f t="shared" si="6"/>
        <v>262523.93974238937</v>
      </c>
      <c r="D46" s="70">
        <f t="shared" si="1"/>
        <v>1039.1572614802913</v>
      </c>
      <c r="E46" s="120">
        <f t="shared" si="2"/>
        <v>-339.15726148029125</v>
      </c>
      <c r="F46" s="52">
        <v>700</v>
      </c>
      <c r="G46" s="52">
        <f t="shared" si="3"/>
        <v>262863.09700386965</v>
      </c>
      <c r="H46" s="52">
        <f t="shared" si="0"/>
        <v>244848.11202545787</v>
      </c>
      <c r="I46" s="52">
        <f t="shared" si="4"/>
        <v>-18014.984978411783</v>
      </c>
    </row>
    <row r="47" spans="1:9" ht="16.05" customHeight="1" x14ac:dyDescent="0.3">
      <c r="A47" s="36"/>
      <c r="B47" s="36">
        <f t="shared" si="5"/>
        <v>42</v>
      </c>
      <c r="C47" s="52">
        <f t="shared" si="6"/>
        <v>262863.09700386965</v>
      </c>
      <c r="D47" s="70">
        <f t="shared" si="1"/>
        <v>1040.4997589736508</v>
      </c>
      <c r="E47" s="120">
        <f t="shared" si="2"/>
        <v>-340.49975897365084</v>
      </c>
      <c r="F47" s="52">
        <v>700</v>
      </c>
      <c r="G47" s="52">
        <f t="shared" si="3"/>
        <v>263203.59676284331</v>
      </c>
      <c r="H47" s="52">
        <f t="shared" si="0"/>
        <v>244542.05188542604</v>
      </c>
      <c r="I47" s="52">
        <f t="shared" si="4"/>
        <v>-18661.544877417269</v>
      </c>
    </row>
    <row r="48" spans="1:9" ht="16.05" customHeight="1" x14ac:dyDescent="0.3">
      <c r="A48" s="36"/>
      <c r="B48" s="36">
        <f t="shared" si="5"/>
        <v>43</v>
      </c>
      <c r="C48" s="52">
        <f t="shared" si="6"/>
        <v>263203.59676284331</v>
      </c>
      <c r="D48" s="70">
        <f t="shared" si="1"/>
        <v>1041.8475705195883</v>
      </c>
      <c r="E48" s="120">
        <f t="shared" si="2"/>
        <v>-341.84757051958832</v>
      </c>
      <c r="F48" s="52">
        <v>700</v>
      </c>
      <c r="G48" s="52">
        <f t="shared" si="3"/>
        <v>263545.44433336292</v>
      </c>
      <c r="H48" s="52">
        <f t="shared" si="0"/>
        <v>244236.37432056927</v>
      </c>
      <c r="I48" s="52">
        <f t="shared" si="4"/>
        <v>-19309.070012793643</v>
      </c>
    </row>
    <row r="49" spans="1:9" ht="16.05" customHeight="1" x14ac:dyDescent="0.3">
      <c r="A49" s="36"/>
      <c r="B49" s="36">
        <f t="shared" si="5"/>
        <v>44</v>
      </c>
      <c r="C49" s="52">
        <f t="shared" si="6"/>
        <v>263545.44433336292</v>
      </c>
      <c r="D49" s="70">
        <f t="shared" si="1"/>
        <v>1043.2007171528949</v>
      </c>
      <c r="E49" s="120">
        <f t="shared" si="2"/>
        <v>-343.20071715289487</v>
      </c>
      <c r="F49" s="52">
        <v>700</v>
      </c>
      <c r="G49" s="52">
        <f t="shared" si="3"/>
        <v>263888.64505051583</v>
      </c>
      <c r="H49" s="52">
        <f t="shared" si="0"/>
        <v>243931.07885266858</v>
      </c>
      <c r="I49" s="52">
        <f t="shared" si="4"/>
        <v>-19957.566197847249</v>
      </c>
    </row>
    <row r="50" spans="1:9" ht="16.05" customHeight="1" x14ac:dyDescent="0.3">
      <c r="A50" s="36"/>
      <c r="B50" s="36">
        <f t="shared" si="5"/>
        <v>45</v>
      </c>
      <c r="C50" s="52">
        <f t="shared" si="6"/>
        <v>263888.64505051583</v>
      </c>
      <c r="D50" s="70">
        <f t="shared" si="1"/>
        <v>1044.5592199916252</v>
      </c>
      <c r="E50" s="120">
        <f t="shared" si="2"/>
        <v>-344.55921999162524</v>
      </c>
      <c r="F50" s="52">
        <v>700</v>
      </c>
      <c r="G50" s="52">
        <f t="shared" si="3"/>
        <v>264233.20427050744</v>
      </c>
      <c r="H50" s="52">
        <f t="shared" si="0"/>
        <v>243626.16500410275</v>
      </c>
      <c r="I50" s="52">
        <f t="shared" si="4"/>
        <v>-20607.039266404696</v>
      </c>
    </row>
    <row r="51" spans="1:9" ht="16.05" customHeight="1" x14ac:dyDescent="0.3">
      <c r="A51" s="36"/>
      <c r="B51" s="36">
        <f t="shared" si="5"/>
        <v>46</v>
      </c>
      <c r="C51" s="52">
        <f t="shared" si="6"/>
        <v>264233.20427050744</v>
      </c>
      <c r="D51" s="70">
        <f t="shared" si="1"/>
        <v>1045.9231002374254</v>
      </c>
      <c r="E51" s="120">
        <f t="shared" si="2"/>
        <v>-345.92310023742539</v>
      </c>
      <c r="F51" s="52">
        <v>700</v>
      </c>
      <c r="G51" s="52">
        <f t="shared" si="3"/>
        <v>264579.12737074489</v>
      </c>
      <c r="H51" s="52">
        <f t="shared" si="0"/>
        <v>243321.63229784762</v>
      </c>
      <c r="I51" s="52">
        <f t="shared" si="4"/>
        <v>-21257.495072897262</v>
      </c>
    </row>
    <row r="52" spans="1:9" ht="16.05" customHeight="1" x14ac:dyDescent="0.3">
      <c r="A52" s="36"/>
      <c r="B52" s="36">
        <f t="shared" si="5"/>
        <v>47</v>
      </c>
      <c r="C52" s="52">
        <f t="shared" si="6"/>
        <v>264579.12737074489</v>
      </c>
      <c r="D52" s="70">
        <f t="shared" si="1"/>
        <v>1047.2923791758653</v>
      </c>
      <c r="E52" s="120">
        <f t="shared" si="2"/>
        <v>-347.29237917586534</v>
      </c>
      <c r="F52" s="52">
        <v>700</v>
      </c>
      <c r="G52" s="52">
        <f t="shared" si="3"/>
        <v>264926.41974992072</v>
      </c>
      <c r="H52" s="52">
        <f t="shared" si="0"/>
        <v>243017.48025747531</v>
      </c>
      <c r="I52" s="52">
        <f t="shared" si="4"/>
        <v>-21908.93949244541</v>
      </c>
    </row>
    <row r="53" spans="1:9" ht="16.05" customHeight="1" x14ac:dyDescent="0.3">
      <c r="A53" s="36"/>
      <c r="B53" s="36">
        <f t="shared" si="5"/>
        <v>48</v>
      </c>
      <c r="C53" s="52">
        <f t="shared" si="6"/>
        <v>264926.41974992072</v>
      </c>
      <c r="D53" s="70">
        <f t="shared" si="1"/>
        <v>1048.6670781767696</v>
      </c>
      <c r="E53" s="120">
        <f t="shared" si="2"/>
        <v>-348.66707817676956</v>
      </c>
      <c r="F53" s="52">
        <v>700</v>
      </c>
      <c r="G53" s="52">
        <f t="shared" si="3"/>
        <v>265275.08682809747</v>
      </c>
      <c r="H53" s="52">
        <f t="shared" si="0"/>
        <v>242713.70840715346</v>
      </c>
      <c r="I53" s="52">
        <f t="shared" si="4"/>
        <v>-22561.378420944005</v>
      </c>
    </row>
    <row r="54" spans="1:9" ht="16.05" customHeight="1" x14ac:dyDescent="0.3">
      <c r="A54" s="36"/>
      <c r="B54" s="36">
        <f t="shared" si="5"/>
        <v>49</v>
      </c>
      <c r="C54" s="52">
        <f t="shared" si="6"/>
        <v>265275.08682809747</v>
      </c>
      <c r="D54" s="70">
        <f t="shared" si="1"/>
        <v>1050.0472186945526</v>
      </c>
      <c r="E54" s="120">
        <f t="shared" si="2"/>
        <v>-350.04721869455261</v>
      </c>
      <c r="F54" s="52">
        <v>700</v>
      </c>
      <c r="G54" s="52">
        <f t="shared" si="3"/>
        <v>265625.13404679199</v>
      </c>
      <c r="H54" s="52">
        <f t="shared" si="0"/>
        <v>242410.31627164452</v>
      </c>
      <c r="I54" s="52">
        <f t="shared" si="4"/>
        <v>-23214.817775147472</v>
      </c>
    </row>
    <row r="55" spans="1:9" ht="16.05" customHeight="1" x14ac:dyDescent="0.3">
      <c r="A55" s="36"/>
      <c r="B55" s="36">
        <f t="shared" si="5"/>
        <v>50</v>
      </c>
      <c r="C55" s="52">
        <f t="shared" si="6"/>
        <v>265625.13404679199</v>
      </c>
      <c r="D55" s="70">
        <f t="shared" si="1"/>
        <v>1051.4328222685517</v>
      </c>
      <c r="E55" s="120">
        <f t="shared" si="2"/>
        <v>-351.43282226855172</v>
      </c>
      <c r="F55" s="52">
        <v>700</v>
      </c>
      <c r="G55" s="52">
        <f t="shared" si="3"/>
        <v>265976.56686906057</v>
      </c>
      <c r="H55" s="52">
        <f t="shared" si="0"/>
        <v>242107.30337630498</v>
      </c>
      <c r="I55" s="52">
        <f t="shared" si="4"/>
        <v>-23869.263492755592</v>
      </c>
    </row>
    <row r="56" spans="1:9" ht="16.05" customHeight="1" x14ac:dyDescent="0.3">
      <c r="A56" s="36"/>
      <c r="B56" s="36">
        <f t="shared" si="5"/>
        <v>51</v>
      </c>
      <c r="C56" s="52">
        <f t="shared" si="6"/>
        <v>265976.56686906057</v>
      </c>
      <c r="D56" s="70">
        <f t="shared" si="1"/>
        <v>1052.8239105233649</v>
      </c>
      <c r="E56" s="120">
        <f t="shared" si="2"/>
        <v>-352.82391052336493</v>
      </c>
      <c r="F56" s="52">
        <v>700</v>
      </c>
      <c r="G56" s="52">
        <f t="shared" si="3"/>
        <v>266329.39077958395</v>
      </c>
      <c r="H56" s="52">
        <f t="shared" si="0"/>
        <v>241804.66924708459</v>
      </c>
      <c r="I56" s="52">
        <f t="shared" si="4"/>
        <v>-24524.721532499359</v>
      </c>
    </row>
    <row r="57" spans="1:9" ht="16.05" customHeight="1" x14ac:dyDescent="0.3">
      <c r="A57" s="36"/>
      <c r="B57" s="36">
        <f t="shared" si="5"/>
        <v>52</v>
      </c>
      <c r="C57" s="52">
        <f t="shared" si="6"/>
        <v>266329.39077958395</v>
      </c>
      <c r="D57" s="70">
        <f t="shared" si="1"/>
        <v>1054.2205051691865</v>
      </c>
      <c r="E57" s="120">
        <f t="shared" si="2"/>
        <v>-354.22050516918648</v>
      </c>
      <c r="F57" s="52">
        <v>700</v>
      </c>
      <c r="G57" s="52">
        <f t="shared" si="3"/>
        <v>266683.61128475313</v>
      </c>
      <c r="H57" s="52">
        <f t="shared" si="0"/>
        <v>241502.41341052574</v>
      </c>
      <c r="I57" s="52">
        <f t="shared" si="4"/>
        <v>-25181.197874227393</v>
      </c>
    </row>
    <row r="58" spans="1:9" ht="16.05" customHeight="1" x14ac:dyDescent="0.3">
      <c r="A58" s="36"/>
      <c r="B58" s="36">
        <f t="shared" si="5"/>
        <v>53</v>
      </c>
      <c r="C58" s="52">
        <f t="shared" si="6"/>
        <v>266683.61128475313</v>
      </c>
      <c r="D58" s="70">
        <f t="shared" si="1"/>
        <v>1055.6226280021478</v>
      </c>
      <c r="E58" s="120">
        <f t="shared" si="2"/>
        <v>-355.62262800214785</v>
      </c>
      <c r="F58" s="52">
        <v>700</v>
      </c>
      <c r="G58" s="52">
        <f t="shared" si="3"/>
        <v>267039.23391275527</v>
      </c>
      <c r="H58" s="52">
        <f t="shared" si="0"/>
        <v>241200.53539376258</v>
      </c>
      <c r="I58" s="52">
        <f t="shared" si="4"/>
        <v>-25838.698518992693</v>
      </c>
    </row>
    <row r="59" spans="1:9" ht="16.05" customHeight="1" x14ac:dyDescent="0.3">
      <c r="A59" s="36"/>
      <c r="B59" s="36">
        <f t="shared" si="5"/>
        <v>54</v>
      </c>
      <c r="C59" s="52">
        <f t="shared" si="6"/>
        <v>267039.23391275527</v>
      </c>
      <c r="D59" s="70">
        <f t="shared" si="1"/>
        <v>1057.0303009046563</v>
      </c>
      <c r="E59" s="120">
        <f t="shared" si="2"/>
        <v>-357.03030090465631</v>
      </c>
      <c r="F59" s="52">
        <v>700</v>
      </c>
      <c r="G59" s="52">
        <f t="shared" si="3"/>
        <v>267396.26421365992</v>
      </c>
      <c r="H59" s="52">
        <f t="shared" si="0"/>
        <v>240899.03472452037</v>
      </c>
      <c r="I59" s="52">
        <f t="shared" si="4"/>
        <v>-26497.229489139543</v>
      </c>
    </row>
    <row r="60" spans="1:9" ht="16.05" customHeight="1" x14ac:dyDescent="0.3">
      <c r="A60" s="36"/>
      <c r="B60" s="36">
        <f t="shared" si="5"/>
        <v>55</v>
      </c>
      <c r="C60" s="52">
        <f t="shared" si="6"/>
        <v>267396.26421365992</v>
      </c>
      <c r="D60" s="70">
        <f t="shared" si="1"/>
        <v>1058.4435458457372</v>
      </c>
      <c r="E60" s="120">
        <f t="shared" si="2"/>
        <v>-358.44354584573716</v>
      </c>
      <c r="F60" s="52">
        <v>700</v>
      </c>
      <c r="G60" s="52">
        <f t="shared" si="3"/>
        <v>267754.70775950566</v>
      </c>
      <c r="H60" s="52">
        <f t="shared" si="0"/>
        <v>240597.91093111472</v>
      </c>
      <c r="I60" s="52">
        <f t="shared" si="4"/>
        <v>-27156.796828390943</v>
      </c>
    </row>
    <row r="61" spans="1:9" ht="16.05" customHeight="1" x14ac:dyDescent="0.3">
      <c r="A61" s="36"/>
      <c r="B61" s="36">
        <f t="shared" si="5"/>
        <v>56</v>
      </c>
      <c r="C61" s="52">
        <f t="shared" si="6"/>
        <v>267754.70775950566</v>
      </c>
      <c r="D61" s="70">
        <f t="shared" si="1"/>
        <v>1059.8623848813766</v>
      </c>
      <c r="E61" s="120">
        <f t="shared" si="2"/>
        <v>-359.86238488137656</v>
      </c>
      <c r="F61" s="52">
        <v>700</v>
      </c>
      <c r="G61" s="52">
        <f t="shared" si="3"/>
        <v>268114.57014438702</v>
      </c>
      <c r="H61" s="52">
        <f t="shared" si="0"/>
        <v>240297.16354245084</v>
      </c>
      <c r="I61" s="52">
        <f t="shared" si="4"/>
        <v>-27817.406601936178</v>
      </c>
    </row>
    <row r="62" spans="1:9" ht="16.05" customHeight="1" x14ac:dyDescent="0.3">
      <c r="A62" s="36"/>
      <c r="B62" s="36">
        <f t="shared" si="5"/>
        <v>57</v>
      </c>
      <c r="C62" s="52">
        <f>C61-E61</f>
        <v>268114.57014438702</v>
      </c>
      <c r="D62" s="70">
        <f t="shared" si="1"/>
        <v>1061.2868401548653</v>
      </c>
      <c r="E62" s="120">
        <f t="shared" si="2"/>
        <v>-361.28684015486533</v>
      </c>
      <c r="F62" s="52">
        <v>700</v>
      </c>
      <c r="G62" s="52">
        <f t="shared" si="3"/>
        <v>268475.85698454187</v>
      </c>
      <c r="H62" s="52">
        <f t="shared" si="0"/>
        <v>239996.79208802278</v>
      </c>
      <c r="I62" s="52">
        <f t="shared" si="4"/>
        <v>-28479.064896519092</v>
      </c>
    </row>
    <row r="63" spans="1:9" ht="16.05" customHeight="1" x14ac:dyDescent="0.3">
      <c r="A63" s="36"/>
      <c r="B63" s="36">
        <f t="shared" si="5"/>
        <v>58</v>
      </c>
      <c r="C63" s="52">
        <f>C62-E62</f>
        <v>268475.85698454187</v>
      </c>
      <c r="D63" s="70">
        <f t="shared" si="1"/>
        <v>1062.7169338971451</v>
      </c>
      <c r="E63" s="120">
        <f t="shared" si="2"/>
        <v>-362.71693389714505</v>
      </c>
      <c r="F63" s="52">
        <v>700</v>
      </c>
      <c r="G63" s="52">
        <f t="shared" si="3"/>
        <v>268838.57391843904</v>
      </c>
      <c r="H63" s="52">
        <f t="shared" si="0"/>
        <v>239696.79609791277</v>
      </c>
      <c r="I63" s="52">
        <f t="shared" si="4"/>
        <v>-29141.777820526273</v>
      </c>
    </row>
    <row r="64" spans="1:9" ht="16.05" customHeight="1" x14ac:dyDescent="0.3">
      <c r="A64" s="36"/>
      <c r="B64" s="36">
        <f t="shared" si="5"/>
        <v>59</v>
      </c>
      <c r="C64" s="52">
        <f>C63-E63</f>
        <v>268838.57391843904</v>
      </c>
      <c r="D64" s="70">
        <f t="shared" si="1"/>
        <v>1064.1526884271545</v>
      </c>
      <c r="E64" s="120">
        <f t="shared" si="2"/>
        <v>-364.15268842715454</v>
      </c>
      <c r="F64" s="52">
        <v>700</v>
      </c>
      <c r="G64" s="52">
        <f t="shared" si="3"/>
        <v>269202.72660686617</v>
      </c>
      <c r="H64" s="52">
        <f t="shared" si="0"/>
        <v>239397.17510279038</v>
      </c>
      <c r="I64" s="52">
        <f t="shared" si="4"/>
        <v>-29805.551504075789</v>
      </c>
    </row>
    <row r="65" spans="1:9" ht="16.05" customHeight="1" x14ac:dyDescent="0.3">
      <c r="A65" s="36"/>
      <c r="B65" s="36">
        <f t="shared" si="5"/>
        <v>60</v>
      </c>
      <c r="C65" s="52">
        <f>C64-E64</f>
        <v>269202.72660686617</v>
      </c>
      <c r="D65" s="70">
        <f t="shared" si="1"/>
        <v>1065.5941261521787</v>
      </c>
      <c r="E65" s="120">
        <f t="shared" si="2"/>
        <v>-365.59412615217866</v>
      </c>
      <c r="F65" s="52">
        <v>700</v>
      </c>
      <c r="G65" s="52">
        <f t="shared" si="3"/>
        <v>269568.32073301834</v>
      </c>
      <c r="H65" s="52">
        <f t="shared" si="0"/>
        <v>239097.92863391191</v>
      </c>
      <c r="I65" s="52">
        <f t="shared" si="4"/>
        <v>-30470.392099106422</v>
      </c>
    </row>
    <row r="81" s="44" customFormat="1" ht="16.05" customHeight="1" x14ac:dyDescent="0.3"/>
    <row r="82" s="44" customFormat="1" ht="16.05" customHeight="1" x14ac:dyDescent="0.3"/>
  </sheetData>
  <mergeCells count="1">
    <mergeCell ref="A2:L2"/>
  </mergeCells>
  <phoneticPr fontId="13" type="noConversion"/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193"/>
  <sheetViews>
    <sheetView workbookViewId="0">
      <selection activeCell="A2" sqref="A2:P2"/>
    </sheetView>
  </sheetViews>
  <sheetFormatPr defaultColWidth="8.77734375" defaultRowHeight="16.05" customHeight="1" x14ac:dyDescent="0.3"/>
  <cols>
    <col min="1" max="1" width="5.77734375" style="15" customWidth="1"/>
    <col min="2" max="2" width="13.33203125" style="15" bestFit="1" customWidth="1"/>
    <col min="3" max="3" width="25.33203125" style="83" bestFit="1" customWidth="1"/>
    <col min="4" max="4" width="16.33203125" style="84" bestFit="1" customWidth="1"/>
    <col min="5" max="5" width="20.77734375" style="84" bestFit="1" customWidth="1"/>
    <col min="6" max="6" width="14.33203125" style="83" bestFit="1" customWidth="1"/>
    <col min="7" max="7" width="14.44140625" style="83" bestFit="1" customWidth="1"/>
    <col min="8" max="8" width="13.44140625" style="70" bestFit="1" customWidth="1"/>
    <col min="9" max="9" width="27.33203125" style="83" bestFit="1" customWidth="1"/>
    <col min="10" max="10" width="18.33203125" style="83" bestFit="1" customWidth="1"/>
    <col min="11" max="11" width="12.44140625" style="83" bestFit="1" customWidth="1"/>
    <col min="12" max="12" width="8.77734375" style="15"/>
    <col min="13" max="13" width="38.77734375" style="15" bestFit="1" customWidth="1"/>
    <col min="14" max="14" width="12.44140625" style="15" bestFit="1" customWidth="1"/>
    <col min="15" max="16384" width="8.77734375" style="15"/>
  </cols>
  <sheetData>
    <row r="2" spans="1:16" ht="16.05" customHeight="1" x14ac:dyDescent="0.3">
      <c r="A2" s="122" t="s">
        <v>62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</row>
    <row r="3" spans="1:16" ht="16.05" customHeight="1" thickBot="1" x14ac:dyDescent="0.35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</row>
    <row r="4" spans="1:16" ht="16.05" customHeight="1" thickBot="1" x14ac:dyDescent="0.35">
      <c r="A4" s="85"/>
      <c r="C4" s="108" t="s">
        <v>51</v>
      </c>
      <c r="D4" s="105" t="s">
        <v>52</v>
      </c>
      <c r="E4" s="106" t="s">
        <v>53</v>
      </c>
      <c r="F4" s="96" t="s">
        <v>55</v>
      </c>
      <c r="G4" s="85"/>
      <c r="H4" s="119"/>
      <c r="I4" s="110" t="s">
        <v>56</v>
      </c>
      <c r="J4" s="85"/>
      <c r="K4" s="85"/>
      <c r="L4" s="85"/>
      <c r="M4" s="85"/>
      <c r="N4" s="85"/>
      <c r="O4" s="85"/>
      <c r="P4" s="85"/>
    </row>
    <row r="5" spans="1:16" ht="16.05" customHeight="1" x14ac:dyDescent="0.3">
      <c r="A5" s="85"/>
      <c r="B5" s="107" t="s">
        <v>48</v>
      </c>
      <c r="C5" s="101">
        <f>N13</f>
        <v>320000</v>
      </c>
      <c r="D5" s="101">
        <f>C37</f>
        <v>283934.00009109115</v>
      </c>
      <c r="E5" s="97">
        <f>C49</f>
        <v>266089.5374402795</v>
      </c>
      <c r="F5" s="22">
        <f>C73</f>
        <v>229115.58192961005</v>
      </c>
      <c r="G5" s="85"/>
      <c r="H5" s="111" t="s">
        <v>57</v>
      </c>
      <c r="I5" s="66">
        <v>2.5000000000000001E-2</v>
      </c>
      <c r="J5" s="85"/>
      <c r="K5" s="85"/>
      <c r="L5" s="85"/>
      <c r="M5" s="85"/>
      <c r="N5" s="85"/>
      <c r="O5" s="85"/>
      <c r="P5" s="85"/>
    </row>
    <row r="6" spans="1:16" ht="16.05" customHeight="1" thickBot="1" x14ac:dyDescent="0.35">
      <c r="A6" s="85"/>
      <c r="B6" s="94" t="s">
        <v>49</v>
      </c>
      <c r="C6" s="102">
        <v>2.5000000000000001E-2</v>
      </c>
      <c r="D6" s="98">
        <v>3.2500000000000001E-2</v>
      </c>
      <c r="E6" s="98">
        <v>3.5000000000000003E-2</v>
      </c>
      <c r="F6" s="66">
        <v>4.4999999999999998E-2</v>
      </c>
      <c r="G6" s="85"/>
      <c r="H6" s="112" t="s">
        <v>58</v>
      </c>
      <c r="I6" s="109">
        <f>I5/12</f>
        <v>2.0833333333333333E-3</v>
      </c>
      <c r="J6" s="85"/>
      <c r="K6" s="85"/>
      <c r="L6" s="85"/>
      <c r="M6" s="85"/>
      <c r="N6" s="85"/>
      <c r="O6" s="85"/>
      <c r="P6" s="85"/>
    </row>
    <row r="7" spans="1:16" ht="16.05" customHeight="1" x14ac:dyDescent="0.3">
      <c r="A7" s="85"/>
      <c r="B7" s="94" t="s">
        <v>54</v>
      </c>
      <c r="C7" s="103">
        <v>180</v>
      </c>
      <c r="D7" s="99">
        <f>C7-24</f>
        <v>156</v>
      </c>
      <c r="E7" s="99">
        <f>D7-12</f>
        <v>144</v>
      </c>
      <c r="F7" s="92">
        <f>E7-24</f>
        <v>120</v>
      </c>
      <c r="G7" s="85"/>
      <c r="H7" s="85"/>
      <c r="I7" s="85"/>
      <c r="J7" s="85"/>
      <c r="K7" s="85"/>
      <c r="L7" s="85"/>
      <c r="M7" s="85"/>
      <c r="N7" s="85"/>
      <c r="O7" s="85"/>
      <c r="P7" s="85"/>
    </row>
    <row r="8" spans="1:16" ht="16.05" customHeight="1" thickBot="1" x14ac:dyDescent="0.35">
      <c r="A8" s="85"/>
      <c r="B8" s="95" t="s">
        <v>50</v>
      </c>
      <c r="C8" s="104">
        <f>PMT(C6/12,C7,-C5)</f>
        <v>2133.7254688287562</v>
      </c>
      <c r="D8" s="100">
        <f>PMT(D6/12,D7,-D5)</f>
        <v>2234.0055961013409</v>
      </c>
      <c r="E8" s="100">
        <f>PMT(E6/12,E7,-E5)</f>
        <v>2265.6293068148261</v>
      </c>
      <c r="F8" s="93">
        <f>PMT(F6/12,F7,-F5)</f>
        <v>2374.5174332622355</v>
      </c>
      <c r="G8" s="85"/>
      <c r="H8" s="85"/>
      <c r="I8" s="85"/>
      <c r="J8" s="85"/>
      <c r="K8" s="85"/>
      <c r="L8" s="85"/>
      <c r="M8" s="85"/>
      <c r="N8" s="85"/>
      <c r="O8" s="85"/>
      <c r="P8" s="85"/>
    </row>
    <row r="9" spans="1:16" ht="16.05" customHeight="1" x14ac:dyDescent="0.3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</row>
    <row r="10" spans="1:16" ht="16.05" customHeight="1" x14ac:dyDescent="0.3">
      <c r="A10" s="85"/>
      <c r="B10" s="85"/>
      <c r="C10" s="32"/>
      <c r="D10" s="86"/>
      <c r="E10" s="86"/>
      <c r="F10" s="32"/>
      <c r="G10" s="32"/>
      <c r="H10" s="32"/>
      <c r="I10" s="32"/>
      <c r="J10" s="32"/>
      <c r="K10" s="32"/>
      <c r="L10" s="85"/>
      <c r="M10" s="85"/>
      <c r="N10" s="85"/>
      <c r="O10" s="85"/>
      <c r="P10" s="85"/>
    </row>
    <row r="11" spans="1:16" ht="16.05" customHeight="1" thickBot="1" x14ac:dyDescent="0.35">
      <c r="B11" s="62" t="s">
        <v>19</v>
      </c>
      <c r="C11" s="62" t="s">
        <v>41</v>
      </c>
      <c r="D11" s="62" t="s">
        <v>44</v>
      </c>
      <c r="E11" s="62" t="s">
        <v>45</v>
      </c>
      <c r="F11" s="63" t="s">
        <v>6</v>
      </c>
      <c r="G11" s="63" t="s">
        <v>14</v>
      </c>
      <c r="H11" s="63" t="s">
        <v>13</v>
      </c>
      <c r="I11" s="63" t="s">
        <v>17</v>
      </c>
      <c r="J11" s="63" t="s">
        <v>42</v>
      </c>
      <c r="K11" s="63" t="s">
        <v>18</v>
      </c>
    </row>
    <row r="12" spans="1:16" ht="16.05" customHeight="1" thickBot="1" x14ac:dyDescent="0.35">
      <c r="B12" s="69">
        <v>0</v>
      </c>
      <c r="C12" s="70"/>
      <c r="D12" s="87"/>
      <c r="E12" s="88"/>
      <c r="F12" s="70"/>
      <c r="G12" s="70"/>
      <c r="I12" s="73">
        <f>N13</f>
        <v>320000</v>
      </c>
      <c r="J12" s="70">
        <f>N20</f>
        <v>457142.85714285716</v>
      </c>
      <c r="K12" s="70">
        <f>J12-I12</f>
        <v>137142.85714285716</v>
      </c>
      <c r="M12" s="55" t="s">
        <v>28</v>
      </c>
      <c r="N12" s="56"/>
    </row>
    <row r="13" spans="1:16" ht="16.05" customHeight="1" x14ac:dyDescent="0.3">
      <c r="B13" s="69">
        <v>1</v>
      </c>
      <c r="C13" s="73">
        <f>N13</f>
        <v>320000</v>
      </c>
      <c r="D13" s="71">
        <v>3.5000000000000003E-2</v>
      </c>
      <c r="E13" s="72">
        <f t="shared" ref="E13:E18" si="0">D13-1%</f>
        <v>2.5000000000000001E-2</v>
      </c>
      <c r="F13" s="70">
        <f>C13*E13/12</f>
        <v>666.66666666666663</v>
      </c>
      <c r="G13" s="70">
        <f>H13-F13</f>
        <v>1467.0588021620897</v>
      </c>
      <c r="H13" s="117">
        <f>PMT(C6/12,C7,-C5)</f>
        <v>2133.7254688287562</v>
      </c>
      <c r="I13" s="70">
        <f>C13-G13</f>
        <v>318532.94119783794</v>
      </c>
      <c r="J13" s="70">
        <f>J12+(J12*I6)</f>
        <v>458095.23809523811</v>
      </c>
      <c r="K13" s="70">
        <f>J13-I13</f>
        <v>139562.29689740017</v>
      </c>
      <c r="M13" s="74" t="s">
        <v>29</v>
      </c>
      <c r="N13" s="75">
        <v>320000</v>
      </c>
    </row>
    <row r="14" spans="1:16" ht="16.05" customHeight="1" x14ac:dyDescent="0.3">
      <c r="B14" s="69">
        <v>2</v>
      </c>
      <c r="C14" s="70">
        <f>C13-G13</f>
        <v>318532.94119783794</v>
      </c>
      <c r="D14" s="71">
        <v>3.5000000000000003E-2</v>
      </c>
      <c r="E14" s="72">
        <f t="shared" si="0"/>
        <v>2.5000000000000001E-2</v>
      </c>
      <c r="F14" s="70">
        <f>C14*E14/12</f>
        <v>663.6102941621624</v>
      </c>
      <c r="G14" s="70">
        <f>H14-F14</f>
        <v>1470.1151746665937</v>
      </c>
      <c r="H14" s="117">
        <f>PMT(C6/12,C7,-C5)</f>
        <v>2133.7254688287562</v>
      </c>
      <c r="I14" s="70">
        <f t="shared" ref="I14:I77" si="1">C14-G14</f>
        <v>317062.82602317136</v>
      </c>
      <c r="J14" s="70">
        <f>J13+(J13*I6)</f>
        <v>459049.60317460319</v>
      </c>
      <c r="K14" s="70">
        <f t="shared" ref="K14:K77" si="2">J14-I14</f>
        <v>141986.77715143183</v>
      </c>
      <c r="M14" s="76" t="s">
        <v>30</v>
      </c>
      <c r="N14" s="77">
        <v>0.7</v>
      </c>
    </row>
    <row r="15" spans="1:16" ht="16.05" customHeight="1" x14ac:dyDescent="0.3">
      <c r="B15" s="69">
        <v>3</v>
      </c>
      <c r="C15" s="70">
        <f>C14-G14</f>
        <v>317062.82602317136</v>
      </c>
      <c r="D15" s="71">
        <v>3.5000000000000003E-2</v>
      </c>
      <c r="E15" s="72">
        <f t="shared" si="0"/>
        <v>2.5000000000000001E-2</v>
      </c>
      <c r="F15" s="70">
        <f>C15*E15/12</f>
        <v>660.54755421494031</v>
      </c>
      <c r="G15" s="70">
        <f>H15-F15</f>
        <v>1473.177914613816</v>
      </c>
      <c r="H15" s="117">
        <f>PMT(C6/12,C7,-C5)</f>
        <v>2133.7254688287562</v>
      </c>
      <c r="I15" s="70">
        <f t="shared" si="1"/>
        <v>315589.64810855757</v>
      </c>
      <c r="J15" s="70">
        <f>J14+(J14*0.20833%)</f>
        <v>460005.94121289684</v>
      </c>
      <c r="K15" s="70">
        <f t="shared" si="2"/>
        <v>144416.29310433927</v>
      </c>
      <c r="M15" s="76" t="s">
        <v>32</v>
      </c>
      <c r="N15" s="78">
        <v>0</v>
      </c>
    </row>
    <row r="16" spans="1:16" ht="16.05" customHeight="1" x14ac:dyDescent="0.3">
      <c r="B16" s="69">
        <v>4</v>
      </c>
      <c r="C16" s="70">
        <f t="shared" ref="C16:C79" si="3">C15-G15</f>
        <v>315589.64810855757</v>
      </c>
      <c r="D16" s="71">
        <v>3.5000000000000003E-2</v>
      </c>
      <c r="E16" s="72">
        <f t="shared" si="0"/>
        <v>2.5000000000000001E-2</v>
      </c>
      <c r="F16" s="70">
        <f t="shared" ref="F16:F37" si="4">C16*E16/12</f>
        <v>657.47843355949499</v>
      </c>
      <c r="G16" s="70">
        <f t="shared" ref="G16:G79" si="5">H16-F16</f>
        <v>1476.2470352692612</v>
      </c>
      <c r="H16" s="117">
        <f>PMT(C6/12,C7,-C5)</f>
        <v>2133.7254688287562</v>
      </c>
      <c r="I16" s="70">
        <f t="shared" si="1"/>
        <v>314113.40107328829</v>
      </c>
      <c r="J16" s="70">
        <f>J15+(J15*0.20833%)</f>
        <v>460964.27159022569</v>
      </c>
      <c r="K16" s="70">
        <f t="shared" si="2"/>
        <v>146850.8705169374</v>
      </c>
      <c r="M16" s="76" t="s">
        <v>33</v>
      </c>
      <c r="N16" s="78" t="s">
        <v>34</v>
      </c>
    </row>
    <row r="17" spans="2:14" ht="16.05" customHeight="1" thickBot="1" x14ac:dyDescent="0.35">
      <c r="B17" s="69">
        <v>5</v>
      </c>
      <c r="C17" s="70">
        <f t="shared" si="3"/>
        <v>314113.40107328829</v>
      </c>
      <c r="D17" s="71">
        <v>3.5000000000000003E-2</v>
      </c>
      <c r="E17" s="72">
        <f t="shared" si="0"/>
        <v>2.5000000000000001E-2</v>
      </c>
      <c r="F17" s="70">
        <f t="shared" si="4"/>
        <v>654.40291890268395</v>
      </c>
      <c r="G17" s="70">
        <f t="shared" si="5"/>
        <v>1479.3225499260723</v>
      </c>
      <c r="H17" s="117">
        <f>PMT(C6/12,C7,-C5)</f>
        <v>2133.7254688287562</v>
      </c>
      <c r="I17" s="70">
        <f t="shared" si="1"/>
        <v>312634.07852336223</v>
      </c>
      <c r="J17" s="70">
        <f>J16+(J16*0.20833%)</f>
        <v>461924.59845722961</v>
      </c>
      <c r="K17" s="70">
        <f t="shared" si="2"/>
        <v>149290.51993386738</v>
      </c>
      <c r="M17" s="79" t="s">
        <v>35</v>
      </c>
      <c r="N17" s="80">
        <v>2.5000000000000001E-2</v>
      </c>
    </row>
    <row r="18" spans="2:14" ht="16.05" customHeight="1" thickBot="1" x14ac:dyDescent="0.35">
      <c r="B18" s="69">
        <v>6</v>
      </c>
      <c r="C18" s="70">
        <f t="shared" si="3"/>
        <v>312634.07852336223</v>
      </c>
      <c r="D18" s="71">
        <v>3.5000000000000003E-2</v>
      </c>
      <c r="E18" s="72">
        <f t="shared" si="0"/>
        <v>2.5000000000000001E-2</v>
      </c>
      <c r="F18" s="70">
        <f t="shared" si="4"/>
        <v>651.32099692367137</v>
      </c>
      <c r="G18" s="70">
        <f t="shared" si="5"/>
        <v>1482.4044719050848</v>
      </c>
      <c r="H18" s="117">
        <f>PMT(C6/12,C7,-C5)</f>
        <v>2133.7254688287562</v>
      </c>
      <c r="I18" s="70">
        <f t="shared" si="1"/>
        <v>311151.67405145714</v>
      </c>
      <c r="J18" s="70">
        <f t="shared" ref="J18:J81" si="6">J17+(J17*0.20833%)</f>
        <v>462886.92597319558</v>
      </c>
      <c r="K18" s="70">
        <f t="shared" si="2"/>
        <v>151735.25192173844</v>
      </c>
    </row>
    <row r="19" spans="2:14" ht="16.05" customHeight="1" thickBot="1" x14ac:dyDescent="0.35">
      <c r="B19" s="69">
        <v>7</v>
      </c>
      <c r="C19" s="70">
        <f t="shared" si="3"/>
        <v>311151.67405145714</v>
      </c>
      <c r="D19" s="71">
        <v>3.5000000000000003E-2</v>
      </c>
      <c r="E19" s="72">
        <f t="shared" ref="E19:E82" si="7">D19-1%</f>
        <v>2.5000000000000001E-2</v>
      </c>
      <c r="F19" s="70">
        <f t="shared" si="4"/>
        <v>648.23265427386912</v>
      </c>
      <c r="G19" s="70">
        <f t="shared" si="5"/>
        <v>1485.492814554887</v>
      </c>
      <c r="H19" s="117">
        <f>PMT(C6/12,C7,-C5)</f>
        <v>2133.7254688287562</v>
      </c>
      <c r="I19" s="70">
        <f t="shared" si="1"/>
        <v>309666.18123690225</v>
      </c>
      <c r="J19" s="70">
        <f t="shared" si="6"/>
        <v>463851.25830607553</v>
      </c>
      <c r="K19" s="70">
        <f t="shared" si="2"/>
        <v>154185.07706917328</v>
      </c>
      <c r="M19" s="58" t="s">
        <v>37</v>
      </c>
      <c r="N19" s="59"/>
    </row>
    <row r="20" spans="2:14" ht="16.05" customHeight="1" x14ac:dyDescent="0.3">
      <c r="B20" s="69">
        <v>8</v>
      </c>
      <c r="C20" s="70">
        <f t="shared" si="3"/>
        <v>309666.18123690225</v>
      </c>
      <c r="D20" s="71">
        <v>3.5000000000000003E-2</v>
      </c>
      <c r="E20" s="72">
        <f t="shared" si="7"/>
        <v>2.5000000000000001E-2</v>
      </c>
      <c r="F20" s="70">
        <f t="shared" si="4"/>
        <v>645.13787757687976</v>
      </c>
      <c r="G20" s="70">
        <f t="shared" si="5"/>
        <v>1488.5875912518763</v>
      </c>
      <c r="H20" s="117">
        <f>PMT(C6/12,C7,-C5)</f>
        <v>2133.7254688287562</v>
      </c>
      <c r="I20" s="70">
        <f t="shared" si="1"/>
        <v>308177.59364565037</v>
      </c>
      <c r="J20" s="70">
        <f t="shared" si="6"/>
        <v>464817.59963250457</v>
      </c>
      <c r="K20" s="70">
        <f t="shared" si="2"/>
        <v>156640.0059868542</v>
      </c>
      <c r="M20" s="76" t="s">
        <v>38</v>
      </c>
      <c r="N20" s="81">
        <f>N13/N14</f>
        <v>457142.85714285716</v>
      </c>
    </row>
    <row r="21" spans="2:14" ht="16.05" customHeight="1" x14ac:dyDescent="0.3">
      <c r="B21" s="69">
        <v>9</v>
      </c>
      <c r="C21" s="70">
        <f t="shared" si="3"/>
        <v>308177.59364565037</v>
      </c>
      <c r="D21" s="71">
        <v>3.5000000000000003E-2</v>
      </c>
      <c r="E21" s="72">
        <f t="shared" si="7"/>
        <v>2.5000000000000001E-2</v>
      </c>
      <c r="F21" s="70">
        <f t="shared" si="4"/>
        <v>642.03665342843829</v>
      </c>
      <c r="G21" s="70">
        <f t="shared" si="5"/>
        <v>1491.6888154003179</v>
      </c>
      <c r="H21" s="117">
        <f>PMT(C6/12,C7,-C5)</f>
        <v>2133.7254688287562</v>
      </c>
      <c r="I21" s="70">
        <f t="shared" si="1"/>
        <v>306685.90483025007</v>
      </c>
      <c r="J21" s="70">
        <f t="shared" si="6"/>
        <v>465785.95413781895</v>
      </c>
      <c r="K21" s="70">
        <f t="shared" si="2"/>
        <v>159100.04930756887</v>
      </c>
      <c r="M21" s="76" t="s">
        <v>39</v>
      </c>
      <c r="N21" s="81">
        <f>I72</f>
        <v>229115.58192961005</v>
      </c>
    </row>
    <row r="22" spans="2:14" ht="16.05" customHeight="1" thickBot="1" x14ac:dyDescent="0.35">
      <c r="B22" s="69">
        <v>10</v>
      </c>
      <c r="C22" s="70">
        <f t="shared" si="3"/>
        <v>306685.90483025007</v>
      </c>
      <c r="D22" s="71">
        <v>3.5000000000000003E-2</v>
      </c>
      <c r="E22" s="72">
        <f t="shared" si="7"/>
        <v>2.5000000000000001E-2</v>
      </c>
      <c r="F22" s="70">
        <f t="shared" si="4"/>
        <v>638.92896839635432</v>
      </c>
      <c r="G22" s="70">
        <f t="shared" si="5"/>
        <v>1494.7965004324019</v>
      </c>
      <c r="H22" s="117">
        <f>PMT(C6/12,C7,-C5)</f>
        <v>2133.7254688287562</v>
      </c>
      <c r="I22" s="70">
        <f t="shared" si="1"/>
        <v>305191.10832981765</v>
      </c>
      <c r="J22" s="70">
        <f t="shared" si="6"/>
        <v>466756.32601607428</v>
      </c>
      <c r="K22" s="70">
        <f t="shared" si="2"/>
        <v>161565.21768625663</v>
      </c>
      <c r="M22" s="79" t="s">
        <v>40</v>
      </c>
      <c r="N22" s="82">
        <f>K72</f>
        <v>288826.78879761533</v>
      </c>
    </row>
    <row r="23" spans="2:14" ht="16.05" customHeight="1" x14ac:dyDescent="0.3">
      <c r="B23" s="69">
        <v>11</v>
      </c>
      <c r="C23" s="70">
        <f t="shared" si="3"/>
        <v>305191.10832981765</v>
      </c>
      <c r="D23" s="71">
        <v>3.5000000000000003E-2</v>
      </c>
      <c r="E23" s="72">
        <f t="shared" si="7"/>
        <v>2.5000000000000001E-2</v>
      </c>
      <c r="F23" s="70">
        <f t="shared" si="4"/>
        <v>635.81480902045348</v>
      </c>
      <c r="G23" s="70">
        <f t="shared" si="5"/>
        <v>1497.9106598083026</v>
      </c>
      <c r="H23" s="117">
        <f>PMT(C6/12,C7,-C5)</f>
        <v>2133.7254688287562</v>
      </c>
      <c r="I23" s="70">
        <f t="shared" si="1"/>
        <v>303693.19767000934</v>
      </c>
      <c r="J23" s="70">
        <f t="shared" si="6"/>
        <v>467728.71947006357</v>
      </c>
      <c r="K23" s="70">
        <f t="shared" si="2"/>
        <v>164035.52180005424</v>
      </c>
    </row>
    <row r="24" spans="2:14" ht="16.05" customHeight="1" x14ac:dyDescent="0.3">
      <c r="B24" s="69">
        <v>12</v>
      </c>
      <c r="C24" s="70">
        <f t="shared" si="3"/>
        <v>303693.19767000934</v>
      </c>
      <c r="D24" s="71">
        <v>3.5000000000000003E-2</v>
      </c>
      <c r="E24" s="72">
        <f t="shared" si="7"/>
        <v>2.5000000000000001E-2</v>
      </c>
      <c r="F24" s="70">
        <f t="shared" si="4"/>
        <v>632.6941618125195</v>
      </c>
      <c r="G24" s="70">
        <f t="shared" si="5"/>
        <v>1501.0313070162367</v>
      </c>
      <c r="H24" s="117">
        <f>PMT(C6/12,C7,-C5)</f>
        <v>2133.7254688287562</v>
      </c>
      <c r="I24" s="70">
        <f t="shared" si="1"/>
        <v>302192.16636299313</v>
      </c>
      <c r="J24" s="70">
        <f t="shared" si="6"/>
        <v>468703.13871133554</v>
      </c>
      <c r="K24" s="70">
        <f t="shared" si="2"/>
        <v>166510.97234834242</v>
      </c>
    </row>
    <row r="25" spans="2:14" ht="16.05" customHeight="1" x14ac:dyDescent="0.3">
      <c r="B25" s="69">
        <v>13</v>
      </c>
      <c r="C25" s="70">
        <f t="shared" si="3"/>
        <v>302192.16636299313</v>
      </c>
      <c r="D25" s="71">
        <v>3.5000000000000003E-2</v>
      </c>
      <c r="E25" s="72">
        <f t="shared" si="7"/>
        <v>2.5000000000000001E-2</v>
      </c>
      <c r="F25" s="70">
        <f t="shared" si="4"/>
        <v>629.56701325623578</v>
      </c>
      <c r="G25" s="70">
        <f t="shared" si="5"/>
        <v>1504.1584555725203</v>
      </c>
      <c r="H25" s="117">
        <f>PMT(C6/12,C7,-C5)</f>
        <v>2133.7254688287562</v>
      </c>
      <c r="I25" s="70">
        <f t="shared" si="1"/>
        <v>300688.00790742063</v>
      </c>
      <c r="J25" s="70">
        <f t="shared" si="6"/>
        <v>469679.5879602129</v>
      </c>
      <c r="K25" s="70">
        <f t="shared" si="2"/>
        <v>168991.58005279227</v>
      </c>
    </row>
    <row r="26" spans="2:14" ht="16.05" customHeight="1" x14ac:dyDescent="0.3">
      <c r="B26" s="69">
        <v>14</v>
      </c>
      <c r="C26" s="70">
        <f t="shared" si="3"/>
        <v>300688.00790742063</v>
      </c>
      <c r="D26" s="71">
        <v>3.5000000000000003E-2</v>
      </c>
      <c r="E26" s="72">
        <f t="shared" si="7"/>
        <v>2.5000000000000001E-2</v>
      </c>
      <c r="F26" s="70">
        <f t="shared" si="4"/>
        <v>626.43334980712632</v>
      </c>
      <c r="G26" s="70">
        <f t="shared" si="5"/>
        <v>1507.2921190216298</v>
      </c>
      <c r="H26" s="117">
        <f>PMT(C6/12,C7,-C5)</f>
        <v>2133.7254688287562</v>
      </c>
      <c r="I26" s="70">
        <f t="shared" si="1"/>
        <v>299180.71578839899</v>
      </c>
      <c r="J26" s="70">
        <f t="shared" si="6"/>
        <v>470658.07144581043</v>
      </c>
      <c r="K26" s="70">
        <f t="shared" si="2"/>
        <v>171477.35565741145</v>
      </c>
    </row>
    <row r="27" spans="2:14" ht="16.05" customHeight="1" x14ac:dyDescent="0.3">
      <c r="B27" s="69">
        <v>15</v>
      </c>
      <c r="C27" s="70">
        <f t="shared" si="3"/>
        <v>299180.71578839899</v>
      </c>
      <c r="D27" s="71">
        <v>3.5000000000000003E-2</v>
      </c>
      <c r="E27" s="72">
        <f t="shared" si="7"/>
        <v>2.5000000000000001E-2</v>
      </c>
      <c r="F27" s="70">
        <f t="shared" si="4"/>
        <v>623.2931578924979</v>
      </c>
      <c r="G27" s="70">
        <f t="shared" si="5"/>
        <v>1510.4323109362583</v>
      </c>
      <c r="H27" s="117">
        <f>PMT(C6/12,C7,-C5)</f>
        <v>2133.7254688287562</v>
      </c>
      <c r="I27" s="70">
        <f t="shared" si="1"/>
        <v>297670.28347746271</v>
      </c>
      <c r="J27" s="70">
        <f t="shared" si="6"/>
        <v>471638.59340605349</v>
      </c>
      <c r="K27" s="70">
        <f t="shared" si="2"/>
        <v>173968.30992859078</v>
      </c>
    </row>
    <row r="28" spans="2:14" ht="16.05" customHeight="1" x14ac:dyDescent="0.3">
      <c r="B28" s="69">
        <v>16</v>
      </c>
      <c r="C28" s="70">
        <f t="shared" si="3"/>
        <v>297670.28347746271</v>
      </c>
      <c r="D28" s="71">
        <v>3.5000000000000003E-2</v>
      </c>
      <c r="E28" s="72">
        <f t="shared" si="7"/>
        <v>2.5000000000000001E-2</v>
      </c>
      <c r="F28" s="70">
        <f t="shared" si="4"/>
        <v>620.14642391138068</v>
      </c>
      <c r="G28" s="70">
        <f t="shared" si="5"/>
        <v>1513.5790449173755</v>
      </c>
      <c r="H28" s="117">
        <f>PMT(C6/12,C7,-C5)</f>
        <v>2133.7254688287562</v>
      </c>
      <c r="I28" s="70">
        <f t="shared" si="1"/>
        <v>296156.70443254535</v>
      </c>
      <c r="J28" s="70">
        <f t="shared" si="6"/>
        <v>472621.1580876963</v>
      </c>
      <c r="K28" s="70">
        <f t="shared" si="2"/>
        <v>176464.45365515095</v>
      </c>
    </row>
    <row r="29" spans="2:14" ht="16.05" customHeight="1" x14ac:dyDescent="0.3">
      <c r="B29" s="69">
        <v>17</v>
      </c>
      <c r="C29" s="70">
        <f t="shared" si="3"/>
        <v>296156.70443254535</v>
      </c>
      <c r="D29" s="71">
        <v>3.5000000000000003E-2</v>
      </c>
      <c r="E29" s="72">
        <f t="shared" si="7"/>
        <v>2.5000000000000001E-2</v>
      </c>
      <c r="F29" s="70">
        <f t="shared" si="4"/>
        <v>616.99313423446949</v>
      </c>
      <c r="G29" s="70">
        <f t="shared" si="5"/>
        <v>1516.7323345942868</v>
      </c>
      <c r="H29" s="117">
        <f>PMT(C6/12,C7,-C5)</f>
        <v>2133.7254688287562</v>
      </c>
      <c r="I29" s="70">
        <f t="shared" si="1"/>
        <v>294639.97209795105</v>
      </c>
      <c r="J29" s="70">
        <f t="shared" si="6"/>
        <v>473605.7697463404</v>
      </c>
      <c r="K29" s="70">
        <f t="shared" si="2"/>
        <v>178965.79764838936</v>
      </c>
    </row>
    <row r="30" spans="2:14" ht="16.05" customHeight="1" x14ac:dyDescent="0.3">
      <c r="B30" s="69">
        <v>18</v>
      </c>
      <c r="C30" s="70">
        <f t="shared" si="3"/>
        <v>294639.97209795105</v>
      </c>
      <c r="D30" s="71">
        <v>3.5000000000000003E-2</v>
      </c>
      <c r="E30" s="72">
        <f t="shared" si="7"/>
        <v>2.5000000000000001E-2</v>
      </c>
      <c r="F30" s="70">
        <f t="shared" si="4"/>
        <v>613.83327520406476</v>
      </c>
      <c r="G30" s="70">
        <f t="shared" si="5"/>
        <v>1519.8921936246916</v>
      </c>
      <c r="H30" s="117">
        <f>PMT(C6/12,C7,-C5)</f>
        <v>2133.7254688287562</v>
      </c>
      <c r="I30" s="70">
        <f t="shared" si="1"/>
        <v>293120.07990432635</v>
      </c>
      <c r="J30" s="70">
        <f t="shared" si="6"/>
        <v>474592.43264645297</v>
      </c>
      <c r="K30" s="70">
        <f t="shared" si="2"/>
        <v>181472.35274212662</v>
      </c>
    </row>
    <row r="31" spans="2:14" ht="16.05" customHeight="1" x14ac:dyDescent="0.3">
      <c r="B31" s="69">
        <v>19</v>
      </c>
      <c r="C31" s="70">
        <f t="shared" si="3"/>
        <v>293120.07990432635</v>
      </c>
      <c r="D31" s="71">
        <v>3.5000000000000003E-2</v>
      </c>
      <c r="E31" s="72">
        <f t="shared" si="7"/>
        <v>2.5000000000000001E-2</v>
      </c>
      <c r="F31" s="70">
        <f t="shared" si="4"/>
        <v>610.66683313401325</v>
      </c>
      <c r="G31" s="70">
        <f t="shared" si="5"/>
        <v>1523.0586356947429</v>
      </c>
      <c r="H31" s="117">
        <f>PMT(C6/12,C7,-C5)</f>
        <v>2133.7254688287562</v>
      </c>
      <c r="I31" s="70">
        <f t="shared" si="1"/>
        <v>291597.02126863162</v>
      </c>
      <c r="J31" s="70">
        <f t="shared" si="6"/>
        <v>475581.15106138535</v>
      </c>
      <c r="K31" s="70">
        <f t="shared" si="2"/>
        <v>183984.12979275372</v>
      </c>
    </row>
    <row r="32" spans="2:14" ht="16.05" customHeight="1" x14ac:dyDescent="0.3">
      <c r="B32" s="69">
        <v>20</v>
      </c>
      <c r="C32" s="70">
        <f t="shared" si="3"/>
        <v>291597.02126863162</v>
      </c>
      <c r="D32" s="71">
        <v>3.5000000000000003E-2</v>
      </c>
      <c r="E32" s="72">
        <f t="shared" si="7"/>
        <v>2.5000000000000001E-2</v>
      </c>
      <c r="F32" s="70">
        <f t="shared" si="4"/>
        <v>607.49379430964927</v>
      </c>
      <c r="G32" s="70">
        <f t="shared" si="5"/>
        <v>1526.2316745191069</v>
      </c>
      <c r="H32" s="117">
        <f>PMT(C6/12,C7,-C5)</f>
        <v>2133.7254688287562</v>
      </c>
      <c r="I32" s="70">
        <f t="shared" si="1"/>
        <v>290070.78959411249</v>
      </c>
      <c r="J32" s="70">
        <f t="shared" si="6"/>
        <v>476571.92927339155</v>
      </c>
      <c r="K32" s="70">
        <f t="shared" si="2"/>
        <v>186501.13967927906</v>
      </c>
    </row>
    <row r="33" spans="2:11" ht="16.05" customHeight="1" x14ac:dyDescent="0.3">
      <c r="B33" s="69">
        <v>21</v>
      </c>
      <c r="C33" s="70">
        <f t="shared" si="3"/>
        <v>290070.78959411249</v>
      </c>
      <c r="D33" s="71">
        <v>3.5000000000000003E-2</v>
      </c>
      <c r="E33" s="72">
        <f t="shared" si="7"/>
        <v>2.5000000000000001E-2</v>
      </c>
      <c r="F33" s="70">
        <f t="shared" si="4"/>
        <v>604.31414498773438</v>
      </c>
      <c r="G33" s="70">
        <f t="shared" si="5"/>
        <v>1529.4113238410218</v>
      </c>
      <c r="H33" s="117">
        <f>PMT(C6/12,C7,-C5)</f>
        <v>2133.7254688287562</v>
      </c>
      <c r="I33" s="70">
        <f t="shared" si="1"/>
        <v>288541.37827027147</v>
      </c>
      <c r="J33" s="70">
        <f t="shared" si="6"/>
        <v>477564.77157364681</v>
      </c>
      <c r="K33" s="70">
        <f t="shared" si="2"/>
        <v>189023.39330337534</v>
      </c>
    </row>
    <row r="34" spans="2:11" ht="16.05" customHeight="1" x14ac:dyDescent="0.3">
      <c r="B34" s="69">
        <v>22</v>
      </c>
      <c r="C34" s="70">
        <f t="shared" si="3"/>
        <v>288541.37827027147</v>
      </c>
      <c r="D34" s="71">
        <v>3.5000000000000003E-2</v>
      </c>
      <c r="E34" s="72">
        <f t="shared" si="7"/>
        <v>2.5000000000000001E-2</v>
      </c>
      <c r="F34" s="70">
        <f t="shared" si="4"/>
        <v>601.12787139639897</v>
      </c>
      <c r="G34" s="70">
        <f t="shared" si="5"/>
        <v>1532.5975974323574</v>
      </c>
      <c r="H34" s="117">
        <f>PMT(C6/12,C7,-C5)</f>
        <v>2133.7254688287562</v>
      </c>
      <c r="I34" s="70">
        <f t="shared" si="1"/>
        <v>287008.78067283909</v>
      </c>
      <c r="J34" s="70">
        <f t="shared" si="6"/>
        <v>478559.68226226617</v>
      </c>
      <c r="K34" s="70">
        <f t="shared" si="2"/>
        <v>191550.90158942709</v>
      </c>
    </row>
    <row r="35" spans="2:11" ht="16.05" customHeight="1" x14ac:dyDescent="0.3">
      <c r="B35" s="69">
        <v>23</v>
      </c>
      <c r="C35" s="70">
        <f t="shared" si="3"/>
        <v>287008.78067283909</v>
      </c>
      <c r="D35" s="71">
        <v>3.5000000000000003E-2</v>
      </c>
      <c r="E35" s="72">
        <f t="shared" si="7"/>
        <v>2.5000000000000001E-2</v>
      </c>
      <c r="F35" s="70">
        <f t="shared" si="4"/>
        <v>597.93495973508141</v>
      </c>
      <c r="G35" s="70">
        <f t="shared" si="5"/>
        <v>1535.7905090936747</v>
      </c>
      <c r="H35" s="117">
        <f>PMT(C6/12,C7,-C5)</f>
        <v>2133.7254688287562</v>
      </c>
      <c r="I35" s="70">
        <f t="shared" si="1"/>
        <v>285472.99016374542</v>
      </c>
      <c r="J35" s="70">
        <f t="shared" si="6"/>
        <v>479556.66564832313</v>
      </c>
      <c r="K35" s="70">
        <f t="shared" si="2"/>
        <v>194083.67548457772</v>
      </c>
    </row>
    <row r="36" spans="2:11" ht="16.05" customHeight="1" x14ac:dyDescent="0.3">
      <c r="B36" s="69">
        <v>24</v>
      </c>
      <c r="C36" s="70">
        <f t="shared" si="3"/>
        <v>285472.99016374542</v>
      </c>
      <c r="D36" s="71">
        <v>3.5000000000000003E-2</v>
      </c>
      <c r="E36" s="72">
        <f t="shared" si="7"/>
        <v>2.5000000000000001E-2</v>
      </c>
      <c r="F36" s="70">
        <f t="shared" si="4"/>
        <v>594.73539617446966</v>
      </c>
      <c r="G36" s="70">
        <f t="shared" si="5"/>
        <v>1538.9900726542865</v>
      </c>
      <c r="H36" s="117">
        <f>PMT(C6/12,C7,-C5)</f>
        <v>2133.7254688287562</v>
      </c>
      <c r="I36" s="70">
        <f t="shared" si="1"/>
        <v>283934.00009109115</v>
      </c>
      <c r="J36" s="70">
        <f t="shared" si="6"/>
        <v>480555.72604986827</v>
      </c>
      <c r="K36" s="70">
        <f t="shared" si="2"/>
        <v>196621.72595877713</v>
      </c>
    </row>
    <row r="37" spans="2:11" ht="16.05" customHeight="1" x14ac:dyDescent="0.3">
      <c r="B37" s="69">
        <v>25</v>
      </c>
      <c r="C37" s="70">
        <f t="shared" si="3"/>
        <v>283934.00009109115</v>
      </c>
      <c r="D37" s="72">
        <v>4.2500000000000003E-2</v>
      </c>
      <c r="E37" s="72">
        <f t="shared" si="7"/>
        <v>3.2500000000000001E-2</v>
      </c>
      <c r="F37" s="70">
        <f t="shared" si="4"/>
        <v>768.98791691337192</v>
      </c>
      <c r="G37" s="70">
        <f t="shared" si="5"/>
        <v>1465.017679187969</v>
      </c>
      <c r="H37" s="117">
        <f>PMT(D6/12,D7,-D5)</f>
        <v>2234.0055961013409</v>
      </c>
      <c r="I37" s="70">
        <f t="shared" si="1"/>
        <v>282468.98241190315</v>
      </c>
      <c r="J37" s="70">
        <f t="shared" si="6"/>
        <v>481556.86779394798</v>
      </c>
      <c r="K37" s="70">
        <f t="shared" si="2"/>
        <v>199087.88538204483</v>
      </c>
    </row>
    <row r="38" spans="2:11" ht="16.05" customHeight="1" x14ac:dyDescent="0.3">
      <c r="B38" s="69">
        <v>26</v>
      </c>
      <c r="C38" s="70">
        <f t="shared" si="3"/>
        <v>282468.98241190315</v>
      </c>
      <c r="D38" s="72">
        <v>4.2500000000000003E-2</v>
      </c>
      <c r="E38" s="72">
        <f t="shared" si="7"/>
        <v>3.2500000000000001E-2</v>
      </c>
      <c r="F38" s="70">
        <f t="shared" ref="F38:F48" si="8">C38*E38/12</f>
        <v>765.02016069890442</v>
      </c>
      <c r="G38" s="70">
        <f t="shared" si="5"/>
        <v>1468.9854354024365</v>
      </c>
      <c r="H38" s="117">
        <f>PMT(D6/12,D7,-D5)</f>
        <v>2234.0055961013409</v>
      </c>
      <c r="I38" s="70">
        <f t="shared" si="1"/>
        <v>280999.99697650073</v>
      </c>
      <c r="J38" s="70">
        <f t="shared" si="6"/>
        <v>482560.0952166231</v>
      </c>
      <c r="K38" s="70">
        <f t="shared" si="2"/>
        <v>201560.09824012237</v>
      </c>
    </row>
    <row r="39" spans="2:11" ht="16.05" customHeight="1" x14ac:dyDescent="0.3">
      <c r="B39" s="69">
        <v>27</v>
      </c>
      <c r="C39" s="70">
        <f t="shared" si="3"/>
        <v>280999.99697650073</v>
      </c>
      <c r="D39" s="72">
        <v>4.2500000000000003E-2</v>
      </c>
      <c r="E39" s="72">
        <f t="shared" si="7"/>
        <v>3.2500000000000001E-2</v>
      </c>
      <c r="F39" s="70">
        <f t="shared" si="8"/>
        <v>761.04165847802278</v>
      </c>
      <c r="G39" s="70">
        <f t="shared" si="5"/>
        <v>1472.9639376233181</v>
      </c>
      <c r="H39" s="117">
        <f>PMT(D6/12,D7,-D5)</f>
        <v>2234.0055961013409</v>
      </c>
      <c r="I39" s="70">
        <f t="shared" si="1"/>
        <v>279527.03303887742</v>
      </c>
      <c r="J39" s="70">
        <f t="shared" si="6"/>
        <v>483565.41266298789</v>
      </c>
      <c r="K39" s="70">
        <f t="shared" si="2"/>
        <v>204038.37962411047</v>
      </c>
    </row>
    <row r="40" spans="2:11" ht="16.05" customHeight="1" x14ac:dyDescent="0.3">
      <c r="B40" s="69">
        <v>28</v>
      </c>
      <c r="C40" s="70">
        <f t="shared" si="3"/>
        <v>279527.03303887742</v>
      </c>
      <c r="D40" s="72">
        <v>4.2500000000000003E-2</v>
      </c>
      <c r="E40" s="72">
        <f t="shared" si="7"/>
        <v>3.2500000000000001E-2</v>
      </c>
      <c r="F40" s="70">
        <f t="shared" si="8"/>
        <v>757.05238114695976</v>
      </c>
      <c r="G40" s="70">
        <f t="shared" si="5"/>
        <v>1476.9532149543811</v>
      </c>
      <c r="H40" s="117">
        <f>PMT(D6/12,D7,-D5)</f>
        <v>2234.0055961013409</v>
      </c>
      <c r="I40" s="70">
        <f t="shared" si="1"/>
        <v>278050.07982392306</v>
      </c>
      <c r="J40" s="70">
        <f t="shared" si="6"/>
        <v>484572.82448718871</v>
      </c>
      <c r="K40" s="70">
        <f t="shared" si="2"/>
        <v>206522.74466326565</v>
      </c>
    </row>
    <row r="41" spans="2:11" ht="16.05" customHeight="1" x14ac:dyDescent="0.3">
      <c r="B41" s="69">
        <v>29</v>
      </c>
      <c r="C41" s="70">
        <f t="shared" si="3"/>
        <v>278050.07982392306</v>
      </c>
      <c r="D41" s="72">
        <v>4.2500000000000003E-2</v>
      </c>
      <c r="E41" s="72">
        <f t="shared" si="7"/>
        <v>3.2500000000000001E-2</v>
      </c>
      <c r="F41" s="70">
        <f t="shared" si="8"/>
        <v>753.05229952312493</v>
      </c>
      <c r="G41" s="70">
        <f t="shared" si="5"/>
        <v>1480.9532965782159</v>
      </c>
      <c r="H41" s="117">
        <f>PMT(D6/12,D7,-D5)</f>
        <v>2234.0055961013409</v>
      </c>
      <c r="I41" s="70">
        <f t="shared" si="1"/>
        <v>276569.12652734487</v>
      </c>
      <c r="J41" s="70">
        <f t="shared" si="6"/>
        <v>485582.33505244285</v>
      </c>
      <c r="K41" s="70">
        <f t="shared" si="2"/>
        <v>209013.20852509799</v>
      </c>
    </row>
    <row r="42" spans="2:11" ht="16.05" customHeight="1" x14ac:dyDescent="0.3">
      <c r="B42" s="69">
        <v>30</v>
      </c>
      <c r="C42" s="70">
        <f t="shared" si="3"/>
        <v>276569.12652734487</v>
      </c>
      <c r="D42" s="72">
        <v>4.2500000000000003E-2</v>
      </c>
      <c r="E42" s="72">
        <f t="shared" si="7"/>
        <v>3.2500000000000001E-2</v>
      </c>
      <c r="F42" s="70">
        <f t="shared" si="8"/>
        <v>749.04138434489232</v>
      </c>
      <c r="G42" s="70">
        <f t="shared" si="5"/>
        <v>1484.9642117564485</v>
      </c>
      <c r="H42" s="117">
        <f>PMT(D6/12,D7,-D5)</f>
        <v>2234.0055961013409</v>
      </c>
      <c r="I42" s="70">
        <f t="shared" si="1"/>
        <v>275084.16231558844</v>
      </c>
      <c r="J42" s="70">
        <f t="shared" si="6"/>
        <v>486593.94873105758</v>
      </c>
      <c r="K42" s="70">
        <f t="shared" si="2"/>
        <v>211509.78641546913</v>
      </c>
    </row>
    <row r="43" spans="2:11" ht="16.05" customHeight="1" x14ac:dyDescent="0.3">
      <c r="B43" s="69">
        <v>31</v>
      </c>
      <c r="C43" s="70">
        <f t="shared" si="3"/>
        <v>275084.16231558844</v>
      </c>
      <c r="D43" s="72">
        <v>4.2500000000000003E-2</v>
      </c>
      <c r="E43" s="72">
        <f t="shared" si="7"/>
        <v>3.2500000000000001E-2</v>
      </c>
      <c r="F43" s="70">
        <f t="shared" si="8"/>
        <v>745.01960627138533</v>
      </c>
      <c r="G43" s="70">
        <f t="shared" si="5"/>
        <v>1488.9859898299555</v>
      </c>
      <c r="H43" s="117">
        <f>PMT(D6/12,D7,-D5)</f>
        <v>2234.0055961013409</v>
      </c>
      <c r="I43" s="70">
        <f t="shared" si="1"/>
        <v>273595.17632575851</v>
      </c>
      <c r="J43" s="70">
        <f t="shared" si="6"/>
        <v>487607.66990444897</v>
      </c>
      <c r="K43" s="70">
        <f t="shared" si="2"/>
        <v>214012.49357869045</v>
      </c>
    </row>
    <row r="44" spans="2:11" ht="16.05" customHeight="1" x14ac:dyDescent="0.3">
      <c r="B44" s="69">
        <v>32</v>
      </c>
      <c r="C44" s="70">
        <f t="shared" si="3"/>
        <v>273595.17632575851</v>
      </c>
      <c r="D44" s="72">
        <v>4.2500000000000003E-2</v>
      </c>
      <c r="E44" s="72">
        <f t="shared" si="7"/>
        <v>3.2500000000000001E-2</v>
      </c>
      <c r="F44" s="70">
        <f t="shared" si="8"/>
        <v>740.98693588226263</v>
      </c>
      <c r="G44" s="70">
        <f t="shared" si="5"/>
        <v>1493.0186602190784</v>
      </c>
      <c r="H44" s="117">
        <f>PMT(D6/12,D7,-D5)</f>
        <v>2234.0055961013409</v>
      </c>
      <c r="I44" s="70">
        <f t="shared" si="1"/>
        <v>272102.15766553942</v>
      </c>
      <c r="J44" s="70">
        <f t="shared" si="6"/>
        <v>488623.50296316092</v>
      </c>
      <c r="K44" s="70">
        <f t="shared" si="2"/>
        <v>216521.3452976215</v>
      </c>
    </row>
    <row r="45" spans="2:11" ht="16.05" customHeight="1" x14ac:dyDescent="0.3">
      <c r="B45" s="69">
        <v>33</v>
      </c>
      <c r="C45" s="70">
        <f t="shared" si="3"/>
        <v>272102.15766553942</v>
      </c>
      <c r="D45" s="72">
        <v>4.2500000000000003E-2</v>
      </c>
      <c r="E45" s="72">
        <f t="shared" si="7"/>
        <v>3.2500000000000001E-2</v>
      </c>
      <c r="F45" s="70">
        <f t="shared" si="8"/>
        <v>736.94334367750264</v>
      </c>
      <c r="G45" s="70">
        <f t="shared" si="5"/>
        <v>1497.0622524238383</v>
      </c>
      <c r="H45" s="117">
        <f>PMT(D6/12,D7,-D5)</f>
        <v>2234.0055961013409</v>
      </c>
      <c r="I45" s="70">
        <f t="shared" si="1"/>
        <v>270605.09541311557</v>
      </c>
      <c r="J45" s="70">
        <f t="shared" si="6"/>
        <v>489641.45230688405</v>
      </c>
      <c r="K45" s="70">
        <f t="shared" si="2"/>
        <v>219036.35689376848</v>
      </c>
    </row>
    <row r="46" spans="2:11" ht="16.05" customHeight="1" x14ac:dyDescent="0.3">
      <c r="B46" s="69">
        <v>34</v>
      </c>
      <c r="C46" s="70">
        <f t="shared" si="3"/>
        <v>270605.09541311557</v>
      </c>
      <c r="D46" s="72">
        <v>4.2500000000000003E-2</v>
      </c>
      <c r="E46" s="72">
        <f t="shared" si="7"/>
        <v>3.2500000000000001E-2</v>
      </c>
      <c r="F46" s="70">
        <f t="shared" si="8"/>
        <v>732.88880007718808</v>
      </c>
      <c r="G46" s="70">
        <f t="shared" si="5"/>
        <v>1501.1167960241528</v>
      </c>
      <c r="H46" s="117">
        <f>PMT(D6/12,D7,-D5)</f>
        <v>2234.0055961013409</v>
      </c>
      <c r="I46" s="70">
        <f t="shared" si="1"/>
        <v>269103.97861709143</v>
      </c>
      <c r="J46" s="70">
        <f t="shared" si="6"/>
        <v>490661.52234447497</v>
      </c>
      <c r="K46" s="70">
        <f t="shared" si="2"/>
        <v>221557.54372738354</v>
      </c>
    </row>
    <row r="47" spans="2:11" ht="16.05" customHeight="1" x14ac:dyDescent="0.3">
      <c r="B47" s="69">
        <v>35</v>
      </c>
      <c r="C47" s="70">
        <f t="shared" si="3"/>
        <v>269103.97861709143</v>
      </c>
      <c r="D47" s="72">
        <v>4.2500000000000003E-2</v>
      </c>
      <c r="E47" s="72">
        <f t="shared" si="7"/>
        <v>3.2500000000000001E-2</v>
      </c>
      <c r="F47" s="70">
        <f t="shared" si="8"/>
        <v>728.8232754212894</v>
      </c>
      <c r="G47" s="70">
        <f t="shared" si="5"/>
        <v>1505.1823206800514</v>
      </c>
      <c r="H47" s="117">
        <f>PMT(D6/12,D7,-D5)</f>
        <v>2234.0055961013409</v>
      </c>
      <c r="I47" s="70">
        <f t="shared" si="1"/>
        <v>267598.79629641137</v>
      </c>
      <c r="J47" s="70">
        <f t="shared" si="6"/>
        <v>491683.71749397524</v>
      </c>
      <c r="K47" s="70">
        <f t="shared" si="2"/>
        <v>224084.92119756388</v>
      </c>
    </row>
    <row r="48" spans="2:11" ht="16.05" customHeight="1" x14ac:dyDescent="0.3">
      <c r="B48" s="69">
        <v>36</v>
      </c>
      <c r="C48" s="70">
        <f t="shared" si="3"/>
        <v>267598.79629641137</v>
      </c>
      <c r="D48" s="72">
        <v>4.2500000000000003E-2</v>
      </c>
      <c r="E48" s="72">
        <f t="shared" si="7"/>
        <v>3.2500000000000001E-2</v>
      </c>
      <c r="F48" s="70">
        <f t="shared" si="8"/>
        <v>724.7467399694475</v>
      </c>
      <c r="G48" s="70">
        <f t="shared" si="5"/>
        <v>1509.2588561318935</v>
      </c>
      <c r="H48" s="117">
        <f>PMT(D6/12,D7,-D5)</f>
        <v>2234.0055961013409</v>
      </c>
      <c r="I48" s="70">
        <f t="shared" si="1"/>
        <v>266089.5374402795</v>
      </c>
      <c r="J48" s="70">
        <f t="shared" si="6"/>
        <v>492708.04218263045</v>
      </c>
      <c r="K48" s="70">
        <f t="shared" si="2"/>
        <v>226618.50474235095</v>
      </c>
    </row>
    <row r="49" spans="2:11" ht="16.05" customHeight="1" x14ac:dyDescent="0.3">
      <c r="B49" s="69">
        <v>37</v>
      </c>
      <c r="C49" s="70">
        <f t="shared" si="3"/>
        <v>266089.5374402795</v>
      </c>
      <c r="D49" s="72">
        <v>4.4999999999999998E-2</v>
      </c>
      <c r="E49" s="72">
        <f t="shared" si="7"/>
        <v>3.4999999999999996E-2</v>
      </c>
      <c r="F49" s="70">
        <f t="shared" ref="F49:F73" si="9">C49*E49/12</f>
        <v>776.09448420081515</v>
      </c>
      <c r="G49" s="70">
        <f t="shared" si="5"/>
        <v>1489.5348226140109</v>
      </c>
      <c r="H49" s="117">
        <f>PMT(E6/12,E7,-E5)</f>
        <v>2265.6293068148261</v>
      </c>
      <c r="I49" s="70">
        <f t="shared" si="1"/>
        <v>264600.00261766551</v>
      </c>
      <c r="J49" s="70">
        <f t="shared" si="6"/>
        <v>493734.50084690953</v>
      </c>
      <c r="K49" s="70">
        <f t="shared" si="2"/>
        <v>229134.49822924403</v>
      </c>
    </row>
    <row r="50" spans="2:11" ht="16.05" customHeight="1" x14ac:dyDescent="0.3">
      <c r="B50" s="69">
        <v>38</v>
      </c>
      <c r="C50" s="70">
        <f t="shared" si="3"/>
        <v>264600.00261766551</v>
      </c>
      <c r="D50" s="72">
        <v>4.4999999999999998E-2</v>
      </c>
      <c r="E50" s="72">
        <f t="shared" si="7"/>
        <v>3.4999999999999996E-2</v>
      </c>
      <c r="F50" s="70">
        <f t="shared" si="9"/>
        <v>771.75000763485775</v>
      </c>
      <c r="G50" s="70">
        <f t="shared" si="5"/>
        <v>1493.8792991799683</v>
      </c>
      <c r="H50" s="117">
        <f>PMT(E6/12,E7,-E5)</f>
        <v>2265.6293068148261</v>
      </c>
      <c r="I50" s="70">
        <f t="shared" si="1"/>
        <v>263106.12331848557</v>
      </c>
      <c r="J50" s="70">
        <f t="shared" si="6"/>
        <v>494763.09793252387</v>
      </c>
      <c r="K50" s="70">
        <f t="shared" si="2"/>
        <v>231656.97461403831</v>
      </c>
    </row>
    <row r="51" spans="2:11" ht="16.05" customHeight="1" x14ac:dyDescent="0.3">
      <c r="B51" s="69">
        <v>39</v>
      </c>
      <c r="C51" s="70">
        <f t="shared" si="3"/>
        <v>263106.12331848557</v>
      </c>
      <c r="D51" s="72">
        <v>4.4999999999999998E-2</v>
      </c>
      <c r="E51" s="72">
        <f t="shared" si="7"/>
        <v>3.4999999999999996E-2</v>
      </c>
      <c r="F51" s="70">
        <f t="shared" si="9"/>
        <v>767.39285967891612</v>
      </c>
      <c r="G51" s="70">
        <f t="shared" si="5"/>
        <v>1498.2364471359101</v>
      </c>
      <c r="H51" s="117">
        <f>PMT(E6/12,E7,-E5)</f>
        <v>2265.6293068148261</v>
      </c>
      <c r="I51" s="70">
        <f t="shared" si="1"/>
        <v>261607.88687134965</v>
      </c>
      <c r="J51" s="70">
        <f t="shared" si="6"/>
        <v>495793.83789444668</v>
      </c>
      <c r="K51" s="70">
        <f t="shared" si="2"/>
        <v>234185.95102309703</v>
      </c>
    </row>
    <row r="52" spans="2:11" ht="16.05" customHeight="1" x14ac:dyDescent="0.3">
      <c r="B52" s="69">
        <v>40</v>
      </c>
      <c r="C52" s="70">
        <f t="shared" si="3"/>
        <v>261607.88687134965</v>
      </c>
      <c r="D52" s="72">
        <v>4.4999999999999998E-2</v>
      </c>
      <c r="E52" s="72">
        <f t="shared" si="7"/>
        <v>3.4999999999999996E-2</v>
      </c>
      <c r="F52" s="70">
        <f t="shared" si="9"/>
        <v>763.0230033747697</v>
      </c>
      <c r="G52" s="70">
        <f t="shared" si="5"/>
        <v>1502.6063034400563</v>
      </c>
      <c r="H52" s="117">
        <f>PMT(E6/12,E7,-E5)</f>
        <v>2265.6293068148261</v>
      </c>
      <c r="I52" s="70">
        <f t="shared" si="1"/>
        <v>260105.28056790959</v>
      </c>
      <c r="J52" s="70">
        <f t="shared" si="6"/>
        <v>496826.72519693221</v>
      </c>
      <c r="K52" s="70">
        <f t="shared" si="2"/>
        <v>236721.44462902262</v>
      </c>
    </row>
    <row r="53" spans="2:11" ht="16.05" customHeight="1" x14ac:dyDescent="0.3">
      <c r="B53" s="69">
        <v>41</v>
      </c>
      <c r="C53" s="70">
        <f t="shared" si="3"/>
        <v>260105.28056790959</v>
      </c>
      <c r="D53" s="72">
        <v>4.4999999999999998E-2</v>
      </c>
      <c r="E53" s="72">
        <f t="shared" si="7"/>
        <v>3.4999999999999996E-2</v>
      </c>
      <c r="F53" s="70">
        <f t="shared" si="9"/>
        <v>758.6404016564029</v>
      </c>
      <c r="G53" s="70">
        <f t="shared" si="5"/>
        <v>1506.9889051584232</v>
      </c>
      <c r="H53" s="117">
        <f>PMT(E6/12,E7,-E5)</f>
        <v>2265.6293068148261</v>
      </c>
      <c r="I53" s="70">
        <f t="shared" si="1"/>
        <v>258598.29166275117</v>
      </c>
      <c r="J53" s="70">
        <f t="shared" si="6"/>
        <v>497861.76431353495</v>
      </c>
      <c r="K53" s="70">
        <f t="shared" si="2"/>
        <v>239263.47265078378</v>
      </c>
    </row>
    <row r="54" spans="2:11" ht="16.05" customHeight="1" x14ac:dyDescent="0.3">
      <c r="B54" s="69">
        <v>42</v>
      </c>
      <c r="C54" s="70">
        <f t="shared" si="3"/>
        <v>258598.29166275117</v>
      </c>
      <c r="D54" s="72">
        <v>4.4999999999999998E-2</v>
      </c>
      <c r="E54" s="72">
        <f t="shared" si="7"/>
        <v>3.4999999999999996E-2</v>
      </c>
      <c r="F54" s="70">
        <f t="shared" si="9"/>
        <v>754.2450173496909</v>
      </c>
      <c r="G54" s="70">
        <f t="shared" si="5"/>
        <v>1511.3842894651352</v>
      </c>
      <c r="H54" s="117">
        <f>PMT(E6/12,E7,-E5)</f>
        <v>2265.6293068148261</v>
      </c>
      <c r="I54" s="70">
        <f t="shared" si="1"/>
        <v>257086.90737328603</v>
      </c>
      <c r="J54" s="70">
        <f t="shared" si="6"/>
        <v>498898.95972712932</v>
      </c>
      <c r="K54" s="70">
        <f t="shared" si="2"/>
        <v>241812.05235384329</v>
      </c>
    </row>
    <row r="55" spans="2:11" ht="16.05" customHeight="1" x14ac:dyDescent="0.3">
      <c r="B55" s="69">
        <v>43</v>
      </c>
      <c r="C55" s="70">
        <f t="shared" si="3"/>
        <v>257086.90737328603</v>
      </c>
      <c r="D55" s="72">
        <v>4.4999999999999998E-2</v>
      </c>
      <c r="E55" s="72">
        <f t="shared" si="7"/>
        <v>3.4999999999999996E-2</v>
      </c>
      <c r="F55" s="70">
        <f t="shared" si="9"/>
        <v>749.83681317208413</v>
      </c>
      <c r="G55" s="70">
        <f t="shared" si="5"/>
        <v>1515.7924936427421</v>
      </c>
      <c r="H55" s="117">
        <f>PMT(E6/12,E7,-E5)</f>
        <v>2265.6293068148261</v>
      </c>
      <c r="I55" s="70">
        <f t="shared" si="1"/>
        <v>255571.11487964328</v>
      </c>
      <c r="J55" s="70">
        <f t="shared" si="6"/>
        <v>499938.31592992885</v>
      </c>
      <c r="K55" s="70">
        <f t="shared" si="2"/>
        <v>244367.20105028557</v>
      </c>
    </row>
    <row r="56" spans="2:11" ht="16.05" customHeight="1" x14ac:dyDescent="0.3">
      <c r="B56" s="69">
        <v>44</v>
      </c>
      <c r="C56" s="70">
        <f t="shared" si="3"/>
        <v>255571.11487964328</v>
      </c>
      <c r="D56" s="72">
        <v>4.4999999999999998E-2</v>
      </c>
      <c r="E56" s="72">
        <f t="shared" si="7"/>
        <v>3.4999999999999996E-2</v>
      </c>
      <c r="F56" s="70">
        <f t="shared" si="9"/>
        <v>745.41575173229285</v>
      </c>
      <c r="G56" s="70">
        <f t="shared" si="5"/>
        <v>1520.2135550825333</v>
      </c>
      <c r="H56" s="117">
        <f>PMT(E6/12,E7,-E5)</f>
        <v>2265.6293068148261</v>
      </c>
      <c r="I56" s="70">
        <f t="shared" si="1"/>
        <v>254050.90132456075</v>
      </c>
      <c r="J56" s="70">
        <f t="shared" si="6"/>
        <v>500979.83742350567</v>
      </c>
      <c r="K56" s="70">
        <f t="shared" si="2"/>
        <v>246928.93609894492</v>
      </c>
    </row>
    <row r="57" spans="2:11" ht="16.05" customHeight="1" x14ac:dyDescent="0.3">
      <c r="B57" s="69">
        <v>45</v>
      </c>
      <c r="C57" s="70">
        <f t="shared" si="3"/>
        <v>254050.90132456075</v>
      </c>
      <c r="D57" s="72">
        <v>4.4999999999999998E-2</v>
      </c>
      <c r="E57" s="72">
        <f t="shared" si="7"/>
        <v>3.4999999999999996E-2</v>
      </c>
      <c r="F57" s="70">
        <f t="shared" si="9"/>
        <v>740.98179552996874</v>
      </c>
      <c r="G57" s="70">
        <f t="shared" si="5"/>
        <v>1524.6475112848575</v>
      </c>
      <c r="H57" s="117">
        <f>PMT(E6/12,E7,-E5)</f>
        <v>2265.6293068148261</v>
      </c>
      <c r="I57" s="70">
        <f t="shared" si="1"/>
        <v>252526.25381327589</v>
      </c>
      <c r="J57" s="70">
        <f t="shared" si="6"/>
        <v>502023.52871881006</v>
      </c>
      <c r="K57" s="70">
        <f t="shared" si="2"/>
        <v>249497.27490553417</v>
      </c>
    </row>
    <row r="58" spans="2:11" ht="16.05" customHeight="1" x14ac:dyDescent="0.3">
      <c r="B58" s="69">
        <v>46</v>
      </c>
      <c r="C58" s="70">
        <f t="shared" si="3"/>
        <v>252526.25381327589</v>
      </c>
      <c r="D58" s="72">
        <v>4.4999999999999998E-2</v>
      </c>
      <c r="E58" s="72">
        <f t="shared" si="7"/>
        <v>3.4999999999999996E-2</v>
      </c>
      <c r="F58" s="70">
        <f t="shared" si="9"/>
        <v>736.53490695538801</v>
      </c>
      <c r="G58" s="70">
        <f t="shared" si="5"/>
        <v>1529.094399859438</v>
      </c>
      <c r="H58" s="117">
        <f>PMT(E6/12,E7,-E5)</f>
        <v>2265.6293068148261</v>
      </c>
      <c r="I58" s="70">
        <f t="shared" si="1"/>
        <v>250997.15941341646</v>
      </c>
      <c r="J58" s="70">
        <f t="shared" si="6"/>
        <v>503069.39433618996</v>
      </c>
      <c r="K58" s="70">
        <f t="shared" si="2"/>
        <v>252072.2349227735</v>
      </c>
    </row>
    <row r="59" spans="2:11" ht="16.05" customHeight="1" x14ac:dyDescent="0.3">
      <c r="B59" s="69">
        <v>47</v>
      </c>
      <c r="C59" s="70">
        <f t="shared" si="3"/>
        <v>250997.15941341646</v>
      </c>
      <c r="D59" s="72">
        <v>4.4999999999999998E-2</v>
      </c>
      <c r="E59" s="72">
        <f t="shared" si="7"/>
        <v>3.4999999999999996E-2</v>
      </c>
      <c r="F59" s="70">
        <f t="shared" si="9"/>
        <v>732.07504828913125</v>
      </c>
      <c r="G59" s="70">
        <f t="shared" si="5"/>
        <v>1533.5542585256949</v>
      </c>
      <c r="H59" s="117">
        <f>PMT(E6/12,E7,-E5)</f>
        <v>2265.6293068148261</v>
      </c>
      <c r="I59" s="70">
        <f t="shared" si="1"/>
        <v>249463.60515489077</v>
      </c>
      <c r="J59" s="70">
        <f t="shared" si="6"/>
        <v>504117.43880541052</v>
      </c>
      <c r="K59" s="70">
        <f t="shared" si="2"/>
        <v>254653.83365051975</v>
      </c>
    </row>
    <row r="60" spans="2:11" ht="16.05" customHeight="1" x14ac:dyDescent="0.3">
      <c r="B60" s="69">
        <v>48</v>
      </c>
      <c r="C60" s="70">
        <f t="shared" si="3"/>
        <v>249463.60515489077</v>
      </c>
      <c r="D60" s="72">
        <v>4.4999999999999998E-2</v>
      </c>
      <c r="E60" s="72">
        <f t="shared" si="7"/>
        <v>3.4999999999999996E-2</v>
      </c>
      <c r="F60" s="70">
        <f t="shared" si="9"/>
        <v>727.60218170176461</v>
      </c>
      <c r="G60" s="70">
        <f t="shared" si="5"/>
        <v>1538.0271251130616</v>
      </c>
      <c r="H60" s="117">
        <f>PMT(E6/12,E7,-E5)</f>
        <v>2265.6293068148261</v>
      </c>
      <c r="I60" s="70">
        <f t="shared" si="1"/>
        <v>247925.57802977771</v>
      </c>
      <c r="J60" s="70">
        <f t="shared" si="6"/>
        <v>505167.66666567384</v>
      </c>
      <c r="K60" s="70">
        <f t="shared" si="2"/>
        <v>257242.08863589613</v>
      </c>
    </row>
    <row r="61" spans="2:11" ht="16.05" customHeight="1" x14ac:dyDescent="0.3">
      <c r="B61" s="69">
        <v>49</v>
      </c>
      <c r="C61" s="70">
        <f t="shared" si="3"/>
        <v>247925.57802977771</v>
      </c>
      <c r="D61" s="72">
        <v>4.4999999999999998E-2</v>
      </c>
      <c r="E61" s="72">
        <f t="shared" si="7"/>
        <v>3.4999999999999996E-2</v>
      </c>
      <c r="F61" s="70">
        <f t="shared" si="9"/>
        <v>723.11626925351823</v>
      </c>
      <c r="G61" s="70">
        <f t="shared" si="5"/>
        <v>1542.513037561308</v>
      </c>
      <c r="H61" s="117">
        <f>PMT(E6/12,E7,-E5)</f>
        <v>2265.6293068148261</v>
      </c>
      <c r="I61" s="70">
        <f t="shared" si="1"/>
        <v>246383.06499221642</v>
      </c>
      <c r="J61" s="70">
        <f t="shared" si="6"/>
        <v>506220.08246563846</v>
      </c>
      <c r="K61" s="70">
        <f t="shared" si="2"/>
        <v>259837.01747342205</v>
      </c>
    </row>
    <row r="62" spans="2:11" ht="16.05" customHeight="1" x14ac:dyDescent="0.3">
      <c r="B62" s="69">
        <v>50</v>
      </c>
      <c r="C62" s="70">
        <f t="shared" si="3"/>
        <v>246383.06499221642</v>
      </c>
      <c r="D62" s="72">
        <v>4.4999999999999998E-2</v>
      </c>
      <c r="E62" s="72">
        <f t="shared" si="7"/>
        <v>3.4999999999999996E-2</v>
      </c>
      <c r="F62" s="70">
        <f t="shared" si="9"/>
        <v>718.61727289396447</v>
      </c>
      <c r="G62" s="70">
        <f t="shared" si="5"/>
        <v>1547.0120339208615</v>
      </c>
      <c r="H62" s="117">
        <f>PMT(E6/12,E7,-E5)</f>
        <v>2265.6293068148261</v>
      </c>
      <c r="I62" s="70">
        <f t="shared" si="1"/>
        <v>244836.05295829556</v>
      </c>
      <c r="J62" s="70">
        <f t="shared" si="6"/>
        <v>507274.69076343911</v>
      </c>
      <c r="K62" s="70">
        <f t="shared" si="2"/>
        <v>262438.63780514355</v>
      </c>
    </row>
    <row r="63" spans="2:11" ht="16.05" customHeight="1" x14ac:dyDescent="0.3">
      <c r="B63" s="69">
        <v>51</v>
      </c>
      <c r="C63" s="70">
        <f t="shared" si="3"/>
        <v>244836.05295829556</v>
      </c>
      <c r="D63" s="72">
        <v>4.4999999999999998E-2</v>
      </c>
      <c r="E63" s="72">
        <f t="shared" si="7"/>
        <v>3.4999999999999996E-2</v>
      </c>
      <c r="F63" s="70">
        <f t="shared" si="9"/>
        <v>714.10515446169529</v>
      </c>
      <c r="G63" s="70">
        <f t="shared" si="5"/>
        <v>1551.5241523531308</v>
      </c>
      <c r="H63" s="117">
        <f>PMT(E6/12,E7,-E5)</f>
        <v>2265.6293068148261</v>
      </c>
      <c r="I63" s="70">
        <f t="shared" si="1"/>
        <v>243284.52880594242</v>
      </c>
      <c r="J63" s="70">
        <f t="shared" si="6"/>
        <v>508331.4961267066</v>
      </c>
      <c r="K63" s="70">
        <f t="shared" si="2"/>
        <v>265046.9673207642</v>
      </c>
    </row>
    <row r="64" spans="2:11" ht="16.05" customHeight="1" x14ac:dyDescent="0.3">
      <c r="B64" s="69">
        <v>52</v>
      </c>
      <c r="C64" s="70">
        <f t="shared" si="3"/>
        <v>243284.52880594242</v>
      </c>
      <c r="D64" s="72">
        <v>4.4999999999999998E-2</v>
      </c>
      <c r="E64" s="72">
        <f t="shared" si="7"/>
        <v>3.4999999999999996E-2</v>
      </c>
      <c r="F64" s="70">
        <f t="shared" si="9"/>
        <v>709.57987568399858</v>
      </c>
      <c r="G64" s="70">
        <f t="shared" si="5"/>
        <v>1556.0494311308275</v>
      </c>
      <c r="H64" s="117">
        <f>PMT(E6/12,E7,-E5)</f>
        <v>2265.6293068148261</v>
      </c>
      <c r="I64" s="70">
        <f t="shared" si="1"/>
        <v>241728.47937481161</v>
      </c>
      <c r="J64" s="70">
        <f t="shared" si="6"/>
        <v>509390.50313258736</v>
      </c>
      <c r="K64" s="70">
        <f t="shared" si="2"/>
        <v>267662.02375777578</v>
      </c>
    </row>
    <row r="65" spans="2:11" ht="16.05" customHeight="1" x14ac:dyDescent="0.3">
      <c r="B65" s="69">
        <v>53</v>
      </c>
      <c r="C65" s="70">
        <f t="shared" si="3"/>
        <v>241728.47937481161</v>
      </c>
      <c r="D65" s="72">
        <v>4.4999999999999998E-2</v>
      </c>
      <c r="E65" s="72">
        <f t="shared" si="7"/>
        <v>3.4999999999999996E-2</v>
      </c>
      <c r="F65" s="70">
        <f t="shared" si="9"/>
        <v>705.04139817653379</v>
      </c>
      <c r="G65" s="70">
        <f t="shared" si="5"/>
        <v>1560.5879086382924</v>
      </c>
      <c r="H65" s="117">
        <f>PMT(E6/12,E7,-E5)</f>
        <v>2265.6293068148261</v>
      </c>
      <c r="I65" s="70">
        <f t="shared" si="1"/>
        <v>240167.89146617331</v>
      </c>
      <c r="J65" s="70">
        <f t="shared" si="6"/>
        <v>510451.71636776347</v>
      </c>
      <c r="K65" s="70">
        <f t="shared" si="2"/>
        <v>270283.82490159012</v>
      </c>
    </row>
    <row r="66" spans="2:11" ht="16.05" customHeight="1" x14ac:dyDescent="0.3">
      <c r="B66" s="69">
        <v>54</v>
      </c>
      <c r="C66" s="70">
        <f t="shared" si="3"/>
        <v>240167.89146617331</v>
      </c>
      <c r="D66" s="72">
        <v>4.4999999999999998E-2</v>
      </c>
      <c r="E66" s="72">
        <f t="shared" si="7"/>
        <v>3.4999999999999996E-2</v>
      </c>
      <c r="F66" s="70">
        <f t="shared" si="9"/>
        <v>700.48968344300545</v>
      </c>
      <c r="G66" s="70">
        <f t="shared" si="5"/>
        <v>1565.1396233718206</v>
      </c>
      <c r="H66" s="117">
        <f>PMT(E6/12,E7,-E5)</f>
        <v>2265.6293068148261</v>
      </c>
      <c r="I66" s="70">
        <f t="shared" si="1"/>
        <v>238602.75184280149</v>
      </c>
      <c r="J66" s="70">
        <f t="shared" si="6"/>
        <v>511515.14042847243</v>
      </c>
      <c r="K66" s="70">
        <f t="shared" si="2"/>
        <v>272912.38858567097</v>
      </c>
    </row>
    <row r="67" spans="2:11" ht="16.05" customHeight="1" x14ac:dyDescent="0.3">
      <c r="B67" s="69">
        <v>55</v>
      </c>
      <c r="C67" s="70">
        <f t="shared" si="3"/>
        <v>238602.75184280149</v>
      </c>
      <c r="D67" s="72">
        <v>4.4999999999999998E-2</v>
      </c>
      <c r="E67" s="72">
        <f t="shared" si="7"/>
        <v>3.4999999999999996E-2</v>
      </c>
      <c r="F67" s="70">
        <f t="shared" si="9"/>
        <v>695.92469287483755</v>
      </c>
      <c r="G67" s="70">
        <f t="shared" si="5"/>
        <v>1569.7046139399886</v>
      </c>
      <c r="H67" s="117">
        <f>PMT(E6/12,E7,-E5)</f>
        <v>2265.6293068148261</v>
      </c>
      <c r="I67" s="70">
        <f t="shared" si="1"/>
        <v>237033.04722886151</v>
      </c>
      <c r="J67" s="70">
        <f t="shared" si="6"/>
        <v>512580.77992052707</v>
      </c>
      <c r="K67" s="70">
        <f t="shared" si="2"/>
        <v>275547.73269166553</v>
      </c>
    </row>
    <row r="68" spans="2:11" ht="16.05" customHeight="1" x14ac:dyDescent="0.3">
      <c r="B68" s="69">
        <v>56</v>
      </c>
      <c r="C68" s="70">
        <f t="shared" si="3"/>
        <v>237033.04722886151</v>
      </c>
      <c r="D68" s="72">
        <v>4.4999999999999998E-2</v>
      </c>
      <c r="E68" s="72">
        <f t="shared" si="7"/>
        <v>3.4999999999999996E-2</v>
      </c>
      <c r="F68" s="70">
        <f t="shared" si="9"/>
        <v>691.34638775084602</v>
      </c>
      <c r="G68" s="70">
        <f t="shared" si="5"/>
        <v>1574.28291906398</v>
      </c>
      <c r="H68" s="117">
        <f>PMT(E6/12,E7,-E5)</f>
        <v>2265.6293068148261</v>
      </c>
      <c r="I68" s="70">
        <f t="shared" si="1"/>
        <v>235458.76430979752</v>
      </c>
      <c r="J68" s="70">
        <f t="shared" si="6"/>
        <v>513648.63945933548</v>
      </c>
      <c r="K68" s="70">
        <f t="shared" si="2"/>
        <v>278189.87514953793</v>
      </c>
    </row>
    <row r="69" spans="2:11" ht="16.05" customHeight="1" x14ac:dyDescent="0.3">
      <c r="B69" s="69">
        <v>57</v>
      </c>
      <c r="C69" s="70">
        <f t="shared" si="3"/>
        <v>235458.76430979752</v>
      </c>
      <c r="D69" s="72">
        <v>4.4999999999999998E-2</v>
      </c>
      <c r="E69" s="72">
        <f t="shared" si="7"/>
        <v>3.4999999999999996E-2</v>
      </c>
      <c r="F69" s="70">
        <f t="shared" si="9"/>
        <v>686.75472923690938</v>
      </c>
      <c r="G69" s="70">
        <f t="shared" si="5"/>
        <v>1578.8745775779166</v>
      </c>
      <c r="H69" s="117">
        <f>PMT(E6/12,E7,-E5)</f>
        <v>2265.6293068148261</v>
      </c>
      <c r="I69" s="70">
        <f t="shared" si="1"/>
        <v>233879.8897322196</v>
      </c>
      <c r="J69" s="70">
        <f t="shared" si="6"/>
        <v>514718.72366992111</v>
      </c>
      <c r="K69" s="70">
        <f t="shared" si="2"/>
        <v>280838.83393770154</v>
      </c>
    </row>
    <row r="70" spans="2:11" ht="16.05" customHeight="1" x14ac:dyDescent="0.3">
      <c r="B70" s="69">
        <v>58</v>
      </c>
      <c r="C70" s="70">
        <f t="shared" si="3"/>
        <v>233879.8897322196</v>
      </c>
      <c r="D70" s="72">
        <v>4.4999999999999998E-2</v>
      </c>
      <c r="E70" s="72">
        <f t="shared" si="7"/>
        <v>3.4999999999999996E-2</v>
      </c>
      <c r="F70" s="70">
        <f t="shared" si="9"/>
        <v>682.14967838564041</v>
      </c>
      <c r="G70" s="70">
        <f t="shared" si="5"/>
        <v>1583.4796284291856</v>
      </c>
      <c r="H70" s="117">
        <f>PMT(E6/12,E7,-E5)</f>
        <v>2265.6293068148261</v>
      </c>
      <c r="I70" s="70">
        <f t="shared" si="1"/>
        <v>232296.4101037904</v>
      </c>
      <c r="J70" s="70">
        <f t="shared" si="6"/>
        <v>515791.03718694265</v>
      </c>
      <c r="K70" s="70">
        <f t="shared" si="2"/>
        <v>283494.62708315224</v>
      </c>
    </row>
    <row r="71" spans="2:11" ht="16.05" customHeight="1" x14ac:dyDescent="0.3">
      <c r="B71" s="69">
        <v>59</v>
      </c>
      <c r="C71" s="70">
        <f t="shared" si="3"/>
        <v>232296.4101037904</v>
      </c>
      <c r="D71" s="72">
        <v>4.4999999999999998E-2</v>
      </c>
      <c r="E71" s="72">
        <f t="shared" si="7"/>
        <v>3.4999999999999996E-2</v>
      </c>
      <c r="F71" s="70">
        <f t="shared" si="9"/>
        <v>677.5311961360552</v>
      </c>
      <c r="G71" s="70">
        <f t="shared" si="5"/>
        <v>1588.0981106787708</v>
      </c>
      <c r="H71" s="117">
        <f>PMT(E6/12,E7,-E5)</f>
        <v>2265.6293068148261</v>
      </c>
      <c r="I71" s="70">
        <f t="shared" si="1"/>
        <v>230708.31199311162</v>
      </c>
      <c r="J71" s="70">
        <f t="shared" si="6"/>
        <v>516865.58465471421</v>
      </c>
      <c r="K71" s="70">
        <f t="shared" si="2"/>
        <v>286157.27266160259</v>
      </c>
    </row>
    <row r="72" spans="2:11" ht="16.05" customHeight="1" x14ac:dyDescent="0.3">
      <c r="B72" s="89">
        <v>60</v>
      </c>
      <c r="C72" s="90">
        <f t="shared" si="3"/>
        <v>230708.31199311162</v>
      </c>
      <c r="D72" s="91">
        <v>4.4999999999999998E-2</v>
      </c>
      <c r="E72" s="91">
        <f t="shared" si="7"/>
        <v>3.4999999999999996E-2</v>
      </c>
      <c r="F72" s="90">
        <f t="shared" si="9"/>
        <v>672.89924331324221</v>
      </c>
      <c r="G72" s="90">
        <f t="shared" si="5"/>
        <v>1592.730063501584</v>
      </c>
      <c r="H72" s="118">
        <f>PMT(E6/12,E7,-E5)</f>
        <v>2265.6293068148261</v>
      </c>
      <c r="I72" s="90">
        <f t="shared" si="1"/>
        <v>229115.58192961005</v>
      </c>
      <c r="J72" s="90">
        <f t="shared" si="6"/>
        <v>517942.37072722538</v>
      </c>
      <c r="K72" s="90">
        <f t="shared" si="2"/>
        <v>288826.78879761533</v>
      </c>
    </row>
    <row r="73" spans="2:11" ht="16.05" customHeight="1" x14ac:dyDescent="0.3">
      <c r="B73" s="69">
        <v>61</v>
      </c>
      <c r="C73" s="32">
        <f t="shared" si="3"/>
        <v>229115.58192961005</v>
      </c>
      <c r="D73" s="72">
        <v>5.5E-2</v>
      </c>
      <c r="E73" s="72">
        <f t="shared" si="7"/>
        <v>4.4999999999999998E-2</v>
      </c>
      <c r="F73" s="83">
        <f t="shared" si="9"/>
        <v>859.18343223603767</v>
      </c>
      <c r="G73" s="83">
        <f t="shared" si="5"/>
        <v>1515.3340010261977</v>
      </c>
      <c r="H73" s="117">
        <f>PMT(F6/12,F7,-F5)</f>
        <v>2374.5174332622355</v>
      </c>
      <c r="I73" s="70">
        <f t="shared" si="1"/>
        <v>227600.24792858385</v>
      </c>
      <c r="J73" s="70">
        <f t="shared" si="6"/>
        <v>519021.40006816143</v>
      </c>
      <c r="K73" s="70">
        <f t="shared" si="2"/>
        <v>291421.15213957755</v>
      </c>
    </row>
    <row r="74" spans="2:11" ht="16.05" customHeight="1" x14ac:dyDescent="0.3">
      <c r="B74" s="69">
        <v>62</v>
      </c>
      <c r="C74" s="32">
        <f t="shared" si="3"/>
        <v>227600.24792858385</v>
      </c>
      <c r="D74" s="72">
        <v>5.5E-2</v>
      </c>
      <c r="E74" s="72">
        <f t="shared" si="7"/>
        <v>4.4999999999999998E-2</v>
      </c>
      <c r="F74" s="83">
        <f t="shared" ref="F74:F137" si="10">C74*E74/12</f>
        <v>853.50092973218943</v>
      </c>
      <c r="G74" s="83">
        <f t="shared" si="5"/>
        <v>1521.0165035300461</v>
      </c>
      <c r="H74" s="117">
        <f>PMT(F6/12,F7,-F5)</f>
        <v>2374.5174332622355</v>
      </c>
      <c r="I74" s="70">
        <f t="shared" si="1"/>
        <v>226079.23142505379</v>
      </c>
      <c r="J74" s="70">
        <f t="shared" si="6"/>
        <v>520102.67735092342</v>
      </c>
      <c r="K74" s="70">
        <f t="shared" si="2"/>
        <v>294023.44592586963</v>
      </c>
    </row>
    <row r="75" spans="2:11" ht="16.05" customHeight="1" x14ac:dyDescent="0.3">
      <c r="B75" s="69">
        <v>63</v>
      </c>
      <c r="C75" s="32">
        <f t="shared" si="3"/>
        <v>226079.23142505379</v>
      </c>
      <c r="D75" s="72">
        <v>5.5E-2</v>
      </c>
      <c r="E75" s="72">
        <f t="shared" si="7"/>
        <v>4.4999999999999998E-2</v>
      </c>
      <c r="F75" s="83">
        <f t="shared" si="10"/>
        <v>847.7971178439517</v>
      </c>
      <c r="G75" s="83">
        <f t="shared" si="5"/>
        <v>1526.7203154182839</v>
      </c>
      <c r="H75" s="117">
        <f>PMT(F6/12,F7,-F5)</f>
        <v>2374.5174332622355</v>
      </c>
      <c r="I75" s="70">
        <f t="shared" si="1"/>
        <v>224552.5111096355</v>
      </c>
      <c r="J75" s="70">
        <f t="shared" si="6"/>
        <v>521186.20725864859</v>
      </c>
      <c r="K75" s="70">
        <f t="shared" si="2"/>
        <v>296633.69614901312</v>
      </c>
    </row>
    <row r="76" spans="2:11" ht="16.05" customHeight="1" x14ac:dyDescent="0.3">
      <c r="B76" s="69">
        <v>64</v>
      </c>
      <c r="C76" s="32">
        <f t="shared" si="3"/>
        <v>224552.5111096355</v>
      </c>
      <c r="D76" s="72">
        <v>5.5E-2</v>
      </c>
      <c r="E76" s="72">
        <f t="shared" si="7"/>
        <v>4.4999999999999998E-2</v>
      </c>
      <c r="F76" s="83">
        <f t="shared" si="10"/>
        <v>842.07191666113306</v>
      </c>
      <c r="G76" s="83">
        <f t="shared" si="5"/>
        <v>1532.4455166011026</v>
      </c>
      <c r="H76" s="117">
        <f>PMT(F6/12,F7,-F5)</f>
        <v>2374.5174332622355</v>
      </c>
      <c r="I76" s="70">
        <f t="shared" si="1"/>
        <v>223020.06559303441</v>
      </c>
      <c r="J76" s="70">
        <f t="shared" si="6"/>
        <v>522271.99448423053</v>
      </c>
      <c r="K76" s="70">
        <f t="shared" si="2"/>
        <v>299251.92889119615</v>
      </c>
    </row>
    <row r="77" spans="2:11" ht="16.05" customHeight="1" x14ac:dyDescent="0.3">
      <c r="B77" s="69">
        <v>65</v>
      </c>
      <c r="C77" s="32">
        <f t="shared" si="3"/>
        <v>223020.06559303441</v>
      </c>
      <c r="D77" s="72">
        <v>5.5E-2</v>
      </c>
      <c r="E77" s="72">
        <f t="shared" si="7"/>
        <v>4.4999999999999998E-2</v>
      </c>
      <c r="F77" s="83">
        <f t="shared" si="10"/>
        <v>836.32524597387908</v>
      </c>
      <c r="G77" s="83">
        <f t="shared" si="5"/>
        <v>1538.1921872883563</v>
      </c>
      <c r="H77" s="117">
        <f>PMT(F6/12,F7,-F5)</f>
        <v>2374.5174332622355</v>
      </c>
      <c r="I77" s="70">
        <f t="shared" si="1"/>
        <v>221481.87340574604</v>
      </c>
      <c r="J77" s="70">
        <f t="shared" si="6"/>
        <v>523360.0437303395</v>
      </c>
      <c r="K77" s="70">
        <f t="shared" si="2"/>
        <v>301878.17032459343</v>
      </c>
    </row>
    <row r="78" spans="2:11" ht="16.05" customHeight="1" x14ac:dyDescent="0.3">
      <c r="B78" s="69">
        <v>66</v>
      </c>
      <c r="C78" s="32">
        <f t="shared" si="3"/>
        <v>221481.87340574604</v>
      </c>
      <c r="D78" s="72">
        <v>5.5E-2</v>
      </c>
      <c r="E78" s="72">
        <f t="shared" si="7"/>
        <v>4.4999999999999998E-2</v>
      </c>
      <c r="F78" s="83">
        <f t="shared" si="10"/>
        <v>830.55702527154756</v>
      </c>
      <c r="G78" s="83">
        <f t="shared" si="5"/>
        <v>1543.9604079906881</v>
      </c>
      <c r="H78" s="117">
        <f>PMT(F6/12,F7,-F5)</f>
        <v>2374.5174332622355</v>
      </c>
      <c r="I78" s="70">
        <f t="shared" ref="I78:I141" si="11">C78-G78</f>
        <v>219937.91299775534</v>
      </c>
      <c r="J78" s="70">
        <f t="shared" si="6"/>
        <v>524450.35970944294</v>
      </c>
      <c r="K78" s="70">
        <f t="shared" ref="K78:K141" si="12">J78-I78</f>
        <v>304512.4467116876</v>
      </c>
    </row>
    <row r="79" spans="2:11" ht="16.05" customHeight="1" x14ac:dyDescent="0.3">
      <c r="B79" s="69">
        <v>67</v>
      </c>
      <c r="C79" s="32">
        <f t="shared" si="3"/>
        <v>219937.91299775534</v>
      </c>
      <c r="D79" s="72">
        <v>5.5E-2</v>
      </c>
      <c r="E79" s="72">
        <f t="shared" si="7"/>
        <v>4.4999999999999998E-2</v>
      </c>
      <c r="F79" s="83">
        <f t="shared" si="10"/>
        <v>824.7671737415825</v>
      </c>
      <c r="G79" s="83">
        <f t="shared" si="5"/>
        <v>1549.7502595206529</v>
      </c>
      <c r="H79" s="117">
        <f>PMT(F6/12,F7,-F5)</f>
        <v>2374.5174332622355</v>
      </c>
      <c r="I79" s="70">
        <f t="shared" si="11"/>
        <v>218388.16273823468</v>
      </c>
      <c r="J79" s="70">
        <f t="shared" si="6"/>
        <v>525542.94714382559</v>
      </c>
      <c r="K79" s="70">
        <f t="shared" si="12"/>
        <v>307154.78440559091</v>
      </c>
    </row>
    <row r="80" spans="2:11" ht="16.05" customHeight="1" x14ac:dyDescent="0.3">
      <c r="B80" s="69">
        <v>68</v>
      </c>
      <c r="C80" s="32">
        <f t="shared" ref="C80:C143" si="13">C79-G79</f>
        <v>218388.16273823468</v>
      </c>
      <c r="D80" s="72">
        <v>5.5E-2</v>
      </c>
      <c r="E80" s="72">
        <f t="shared" si="7"/>
        <v>4.4999999999999998E-2</v>
      </c>
      <c r="F80" s="83">
        <f t="shared" si="10"/>
        <v>818.95561026838004</v>
      </c>
      <c r="G80" s="83">
        <f t="shared" ref="G80:G143" si="14">H80-F80</f>
        <v>1555.5618229938555</v>
      </c>
      <c r="H80" s="117">
        <f>PMT(F6/12,F7,-F5)</f>
        <v>2374.5174332622355</v>
      </c>
      <c r="I80" s="70">
        <f t="shared" si="11"/>
        <v>216832.60091524082</v>
      </c>
      <c r="J80" s="70">
        <f t="shared" si="6"/>
        <v>526637.81076561031</v>
      </c>
      <c r="K80" s="70">
        <f t="shared" si="12"/>
        <v>309805.20985036949</v>
      </c>
    </row>
    <row r="81" spans="2:11" ht="16.05" customHeight="1" x14ac:dyDescent="0.3">
      <c r="B81" s="69">
        <v>69</v>
      </c>
      <c r="C81" s="32">
        <f t="shared" si="13"/>
        <v>216832.60091524082</v>
      </c>
      <c r="D81" s="72">
        <v>5.5E-2</v>
      </c>
      <c r="E81" s="72">
        <f t="shared" si="7"/>
        <v>4.4999999999999998E-2</v>
      </c>
      <c r="F81" s="83">
        <f t="shared" si="10"/>
        <v>813.12225343215312</v>
      </c>
      <c r="G81" s="83">
        <f t="shared" si="14"/>
        <v>1561.3951798300823</v>
      </c>
      <c r="H81" s="117">
        <f>PMT(F6/12,F7,-F5)</f>
        <v>2374.5174332622355</v>
      </c>
      <c r="I81" s="70">
        <f t="shared" si="11"/>
        <v>215271.20573541074</v>
      </c>
      <c r="J81" s="70">
        <f t="shared" si="6"/>
        <v>527734.95531677827</v>
      </c>
      <c r="K81" s="70">
        <f t="shared" si="12"/>
        <v>312463.74958136753</v>
      </c>
    </row>
    <row r="82" spans="2:11" ht="16.05" customHeight="1" x14ac:dyDescent="0.3">
      <c r="B82" s="69">
        <v>70</v>
      </c>
      <c r="C82" s="32">
        <f t="shared" si="13"/>
        <v>215271.20573541074</v>
      </c>
      <c r="D82" s="72">
        <v>5.5E-2</v>
      </c>
      <c r="E82" s="72">
        <f t="shared" si="7"/>
        <v>4.4999999999999998E-2</v>
      </c>
      <c r="F82" s="83">
        <f t="shared" si="10"/>
        <v>807.26702150779022</v>
      </c>
      <c r="G82" s="83">
        <f t="shared" si="14"/>
        <v>1567.2504117544454</v>
      </c>
      <c r="H82" s="117">
        <f>PMT(F6/12,F7,-F5)</f>
        <v>2374.5174332622355</v>
      </c>
      <c r="I82" s="70">
        <f t="shared" si="11"/>
        <v>213703.95532365629</v>
      </c>
      <c r="J82" s="70">
        <f t="shared" ref="J82:J145" si="15">J81+(J81*0.20833%)</f>
        <v>528834.38554918976</v>
      </c>
      <c r="K82" s="70">
        <f t="shared" si="12"/>
        <v>315130.43022553343</v>
      </c>
    </row>
    <row r="83" spans="2:11" ht="16.05" customHeight="1" x14ac:dyDescent="0.3">
      <c r="B83" s="69">
        <v>71</v>
      </c>
      <c r="C83" s="32">
        <f t="shared" si="13"/>
        <v>213703.95532365629</v>
      </c>
      <c r="D83" s="72">
        <v>5.5E-2</v>
      </c>
      <c r="E83" s="72">
        <f t="shared" ref="E83:E146" si="16">D83-1%</f>
        <v>4.4999999999999998E-2</v>
      </c>
      <c r="F83" s="83">
        <f t="shared" si="10"/>
        <v>801.38983246371106</v>
      </c>
      <c r="G83" s="83">
        <f t="shared" si="14"/>
        <v>1573.1276007985243</v>
      </c>
      <c r="H83" s="117">
        <f>PMT(F6/12,F7,-F5)</f>
        <v>2374.5174332622355</v>
      </c>
      <c r="I83" s="70">
        <f t="shared" si="11"/>
        <v>212130.82772285776</v>
      </c>
      <c r="J83" s="70">
        <f t="shared" si="15"/>
        <v>529936.10622460442</v>
      </c>
      <c r="K83" s="70">
        <f t="shared" si="12"/>
        <v>317805.27850174665</v>
      </c>
    </row>
    <row r="84" spans="2:11" ht="16.05" customHeight="1" x14ac:dyDescent="0.3">
      <c r="B84" s="69">
        <v>72</v>
      </c>
      <c r="C84" s="32">
        <f t="shared" si="13"/>
        <v>212130.82772285776</v>
      </c>
      <c r="D84" s="72">
        <v>5.5E-2</v>
      </c>
      <c r="E84" s="72">
        <f t="shared" si="16"/>
        <v>4.4999999999999998E-2</v>
      </c>
      <c r="F84" s="83">
        <f t="shared" si="10"/>
        <v>795.49060396071661</v>
      </c>
      <c r="G84" s="83">
        <f t="shared" si="14"/>
        <v>1579.0268293015188</v>
      </c>
      <c r="H84" s="117">
        <f>PMT(F6/12,F7,-F5)</f>
        <v>2374.5174332622355</v>
      </c>
      <c r="I84" s="70">
        <f t="shared" si="11"/>
        <v>210551.80089355624</v>
      </c>
      <c r="J84" s="70">
        <f t="shared" si="15"/>
        <v>531040.12211470213</v>
      </c>
      <c r="K84" s="70">
        <f t="shared" si="12"/>
        <v>320488.32122114592</v>
      </c>
    </row>
    <row r="85" spans="2:11" ht="16.05" customHeight="1" x14ac:dyDescent="0.3">
      <c r="B85" s="69">
        <v>73</v>
      </c>
      <c r="C85" s="32">
        <f t="shared" si="13"/>
        <v>210551.80089355624</v>
      </c>
      <c r="D85" s="72">
        <v>5.5E-2</v>
      </c>
      <c r="E85" s="72">
        <f t="shared" si="16"/>
        <v>4.4999999999999998E-2</v>
      </c>
      <c r="F85" s="83">
        <f t="shared" si="10"/>
        <v>789.56925335083588</v>
      </c>
      <c r="G85" s="83">
        <f t="shared" si="14"/>
        <v>1584.9481799113996</v>
      </c>
      <c r="H85" s="117">
        <f>PMT(F6/12,F7,-F5)</f>
        <v>2374.5174332622355</v>
      </c>
      <c r="I85" s="70">
        <f t="shared" si="11"/>
        <v>208966.85271364485</v>
      </c>
      <c r="J85" s="70">
        <f t="shared" si="15"/>
        <v>532146.4380011037</v>
      </c>
      <c r="K85" s="70">
        <f t="shared" si="12"/>
        <v>323179.58528745885</v>
      </c>
    </row>
    <row r="86" spans="2:11" ht="16.05" customHeight="1" x14ac:dyDescent="0.3">
      <c r="B86" s="69">
        <v>74</v>
      </c>
      <c r="C86" s="32">
        <f t="shared" si="13"/>
        <v>208966.85271364485</v>
      </c>
      <c r="D86" s="72">
        <v>5.5E-2</v>
      </c>
      <c r="E86" s="72">
        <f t="shared" si="16"/>
        <v>4.4999999999999998E-2</v>
      </c>
      <c r="F86" s="83">
        <f t="shared" si="10"/>
        <v>783.62569767616822</v>
      </c>
      <c r="G86" s="83">
        <f t="shared" si="14"/>
        <v>1590.8917355860672</v>
      </c>
      <c r="H86" s="117">
        <f>PMT(F6/12,F7,-F5)</f>
        <v>2374.5174332622355</v>
      </c>
      <c r="I86" s="70">
        <f t="shared" si="11"/>
        <v>207375.96097805878</v>
      </c>
      <c r="J86" s="70">
        <f t="shared" si="15"/>
        <v>533255.05867539137</v>
      </c>
      <c r="K86" s="70">
        <f t="shared" si="12"/>
        <v>325879.09769733262</v>
      </c>
    </row>
    <row r="87" spans="2:11" ht="16.05" customHeight="1" x14ac:dyDescent="0.3">
      <c r="B87" s="69">
        <v>75</v>
      </c>
      <c r="C87" s="32">
        <f t="shared" si="13"/>
        <v>207375.96097805878</v>
      </c>
      <c r="D87" s="72">
        <v>5.5E-2</v>
      </c>
      <c r="E87" s="72">
        <f t="shared" si="16"/>
        <v>4.4999999999999998E-2</v>
      </c>
      <c r="F87" s="83">
        <f t="shared" si="10"/>
        <v>777.65985366772031</v>
      </c>
      <c r="G87" s="83">
        <f t="shared" si="14"/>
        <v>1596.8575795945153</v>
      </c>
      <c r="H87" s="117">
        <f>PMT(F6/12,F7,-F5)</f>
        <v>2374.5174332622355</v>
      </c>
      <c r="I87" s="70">
        <f t="shared" si="11"/>
        <v>205779.10339846427</v>
      </c>
      <c r="J87" s="70">
        <f t="shared" si="15"/>
        <v>534365.98893912986</v>
      </c>
      <c r="K87" s="70">
        <f t="shared" si="12"/>
        <v>328586.88554066559</v>
      </c>
    </row>
    <row r="88" spans="2:11" ht="16.05" customHeight="1" x14ac:dyDescent="0.3">
      <c r="B88" s="69">
        <v>76</v>
      </c>
      <c r="C88" s="32">
        <f t="shared" si="13"/>
        <v>205779.10339846427</v>
      </c>
      <c r="D88" s="72">
        <v>5.5E-2</v>
      </c>
      <c r="E88" s="72">
        <f t="shared" si="16"/>
        <v>4.4999999999999998E-2</v>
      </c>
      <c r="F88" s="83">
        <f t="shared" si="10"/>
        <v>771.67163774424091</v>
      </c>
      <c r="G88" s="83">
        <f t="shared" si="14"/>
        <v>1602.8457955179947</v>
      </c>
      <c r="H88" s="117">
        <f>PMT(F6/12,F7,-F5)</f>
        <v>2374.5174332622355</v>
      </c>
      <c r="I88" s="70">
        <f t="shared" si="11"/>
        <v>204176.25760294628</v>
      </c>
      <c r="J88" s="70">
        <f t="shared" si="15"/>
        <v>535479.23360388679</v>
      </c>
      <c r="K88" s="70">
        <f t="shared" si="12"/>
        <v>331302.97600094054</v>
      </c>
    </row>
    <row r="89" spans="2:11" ht="16.05" customHeight="1" x14ac:dyDescent="0.3">
      <c r="B89" s="69">
        <v>77</v>
      </c>
      <c r="C89" s="32">
        <f t="shared" si="13"/>
        <v>204176.25760294628</v>
      </c>
      <c r="D89" s="72">
        <v>5.5E-2</v>
      </c>
      <c r="E89" s="72">
        <f t="shared" si="16"/>
        <v>4.4999999999999998E-2</v>
      </c>
      <c r="F89" s="83">
        <f t="shared" si="10"/>
        <v>765.66096601104846</v>
      </c>
      <c r="G89" s="83">
        <f t="shared" si="14"/>
        <v>1608.856467251187</v>
      </c>
      <c r="H89" s="117">
        <f>PMT(F6/12,F7,-F5)</f>
        <v>2374.5174332622355</v>
      </c>
      <c r="I89" s="70">
        <f t="shared" si="11"/>
        <v>202567.40113569508</v>
      </c>
      <c r="J89" s="70">
        <f t="shared" si="15"/>
        <v>536594.79749125382</v>
      </c>
      <c r="K89" s="70">
        <f t="shared" si="12"/>
        <v>334027.39635555877</v>
      </c>
    </row>
    <row r="90" spans="2:11" ht="16.05" customHeight="1" x14ac:dyDescent="0.3">
      <c r="B90" s="69">
        <v>78</v>
      </c>
      <c r="C90" s="32">
        <f t="shared" si="13"/>
        <v>202567.40113569508</v>
      </c>
      <c r="D90" s="72">
        <v>5.5E-2</v>
      </c>
      <c r="E90" s="72">
        <f t="shared" si="16"/>
        <v>4.4999999999999998E-2</v>
      </c>
      <c r="F90" s="83">
        <f t="shared" si="10"/>
        <v>759.6277542588565</v>
      </c>
      <c r="G90" s="83">
        <f t="shared" si="14"/>
        <v>1614.8896790033791</v>
      </c>
      <c r="H90" s="117">
        <f>PMT(F6/12,F7,-F5)</f>
        <v>2374.5174332622355</v>
      </c>
      <c r="I90" s="70">
        <f t="shared" si="11"/>
        <v>200952.51145669169</v>
      </c>
      <c r="J90" s="70">
        <f t="shared" si="15"/>
        <v>537712.68543286738</v>
      </c>
      <c r="K90" s="70">
        <f t="shared" si="12"/>
        <v>336760.17397617572</v>
      </c>
    </row>
    <row r="91" spans="2:11" ht="16.05" customHeight="1" x14ac:dyDescent="0.3">
      <c r="B91" s="69">
        <v>79</v>
      </c>
      <c r="C91" s="32">
        <f t="shared" si="13"/>
        <v>200952.51145669169</v>
      </c>
      <c r="D91" s="72">
        <v>5.5E-2</v>
      </c>
      <c r="E91" s="72">
        <f t="shared" si="16"/>
        <v>4.4999999999999998E-2</v>
      </c>
      <c r="F91" s="83">
        <f t="shared" si="10"/>
        <v>753.57191796259383</v>
      </c>
      <c r="G91" s="83">
        <f t="shared" si="14"/>
        <v>1620.9455152996416</v>
      </c>
      <c r="H91" s="117">
        <f>PMT(F6/12,F7,-F5)</f>
        <v>2374.5174332622355</v>
      </c>
      <c r="I91" s="70">
        <f t="shared" si="11"/>
        <v>199331.56594139204</v>
      </c>
      <c r="J91" s="70">
        <f t="shared" si="15"/>
        <v>538832.90227042965</v>
      </c>
      <c r="K91" s="70">
        <f t="shared" si="12"/>
        <v>339501.33632903761</v>
      </c>
    </row>
    <row r="92" spans="2:11" ht="16.05" customHeight="1" x14ac:dyDescent="0.3">
      <c r="B92" s="69">
        <v>80</v>
      </c>
      <c r="C92" s="32">
        <f t="shared" si="13"/>
        <v>199331.56594139204</v>
      </c>
      <c r="D92" s="72">
        <v>5.5E-2</v>
      </c>
      <c r="E92" s="72">
        <f t="shared" si="16"/>
        <v>4.4999999999999998E-2</v>
      </c>
      <c r="F92" s="83">
        <f t="shared" si="10"/>
        <v>747.49337228022011</v>
      </c>
      <c r="G92" s="83">
        <f t="shared" si="14"/>
        <v>1627.0240609820153</v>
      </c>
      <c r="H92" s="117">
        <f>PMT(F6/12,F7,-F5)</f>
        <v>2374.5174332622355</v>
      </c>
      <c r="I92" s="70">
        <f t="shared" si="11"/>
        <v>197704.54188041002</v>
      </c>
      <c r="J92" s="70">
        <f t="shared" si="15"/>
        <v>539955.45285572961</v>
      </c>
      <c r="K92" s="70">
        <f t="shared" si="12"/>
        <v>342250.91097531957</v>
      </c>
    </row>
    <row r="93" spans="2:11" ht="16.05" customHeight="1" x14ac:dyDescent="0.3">
      <c r="B93" s="69">
        <v>81</v>
      </c>
      <c r="C93" s="32">
        <f t="shared" si="13"/>
        <v>197704.54188041002</v>
      </c>
      <c r="D93" s="72">
        <v>5.5E-2</v>
      </c>
      <c r="E93" s="72">
        <f t="shared" si="16"/>
        <v>4.4999999999999998E-2</v>
      </c>
      <c r="F93" s="83">
        <f t="shared" si="10"/>
        <v>741.39203205153751</v>
      </c>
      <c r="G93" s="83">
        <f t="shared" si="14"/>
        <v>1633.1254012106979</v>
      </c>
      <c r="H93" s="117">
        <f>PMT(F6/12,F7,-F5)</f>
        <v>2374.5174332622355</v>
      </c>
      <c r="I93" s="70">
        <f t="shared" si="11"/>
        <v>196071.41647919931</v>
      </c>
      <c r="J93" s="70">
        <f t="shared" si="15"/>
        <v>541080.34205066401</v>
      </c>
      <c r="K93" s="70">
        <f t="shared" si="12"/>
        <v>345008.9255714647</v>
      </c>
    </row>
    <row r="94" spans="2:11" ht="16.05" customHeight="1" x14ac:dyDescent="0.3">
      <c r="B94" s="69">
        <v>82</v>
      </c>
      <c r="C94" s="32">
        <f t="shared" si="13"/>
        <v>196071.41647919931</v>
      </c>
      <c r="D94" s="72">
        <v>5.5E-2</v>
      </c>
      <c r="E94" s="72">
        <f t="shared" si="16"/>
        <v>4.4999999999999998E-2</v>
      </c>
      <c r="F94" s="83">
        <f t="shared" si="10"/>
        <v>735.26781179699731</v>
      </c>
      <c r="G94" s="83">
        <f t="shared" si="14"/>
        <v>1639.2496214652383</v>
      </c>
      <c r="H94" s="117">
        <f>PMT(F6/12,F7,-F5)</f>
        <v>2374.5174332622355</v>
      </c>
      <c r="I94" s="70">
        <f t="shared" si="11"/>
        <v>194432.16685773406</v>
      </c>
      <c r="J94" s="70">
        <f t="shared" si="15"/>
        <v>542207.57472725818</v>
      </c>
      <c r="K94" s="70">
        <f t="shared" si="12"/>
        <v>347775.40786952409</v>
      </c>
    </row>
    <row r="95" spans="2:11" ht="16.05" customHeight="1" x14ac:dyDescent="0.3">
      <c r="B95" s="69">
        <v>83</v>
      </c>
      <c r="C95" s="32">
        <f t="shared" si="13"/>
        <v>194432.16685773406</v>
      </c>
      <c r="D95" s="72">
        <v>5.5E-2</v>
      </c>
      <c r="E95" s="72">
        <f t="shared" si="16"/>
        <v>4.4999999999999998E-2</v>
      </c>
      <c r="F95" s="83">
        <f t="shared" si="10"/>
        <v>729.12062571650267</v>
      </c>
      <c r="G95" s="83">
        <f t="shared" si="14"/>
        <v>1645.3968075457328</v>
      </c>
      <c r="H95" s="117">
        <f>PMT(F6/12,F7,-F5)</f>
        <v>2374.5174332622355</v>
      </c>
      <c r="I95" s="70">
        <f t="shared" si="11"/>
        <v>192786.77005018832</v>
      </c>
      <c r="J95" s="70">
        <f t="shared" si="15"/>
        <v>543337.15576768748</v>
      </c>
      <c r="K95" s="70">
        <f t="shared" si="12"/>
        <v>350550.38571749919</v>
      </c>
    </row>
    <row r="96" spans="2:11" ht="16.05" customHeight="1" x14ac:dyDescent="0.3">
      <c r="B96" s="69">
        <v>84</v>
      </c>
      <c r="C96" s="32">
        <f t="shared" si="13"/>
        <v>192786.77005018832</v>
      </c>
      <c r="D96" s="72">
        <v>5.5E-2</v>
      </c>
      <c r="E96" s="72">
        <f t="shared" si="16"/>
        <v>4.4999999999999998E-2</v>
      </c>
      <c r="F96" s="83">
        <f t="shared" si="10"/>
        <v>722.95038768820621</v>
      </c>
      <c r="G96" s="83">
        <f t="shared" si="14"/>
        <v>1651.5670455740292</v>
      </c>
      <c r="H96" s="117">
        <f>PMT(F6/12,F7,-F5)</f>
        <v>2374.5174332622355</v>
      </c>
      <c r="I96" s="70">
        <f t="shared" si="11"/>
        <v>191135.2030046143</v>
      </c>
      <c r="J96" s="70">
        <f t="shared" si="15"/>
        <v>544469.09006429825</v>
      </c>
      <c r="K96" s="70">
        <f t="shared" si="12"/>
        <v>353333.88705968391</v>
      </c>
    </row>
    <row r="97" spans="2:11" ht="16.05" customHeight="1" x14ac:dyDescent="0.3">
      <c r="B97" s="69">
        <v>85</v>
      </c>
      <c r="C97" s="32">
        <f t="shared" si="13"/>
        <v>191135.2030046143</v>
      </c>
      <c r="D97" s="72">
        <v>5.5E-2</v>
      </c>
      <c r="E97" s="72">
        <f t="shared" si="16"/>
        <v>4.4999999999999998E-2</v>
      </c>
      <c r="F97" s="83">
        <f t="shared" si="10"/>
        <v>716.75701126730371</v>
      </c>
      <c r="G97" s="83">
        <f t="shared" si="14"/>
        <v>1657.7604219949317</v>
      </c>
      <c r="H97" s="117">
        <f>PMT(F6/12,F7,-F5)</f>
        <v>2374.5174332622355</v>
      </c>
      <c r="I97" s="70">
        <f t="shared" si="11"/>
        <v>189477.44258261938</v>
      </c>
      <c r="J97" s="70">
        <f t="shared" si="15"/>
        <v>545603.3825196292</v>
      </c>
      <c r="K97" s="70">
        <f t="shared" si="12"/>
        <v>356125.93993700983</v>
      </c>
    </row>
    <row r="98" spans="2:11" ht="16.05" customHeight="1" x14ac:dyDescent="0.3">
      <c r="B98" s="69">
        <v>86</v>
      </c>
      <c r="C98" s="32">
        <f t="shared" si="13"/>
        <v>189477.44258261938</v>
      </c>
      <c r="D98" s="72">
        <v>5.5E-2</v>
      </c>
      <c r="E98" s="72">
        <f t="shared" si="16"/>
        <v>4.4999999999999998E-2</v>
      </c>
      <c r="F98" s="83">
        <f t="shared" si="10"/>
        <v>710.54040968482275</v>
      </c>
      <c r="G98" s="83">
        <f t="shared" si="14"/>
        <v>1663.9770235774126</v>
      </c>
      <c r="H98" s="117">
        <f>PMT(F6/12,F7,-F5)</f>
        <v>2374.5174332622355</v>
      </c>
      <c r="I98" s="70">
        <f t="shared" si="11"/>
        <v>187813.46555904197</v>
      </c>
      <c r="J98" s="70">
        <f t="shared" si="15"/>
        <v>546740.03804643231</v>
      </c>
      <c r="K98" s="70">
        <f t="shared" si="12"/>
        <v>358926.57248739037</v>
      </c>
    </row>
    <row r="99" spans="2:11" ht="16.05" customHeight="1" x14ac:dyDescent="0.3">
      <c r="B99" s="69">
        <v>87</v>
      </c>
      <c r="C99" s="32">
        <f t="shared" si="13"/>
        <v>187813.46555904197</v>
      </c>
      <c r="D99" s="72">
        <v>5.5E-2</v>
      </c>
      <c r="E99" s="72">
        <f t="shared" si="16"/>
        <v>4.4999999999999998E-2</v>
      </c>
      <c r="F99" s="83">
        <f t="shared" si="10"/>
        <v>704.30049584640744</v>
      </c>
      <c r="G99" s="83">
        <f t="shared" si="14"/>
        <v>1670.2169374158279</v>
      </c>
      <c r="H99" s="117">
        <f>PMT(F6/12,F7,-F5)</f>
        <v>2374.5174332622355</v>
      </c>
      <c r="I99" s="70">
        <f t="shared" si="11"/>
        <v>186143.24862162615</v>
      </c>
      <c r="J99" s="70">
        <f t="shared" si="15"/>
        <v>547879.06156769441</v>
      </c>
      <c r="K99" s="70">
        <f t="shared" si="12"/>
        <v>361735.81294606824</v>
      </c>
    </row>
    <row r="100" spans="2:11" ht="16.05" customHeight="1" x14ac:dyDescent="0.3">
      <c r="B100" s="69">
        <v>88</v>
      </c>
      <c r="C100" s="32">
        <f t="shared" si="13"/>
        <v>186143.24862162615</v>
      </c>
      <c r="D100" s="72">
        <v>5.5E-2</v>
      </c>
      <c r="E100" s="72">
        <f t="shared" si="16"/>
        <v>4.4999999999999998E-2</v>
      </c>
      <c r="F100" s="83">
        <f t="shared" si="10"/>
        <v>698.03718233109805</v>
      </c>
      <c r="G100" s="83">
        <f t="shared" si="14"/>
        <v>1676.4802509311376</v>
      </c>
      <c r="H100" s="117">
        <f>PMT(F6/12,F7,-F5)</f>
        <v>2374.5174332622355</v>
      </c>
      <c r="I100" s="70">
        <f t="shared" si="11"/>
        <v>184466.768370695</v>
      </c>
      <c r="J100" s="70">
        <f t="shared" si="15"/>
        <v>549020.45801665843</v>
      </c>
      <c r="K100" s="70">
        <f t="shared" si="12"/>
        <v>364553.68964596343</v>
      </c>
    </row>
    <row r="101" spans="2:11" ht="16.05" customHeight="1" x14ac:dyDescent="0.3">
      <c r="B101" s="69">
        <v>89</v>
      </c>
      <c r="C101" s="32">
        <f t="shared" si="13"/>
        <v>184466.768370695</v>
      </c>
      <c r="D101" s="72">
        <v>5.5E-2</v>
      </c>
      <c r="E101" s="72">
        <f t="shared" si="16"/>
        <v>4.4999999999999998E-2</v>
      </c>
      <c r="F101" s="83">
        <f t="shared" si="10"/>
        <v>691.75038139010621</v>
      </c>
      <c r="G101" s="83">
        <f t="shared" si="14"/>
        <v>1682.7670518721293</v>
      </c>
      <c r="H101" s="117">
        <f>PMT(F6/12,F7,-F5)</f>
        <v>2374.5174332622355</v>
      </c>
      <c r="I101" s="70">
        <f t="shared" si="11"/>
        <v>182784.00131882288</v>
      </c>
      <c r="J101" s="70">
        <f t="shared" si="15"/>
        <v>550164.23233684455</v>
      </c>
      <c r="K101" s="70">
        <f t="shared" si="12"/>
        <v>367380.2310180217</v>
      </c>
    </row>
    <row r="102" spans="2:11" ht="16.05" customHeight="1" x14ac:dyDescent="0.3">
      <c r="B102" s="69">
        <v>90</v>
      </c>
      <c r="C102" s="32">
        <f t="shared" si="13"/>
        <v>182784.00131882288</v>
      </c>
      <c r="D102" s="72">
        <v>5.5E-2</v>
      </c>
      <c r="E102" s="72">
        <f t="shared" si="16"/>
        <v>4.4999999999999998E-2</v>
      </c>
      <c r="F102" s="83">
        <f t="shared" si="10"/>
        <v>685.44000494558577</v>
      </c>
      <c r="G102" s="83">
        <f t="shared" si="14"/>
        <v>1689.0774283166497</v>
      </c>
      <c r="H102" s="117">
        <f>PMT(F6/12,F7,-F5)</f>
        <v>2374.5174332622355</v>
      </c>
      <c r="I102" s="70">
        <f t="shared" si="11"/>
        <v>181094.92389050624</v>
      </c>
      <c r="J102" s="70">
        <f t="shared" si="15"/>
        <v>551310.38948207186</v>
      </c>
      <c r="K102" s="70">
        <f t="shared" si="12"/>
        <v>370215.46559156559</v>
      </c>
    </row>
    <row r="103" spans="2:11" ht="16.05" customHeight="1" x14ac:dyDescent="0.3">
      <c r="B103" s="69">
        <v>91</v>
      </c>
      <c r="C103" s="32">
        <f t="shared" si="13"/>
        <v>181094.92389050624</v>
      </c>
      <c r="D103" s="72">
        <v>5.5E-2</v>
      </c>
      <c r="E103" s="72">
        <f t="shared" si="16"/>
        <v>4.4999999999999998E-2</v>
      </c>
      <c r="F103" s="83">
        <f t="shared" si="10"/>
        <v>679.10596458939835</v>
      </c>
      <c r="G103" s="83">
        <f t="shared" si="14"/>
        <v>1695.4114686728371</v>
      </c>
      <c r="H103" s="117">
        <f>PMT(F6/12,F7,-F5)</f>
        <v>2374.5174332622355</v>
      </c>
      <c r="I103" s="70">
        <f t="shared" si="11"/>
        <v>179399.51242183341</v>
      </c>
      <c r="J103" s="70">
        <f t="shared" si="15"/>
        <v>552458.9344164799</v>
      </c>
      <c r="K103" s="70">
        <f t="shared" si="12"/>
        <v>373059.42199464649</v>
      </c>
    </row>
    <row r="104" spans="2:11" ht="16.05" customHeight="1" x14ac:dyDescent="0.3">
      <c r="B104" s="69">
        <v>92</v>
      </c>
      <c r="C104" s="32">
        <f t="shared" si="13"/>
        <v>179399.51242183341</v>
      </c>
      <c r="D104" s="72">
        <v>5.5E-2</v>
      </c>
      <c r="E104" s="72">
        <f t="shared" si="16"/>
        <v>4.4999999999999998E-2</v>
      </c>
      <c r="F104" s="83">
        <f t="shared" si="10"/>
        <v>672.74817158187523</v>
      </c>
      <c r="G104" s="83">
        <f t="shared" si="14"/>
        <v>1701.7692616803602</v>
      </c>
      <c r="H104" s="117">
        <f>PMT(F6/12,F7,-F5)</f>
        <v>2374.5174332622355</v>
      </c>
      <c r="I104" s="70">
        <f t="shared" si="11"/>
        <v>177697.74316015304</v>
      </c>
      <c r="J104" s="70">
        <f t="shared" si="15"/>
        <v>553609.87211454974</v>
      </c>
      <c r="K104" s="70">
        <f t="shared" si="12"/>
        <v>375912.1289543967</v>
      </c>
    </row>
    <row r="105" spans="2:11" ht="16.05" customHeight="1" x14ac:dyDescent="0.3">
      <c r="B105" s="69">
        <v>93</v>
      </c>
      <c r="C105" s="32">
        <f t="shared" si="13"/>
        <v>177697.74316015304</v>
      </c>
      <c r="D105" s="72">
        <v>5.5E-2</v>
      </c>
      <c r="E105" s="72">
        <f t="shared" si="16"/>
        <v>4.4999999999999998E-2</v>
      </c>
      <c r="F105" s="83">
        <f t="shared" si="10"/>
        <v>666.36653685057388</v>
      </c>
      <c r="G105" s="83">
        <f t="shared" si="14"/>
        <v>1708.1508964116615</v>
      </c>
      <c r="H105" s="117">
        <f>PMT(F6/12,F7,-F5)</f>
        <v>2374.5174332622355</v>
      </c>
      <c r="I105" s="70">
        <f t="shared" si="11"/>
        <v>175989.59226374139</v>
      </c>
      <c r="J105" s="70">
        <f t="shared" si="15"/>
        <v>554763.20756112598</v>
      </c>
      <c r="K105" s="70">
        <f t="shared" si="12"/>
        <v>378773.61529738456</v>
      </c>
    </row>
    <row r="106" spans="2:11" ht="16.05" customHeight="1" x14ac:dyDescent="0.3">
      <c r="B106" s="69">
        <v>94</v>
      </c>
      <c r="C106" s="32">
        <f t="shared" si="13"/>
        <v>175989.59226374139</v>
      </c>
      <c r="D106" s="72">
        <v>5.5E-2</v>
      </c>
      <c r="E106" s="72">
        <f t="shared" si="16"/>
        <v>4.4999999999999998E-2</v>
      </c>
      <c r="F106" s="83">
        <f t="shared" si="10"/>
        <v>659.96097098903022</v>
      </c>
      <c r="G106" s="83">
        <f t="shared" si="14"/>
        <v>1714.5564622732054</v>
      </c>
      <c r="H106" s="117">
        <f>PMT(F6/12,F7,-F5)</f>
        <v>2374.5174332622355</v>
      </c>
      <c r="I106" s="70">
        <f t="shared" si="11"/>
        <v>174275.03580146818</v>
      </c>
      <c r="J106" s="70">
        <f t="shared" si="15"/>
        <v>555918.94575143803</v>
      </c>
      <c r="K106" s="70">
        <f t="shared" si="12"/>
        <v>381643.90994996985</v>
      </c>
    </row>
    <row r="107" spans="2:11" ht="16.05" customHeight="1" x14ac:dyDescent="0.3">
      <c r="B107" s="69">
        <v>95</v>
      </c>
      <c r="C107" s="32">
        <f t="shared" si="13"/>
        <v>174275.03580146818</v>
      </c>
      <c r="D107" s="72">
        <v>5.5E-2</v>
      </c>
      <c r="E107" s="72">
        <f t="shared" si="16"/>
        <v>4.4999999999999998E-2</v>
      </c>
      <c r="F107" s="83">
        <f t="shared" si="10"/>
        <v>653.53138425550571</v>
      </c>
      <c r="G107" s="83">
        <f t="shared" si="14"/>
        <v>1720.9860490067299</v>
      </c>
      <c r="H107" s="117">
        <f>PMT(F6/12,F7,-F5)</f>
        <v>2374.5174332622355</v>
      </c>
      <c r="I107" s="70">
        <f t="shared" si="11"/>
        <v>172554.04975246146</v>
      </c>
      <c r="J107" s="70">
        <f t="shared" si="15"/>
        <v>557077.09169112204</v>
      </c>
      <c r="K107" s="70">
        <f t="shared" si="12"/>
        <v>384523.04193866055</v>
      </c>
    </row>
    <row r="108" spans="2:11" ht="16.05" customHeight="1" x14ac:dyDescent="0.3">
      <c r="B108" s="69">
        <v>96</v>
      </c>
      <c r="C108" s="32">
        <f t="shared" si="13"/>
        <v>172554.04975246146</v>
      </c>
      <c r="D108" s="72">
        <v>5.5E-2</v>
      </c>
      <c r="E108" s="72">
        <f t="shared" si="16"/>
        <v>4.4999999999999998E-2</v>
      </c>
      <c r="F108" s="83">
        <f t="shared" si="10"/>
        <v>647.0776865717304</v>
      </c>
      <c r="G108" s="83">
        <f t="shared" si="14"/>
        <v>1727.4397466905052</v>
      </c>
      <c r="H108" s="117">
        <f>PMT(F6/12,F7,-F5)</f>
        <v>2374.5174332622355</v>
      </c>
      <c r="I108" s="70">
        <f t="shared" si="11"/>
        <v>170826.61000577096</v>
      </c>
      <c r="J108" s="70">
        <f t="shared" si="15"/>
        <v>558237.65039624216</v>
      </c>
      <c r="K108" s="70">
        <f t="shared" si="12"/>
        <v>387411.04039047123</v>
      </c>
    </row>
    <row r="109" spans="2:11" ht="16.05" customHeight="1" x14ac:dyDescent="0.3">
      <c r="B109" s="69">
        <v>97</v>
      </c>
      <c r="C109" s="32">
        <f t="shared" si="13"/>
        <v>170826.61000577096</v>
      </c>
      <c r="D109" s="72">
        <v>5.5E-2</v>
      </c>
      <c r="E109" s="72">
        <f t="shared" si="16"/>
        <v>4.4999999999999998E-2</v>
      </c>
      <c r="F109" s="83">
        <f t="shared" si="10"/>
        <v>640.59978752164113</v>
      </c>
      <c r="G109" s="83">
        <f t="shared" si="14"/>
        <v>1733.9176457405943</v>
      </c>
      <c r="H109" s="117">
        <f>PMT(F6/12,F7,-F5)</f>
        <v>2374.5174332622355</v>
      </c>
      <c r="I109" s="70">
        <f t="shared" si="11"/>
        <v>169092.69236003037</v>
      </c>
      <c r="J109" s="70">
        <f t="shared" si="15"/>
        <v>559400.62689331267</v>
      </c>
      <c r="K109" s="70">
        <f t="shared" si="12"/>
        <v>390307.9345332823</v>
      </c>
    </row>
    <row r="110" spans="2:11" ht="16.05" customHeight="1" x14ac:dyDescent="0.3">
      <c r="B110" s="69">
        <v>98</v>
      </c>
      <c r="C110" s="32">
        <f t="shared" si="13"/>
        <v>169092.69236003037</v>
      </c>
      <c r="D110" s="72">
        <v>5.5E-2</v>
      </c>
      <c r="E110" s="72">
        <f t="shared" si="16"/>
        <v>4.4999999999999998E-2</v>
      </c>
      <c r="F110" s="83">
        <f t="shared" si="10"/>
        <v>634.0975963501138</v>
      </c>
      <c r="G110" s="83">
        <f t="shared" si="14"/>
        <v>1740.4198369121218</v>
      </c>
      <c r="H110" s="117">
        <f>PMT(F6/12,F7,-F5)</f>
        <v>2374.5174332622355</v>
      </c>
      <c r="I110" s="70">
        <f t="shared" si="11"/>
        <v>167352.27252311824</v>
      </c>
      <c r="J110" s="70">
        <f t="shared" si="15"/>
        <v>560566.02621931955</v>
      </c>
      <c r="K110" s="70">
        <f t="shared" si="12"/>
        <v>393213.75369620131</v>
      </c>
    </row>
    <row r="111" spans="2:11" ht="16.05" customHeight="1" x14ac:dyDescent="0.3">
      <c r="B111" s="69">
        <v>99</v>
      </c>
      <c r="C111" s="32">
        <f t="shared" si="13"/>
        <v>167352.27252311824</v>
      </c>
      <c r="D111" s="72">
        <v>5.5E-2</v>
      </c>
      <c r="E111" s="72">
        <f t="shared" si="16"/>
        <v>4.4999999999999998E-2</v>
      </c>
      <c r="F111" s="83">
        <f t="shared" si="10"/>
        <v>627.57102196169342</v>
      </c>
      <c r="G111" s="83">
        <f t="shared" si="14"/>
        <v>1746.946411300542</v>
      </c>
      <c r="H111" s="117">
        <f>PMT(F6/12,F7,-F5)</f>
        <v>2374.5174332622355</v>
      </c>
      <c r="I111" s="70">
        <f t="shared" si="11"/>
        <v>165605.3261118177</v>
      </c>
      <c r="J111" s="70">
        <f t="shared" si="15"/>
        <v>561733.85342174221</v>
      </c>
      <c r="K111" s="70">
        <f t="shared" si="12"/>
        <v>396128.52730992448</v>
      </c>
    </row>
    <row r="112" spans="2:11" ht="16.05" customHeight="1" x14ac:dyDescent="0.3">
      <c r="B112" s="69">
        <v>100</v>
      </c>
      <c r="C112" s="32">
        <f t="shared" si="13"/>
        <v>165605.3261118177</v>
      </c>
      <c r="D112" s="72">
        <v>5.5E-2</v>
      </c>
      <c r="E112" s="72">
        <f t="shared" si="16"/>
        <v>4.4999999999999998E-2</v>
      </c>
      <c r="F112" s="83">
        <f t="shared" si="10"/>
        <v>621.01997291931639</v>
      </c>
      <c r="G112" s="83">
        <f t="shared" si="14"/>
        <v>1753.4974603429191</v>
      </c>
      <c r="H112" s="117">
        <f>PMT(F6/12,F7,-F5)</f>
        <v>2374.5174332622355</v>
      </c>
      <c r="I112" s="70">
        <f t="shared" si="11"/>
        <v>163851.82865147479</v>
      </c>
      <c r="J112" s="70">
        <f t="shared" si="15"/>
        <v>562904.11355857574</v>
      </c>
      <c r="K112" s="70">
        <f t="shared" si="12"/>
        <v>399052.28490710096</v>
      </c>
    </row>
    <row r="113" spans="2:11" ht="16.05" customHeight="1" x14ac:dyDescent="0.3">
      <c r="B113" s="69">
        <v>101</v>
      </c>
      <c r="C113" s="32">
        <f t="shared" si="13"/>
        <v>163851.82865147479</v>
      </c>
      <c r="D113" s="72">
        <v>5.5E-2</v>
      </c>
      <c r="E113" s="72">
        <f t="shared" si="16"/>
        <v>4.4999999999999998E-2</v>
      </c>
      <c r="F113" s="83">
        <f t="shared" si="10"/>
        <v>614.44435744303041</v>
      </c>
      <c r="G113" s="83">
        <f t="shared" si="14"/>
        <v>1760.0730758192051</v>
      </c>
      <c r="H113" s="117">
        <f>PMT(F6/12,F7,-F5)</f>
        <v>2374.5174332622355</v>
      </c>
      <c r="I113" s="70">
        <f t="shared" si="11"/>
        <v>162091.75557565558</v>
      </c>
      <c r="J113" s="70">
        <f t="shared" si="15"/>
        <v>564076.81169835234</v>
      </c>
      <c r="K113" s="70">
        <f t="shared" si="12"/>
        <v>401985.05612269673</v>
      </c>
    </row>
    <row r="114" spans="2:11" ht="16.05" customHeight="1" x14ac:dyDescent="0.3">
      <c r="B114" s="69">
        <v>102</v>
      </c>
      <c r="C114" s="32">
        <f t="shared" si="13"/>
        <v>162091.75557565558</v>
      </c>
      <c r="D114" s="72">
        <v>5.5E-2</v>
      </c>
      <c r="E114" s="72">
        <f t="shared" si="16"/>
        <v>4.4999999999999998E-2</v>
      </c>
      <c r="F114" s="83">
        <f t="shared" si="10"/>
        <v>607.84408340870834</v>
      </c>
      <c r="G114" s="83">
        <f t="shared" si="14"/>
        <v>1766.6733498535273</v>
      </c>
      <c r="H114" s="117">
        <f>PMT(F6/12,F7,-F5)</f>
        <v>2374.5174332622355</v>
      </c>
      <c r="I114" s="70">
        <f t="shared" si="11"/>
        <v>160325.08222580206</v>
      </c>
      <c r="J114" s="70">
        <f t="shared" si="15"/>
        <v>565251.95292016352</v>
      </c>
      <c r="K114" s="70">
        <f t="shared" si="12"/>
        <v>404926.87069436145</v>
      </c>
    </row>
    <row r="115" spans="2:11" ht="16.05" customHeight="1" x14ac:dyDescent="0.3">
      <c r="B115" s="69">
        <v>103</v>
      </c>
      <c r="C115" s="32">
        <f t="shared" si="13"/>
        <v>160325.08222580206</v>
      </c>
      <c r="D115" s="72">
        <v>5.5E-2</v>
      </c>
      <c r="E115" s="72">
        <f t="shared" si="16"/>
        <v>4.4999999999999998E-2</v>
      </c>
      <c r="F115" s="83">
        <f t="shared" si="10"/>
        <v>601.21905834675772</v>
      </c>
      <c r="G115" s="83">
        <f t="shared" si="14"/>
        <v>1773.2983749154778</v>
      </c>
      <c r="H115" s="117">
        <f>PMT(F6/12,F7,-F5)</f>
        <v>2374.5174332622355</v>
      </c>
      <c r="I115" s="70">
        <f t="shared" si="11"/>
        <v>158551.7838508866</v>
      </c>
      <c r="J115" s="70">
        <f t="shared" si="15"/>
        <v>566429.54231368215</v>
      </c>
      <c r="K115" s="70">
        <f t="shared" si="12"/>
        <v>407877.75846279552</v>
      </c>
    </row>
    <row r="116" spans="2:11" ht="16.05" customHeight="1" x14ac:dyDescent="0.3">
      <c r="B116" s="69">
        <v>104</v>
      </c>
      <c r="C116" s="32">
        <f t="shared" si="13"/>
        <v>158551.7838508866</v>
      </c>
      <c r="D116" s="72">
        <v>5.5E-2</v>
      </c>
      <c r="E116" s="72">
        <f t="shared" si="16"/>
        <v>4.4999999999999998E-2</v>
      </c>
      <c r="F116" s="83">
        <f t="shared" si="10"/>
        <v>594.56918944082474</v>
      </c>
      <c r="G116" s="83">
        <f t="shared" si="14"/>
        <v>1779.9482438214109</v>
      </c>
      <c r="H116" s="117">
        <f>PMT(F6/12,F7,-F5)</f>
        <v>2374.5174332622355</v>
      </c>
      <c r="I116" s="70">
        <f t="shared" si="11"/>
        <v>156771.83560706518</v>
      </c>
      <c r="J116" s="70">
        <f t="shared" si="15"/>
        <v>567609.5849791842</v>
      </c>
      <c r="K116" s="70">
        <f t="shared" si="12"/>
        <v>410837.74937211903</v>
      </c>
    </row>
    <row r="117" spans="2:11" ht="16.05" customHeight="1" x14ac:dyDescent="0.3">
      <c r="B117" s="69">
        <v>105</v>
      </c>
      <c r="C117" s="32">
        <f t="shared" si="13"/>
        <v>156771.83560706518</v>
      </c>
      <c r="D117" s="72">
        <v>5.5E-2</v>
      </c>
      <c r="E117" s="72">
        <f t="shared" si="16"/>
        <v>4.4999999999999998E-2</v>
      </c>
      <c r="F117" s="83">
        <f t="shared" si="10"/>
        <v>587.89438352649438</v>
      </c>
      <c r="G117" s="83">
        <f t="shared" si="14"/>
        <v>1786.623049735741</v>
      </c>
      <c r="H117" s="117">
        <f>PMT(F6/12,F7,-F5)</f>
        <v>2374.5174332622355</v>
      </c>
      <c r="I117" s="70">
        <f t="shared" si="11"/>
        <v>154985.21255732945</v>
      </c>
      <c r="J117" s="70">
        <f t="shared" si="15"/>
        <v>568792.08602757135</v>
      </c>
      <c r="K117" s="70">
        <f t="shared" si="12"/>
        <v>413806.8734702419</v>
      </c>
    </row>
    <row r="118" spans="2:11" ht="16.05" customHeight="1" x14ac:dyDescent="0.3">
      <c r="B118" s="69">
        <v>106</v>
      </c>
      <c r="C118" s="32">
        <f t="shared" si="13"/>
        <v>154985.21255732945</v>
      </c>
      <c r="D118" s="72">
        <v>5.5E-2</v>
      </c>
      <c r="E118" s="72">
        <f t="shared" si="16"/>
        <v>4.4999999999999998E-2</v>
      </c>
      <c r="F118" s="83">
        <f t="shared" si="10"/>
        <v>581.19454708998535</v>
      </c>
      <c r="G118" s="83">
        <f t="shared" si="14"/>
        <v>1793.32288617225</v>
      </c>
      <c r="H118" s="117">
        <f>PMT(F6/12,F7,-F5)</f>
        <v>2374.5174332622355</v>
      </c>
      <c r="I118" s="70">
        <f t="shared" si="11"/>
        <v>153191.8896711572</v>
      </c>
      <c r="J118" s="70">
        <f t="shared" si="15"/>
        <v>569977.05058039259</v>
      </c>
      <c r="K118" s="70">
        <f t="shared" si="12"/>
        <v>416785.16090923536</v>
      </c>
    </row>
    <row r="119" spans="2:11" ht="16.05" customHeight="1" x14ac:dyDescent="0.3">
      <c r="B119" s="69">
        <v>107</v>
      </c>
      <c r="C119" s="32">
        <f t="shared" si="13"/>
        <v>153191.8896711572</v>
      </c>
      <c r="D119" s="72">
        <v>5.5E-2</v>
      </c>
      <c r="E119" s="72">
        <f t="shared" si="16"/>
        <v>4.4999999999999998E-2</v>
      </c>
      <c r="F119" s="83">
        <f t="shared" si="10"/>
        <v>574.46958626683943</v>
      </c>
      <c r="G119" s="83">
        <f t="shared" si="14"/>
        <v>1800.047846995396</v>
      </c>
      <c r="H119" s="117">
        <f>PMT(F6/12,F7,-F5)</f>
        <v>2374.5174332622355</v>
      </c>
      <c r="I119" s="70">
        <f t="shared" si="11"/>
        <v>151391.84182416182</v>
      </c>
      <c r="J119" s="70">
        <f t="shared" si="15"/>
        <v>571164.48376986675</v>
      </c>
      <c r="K119" s="70">
        <f t="shared" si="12"/>
        <v>419772.64194570493</v>
      </c>
    </row>
    <row r="120" spans="2:11" ht="16.05" customHeight="1" x14ac:dyDescent="0.3">
      <c r="B120" s="69">
        <v>108</v>
      </c>
      <c r="C120" s="32">
        <f t="shared" si="13"/>
        <v>151391.84182416182</v>
      </c>
      <c r="D120" s="72">
        <v>5.5E-2</v>
      </c>
      <c r="E120" s="72">
        <f t="shared" si="16"/>
        <v>4.4999999999999998E-2</v>
      </c>
      <c r="F120" s="83">
        <f t="shared" si="10"/>
        <v>567.71940684060678</v>
      </c>
      <c r="G120" s="83">
        <f t="shared" si="14"/>
        <v>1806.7980264216287</v>
      </c>
      <c r="H120" s="117">
        <f>PMT(F6/12,F7,-F5)</f>
        <v>2374.5174332622355</v>
      </c>
      <c r="I120" s="70">
        <f t="shared" si="11"/>
        <v>149585.04379774019</v>
      </c>
      <c r="J120" s="70">
        <f t="shared" si="15"/>
        <v>572354.39073890448</v>
      </c>
      <c r="K120" s="70">
        <f t="shared" si="12"/>
        <v>422769.34694116429</v>
      </c>
    </row>
    <row r="121" spans="2:11" ht="16.05" customHeight="1" x14ac:dyDescent="0.3">
      <c r="B121" s="69">
        <v>109</v>
      </c>
      <c r="C121" s="32">
        <f t="shared" si="13"/>
        <v>149585.04379774019</v>
      </c>
      <c r="D121" s="72">
        <v>5.5E-2</v>
      </c>
      <c r="E121" s="72">
        <f t="shared" si="16"/>
        <v>4.4999999999999998E-2</v>
      </c>
      <c r="F121" s="83">
        <f t="shared" si="10"/>
        <v>560.9439142415257</v>
      </c>
      <c r="G121" s="83">
        <f t="shared" si="14"/>
        <v>1813.5735190207097</v>
      </c>
      <c r="H121" s="117">
        <f>PMT(F6/12,F7,-F5)</f>
        <v>2374.5174332622355</v>
      </c>
      <c r="I121" s="70">
        <f t="shared" si="11"/>
        <v>147771.47027871947</v>
      </c>
      <c r="J121" s="70">
        <f t="shared" si="15"/>
        <v>573546.7766411308</v>
      </c>
      <c r="K121" s="70">
        <f t="shared" si="12"/>
        <v>425775.30636241136</v>
      </c>
    </row>
    <row r="122" spans="2:11" ht="16.05" customHeight="1" x14ac:dyDescent="0.3">
      <c r="B122" s="69">
        <v>110</v>
      </c>
      <c r="C122" s="32">
        <f t="shared" si="13"/>
        <v>147771.47027871947</v>
      </c>
      <c r="D122" s="72">
        <v>5.5E-2</v>
      </c>
      <c r="E122" s="72">
        <f t="shared" si="16"/>
        <v>4.4999999999999998E-2</v>
      </c>
      <c r="F122" s="83">
        <f t="shared" si="10"/>
        <v>554.14301354519796</v>
      </c>
      <c r="G122" s="83">
        <f t="shared" si="14"/>
        <v>1820.3744197170377</v>
      </c>
      <c r="H122" s="117">
        <f>PMT(F6/12,F7,-F5)</f>
        <v>2374.5174332622355</v>
      </c>
      <c r="I122" s="70">
        <f t="shared" si="11"/>
        <v>145951.09585900244</v>
      </c>
      <c r="J122" s="70">
        <f t="shared" si="15"/>
        <v>574741.64664090727</v>
      </c>
      <c r="K122" s="70">
        <f t="shared" si="12"/>
        <v>428790.55078190484</v>
      </c>
    </row>
    <row r="123" spans="2:11" ht="16.05" customHeight="1" x14ac:dyDescent="0.3">
      <c r="B123" s="69">
        <v>111</v>
      </c>
      <c r="C123" s="32">
        <f t="shared" si="13"/>
        <v>145951.09585900244</v>
      </c>
      <c r="D123" s="72">
        <v>5.5E-2</v>
      </c>
      <c r="E123" s="72">
        <f t="shared" si="16"/>
        <v>4.4999999999999998E-2</v>
      </c>
      <c r="F123" s="83">
        <f t="shared" si="10"/>
        <v>547.31660947125908</v>
      </c>
      <c r="G123" s="83">
        <f t="shared" si="14"/>
        <v>1827.2008237909763</v>
      </c>
      <c r="H123" s="117">
        <f>PMT(F6/12,F7,-F5)</f>
        <v>2374.5174332622355</v>
      </c>
      <c r="I123" s="70">
        <f t="shared" si="11"/>
        <v>144123.89503521146</v>
      </c>
      <c r="J123" s="70">
        <f t="shared" si="15"/>
        <v>575939.00591335422</v>
      </c>
      <c r="K123" s="70">
        <f t="shared" si="12"/>
        <v>431815.11087814276</v>
      </c>
    </row>
    <row r="124" spans="2:11" ht="16.05" customHeight="1" x14ac:dyDescent="0.3">
      <c r="B124" s="69">
        <v>112</v>
      </c>
      <c r="C124" s="32">
        <f t="shared" si="13"/>
        <v>144123.89503521146</v>
      </c>
      <c r="D124" s="72">
        <v>5.5E-2</v>
      </c>
      <c r="E124" s="72">
        <f t="shared" si="16"/>
        <v>4.4999999999999998E-2</v>
      </c>
      <c r="F124" s="83">
        <f t="shared" si="10"/>
        <v>540.46460638204292</v>
      </c>
      <c r="G124" s="83">
        <f t="shared" si="14"/>
        <v>1834.0528268801927</v>
      </c>
      <c r="H124" s="117">
        <f>PMT(F6/12,F7,-F5)</f>
        <v>2374.5174332622355</v>
      </c>
      <c r="I124" s="70">
        <f t="shared" si="11"/>
        <v>142289.84220833128</v>
      </c>
      <c r="J124" s="70">
        <f t="shared" si="15"/>
        <v>577138.85964437353</v>
      </c>
      <c r="K124" s="70">
        <f t="shared" si="12"/>
        <v>434849.01743604225</v>
      </c>
    </row>
    <row r="125" spans="2:11" ht="16.05" customHeight="1" x14ac:dyDescent="0.3">
      <c r="B125" s="69">
        <v>113</v>
      </c>
      <c r="C125" s="32">
        <f t="shared" si="13"/>
        <v>142289.84220833128</v>
      </c>
      <c r="D125" s="72">
        <v>5.5E-2</v>
      </c>
      <c r="E125" s="72">
        <f t="shared" si="16"/>
        <v>4.4999999999999998E-2</v>
      </c>
      <c r="F125" s="83">
        <f t="shared" si="10"/>
        <v>533.58690828124224</v>
      </c>
      <c r="G125" s="83">
        <f t="shared" si="14"/>
        <v>1840.9305249809931</v>
      </c>
      <c r="H125" s="117">
        <f>PMT(F6/12,F7,-F5)</f>
        <v>2374.5174332622355</v>
      </c>
      <c r="I125" s="70">
        <f t="shared" si="11"/>
        <v>140448.91168335028</v>
      </c>
      <c r="J125" s="70">
        <f t="shared" si="15"/>
        <v>578341.21303067065</v>
      </c>
      <c r="K125" s="70">
        <f t="shared" si="12"/>
        <v>437892.30134732038</v>
      </c>
    </row>
    <row r="126" spans="2:11" ht="16.05" customHeight="1" x14ac:dyDescent="0.3">
      <c r="B126" s="69">
        <v>114</v>
      </c>
      <c r="C126" s="32">
        <f t="shared" si="13"/>
        <v>140448.91168335028</v>
      </c>
      <c r="D126" s="72">
        <v>5.5E-2</v>
      </c>
      <c r="E126" s="72">
        <f t="shared" si="16"/>
        <v>4.4999999999999998E-2</v>
      </c>
      <c r="F126" s="83">
        <f t="shared" si="10"/>
        <v>526.68341881256356</v>
      </c>
      <c r="G126" s="83">
        <f t="shared" si="14"/>
        <v>1847.8340144496719</v>
      </c>
      <c r="H126" s="117">
        <f>PMT(F6/12,F7,-F5)</f>
        <v>2374.5174332622355</v>
      </c>
      <c r="I126" s="70">
        <f t="shared" si="11"/>
        <v>138601.0776689006</v>
      </c>
      <c r="J126" s="70">
        <f t="shared" si="15"/>
        <v>579546.07127977745</v>
      </c>
      <c r="K126" s="70">
        <f t="shared" si="12"/>
        <v>440944.99361087685</v>
      </c>
    </row>
    <row r="127" spans="2:11" ht="16.05" customHeight="1" x14ac:dyDescent="0.3">
      <c r="B127" s="69">
        <v>115</v>
      </c>
      <c r="C127" s="32">
        <f t="shared" si="13"/>
        <v>138601.0776689006</v>
      </c>
      <c r="D127" s="72">
        <v>5.5E-2</v>
      </c>
      <c r="E127" s="72">
        <f t="shared" si="16"/>
        <v>4.4999999999999998E-2</v>
      </c>
      <c r="F127" s="83">
        <f t="shared" si="10"/>
        <v>519.75404125837724</v>
      </c>
      <c r="G127" s="83">
        <f t="shared" si="14"/>
        <v>1854.7633920038584</v>
      </c>
      <c r="H127" s="117">
        <f>PMT(F6/12,F7,-F5)</f>
        <v>2374.5174332622355</v>
      </c>
      <c r="I127" s="70">
        <f t="shared" si="11"/>
        <v>136746.31427689674</v>
      </c>
      <c r="J127" s="70">
        <f t="shared" si="15"/>
        <v>580753.43961007462</v>
      </c>
      <c r="K127" s="70">
        <f t="shared" si="12"/>
        <v>444007.12533317786</v>
      </c>
    </row>
    <row r="128" spans="2:11" ht="16.05" customHeight="1" x14ac:dyDescent="0.3">
      <c r="B128" s="69">
        <v>116</v>
      </c>
      <c r="C128" s="32">
        <f t="shared" si="13"/>
        <v>136746.31427689674</v>
      </c>
      <c r="D128" s="72">
        <v>5.5E-2</v>
      </c>
      <c r="E128" s="72">
        <f t="shared" si="16"/>
        <v>4.4999999999999998E-2</v>
      </c>
      <c r="F128" s="83">
        <f t="shared" si="10"/>
        <v>512.79867853836276</v>
      </c>
      <c r="G128" s="83">
        <f t="shared" si="14"/>
        <v>1861.7187547238727</v>
      </c>
      <c r="H128" s="117">
        <f>PMT(F6/12,F7,-F5)</f>
        <v>2374.5174332622355</v>
      </c>
      <c r="I128" s="70">
        <f t="shared" si="11"/>
        <v>134884.59552217287</v>
      </c>
      <c r="J128" s="70">
        <f t="shared" si="15"/>
        <v>581963.32325081434</v>
      </c>
      <c r="K128" s="70">
        <f t="shared" si="12"/>
        <v>447078.72772864148</v>
      </c>
    </row>
    <row r="129" spans="2:11" ht="16.05" customHeight="1" x14ac:dyDescent="0.3">
      <c r="B129" s="69">
        <v>117</v>
      </c>
      <c r="C129" s="32">
        <f t="shared" si="13"/>
        <v>134884.59552217287</v>
      </c>
      <c r="D129" s="72">
        <v>5.5E-2</v>
      </c>
      <c r="E129" s="72">
        <f t="shared" si="16"/>
        <v>4.4999999999999998E-2</v>
      </c>
      <c r="F129" s="83">
        <f t="shared" si="10"/>
        <v>505.81723320814825</v>
      </c>
      <c r="G129" s="83">
        <f t="shared" si="14"/>
        <v>1868.7002000540872</v>
      </c>
      <c r="H129" s="117">
        <f>PMT(F6/12,F7,-F5)</f>
        <v>2374.5174332622355</v>
      </c>
      <c r="I129" s="70">
        <f t="shared" si="11"/>
        <v>133015.89532211877</v>
      </c>
      <c r="J129" s="70">
        <f t="shared" si="15"/>
        <v>583175.72744214279</v>
      </c>
      <c r="K129" s="70">
        <f t="shared" si="12"/>
        <v>450159.83212002402</v>
      </c>
    </row>
    <row r="130" spans="2:11" ht="16.05" customHeight="1" x14ac:dyDescent="0.3">
      <c r="B130" s="69">
        <v>118</v>
      </c>
      <c r="C130" s="32">
        <f t="shared" si="13"/>
        <v>133015.89532211877</v>
      </c>
      <c r="D130" s="72">
        <v>5.5E-2</v>
      </c>
      <c r="E130" s="72">
        <f t="shared" si="16"/>
        <v>4.4999999999999998E-2</v>
      </c>
      <c r="F130" s="83">
        <f t="shared" si="10"/>
        <v>498.80960745794533</v>
      </c>
      <c r="G130" s="83">
        <f t="shared" si="14"/>
        <v>1875.7078258042902</v>
      </c>
      <c r="H130" s="117">
        <f>PMT(F6/12,F7,-F5)</f>
        <v>2374.5174332622355</v>
      </c>
      <c r="I130" s="70">
        <f t="shared" si="11"/>
        <v>131140.18749631447</v>
      </c>
      <c r="J130" s="70">
        <f t="shared" si="15"/>
        <v>584390.65743512299</v>
      </c>
      <c r="K130" s="70">
        <f t="shared" si="12"/>
        <v>453250.46993880853</v>
      </c>
    </row>
    <row r="131" spans="2:11" ht="16.05" customHeight="1" x14ac:dyDescent="0.3">
      <c r="B131" s="69">
        <v>119</v>
      </c>
      <c r="C131" s="32">
        <f t="shared" si="13"/>
        <v>131140.18749631447</v>
      </c>
      <c r="D131" s="72">
        <v>5.5E-2</v>
      </c>
      <c r="E131" s="72">
        <f t="shared" si="16"/>
        <v>4.4999999999999998E-2</v>
      </c>
      <c r="F131" s="83">
        <f t="shared" si="10"/>
        <v>491.77570311117921</v>
      </c>
      <c r="G131" s="83">
        <f t="shared" si="14"/>
        <v>1882.7417301510563</v>
      </c>
      <c r="H131" s="117">
        <f>PMT(F6/12,F7,-F5)</f>
        <v>2374.5174332622355</v>
      </c>
      <c r="I131" s="70">
        <f t="shared" si="11"/>
        <v>129257.44576616341</v>
      </c>
      <c r="J131" s="70">
        <f t="shared" si="15"/>
        <v>585608.11849175754</v>
      </c>
      <c r="K131" s="70">
        <f t="shared" si="12"/>
        <v>456350.67272559414</v>
      </c>
    </row>
    <row r="132" spans="2:11" ht="16.05" customHeight="1" x14ac:dyDescent="0.3">
      <c r="B132" s="69">
        <v>120</v>
      </c>
      <c r="C132" s="32">
        <f t="shared" si="13"/>
        <v>129257.44576616341</v>
      </c>
      <c r="D132" s="72">
        <v>5.5E-2</v>
      </c>
      <c r="E132" s="72">
        <f t="shared" si="16"/>
        <v>4.4999999999999998E-2</v>
      </c>
      <c r="F132" s="83">
        <f t="shared" si="10"/>
        <v>484.71542162311272</v>
      </c>
      <c r="G132" s="83">
        <f t="shared" si="14"/>
        <v>1889.8020116391228</v>
      </c>
      <c r="H132" s="117">
        <f>PMT(F6/12,F7,-F5)</f>
        <v>2374.5174332622355</v>
      </c>
      <c r="I132" s="70">
        <f t="shared" si="11"/>
        <v>127367.64375452428</v>
      </c>
      <c r="J132" s="70">
        <f t="shared" si="15"/>
        <v>586828.11588501139</v>
      </c>
      <c r="K132" s="70">
        <f t="shared" si="12"/>
        <v>459460.47213048709</v>
      </c>
    </row>
    <row r="133" spans="2:11" ht="16.05" customHeight="1" x14ac:dyDescent="0.3">
      <c r="B133" s="69">
        <v>121</v>
      </c>
      <c r="C133" s="32">
        <f t="shared" si="13"/>
        <v>127367.64375452428</v>
      </c>
      <c r="D133" s="72">
        <v>5.5E-2</v>
      </c>
      <c r="E133" s="72">
        <f t="shared" si="16"/>
        <v>4.4999999999999998E-2</v>
      </c>
      <c r="F133" s="83">
        <f t="shared" si="10"/>
        <v>477.62866407946603</v>
      </c>
      <c r="G133" s="83">
        <f t="shared" si="14"/>
        <v>1896.8887691827695</v>
      </c>
      <c r="H133" s="117">
        <f>PMT(F6/12,F7,-F5)</f>
        <v>2374.5174332622355</v>
      </c>
      <c r="I133" s="70">
        <f t="shared" si="11"/>
        <v>125470.75498534151</v>
      </c>
      <c r="J133" s="70">
        <f t="shared" si="15"/>
        <v>588050.65489883465</v>
      </c>
      <c r="K133" s="70">
        <f t="shared" si="12"/>
        <v>462579.89991349314</v>
      </c>
    </row>
    <row r="134" spans="2:11" ht="16.05" customHeight="1" x14ac:dyDescent="0.3">
      <c r="B134" s="69">
        <v>122</v>
      </c>
      <c r="C134" s="32">
        <f t="shared" si="13"/>
        <v>125470.75498534151</v>
      </c>
      <c r="D134" s="72">
        <v>5.5E-2</v>
      </c>
      <c r="E134" s="72">
        <f t="shared" si="16"/>
        <v>4.4999999999999998E-2</v>
      </c>
      <c r="F134" s="83">
        <f t="shared" si="10"/>
        <v>470.51533119503068</v>
      </c>
      <c r="G134" s="83">
        <f t="shared" si="14"/>
        <v>1904.0021020672048</v>
      </c>
      <c r="H134" s="117">
        <f>PMT(F6/12,F7,-F5)</f>
        <v>2374.5174332622355</v>
      </c>
      <c r="I134" s="70">
        <f t="shared" si="11"/>
        <v>123566.75288327431</v>
      </c>
      <c r="J134" s="70">
        <f t="shared" si="15"/>
        <v>589275.74082818534</v>
      </c>
      <c r="K134" s="70">
        <f t="shared" si="12"/>
        <v>465708.987944911</v>
      </c>
    </row>
    <row r="135" spans="2:11" ht="16.05" customHeight="1" x14ac:dyDescent="0.3">
      <c r="B135" s="69">
        <v>123</v>
      </c>
      <c r="C135" s="32">
        <f t="shared" si="13"/>
        <v>123566.75288327431</v>
      </c>
      <c r="D135" s="72">
        <v>5.5E-2</v>
      </c>
      <c r="E135" s="72">
        <f t="shared" si="16"/>
        <v>4.4999999999999998E-2</v>
      </c>
      <c r="F135" s="83">
        <f t="shared" si="10"/>
        <v>463.37532331227862</v>
      </c>
      <c r="G135" s="83">
        <f t="shared" si="14"/>
        <v>1911.1421099499569</v>
      </c>
      <c r="H135" s="117">
        <f>PMT(F6/12,F7,-F5)</f>
        <v>2374.5174332622355</v>
      </c>
      <c r="I135" s="70">
        <f t="shared" si="11"/>
        <v>121655.61077332436</v>
      </c>
      <c r="J135" s="70">
        <f t="shared" si="15"/>
        <v>590503.37897905265</v>
      </c>
      <c r="K135" s="70">
        <f t="shared" si="12"/>
        <v>468847.76820572827</v>
      </c>
    </row>
    <row r="136" spans="2:11" ht="16.05" customHeight="1" x14ac:dyDescent="0.3">
      <c r="B136" s="69">
        <v>124</v>
      </c>
      <c r="C136" s="32">
        <f t="shared" si="13"/>
        <v>121655.61077332436</v>
      </c>
      <c r="D136" s="72">
        <v>5.5E-2</v>
      </c>
      <c r="E136" s="72">
        <f t="shared" si="16"/>
        <v>4.4999999999999998E-2</v>
      </c>
      <c r="F136" s="83">
        <f t="shared" si="10"/>
        <v>456.2085403999663</v>
      </c>
      <c r="G136" s="83">
        <f t="shared" si="14"/>
        <v>1918.3088928622692</v>
      </c>
      <c r="H136" s="117">
        <f>PMT(F6/12,F7,-F5)</f>
        <v>2374.5174332622355</v>
      </c>
      <c r="I136" s="70">
        <f t="shared" si="11"/>
        <v>119737.30188046208</v>
      </c>
      <c r="J136" s="70">
        <f t="shared" si="15"/>
        <v>591733.57466847973</v>
      </c>
      <c r="K136" s="70">
        <f t="shared" si="12"/>
        <v>471996.27278801764</v>
      </c>
    </row>
    <row r="137" spans="2:11" ht="16.05" customHeight="1" x14ac:dyDescent="0.3">
      <c r="B137" s="69">
        <v>125</v>
      </c>
      <c r="C137" s="32">
        <f t="shared" si="13"/>
        <v>119737.30188046208</v>
      </c>
      <c r="D137" s="72">
        <v>5.5E-2</v>
      </c>
      <c r="E137" s="72">
        <f t="shared" si="16"/>
        <v>4.4999999999999998E-2</v>
      </c>
      <c r="F137" s="83">
        <f t="shared" si="10"/>
        <v>449.01488205173274</v>
      </c>
      <c r="G137" s="83">
        <f t="shared" si="14"/>
        <v>1925.5025512105028</v>
      </c>
      <c r="H137" s="117">
        <f>PMT(F6/12,F7,-F5)</f>
        <v>2374.5174332622355</v>
      </c>
      <c r="I137" s="70">
        <f t="shared" si="11"/>
        <v>117811.79932925157</v>
      </c>
      <c r="J137" s="70">
        <f t="shared" si="15"/>
        <v>592966.33322458656</v>
      </c>
      <c r="K137" s="70">
        <f t="shared" si="12"/>
        <v>475154.53389533499</v>
      </c>
    </row>
    <row r="138" spans="2:11" ht="16.05" customHeight="1" x14ac:dyDescent="0.3">
      <c r="B138" s="69">
        <v>126</v>
      </c>
      <c r="C138" s="32">
        <f t="shared" si="13"/>
        <v>117811.79932925157</v>
      </c>
      <c r="D138" s="72">
        <v>5.5E-2</v>
      </c>
      <c r="E138" s="72">
        <f t="shared" si="16"/>
        <v>4.4999999999999998E-2</v>
      </c>
      <c r="F138" s="83">
        <f t="shared" ref="F138:F192" si="17">C138*E138/12</f>
        <v>441.79424748469341</v>
      </c>
      <c r="G138" s="83">
        <f t="shared" si="14"/>
        <v>1932.7231857775421</v>
      </c>
      <c r="H138" s="117">
        <f>PMT(F6/12,F7,-F5)</f>
        <v>2374.5174332622355</v>
      </c>
      <c r="I138" s="70">
        <f t="shared" si="11"/>
        <v>115879.07614347403</v>
      </c>
      <c r="J138" s="70">
        <f t="shared" si="15"/>
        <v>594201.65998659329</v>
      </c>
      <c r="K138" s="70">
        <f t="shared" si="12"/>
        <v>478322.58384311927</v>
      </c>
    </row>
    <row r="139" spans="2:11" ht="16.05" customHeight="1" x14ac:dyDescent="0.3">
      <c r="B139" s="69">
        <v>127</v>
      </c>
      <c r="C139" s="32">
        <f t="shared" si="13"/>
        <v>115879.07614347403</v>
      </c>
      <c r="D139" s="72">
        <v>5.5E-2</v>
      </c>
      <c r="E139" s="72">
        <f t="shared" si="16"/>
        <v>4.4999999999999998E-2</v>
      </c>
      <c r="F139" s="83">
        <f t="shared" si="17"/>
        <v>434.54653553802763</v>
      </c>
      <c r="G139" s="83">
        <f t="shared" si="14"/>
        <v>1939.9708977242078</v>
      </c>
      <c r="H139" s="117">
        <f>PMT(F6/12,F7,-F5)</f>
        <v>2374.5174332622355</v>
      </c>
      <c r="I139" s="70">
        <f t="shared" si="11"/>
        <v>113939.10524574982</v>
      </c>
      <c r="J139" s="70">
        <f t="shared" si="15"/>
        <v>595439.56030484335</v>
      </c>
      <c r="K139" s="70">
        <f t="shared" si="12"/>
        <v>481500.45505909354</v>
      </c>
    </row>
    <row r="140" spans="2:11" ht="16.05" customHeight="1" x14ac:dyDescent="0.3">
      <c r="B140" s="69">
        <v>128</v>
      </c>
      <c r="C140" s="32">
        <f t="shared" si="13"/>
        <v>113939.10524574982</v>
      </c>
      <c r="D140" s="72">
        <v>5.5E-2</v>
      </c>
      <c r="E140" s="72">
        <f t="shared" si="16"/>
        <v>4.4999999999999998E-2</v>
      </c>
      <c r="F140" s="83">
        <f t="shared" si="17"/>
        <v>427.27164467156177</v>
      </c>
      <c r="G140" s="83">
        <f t="shared" si="14"/>
        <v>1947.2457885906738</v>
      </c>
      <c r="H140" s="117">
        <f>PMT(F6/12,F7,-F5)</f>
        <v>2374.5174332622355</v>
      </c>
      <c r="I140" s="70">
        <f t="shared" si="11"/>
        <v>111991.85945715914</v>
      </c>
      <c r="J140" s="70">
        <f t="shared" si="15"/>
        <v>596680.03954082646</v>
      </c>
      <c r="K140" s="70">
        <f t="shared" si="12"/>
        <v>484688.18008366734</v>
      </c>
    </row>
    <row r="141" spans="2:11" ht="16.05" customHeight="1" x14ac:dyDescent="0.3">
      <c r="B141" s="69">
        <v>129</v>
      </c>
      <c r="C141" s="32">
        <f t="shared" si="13"/>
        <v>111991.85945715914</v>
      </c>
      <c r="D141" s="72">
        <v>5.5E-2</v>
      </c>
      <c r="E141" s="72">
        <f t="shared" si="16"/>
        <v>4.4999999999999998E-2</v>
      </c>
      <c r="F141" s="83">
        <f t="shared" si="17"/>
        <v>419.96947296434678</v>
      </c>
      <c r="G141" s="83">
        <f t="shared" si="14"/>
        <v>1954.5479602978887</v>
      </c>
      <c r="H141" s="117">
        <f>PMT(F6/12,F7,-F5)</f>
        <v>2374.5174332622355</v>
      </c>
      <c r="I141" s="70">
        <f t="shared" si="11"/>
        <v>110037.31149686125</v>
      </c>
      <c r="J141" s="70">
        <f t="shared" si="15"/>
        <v>597923.10306720191</v>
      </c>
      <c r="K141" s="70">
        <f t="shared" si="12"/>
        <v>487885.79157034063</v>
      </c>
    </row>
    <row r="142" spans="2:11" ht="16.05" customHeight="1" x14ac:dyDescent="0.3">
      <c r="B142" s="69">
        <v>130</v>
      </c>
      <c r="C142" s="32">
        <f t="shared" si="13"/>
        <v>110037.31149686125</v>
      </c>
      <c r="D142" s="72">
        <v>5.5E-2</v>
      </c>
      <c r="E142" s="72">
        <f t="shared" si="16"/>
        <v>4.4999999999999998E-2</v>
      </c>
      <c r="F142" s="83">
        <f t="shared" si="17"/>
        <v>412.63991811322967</v>
      </c>
      <c r="G142" s="83">
        <f t="shared" si="14"/>
        <v>1961.8775151490058</v>
      </c>
      <c r="H142" s="117">
        <f>PMT(F6/12,F7,-F5)</f>
        <v>2374.5174332622355</v>
      </c>
      <c r="I142" s="70">
        <f t="shared" ref="I142:I192" si="18">C142-G142</f>
        <v>108075.43398171224</v>
      </c>
      <c r="J142" s="70">
        <f t="shared" si="15"/>
        <v>599168.75626782177</v>
      </c>
      <c r="K142" s="70">
        <f t="shared" ref="K142:K192" si="19">J142-I142</f>
        <v>491093.32228610956</v>
      </c>
    </row>
    <row r="143" spans="2:11" ht="16.05" customHeight="1" x14ac:dyDescent="0.3">
      <c r="B143" s="69">
        <v>131</v>
      </c>
      <c r="C143" s="32">
        <f t="shared" si="13"/>
        <v>108075.43398171224</v>
      </c>
      <c r="D143" s="72">
        <v>5.5E-2</v>
      </c>
      <c r="E143" s="72">
        <f t="shared" si="16"/>
        <v>4.4999999999999998E-2</v>
      </c>
      <c r="F143" s="83">
        <f t="shared" si="17"/>
        <v>405.2828774314209</v>
      </c>
      <c r="G143" s="83">
        <f t="shared" si="14"/>
        <v>1969.2345558308145</v>
      </c>
      <c r="H143" s="117">
        <f>PMT(F6/12,F7,-F5)</f>
        <v>2374.5174332622355</v>
      </c>
      <c r="I143" s="70">
        <f t="shared" si="18"/>
        <v>106106.19942588142</v>
      </c>
      <c r="J143" s="70">
        <f t="shared" si="15"/>
        <v>600417.00453775458</v>
      </c>
      <c r="K143" s="70">
        <f t="shared" si="19"/>
        <v>494310.80511187314</v>
      </c>
    </row>
    <row r="144" spans="2:11" ht="16.05" customHeight="1" x14ac:dyDescent="0.3">
      <c r="B144" s="69">
        <v>132</v>
      </c>
      <c r="C144" s="32">
        <f t="shared" ref="C144:C193" si="20">C143-G143</f>
        <v>106106.19942588142</v>
      </c>
      <c r="D144" s="72">
        <v>5.5E-2</v>
      </c>
      <c r="E144" s="72">
        <f t="shared" si="16"/>
        <v>4.4999999999999998E-2</v>
      </c>
      <c r="F144" s="83">
        <f t="shared" si="17"/>
        <v>397.8982478470553</v>
      </c>
      <c r="G144" s="83">
        <f t="shared" ref="G144:G192" si="21">H144-F144</f>
        <v>1976.6191854151803</v>
      </c>
      <c r="H144" s="117">
        <f>PMT(F6/12,F7,-F5)</f>
        <v>2374.5174332622355</v>
      </c>
      <c r="I144" s="70">
        <f t="shared" si="18"/>
        <v>104129.58024046624</v>
      </c>
      <c r="J144" s="70">
        <f t="shared" si="15"/>
        <v>601667.8532833081</v>
      </c>
      <c r="K144" s="70">
        <f t="shared" si="19"/>
        <v>497538.27304284187</v>
      </c>
    </row>
    <row r="145" spans="2:11" ht="16.05" customHeight="1" x14ac:dyDescent="0.3">
      <c r="B145" s="69">
        <v>133</v>
      </c>
      <c r="C145" s="32">
        <f t="shared" si="20"/>
        <v>104129.58024046624</v>
      </c>
      <c r="D145" s="72">
        <v>5.5E-2</v>
      </c>
      <c r="E145" s="72">
        <f t="shared" si="16"/>
        <v>4.4999999999999998E-2</v>
      </c>
      <c r="F145" s="83">
        <f t="shared" si="17"/>
        <v>390.48592590174843</v>
      </c>
      <c r="G145" s="83">
        <f t="shared" si="21"/>
        <v>1984.031507360487</v>
      </c>
      <c r="H145" s="117">
        <f>PMT(F6/12,F7,-F5)</f>
        <v>2374.5174332622355</v>
      </c>
      <c r="I145" s="70">
        <f t="shared" si="18"/>
        <v>102145.54873310575</v>
      </c>
      <c r="J145" s="70">
        <f t="shared" si="15"/>
        <v>602921.30792205327</v>
      </c>
      <c r="K145" s="70">
        <f t="shared" si="19"/>
        <v>500775.7591889475</v>
      </c>
    </row>
    <row r="146" spans="2:11" ht="16.05" customHeight="1" x14ac:dyDescent="0.3">
      <c r="B146" s="69">
        <v>134</v>
      </c>
      <c r="C146" s="32">
        <f t="shared" si="20"/>
        <v>102145.54873310575</v>
      </c>
      <c r="D146" s="72">
        <v>5.5E-2</v>
      </c>
      <c r="E146" s="72">
        <f t="shared" si="16"/>
        <v>4.4999999999999998E-2</v>
      </c>
      <c r="F146" s="83">
        <f t="shared" si="17"/>
        <v>383.0458077491466</v>
      </c>
      <c r="G146" s="83">
        <f t="shared" si="21"/>
        <v>1991.4716255130888</v>
      </c>
      <c r="H146" s="117">
        <f>PMT(F6/12,F7,-F5)</f>
        <v>2374.5174332622355</v>
      </c>
      <c r="I146" s="70">
        <f t="shared" si="18"/>
        <v>100154.07710759266</v>
      </c>
      <c r="J146" s="70">
        <f t="shared" ref="J146:J192" si="22">J145+(J145*0.20833%)</f>
        <v>604177.37388284726</v>
      </c>
      <c r="K146" s="70">
        <f t="shared" si="19"/>
        <v>504023.2967752546</v>
      </c>
    </row>
    <row r="147" spans="2:11" ht="16.05" customHeight="1" x14ac:dyDescent="0.3">
      <c r="B147" s="69">
        <v>135</v>
      </c>
      <c r="C147" s="32">
        <f t="shared" si="20"/>
        <v>100154.07710759266</v>
      </c>
      <c r="D147" s="72">
        <v>5.5E-2</v>
      </c>
      <c r="E147" s="72">
        <f t="shared" ref="E147:E192" si="23">D147-1%</f>
        <v>4.4999999999999998E-2</v>
      </c>
      <c r="F147" s="83">
        <f t="shared" si="17"/>
        <v>375.57778915347245</v>
      </c>
      <c r="G147" s="83">
        <f t="shared" si="21"/>
        <v>1998.9396441087631</v>
      </c>
      <c r="H147" s="117">
        <f>PMT(F6/12,F7,-F5)</f>
        <v>2374.5174332622355</v>
      </c>
      <c r="I147" s="70">
        <f t="shared" si="18"/>
        <v>98155.137463483901</v>
      </c>
      <c r="J147" s="70">
        <f t="shared" si="22"/>
        <v>605436.05660585745</v>
      </c>
      <c r="K147" s="70">
        <f t="shared" si="19"/>
        <v>507280.91914237355</v>
      </c>
    </row>
    <row r="148" spans="2:11" ht="16.05" customHeight="1" x14ac:dyDescent="0.3">
      <c r="B148" s="69">
        <v>136</v>
      </c>
      <c r="C148" s="32">
        <f t="shared" si="20"/>
        <v>98155.137463483901</v>
      </c>
      <c r="D148" s="72">
        <v>5.5E-2</v>
      </c>
      <c r="E148" s="72">
        <f t="shared" si="23"/>
        <v>4.4999999999999998E-2</v>
      </c>
      <c r="F148" s="83">
        <f t="shared" si="17"/>
        <v>368.0817654880646</v>
      </c>
      <c r="G148" s="83">
        <f t="shared" si="21"/>
        <v>2006.435667774171</v>
      </c>
      <c r="H148" s="117">
        <f>PMT(F6/12,F7,-F5)</f>
        <v>2374.5174332622355</v>
      </c>
      <c r="I148" s="70">
        <f t="shared" si="18"/>
        <v>96148.701795709727</v>
      </c>
      <c r="J148" s="70">
        <f t="shared" si="22"/>
        <v>606697.36154258437</v>
      </c>
      <c r="K148" s="70">
        <f t="shared" si="19"/>
        <v>510548.65974687465</v>
      </c>
    </row>
    <row r="149" spans="2:11" ht="16.05" customHeight="1" x14ac:dyDescent="0.3">
      <c r="B149" s="69">
        <v>137</v>
      </c>
      <c r="C149" s="32">
        <f t="shared" si="20"/>
        <v>96148.701795709727</v>
      </c>
      <c r="D149" s="72">
        <v>5.5E-2</v>
      </c>
      <c r="E149" s="72">
        <f t="shared" si="23"/>
        <v>4.4999999999999998E-2</v>
      </c>
      <c r="F149" s="83">
        <f t="shared" si="17"/>
        <v>360.55763173391148</v>
      </c>
      <c r="G149" s="83">
        <f t="shared" si="21"/>
        <v>2013.9598015283241</v>
      </c>
      <c r="H149" s="117">
        <f>PMT(F6/12,F7,-F5)</f>
        <v>2374.5174332622355</v>
      </c>
      <c r="I149" s="70">
        <f t="shared" si="18"/>
        <v>94134.741994181401</v>
      </c>
      <c r="J149" s="70">
        <f t="shared" si="22"/>
        <v>607961.29415588605</v>
      </c>
      <c r="K149" s="70">
        <f t="shared" si="19"/>
        <v>513826.55216170463</v>
      </c>
    </row>
    <row r="150" spans="2:11" ht="16.05" customHeight="1" x14ac:dyDescent="0.3">
      <c r="B150" s="69">
        <v>138</v>
      </c>
      <c r="C150" s="32">
        <f t="shared" si="20"/>
        <v>94134.741994181401</v>
      </c>
      <c r="D150" s="72">
        <v>5.5E-2</v>
      </c>
      <c r="E150" s="72">
        <f t="shared" si="23"/>
        <v>4.4999999999999998E-2</v>
      </c>
      <c r="F150" s="83">
        <f t="shared" si="17"/>
        <v>353.00528247818028</v>
      </c>
      <c r="G150" s="83">
        <f t="shared" si="21"/>
        <v>2021.5121507840552</v>
      </c>
      <c r="H150" s="117">
        <f>PMT(F6/12,F7,-F5)</f>
        <v>2374.5174332622355</v>
      </c>
      <c r="I150" s="70">
        <f t="shared" si="18"/>
        <v>92113.229843397348</v>
      </c>
      <c r="J150" s="70">
        <f t="shared" si="22"/>
        <v>609227.85992000101</v>
      </c>
      <c r="K150" s="70">
        <f t="shared" si="19"/>
        <v>517114.63007660367</v>
      </c>
    </row>
    <row r="151" spans="2:11" ht="16.05" customHeight="1" x14ac:dyDescent="0.3">
      <c r="B151" s="69">
        <v>139</v>
      </c>
      <c r="C151" s="32">
        <f t="shared" si="20"/>
        <v>92113.229843397348</v>
      </c>
      <c r="D151" s="72">
        <v>5.5E-2</v>
      </c>
      <c r="E151" s="72">
        <f t="shared" si="23"/>
        <v>4.4999999999999998E-2</v>
      </c>
      <c r="F151" s="83">
        <f t="shared" si="17"/>
        <v>345.42461191274009</v>
      </c>
      <c r="G151" s="83">
        <f t="shared" si="21"/>
        <v>2029.0928213494954</v>
      </c>
      <c r="H151" s="117">
        <f>PMT(F6/12,F7,-F5)</f>
        <v>2374.5174332622355</v>
      </c>
      <c r="I151" s="70">
        <f t="shared" si="18"/>
        <v>90084.137022047857</v>
      </c>
      <c r="J151" s="70">
        <f t="shared" si="22"/>
        <v>610497.0643205723</v>
      </c>
      <c r="K151" s="70">
        <f t="shared" si="19"/>
        <v>520412.92729852442</v>
      </c>
    </row>
    <row r="152" spans="2:11" ht="16.05" customHeight="1" x14ac:dyDescent="0.3">
      <c r="B152" s="69">
        <v>140</v>
      </c>
      <c r="C152" s="32">
        <f t="shared" si="20"/>
        <v>90084.137022047857</v>
      </c>
      <c r="D152" s="72">
        <v>5.5E-2</v>
      </c>
      <c r="E152" s="72">
        <f t="shared" si="23"/>
        <v>4.4999999999999998E-2</v>
      </c>
      <c r="F152" s="83">
        <f t="shared" si="17"/>
        <v>337.81551383267941</v>
      </c>
      <c r="G152" s="83">
        <f t="shared" si="21"/>
        <v>2036.701919429556</v>
      </c>
      <c r="H152" s="117">
        <f>PMT(F6/12,F7,-F5)</f>
        <v>2374.5174332622355</v>
      </c>
      <c r="I152" s="70">
        <f t="shared" si="18"/>
        <v>88047.435102618299</v>
      </c>
      <c r="J152" s="70">
        <f t="shared" si="22"/>
        <v>611768.91285467136</v>
      </c>
      <c r="K152" s="70">
        <f t="shared" si="19"/>
        <v>523721.47775205306</v>
      </c>
    </row>
    <row r="153" spans="2:11" ht="16.05" customHeight="1" x14ac:dyDescent="0.3">
      <c r="B153" s="69">
        <v>141</v>
      </c>
      <c r="C153" s="32">
        <f t="shared" si="20"/>
        <v>88047.435102618299</v>
      </c>
      <c r="D153" s="72">
        <v>5.5E-2</v>
      </c>
      <c r="E153" s="72">
        <f t="shared" si="23"/>
        <v>4.4999999999999998E-2</v>
      </c>
      <c r="F153" s="83">
        <f t="shared" si="17"/>
        <v>330.17788163481862</v>
      </c>
      <c r="G153" s="83">
        <f t="shared" si="21"/>
        <v>2044.3395516274168</v>
      </c>
      <c r="H153" s="117">
        <f>PMT(F6/12,F7,-F5)</f>
        <v>2374.5174332622355</v>
      </c>
      <c r="I153" s="70">
        <f t="shared" si="18"/>
        <v>86003.095550990882</v>
      </c>
      <c r="J153" s="70">
        <f t="shared" si="22"/>
        <v>613043.4110308215</v>
      </c>
      <c r="K153" s="70">
        <f t="shared" si="19"/>
        <v>527040.31547983061</v>
      </c>
    </row>
    <row r="154" spans="2:11" ht="16.05" customHeight="1" x14ac:dyDescent="0.3">
      <c r="B154" s="69">
        <v>142</v>
      </c>
      <c r="C154" s="32">
        <f t="shared" si="20"/>
        <v>86003.095550990882</v>
      </c>
      <c r="D154" s="72">
        <v>5.5E-2</v>
      </c>
      <c r="E154" s="72">
        <f t="shared" si="23"/>
        <v>4.4999999999999998E-2</v>
      </c>
      <c r="F154" s="83">
        <f t="shared" si="17"/>
        <v>322.51160831621581</v>
      </c>
      <c r="G154" s="83">
        <f t="shared" si="21"/>
        <v>2052.0058249460199</v>
      </c>
      <c r="H154" s="117">
        <f>PMT(F6/12,F7,-F5)</f>
        <v>2374.5174332622355</v>
      </c>
      <c r="I154" s="70">
        <f t="shared" si="18"/>
        <v>83951.089726044855</v>
      </c>
      <c r="J154" s="70">
        <f t="shared" si="22"/>
        <v>614320.56436902203</v>
      </c>
      <c r="K154" s="70">
        <f t="shared" si="19"/>
        <v>530369.47464297712</v>
      </c>
    </row>
    <row r="155" spans="2:11" ht="16.05" customHeight="1" x14ac:dyDescent="0.3">
      <c r="B155" s="69">
        <v>143</v>
      </c>
      <c r="C155" s="32">
        <f t="shared" si="20"/>
        <v>83951.089726044855</v>
      </c>
      <c r="D155" s="72">
        <v>5.5E-2</v>
      </c>
      <c r="E155" s="72">
        <f t="shared" si="23"/>
        <v>4.4999999999999998E-2</v>
      </c>
      <c r="F155" s="83">
        <f t="shared" si="17"/>
        <v>314.81658647266818</v>
      </c>
      <c r="G155" s="83">
        <f t="shared" si="21"/>
        <v>2059.7008467895675</v>
      </c>
      <c r="H155" s="117">
        <f>PMT(F6/12,F7,-F5)</f>
        <v>2374.5174332622355</v>
      </c>
      <c r="I155" s="70">
        <f t="shared" si="18"/>
        <v>81891.38887925529</v>
      </c>
      <c r="J155" s="70">
        <f t="shared" si="22"/>
        <v>615600.378400772</v>
      </c>
      <c r="K155" s="70">
        <f t="shared" si="19"/>
        <v>533708.98952151672</v>
      </c>
    </row>
    <row r="156" spans="2:11" ht="16.05" customHeight="1" x14ac:dyDescent="0.3">
      <c r="B156" s="69">
        <v>144</v>
      </c>
      <c r="C156" s="32">
        <f t="shared" si="20"/>
        <v>81891.38887925529</v>
      </c>
      <c r="D156" s="72">
        <v>5.5E-2</v>
      </c>
      <c r="E156" s="72">
        <f t="shared" si="23"/>
        <v>4.4999999999999998E-2</v>
      </c>
      <c r="F156" s="83">
        <f t="shared" si="17"/>
        <v>307.09270829720731</v>
      </c>
      <c r="G156" s="83">
        <f t="shared" si="21"/>
        <v>2067.424724965028</v>
      </c>
      <c r="H156" s="117">
        <f>PMT(F6/12,F7,-F5)</f>
        <v>2374.5174332622355</v>
      </c>
      <c r="I156" s="70">
        <f t="shared" si="18"/>
        <v>79823.964154290268</v>
      </c>
      <c r="J156" s="70">
        <f t="shared" si="22"/>
        <v>616882.85866909428</v>
      </c>
      <c r="K156" s="70">
        <f t="shared" si="19"/>
        <v>537058.89451480401</v>
      </c>
    </row>
    <row r="157" spans="2:11" ht="16.05" customHeight="1" x14ac:dyDescent="0.3">
      <c r="B157" s="69">
        <v>145</v>
      </c>
      <c r="C157" s="32">
        <f t="shared" si="20"/>
        <v>79823.964154290268</v>
      </c>
      <c r="D157" s="72">
        <v>5.5E-2</v>
      </c>
      <c r="E157" s="72">
        <f t="shared" si="23"/>
        <v>4.4999999999999998E-2</v>
      </c>
      <c r="F157" s="83">
        <f t="shared" si="17"/>
        <v>299.3398655785885</v>
      </c>
      <c r="G157" s="83">
        <f t="shared" si="21"/>
        <v>2075.1775676836469</v>
      </c>
      <c r="H157" s="117">
        <f>PMT(F6/12,F7,-F5)</f>
        <v>2374.5174332622355</v>
      </c>
      <c r="I157" s="70">
        <f t="shared" si="18"/>
        <v>77748.786586606628</v>
      </c>
      <c r="J157" s="70">
        <f t="shared" si="22"/>
        <v>618168.01072855957</v>
      </c>
      <c r="K157" s="70">
        <f t="shared" si="19"/>
        <v>540419.22414195293</v>
      </c>
    </row>
    <row r="158" spans="2:11" ht="16.05" customHeight="1" x14ac:dyDescent="0.3">
      <c r="B158" s="69">
        <v>146</v>
      </c>
      <c r="C158" s="32">
        <f t="shared" si="20"/>
        <v>77748.786586606628</v>
      </c>
      <c r="D158" s="72">
        <v>5.5E-2</v>
      </c>
      <c r="E158" s="72">
        <f t="shared" si="23"/>
        <v>4.4999999999999998E-2</v>
      </c>
      <c r="F158" s="83">
        <f t="shared" si="17"/>
        <v>291.55794969977484</v>
      </c>
      <c r="G158" s="83">
        <f t="shared" si="21"/>
        <v>2082.9594835624607</v>
      </c>
      <c r="H158" s="117">
        <f>PMT(F6/12,F7,-F5)</f>
        <v>2374.5174332622355</v>
      </c>
      <c r="I158" s="70">
        <f t="shared" si="18"/>
        <v>75665.827103044168</v>
      </c>
      <c r="J158" s="70">
        <f t="shared" si="22"/>
        <v>619455.84014531039</v>
      </c>
      <c r="K158" s="70">
        <f t="shared" si="19"/>
        <v>543790.01304226625</v>
      </c>
    </row>
    <row r="159" spans="2:11" ht="16.05" customHeight="1" x14ac:dyDescent="0.3">
      <c r="B159" s="69">
        <v>147</v>
      </c>
      <c r="C159" s="32">
        <f t="shared" si="20"/>
        <v>75665.827103044168</v>
      </c>
      <c r="D159" s="72">
        <v>5.5E-2</v>
      </c>
      <c r="E159" s="72">
        <f t="shared" si="23"/>
        <v>4.4999999999999998E-2</v>
      </c>
      <c r="F159" s="83">
        <f t="shared" si="17"/>
        <v>283.74685163641561</v>
      </c>
      <c r="G159" s="83">
        <f t="shared" si="21"/>
        <v>2090.7705816258199</v>
      </c>
      <c r="H159" s="117">
        <f>PMT(F6/12,F7,-F5)</f>
        <v>2374.5174332622355</v>
      </c>
      <c r="I159" s="70">
        <f t="shared" si="18"/>
        <v>73575.056521418344</v>
      </c>
      <c r="J159" s="70">
        <f t="shared" si="22"/>
        <v>620746.35249708511</v>
      </c>
      <c r="K159" s="70">
        <f t="shared" si="19"/>
        <v>547171.29597566673</v>
      </c>
    </row>
    <row r="160" spans="2:11" ht="16.05" customHeight="1" x14ac:dyDescent="0.3">
      <c r="B160" s="69">
        <v>148</v>
      </c>
      <c r="C160" s="32">
        <f t="shared" si="20"/>
        <v>73575.056521418344</v>
      </c>
      <c r="D160" s="72">
        <v>5.5E-2</v>
      </c>
      <c r="E160" s="72">
        <f t="shared" si="23"/>
        <v>4.4999999999999998E-2</v>
      </c>
      <c r="F160" s="83">
        <f t="shared" si="17"/>
        <v>275.90646195531878</v>
      </c>
      <c r="G160" s="83">
        <f t="shared" si="21"/>
        <v>2098.6109713069168</v>
      </c>
      <c r="H160" s="117">
        <f>PMT(F6/12,F7,-F5)</f>
        <v>2374.5174332622355</v>
      </c>
      <c r="I160" s="70">
        <f t="shared" si="18"/>
        <v>71476.445550111428</v>
      </c>
      <c r="J160" s="70">
        <f t="shared" si="22"/>
        <v>622039.55337324226</v>
      </c>
      <c r="K160" s="70">
        <f t="shared" si="19"/>
        <v>550563.10782313079</v>
      </c>
    </row>
    <row r="161" spans="2:11" ht="16.05" customHeight="1" x14ac:dyDescent="0.3">
      <c r="B161" s="69">
        <v>149</v>
      </c>
      <c r="C161" s="32">
        <f t="shared" si="20"/>
        <v>71476.445550111428</v>
      </c>
      <c r="D161" s="72">
        <v>5.5E-2</v>
      </c>
      <c r="E161" s="72">
        <f t="shared" si="23"/>
        <v>4.4999999999999998E-2</v>
      </c>
      <c r="F161" s="83">
        <f t="shared" si="17"/>
        <v>268.03667081291786</v>
      </c>
      <c r="G161" s="83">
        <f t="shared" si="21"/>
        <v>2106.4807624493178</v>
      </c>
      <c r="H161" s="117">
        <f>PMT(F6/12,F7,-F5)</f>
        <v>2374.5174332622355</v>
      </c>
      <c r="I161" s="70">
        <f t="shared" si="18"/>
        <v>69369.964787662117</v>
      </c>
      <c r="J161" s="70">
        <f t="shared" si="22"/>
        <v>623335.44837478478</v>
      </c>
      <c r="K161" s="70">
        <f t="shared" si="19"/>
        <v>553965.48358712264</v>
      </c>
    </row>
    <row r="162" spans="2:11" ht="16.05" customHeight="1" x14ac:dyDescent="0.3">
      <c r="B162" s="69">
        <v>150</v>
      </c>
      <c r="C162" s="32">
        <f t="shared" si="20"/>
        <v>69369.964787662117</v>
      </c>
      <c r="D162" s="72">
        <v>5.5E-2</v>
      </c>
      <c r="E162" s="72">
        <f t="shared" si="23"/>
        <v>4.4999999999999998E-2</v>
      </c>
      <c r="F162" s="83">
        <f t="shared" si="17"/>
        <v>260.13736795373296</v>
      </c>
      <c r="G162" s="83">
        <f t="shared" si="21"/>
        <v>2114.3800653085027</v>
      </c>
      <c r="H162" s="117">
        <f>PMT(F6/12,F7,-F5)</f>
        <v>2374.5174332622355</v>
      </c>
      <c r="I162" s="70">
        <f t="shared" si="18"/>
        <v>67255.584722353611</v>
      </c>
      <c r="J162" s="70">
        <f t="shared" si="22"/>
        <v>624634.04311438394</v>
      </c>
      <c r="K162" s="70">
        <f t="shared" si="19"/>
        <v>557378.45839203033</v>
      </c>
    </row>
    <row r="163" spans="2:11" ht="16.05" customHeight="1" x14ac:dyDescent="0.3">
      <c r="B163" s="69">
        <v>151</v>
      </c>
      <c r="C163" s="32">
        <f t="shared" si="20"/>
        <v>67255.584722353611</v>
      </c>
      <c r="D163" s="72">
        <v>5.5E-2</v>
      </c>
      <c r="E163" s="72">
        <f t="shared" si="23"/>
        <v>4.4999999999999998E-2</v>
      </c>
      <c r="F163" s="83">
        <f t="shared" si="17"/>
        <v>252.20844270882603</v>
      </c>
      <c r="G163" s="83">
        <f t="shared" si="21"/>
        <v>2122.3089905534093</v>
      </c>
      <c r="H163" s="117">
        <f>PMT(F6/12,F7,-F5)</f>
        <v>2374.5174332622355</v>
      </c>
      <c r="I163" s="70">
        <f t="shared" si="18"/>
        <v>65133.275731800204</v>
      </c>
      <c r="J163" s="70">
        <f t="shared" si="22"/>
        <v>625935.34321640409</v>
      </c>
      <c r="K163" s="70">
        <f t="shared" si="19"/>
        <v>560802.06748460385</v>
      </c>
    </row>
    <row r="164" spans="2:11" ht="16.05" customHeight="1" x14ac:dyDescent="0.3">
      <c r="B164" s="69">
        <v>152</v>
      </c>
      <c r="C164" s="32">
        <f t="shared" si="20"/>
        <v>65133.275731800204</v>
      </c>
      <c r="D164" s="72">
        <v>5.5E-2</v>
      </c>
      <c r="E164" s="72">
        <f t="shared" si="23"/>
        <v>4.4999999999999998E-2</v>
      </c>
      <c r="F164" s="83">
        <f t="shared" si="17"/>
        <v>244.24978399425075</v>
      </c>
      <c r="G164" s="83">
        <f t="shared" si="21"/>
        <v>2130.2676492679848</v>
      </c>
      <c r="H164" s="117">
        <f>PMT(F6/12,F7,-F5)</f>
        <v>2374.5174332622355</v>
      </c>
      <c r="I164" s="70">
        <f t="shared" si="18"/>
        <v>63003.008082532222</v>
      </c>
      <c r="J164" s="70">
        <f t="shared" si="22"/>
        <v>627239.35431692679</v>
      </c>
      <c r="K164" s="70">
        <f t="shared" si="19"/>
        <v>564236.34623439459</v>
      </c>
    </row>
    <row r="165" spans="2:11" ht="16.05" customHeight="1" x14ac:dyDescent="0.3">
      <c r="B165" s="69">
        <v>153</v>
      </c>
      <c r="C165" s="32">
        <f t="shared" si="20"/>
        <v>63003.008082532222</v>
      </c>
      <c r="D165" s="72">
        <v>5.5E-2</v>
      </c>
      <c r="E165" s="72">
        <f t="shared" si="23"/>
        <v>4.4999999999999998E-2</v>
      </c>
      <c r="F165" s="83">
        <f t="shared" si="17"/>
        <v>236.26128030949585</v>
      </c>
      <c r="G165" s="83">
        <f t="shared" si="21"/>
        <v>2138.2561529527397</v>
      </c>
      <c r="H165" s="117">
        <f>PMT(F6/12,F7,-F5)</f>
        <v>2374.5174332622355</v>
      </c>
      <c r="I165" s="70">
        <f t="shared" si="18"/>
        <v>60864.751929579485</v>
      </c>
      <c r="J165" s="70">
        <f t="shared" si="22"/>
        <v>628546.08206377528</v>
      </c>
      <c r="K165" s="70">
        <f t="shared" si="19"/>
        <v>567681.33013419574</v>
      </c>
    </row>
    <row r="166" spans="2:11" ht="16.05" customHeight="1" x14ac:dyDescent="0.3">
      <c r="B166" s="69">
        <v>154</v>
      </c>
      <c r="C166" s="32">
        <f t="shared" si="20"/>
        <v>60864.751929579485</v>
      </c>
      <c r="D166" s="72">
        <v>5.5E-2</v>
      </c>
      <c r="E166" s="72">
        <f t="shared" si="23"/>
        <v>4.4999999999999998E-2</v>
      </c>
      <c r="F166" s="83">
        <f t="shared" si="17"/>
        <v>228.24281973592306</v>
      </c>
      <c r="G166" s="83">
        <f t="shared" si="21"/>
        <v>2146.2746135263124</v>
      </c>
      <c r="H166" s="117">
        <f>PMT(F6/12,F7,-F5)</f>
        <v>2374.5174332622355</v>
      </c>
      <c r="I166" s="70">
        <f t="shared" si="18"/>
        <v>58718.477316053169</v>
      </c>
      <c r="J166" s="70">
        <f t="shared" si="22"/>
        <v>629855.53211653873</v>
      </c>
      <c r="K166" s="70">
        <f t="shared" si="19"/>
        <v>571137.05480048561</v>
      </c>
    </row>
    <row r="167" spans="2:11" ht="16.05" customHeight="1" x14ac:dyDescent="0.3">
      <c r="B167" s="69">
        <v>155</v>
      </c>
      <c r="C167" s="32">
        <f t="shared" si="20"/>
        <v>58718.477316053169</v>
      </c>
      <c r="D167" s="72">
        <v>5.5E-2</v>
      </c>
      <c r="E167" s="72">
        <f t="shared" si="23"/>
        <v>4.4999999999999998E-2</v>
      </c>
      <c r="F167" s="83">
        <f t="shared" si="17"/>
        <v>220.19428993519935</v>
      </c>
      <c r="G167" s="83">
        <f t="shared" si="21"/>
        <v>2154.3231433270362</v>
      </c>
      <c r="H167" s="117">
        <f>PMT(F6/12,F7,-F5)</f>
        <v>2374.5174332622355</v>
      </c>
      <c r="I167" s="70">
        <f t="shared" si="18"/>
        <v>56564.154172726136</v>
      </c>
      <c r="J167" s="70">
        <f t="shared" si="22"/>
        <v>631167.71014659712</v>
      </c>
      <c r="K167" s="70">
        <f t="shared" si="19"/>
        <v>574603.55597387103</v>
      </c>
    </row>
    <row r="168" spans="2:11" ht="16.05" customHeight="1" x14ac:dyDescent="0.3">
      <c r="B168" s="69">
        <v>156</v>
      </c>
      <c r="C168" s="32">
        <f t="shared" si="20"/>
        <v>56564.154172726136</v>
      </c>
      <c r="D168" s="72">
        <v>5.5E-2</v>
      </c>
      <c r="E168" s="72">
        <f t="shared" si="23"/>
        <v>4.4999999999999998E-2</v>
      </c>
      <c r="F168" s="83">
        <f t="shared" si="17"/>
        <v>212.115578147723</v>
      </c>
      <c r="G168" s="83">
        <f t="shared" si="21"/>
        <v>2162.4018551145127</v>
      </c>
      <c r="H168" s="117">
        <f>PMT(F6/12,F7,-F5)</f>
        <v>2374.5174332622355</v>
      </c>
      <c r="I168" s="70">
        <f t="shared" si="18"/>
        <v>54401.752317611623</v>
      </c>
      <c r="J168" s="70">
        <f t="shared" si="22"/>
        <v>632482.62183714553</v>
      </c>
      <c r="K168" s="70">
        <f t="shared" si="19"/>
        <v>578080.86951953394</v>
      </c>
    </row>
    <row r="169" spans="2:11" ht="16.05" customHeight="1" x14ac:dyDescent="0.3">
      <c r="B169" s="69">
        <v>157</v>
      </c>
      <c r="C169" s="32">
        <f t="shared" si="20"/>
        <v>54401.752317611623</v>
      </c>
      <c r="D169" s="72">
        <v>5.5E-2</v>
      </c>
      <c r="E169" s="72">
        <f t="shared" si="23"/>
        <v>4.4999999999999998E-2</v>
      </c>
      <c r="F169" s="83">
        <f t="shared" si="17"/>
        <v>204.00657119104358</v>
      </c>
      <c r="G169" s="83">
        <f t="shared" si="21"/>
        <v>2170.5108620711917</v>
      </c>
      <c r="H169" s="117">
        <f>PMT(F6/12,F7,-F5)</f>
        <v>2374.5174332622355</v>
      </c>
      <c r="I169" s="70">
        <f t="shared" si="18"/>
        <v>52231.241455540432</v>
      </c>
      <c r="J169" s="70">
        <f t="shared" si="22"/>
        <v>633800.27288321883</v>
      </c>
      <c r="K169" s="70">
        <f t="shared" si="19"/>
        <v>581569.03142767842</v>
      </c>
    </row>
    <row r="170" spans="2:11" ht="16.05" customHeight="1" x14ac:dyDescent="0.3">
      <c r="B170" s="69">
        <v>158</v>
      </c>
      <c r="C170" s="32">
        <f t="shared" si="20"/>
        <v>52231.241455540432</v>
      </c>
      <c r="D170" s="72">
        <v>5.5E-2</v>
      </c>
      <c r="E170" s="72">
        <f t="shared" si="23"/>
        <v>4.4999999999999998E-2</v>
      </c>
      <c r="F170" s="83">
        <f t="shared" si="17"/>
        <v>195.86715545827659</v>
      </c>
      <c r="G170" s="83">
        <f t="shared" si="21"/>
        <v>2178.6502778039589</v>
      </c>
      <c r="H170" s="117">
        <f>PMT(F6/12,F7,-F5)</f>
        <v>2374.5174332622355</v>
      </c>
      <c r="I170" s="70">
        <f t="shared" si="18"/>
        <v>50052.591177736474</v>
      </c>
      <c r="J170" s="70">
        <f t="shared" si="22"/>
        <v>635120.66899171646</v>
      </c>
      <c r="K170" s="70">
        <f t="shared" si="19"/>
        <v>585068.07781397994</v>
      </c>
    </row>
    <row r="171" spans="2:11" ht="16.05" customHeight="1" x14ac:dyDescent="0.3">
      <c r="B171" s="69">
        <v>159</v>
      </c>
      <c r="C171" s="32">
        <f t="shared" si="20"/>
        <v>50052.591177736474</v>
      </c>
      <c r="D171" s="72">
        <v>5.5E-2</v>
      </c>
      <c r="E171" s="72">
        <f t="shared" si="23"/>
        <v>4.4999999999999998E-2</v>
      </c>
      <c r="F171" s="83">
        <f t="shared" si="17"/>
        <v>187.69721691651179</v>
      </c>
      <c r="G171" s="83">
        <f t="shared" si="21"/>
        <v>2186.8202163457236</v>
      </c>
      <c r="H171" s="117">
        <f>PMT(F6/12,F7,-F5)</f>
        <v>2374.5174332622355</v>
      </c>
      <c r="I171" s="70">
        <f t="shared" si="18"/>
        <v>47865.77096139075</v>
      </c>
      <c r="J171" s="70">
        <f t="shared" si="22"/>
        <v>636443.81588142691</v>
      </c>
      <c r="K171" s="70">
        <f t="shared" si="19"/>
        <v>588578.0449200361</v>
      </c>
    </row>
    <row r="172" spans="2:11" ht="16.05" customHeight="1" x14ac:dyDescent="0.3">
      <c r="B172" s="69">
        <v>160</v>
      </c>
      <c r="C172" s="32">
        <f t="shared" si="20"/>
        <v>47865.77096139075</v>
      </c>
      <c r="D172" s="72">
        <v>5.5E-2</v>
      </c>
      <c r="E172" s="72">
        <f t="shared" si="23"/>
        <v>4.4999999999999998E-2</v>
      </c>
      <c r="F172" s="83">
        <f t="shared" si="17"/>
        <v>179.4966411052153</v>
      </c>
      <c r="G172" s="83">
        <f t="shared" si="21"/>
        <v>2195.02079215702</v>
      </c>
      <c r="H172" s="117">
        <f>PMT(F6/12,F7,-F5)</f>
        <v>2374.5174332622355</v>
      </c>
      <c r="I172" s="70">
        <f t="shared" si="18"/>
        <v>45670.750169233732</v>
      </c>
      <c r="J172" s="70">
        <f t="shared" si="22"/>
        <v>637769.71928305272</v>
      </c>
      <c r="K172" s="70">
        <f t="shared" si="19"/>
        <v>592098.96911381895</v>
      </c>
    </row>
    <row r="173" spans="2:11" ht="16.05" customHeight="1" x14ac:dyDescent="0.3">
      <c r="B173" s="69">
        <v>161</v>
      </c>
      <c r="C173" s="32">
        <f t="shared" si="20"/>
        <v>45670.750169233732</v>
      </c>
      <c r="D173" s="72">
        <v>5.5E-2</v>
      </c>
      <c r="E173" s="72">
        <f t="shared" si="23"/>
        <v>4.4999999999999998E-2</v>
      </c>
      <c r="F173" s="83">
        <f t="shared" si="17"/>
        <v>171.2653131346265</v>
      </c>
      <c r="G173" s="83">
        <f t="shared" si="21"/>
        <v>2203.252120127609</v>
      </c>
      <c r="H173" s="117">
        <f>PMT(F6/12,F7,-F5)</f>
        <v>2374.5174332622355</v>
      </c>
      <c r="I173" s="70">
        <f t="shared" si="18"/>
        <v>43467.498049106121</v>
      </c>
      <c r="J173" s="70">
        <f t="shared" si="22"/>
        <v>639098.38493923505</v>
      </c>
      <c r="K173" s="70">
        <f t="shared" si="19"/>
        <v>595630.88689012895</v>
      </c>
    </row>
    <row r="174" spans="2:11" ht="16.05" customHeight="1" x14ac:dyDescent="0.3">
      <c r="B174" s="69">
        <v>162</v>
      </c>
      <c r="C174" s="32">
        <f t="shared" si="20"/>
        <v>43467.498049106121</v>
      </c>
      <c r="D174" s="72">
        <v>5.5E-2</v>
      </c>
      <c r="E174" s="72">
        <f t="shared" si="23"/>
        <v>4.4999999999999998E-2</v>
      </c>
      <c r="F174" s="83">
        <f t="shared" si="17"/>
        <v>163.00311768414795</v>
      </c>
      <c r="G174" s="83">
        <f t="shared" si="21"/>
        <v>2211.5143155780875</v>
      </c>
      <c r="H174" s="117">
        <f>PMT(F6/12,F7,-F5)</f>
        <v>2374.5174332622355</v>
      </c>
      <c r="I174" s="70">
        <f t="shared" si="18"/>
        <v>41255.983733528032</v>
      </c>
      <c r="J174" s="70">
        <f t="shared" si="22"/>
        <v>640429.81860457896</v>
      </c>
      <c r="K174" s="70">
        <f t="shared" si="19"/>
        <v>599173.8348710509</v>
      </c>
    </row>
    <row r="175" spans="2:11" ht="16.05" customHeight="1" x14ac:dyDescent="0.3">
      <c r="B175" s="69">
        <v>163</v>
      </c>
      <c r="C175" s="32">
        <f t="shared" si="20"/>
        <v>41255.983733528032</v>
      </c>
      <c r="D175" s="72">
        <v>5.5E-2</v>
      </c>
      <c r="E175" s="72">
        <f t="shared" si="23"/>
        <v>4.4999999999999998E-2</v>
      </c>
      <c r="F175" s="83">
        <f t="shared" si="17"/>
        <v>154.70993900073012</v>
      </c>
      <c r="G175" s="83">
        <f t="shared" si="21"/>
        <v>2219.8074942615053</v>
      </c>
      <c r="H175" s="117">
        <f>PMT(F6/12,F7,-F5)</f>
        <v>2374.5174332622355</v>
      </c>
      <c r="I175" s="70">
        <f t="shared" si="18"/>
        <v>39036.176239266526</v>
      </c>
      <c r="J175" s="70">
        <f t="shared" si="22"/>
        <v>641764.02604567783</v>
      </c>
      <c r="K175" s="70">
        <f t="shared" si="19"/>
        <v>602727.84980641131</v>
      </c>
    </row>
    <row r="176" spans="2:11" ht="16.05" customHeight="1" x14ac:dyDescent="0.3">
      <c r="B176" s="69">
        <v>164</v>
      </c>
      <c r="C176" s="32">
        <f t="shared" si="20"/>
        <v>39036.176239266526</v>
      </c>
      <c r="D176" s="72">
        <v>5.5E-2</v>
      </c>
      <c r="E176" s="72">
        <f t="shared" si="23"/>
        <v>4.4999999999999998E-2</v>
      </c>
      <c r="F176" s="83">
        <f t="shared" si="17"/>
        <v>146.38566089724947</v>
      </c>
      <c r="G176" s="83">
        <f t="shared" si="21"/>
        <v>2228.1317723649859</v>
      </c>
      <c r="H176" s="117">
        <f>PMT(F6/12,F7,-F5)</f>
        <v>2374.5174332622355</v>
      </c>
      <c r="I176" s="70">
        <f t="shared" si="18"/>
        <v>36808.044466901541</v>
      </c>
      <c r="J176" s="70">
        <f t="shared" si="22"/>
        <v>643101.01304113877</v>
      </c>
      <c r="K176" s="70">
        <f t="shared" si="19"/>
        <v>606292.96857423719</v>
      </c>
    </row>
    <row r="177" spans="2:11" ht="16.05" customHeight="1" x14ac:dyDescent="0.3">
      <c r="B177" s="69">
        <v>165</v>
      </c>
      <c r="C177" s="32">
        <f t="shared" si="20"/>
        <v>36808.044466901541</v>
      </c>
      <c r="D177" s="72">
        <v>5.5E-2</v>
      </c>
      <c r="E177" s="72">
        <f t="shared" si="23"/>
        <v>4.4999999999999998E-2</v>
      </c>
      <c r="F177" s="83">
        <f t="shared" si="17"/>
        <v>138.03016675088077</v>
      </c>
      <c r="G177" s="83">
        <f t="shared" si="21"/>
        <v>2236.4872665113548</v>
      </c>
      <c r="H177" s="117">
        <f>PMT(F6/12,F7,-F5)</f>
        <v>2374.5174332622355</v>
      </c>
      <c r="I177" s="70">
        <f t="shared" si="18"/>
        <v>34571.557200390183</v>
      </c>
      <c r="J177" s="70">
        <f t="shared" si="22"/>
        <v>644440.78538160736</v>
      </c>
      <c r="K177" s="70">
        <f t="shared" si="19"/>
        <v>609869.22818121722</v>
      </c>
    </row>
    <row r="178" spans="2:11" ht="16.05" customHeight="1" x14ac:dyDescent="0.3">
      <c r="B178" s="69">
        <v>166</v>
      </c>
      <c r="C178" s="32">
        <f t="shared" si="20"/>
        <v>34571.557200390183</v>
      </c>
      <c r="D178" s="72">
        <v>5.5E-2</v>
      </c>
      <c r="E178" s="72">
        <f t="shared" si="23"/>
        <v>4.4999999999999998E-2</v>
      </c>
      <c r="F178" s="83">
        <f t="shared" si="17"/>
        <v>129.64333950146317</v>
      </c>
      <c r="G178" s="83">
        <f t="shared" si="21"/>
        <v>2244.8740937607722</v>
      </c>
      <c r="H178" s="117">
        <f>PMT(F6/12,F7,-F5)</f>
        <v>2374.5174332622355</v>
      </c>
      <c r="I178" s="70">
        <f t="shared" si="18"/>
        <v>32326.683106629411</v>
      </c>
      <c r="J178" s="70">
        <f t="shared" si="22"/>
        <v>645783.34886979288</v>
      </c>
      <c r="K178" s="70">
        <f t="shared" si="19"/>
        <v>613456.66576316347</v>
      </c>
    </row>
    <row r="179" spans="2:11" ht="16.05" customHeight="1" x14ac:dyDescent="0.3">
      <c r="B179" s="69">
        <v>167</v>
      </c>
      <c r="C179" s="32">
        <f t="shared" si="20"/>
        <v>32326.683106629411</v>
      </c>
      <c r="D179" s="72">
        <v>5.5E-2</v>
      </c>
      <c r="E179" s="72">
        <f t="shared" si="23"/>
        <v>4.4999999999999998E-2</v>
      </c>
      <c r="F179" s="83">
        <f t="shared" si="17"/>
        <v>121.22506164986028</v>
      </c>
      <c r="G179" s="83">
        <f t="shared" si="21"/>
        <v>2253.2923716123751</v>
      </c>
      <c r="H179" s="117">
        <f>PMT(F6/12,F7,-F5)</f>
        <v>2374.5174332622355</v>
      </c>
      <c r="I179" s="70">
        <f t="shared" si="18"/>
        <v>30073.390735017034</v>
      </c>
      <c r="J179" s="70">
        <f t="shared" si="22"/>
        <v>647128.70932049328</v>
      </c>
      <c r="K179" s="70">
        <f t="shared" si="19"/>
        <v>617055.31858547626</v>
      </c>
    </row>
    <row r="180" spans="2:11" ht="16.05" customHeight="1" x14ac:dyDescent="0.3">
      <c r="B180" s="69">
        <v>168</v>
      </c>
      <c r="C180" s="32">
        <f t="shared" si="20"/>
        <v>30073.390735017034</v>
      </c>
      <c r="D180" s="72">
        <v>5.5E-2</v>
      </c>
      <c r="E180" s="72">
        <f t="shared" si="23"/>
        <v>4.4999999999999998E-2</v>
      </c>
      <c r="F180" s="83">
        <f t="shared" si="17"/>
        <v>112.77521525631387</v>
      </c>
      <c r="G180" s="83">
        <f t="shared" si="21"/>
        <v>2261.7422180059216</v>
      </c>
      <c r="H180" s="117">
        <f>PMT(F6/12,F7,-F5)</f>
        <v>2374.5174332622355</v>
      </c>
      <c r="I180" s="70">
        <f t="shared" si="18"/>
        <v>27811.648517011112</v>
      </c>
      <c r="J180" s="70">
        <f t="shared" si="22"/>
        <v>648476.87256062066</v>
      </c>
      <c r="K180" s="70">
        <f t="shared" si="19"/>
        <v>620665.22404360957</v>
      </c>
    </row>
    <row r="181" spans="2:11" ht="16.05" customHeight="1" x14ac:dyDescent="0.3">
      <c r="B181" s="69">
        <v>169</v>
      </c>
      <c r="C181" s="32">
        <f t="shared" si="20"/>
        <v>27811.648517011112</v>
      </c>
      <c r="D181" s="72">
        <v>5.5E-2</v>
      </c>
      <c r="E181" s="72">
        <f t="shared" si="23"/>
        <v>4.4999999999999998E-2</v>
      </c>
      <c r="F181" s="83">
        <f t="shared" si="17"/>
        <v>104.29368193879166</v>
      </c>
      <c r="G181" s="83">
        <f t="shared" si="21"/>
        <v>2270.223751323444</v>
      </c>
      <c r="H181" s="117">
        <f>PMT(F6/12,F7,-F5)</f>
        <v>2374.5174332622355</v>
      </c>
      <c r="I181" s="70">
        <f t="shared" si="18"/>
        <v>25541.424765687669</v>
      </c>
      <c r="J181" s="70">
        <f t="shared" si="22"/>
        <v>649827.84442922624</v>
      </c>
      <c r="K181" s="70">
        <f t="shared" si="19"/>
        <v>624286.41966353857</v>
      </c>
    </row>
    <row r="182" spans="2:11" ht="16.05" customHeight="1" x14ac:dyDescent="0.3">
      <c r="B182" s="69">
        <v>170</v>
      </c>
      <c r="C182" s="32">
        <f t="shared" si="20"/>
        <v>25541.424765687669</v>
      </c>
      <c r="D182" s="72">
        <v>5.5E-2</v>
      </c>
      <c r="E182" s="72">
        <f t="shared" si="23"/>
        <v>4.4999999999999998E-2</v>
      </c>
      <c r="F182" s="83">
        <f t="shared" si="17"/>
        <v>95.780342871328756</v>
      </c>
      <c r="G182" s="83">
        <f t="shared" si="21"/>
        <v>2278.7370903909068</v>
      </c>
      <c r="H182" s="117">
        <f>PMT(F6/12,F7,-F5)</f>
        <v>2374.5174332622355</v>
      </c>
      <c r="I182" s="70">
        <f t="shared" si="18"/>
        <v>23262.687675296762</v>
      </c>
      <c r="J182" s="70">
        <f t="shared" si="22"/>
        <v>651181.6307775256</v>
      </c>
      <c r="K182" s="70">
        <f t="shared" si="19"/>
        <v>627918.9431022288</v>
      </c>
    </row>
    <row r="183" spans="2:11" ht="16.05" customHeight="1" x14ac:dyDescent="0.3">
      <c r="B183" s="69">
        <v>171</v>
      </c>
      <c r="C183" s="32">
        <f t="shared" si="20"/>
        <v>23262.687675296762</v>
      </c>
      <c r="D183" s="72">
        <v>5.5E-2</v>
      </c>
      <c r="E183" s="72">
        <f t="shared" si="23"/>
        <v>4.4999999999999998E-2</v>
      </c>
      <c r="F183" s="83">
        <f t="shared" si="17"/>
        <v>87.235078782362848</v>
      </c>
      <c r="G183" s="83">
        <f t="shared" si="21"/>
        <v>2287.2823544798725</v>
      </c>
      <c r="H183" s="117">
        <f>PMT(F6/12,F7,-F5)</f>
        <v>2374.5174332622355</v>
      </c>
      <c r="I183" s="70">
        <f t="shared" si="18"/>
        <v>20975.405320816888</v>
      </c>
      <c r="J183" s="70">
        <f t="shared" si="22"/>
        <v>652538.23746892437</v>
      </c>
      <c r="K183" s="70">
        <f t="shared" si="19"/>
        <v>631562.83214810747</v>
      </c>
    </row>
    <row r="184" spans="2:11" ht="16.05" customHeight="1" x14ac:dyDescent="0.3">
      <c r="B184" s="69">
        <v>172</v>
      </c>
      <c r="C184" s="32">
        <f t="shared" si="20"/>
        <v>20975.405320816888</v>
      </c>
      <c r="D184" s="72">
        <v>5.5E-2</v>
      </c>
      <c r="E184" s="72">
        <f t="shared" si="23"/>
        <v>4.4999999999999998E-2</v>
      </c>
      <c r="F184" s="83">
        <f t="shared" si="17"/>
        <v>78.657769953063323</v>
      </c>
      <c r="G184" s="83">
        <f t="shared" si="21"/>
        <v>2295.859663309172</v>
      </c>
      <c r="H184" s="117">
        <f>PMT(F6/12,F7,-F5)</f>
        <v>2374.5174332622355</v>
      </c>
      <c r="I184" s="70">
        <f t="shared" si="18"/>
        <v>18679.545657507715</v>
      </c>
      <c r="J184" s="70">
        <f t="shared" si="22"/>
        <v>653897.67037904344</v>
      </c>
      <c r="K184" s="70">
        <f t="shared" si="19"/>
        <v>635218.12472153571</v>
      </c>
    </row>
    <row r="185" spans="2:11" ht="16.05" customHeight="1" x14ac:dyDescent="0.3">
      <c r="B185" s="69">
        <v>173</v>
      </c>
      <c r="C185" s="32">
        <f t="shared" si="20"/>
        <v>18679.545657507715</v>
      </c>
      <c r="D185" s="72">
        <v>5.5E-2</v>
      </c>
      <c r="E185" s="72">
        <f t="shared" si="23"/>
        <v>4.4999999999999998E-2</v>
      </c>
      <c r="F185" s="83">
        <f t="shared" si="17"/>
        <v>70.048296215653934</v>
      </c>
      <c r="G185" s="83">
        <f t="shared" si="21"/>
        <v>2304.4691370465816</v>
      </c>
      <c r="H185" s="117">
        <f>PMT(F6/12,F7,-F5)</f>
        <v>2374.5174332622355</v>
      </c>
      <c r="I185" s="70">
        <f t="shared" si="18"/>
        <v>16375.076520461134</v>
      </c>
      <c r="J185" s="70">
        <f t="shared" si="22"/>
        <v>655259.93539574405</v>
      </c>
      <c r="K185" s="70">
        <f t="shared" si="19"/>
        <v>638884.85887528292</v>
      </c>
    </row>
    <row r="186" spans="2:11" ht="16.05" customHeight="1" x14ac:dyDescent="0.3">
      <c r="B186" s="69">
        <v>174</v>
      </c>
      <c r="C186" s="32">
        <f t="shared" si="20"/>
        <v>16375.076520461134</v>
      </c>
      <c r="D186" s="72">
        <v>5.5E-2</v>
      </c>
      <c r="E186" s="72">
        <f t="shared" si="23"/>
        <v>4.4999999999999998E-2</v>
      </c>
      <c r="F186" s="83">
        <f t="shared" si="17"/>
        <v>61.406536951729258</v>
      </c>
      <c r="G186" s="83">
        <f t="shared" si="21"/>
        <v>2313.1108963105062</v>
      </c>
      <c r="H186" s="117">
        <f>PMT(F6/12,F7,-F5)</f>
        <v>2374.5174332622355</v>
      </c>
      <c r="I186" s="70">
        <f t="shared" si="18"/>
        <v>14061.965624150627</v>
      </c>
      <c r="J186" s="70">
        <f t="shared" si="22"/>
        <v>656625.03841915401</v>
      </c>
      <c r="K186" s="70">
        <f t="shared" si="19"/>
        <v>642563.07279500342</v>
      </c>
    </row>
    <row r="187" spans="2:11" ht="16.05" customHeight="1" x14ac:dyDescent="0.3">
      <c r="B187" s="69">
        <v>175</v>
      </c>
      <c r="C187" s="32">
        <f t="shared" si="20"/>
        <v>14061.965624150627</v>
      </c>
      <c r="D187" s="72">
        <v>5.5E-2</v>
      </c>
      <c r="E187" s="72">
        <f t="shared" si="23"/>
        <v>4.4999999999999998E-2</v>
      </c>
      <c r="F187" s="83">
        <f t="shared" si="17"/>
        <v>52.732371090564847</v>
      </c>
      <c r="G187" s="83">
        <f t="shared" si="21"/>
        <v>2321.7850621716707</v>
      </c>
      <c r="H187" s="117">
        <f>PMT(F6/12,F7,-F5)</f>
        <v>2374.5174332622355</v>
      </c>
      <c r="I187" s="70">
        <f t="shared" si="18"/>
        <v>11740.180561978956</v>
      </c>
      <c r="J187" s="70">
        <f t="shared" si="22"/>
        <v>657992.98536169261</v>
      </c>
      <c r="K187" s="70">
        <f t="shared" si="19"/>
        <v>646252.80479971366</v>
      </c>
    </row>
    <row r="188" spans="2:11" ht="16.05" customHeight="1" x14ac:dyDescent="0.3">
      <c r="B188" s="69">
        <v>176</v>
      </c>
      <c r="C188" s="32">
        <f t="shared" si="20"/>
        <v>11740.180561978956</v>
      </c>
      <c r="D188" s="72">
        <v>5.5E-2</v>
      </c>
      <c r="E188" s="72">
        <f t="shared" si="23"/>
        <v>4.4999999999999998E-2</v>
      </c>
      <c r="F188" s="83">
        <f t="shared" si="17"/>
        <v>44.025677107421082</v>
      </c>
      <c r="G188" s="83">
        <f t="shared" si="21"/>
        <v>2330.4917561548145</v>
      </c>
      <c r="H188" s="117">
        <f>PMT(F6/12,F7,-F5)</f>
        <v>2374.5174332622355</v>
      </c>
      <c r="I188" s="70">
        <f t="shared" si="18"/>
        <v>9409.688805824142</v>
      </c>
      <c r="J188" s="70">
        <f t="shared" si="22"/>
        <v>659363.78214809659</v>
      </c>
      <c r="K188" s="70">
        <f t="shared" si="19"/>
        <v>649954.09334227245</v>
      </c>
    </row>
    <row r="189" spans="2:11" ht="16.05" customHeight="1" x14ac:dyDescent="0.3">
      <c r="B189" s="69">
        <v>177</v>
      </c>
      <c r="C189" s="32">
        <f t="shared" si="20"/>
        <v>9409.688805824142</v>
      </c>
      <c r="D189" s="72">
        <v>5.5E-2</v>
      </c>
      <c r="E189" s="72">
        <f t="shared" si="23"/>
        <v>4.4999999999999998E-2</v>
      </c>
      <c r="F189" s="83">
        <f t="shared" si="17"/>
        <v>35.286333021840527</v>
      </c>
      <c r="G189" s="83">
        <f t="shared" si="21"/>
        <v>2339.2311002403949</v>
      </c>
      <c r="H189" s="117">
        <f>PMT(F6/12,F7,-F5)</f>
        <v>2374.5174332622355</v>
      </c>
      <c r="I189" s="70">
        <f t="shared" si="18"/>
        <v>7070.4577055837472</v>
      </c>
      <c r="J189" s="70">
        <f t="shared" si="22"/>
        <v>660737.43471544574</v>
      </c>
      <c r="K189" s="70">
        <f t="shared" si="19"/>
        <v>653666.97700986196</v>
      </c>
    </row>
    <row r="190" spans="2:11" ht="16.05" customHeight="1" x14ac:dyDescent="0.3">
      <c r="B190" s="69">
        <v>178</v>
      </c>
      <c r="C190" s="32">
        <f t="shared" si="20"/>
        <v>7070.4577055837472</v>
      </c>
      <c r="D190" s="72">
        <v>5.5E-2</v>
      </c>
      <c r="E190" s="72">
        <f t="shared" si="23"/>
        <v>4.4999999999999998E-2</v>
      </c>
      <c r="F190" s="83">
        <f t="shared" si="17"/>
        <v>26.514216395939048</v>
      </c>
      <c r="G190" s="83">
        <f t="shared" si="21"/>
        <v>2348.0032168662965</v>
      </c>
      <c r="H190" s="117">
        <f>PMT(F6/12,F7,-F5)</f>
        <v>2374.5174332622355</v>
      </c>
      <c r="I190" s="70">
        <f t="shared" si="18"/>
        <v>4722.4544887174507</v>
      </c>
      <c r="J190" s="70">
        <f t="shared" si="22"/>
        <v>662113.94901318848</v>
      </c>
      <c r="K190" s="70">
        <f t="shared" si="19"/>
        <v>657391.494524471</v>
      </c>
    </row>
    <row r="191" spans="2:11" ht="16.05" customHeight="1" x14ac:dyDescent="0.3">
      <c r="B191" s="69">
        <v>179</v>
      </c>
      <c r="C191" s="32">
        <f t="shared" si="20"/>
        <v>4722.4544887174507</v>
      </c>
      <c r="D191" s="72">
        <v>5.5E-2</v>
      </c>
      <c r="E191" s="72">
        <f t="shared" si="23"/>
        <v>4.4999999999999998E-2</v>
      </c>
      <c r="F191" s="83">
        <f t="shared" si="17"/>
        <v>17.70920433269044</v>
      </c>
      <c r="G191" s="83">
        <f t="shared" si="21"/>
        <v>2356.8082289295448</v>
      </c>
      <c r="H191" s="117">
        <f>PMT(F6/12,F7,-F5)</f>
        <v>2374.5174332622355</v>
      </c>
      <c r="I191" s="70">
        <f t="shared" si="18"/>
        <v>2365.6462597879058</v>
      </c>
      <c r="J191" s="70">
        <f t="shared" si="22"/>
        <v>663493.33100316767</v>
      </c>
      <c r="K191" s="70">
        <f t="shared" si="19"/>
        <v>661127.68474337971</v>
      </c>
    </row>
    <row r="192" spans="2:11" ht="16.05" customHeight="1" x14ac:dyDescent="0.3">
      <c r="B192" s="69">
        <v>180</v>
      </c>
      <c r="C192" s="32">
        <f t="shared" si="20"/>
        <v>2365.6462597879058</v>
      </c>
      <c r="D192" s="72">
        <v>5.5E-2</v>
      </c>
      <c r="E192" s="72">
        <f t="shared" si="23"/>
        <v>4.4999999999999998E-2</v>
      </c>
      <c r="F192" s="83">
        <f t="shared" si="17"/>
        <v>8.871173474204646</v>
      </c>
      <c r="G192" s="83">
        <f t="shared" si="21"/>
        <v>2365.6462597880309</v>
      </c>
      <c r="H192" s="117">
        <f>PMT(F6/12,F7,-F5)</f>
        <v>2374.5174332622355</v>
      </c>
      <c r="I192" s="70">
        <f t="shared" si="18"/>
        <v>-1.2505552149377763E-10</v>
      </c>
      <c r="J192" s="70">
        <f t="shared" si="22"/>
        <v>664875.58665964659</v>
      </c>
      <c r="K192" s="70">
        <f t="shared" si="19"/>
        <v>664875.58665964671</v>
      </c>
    </row>
    <row r="193" spans="2:11" ht="16.05" customHeight="1" x14ac:dyDescent="0.3">
      <c r="B193" s="69">
        <v>181</v>
      </c>
      <c r="C193" s="32">
        <f t="shared" si="20"/>
        <v>-1.2505552149377763E-10</v>
      </c>
      <c r="D193" s="72"/>
      <c r="E193" s="72"/>
      <c r="H193" s="117"/>
      <c r="I193" s="70"/>
      <c r="J193" s="70"/>
      <c r="K193" s="70"/>
    </row>
  </sheetData>
  <mergeCells count="1">
    <mergeCell ref="A2:P2"/>
  </mergeCells>
  <phoneticPr fontId="13" type="noConversion"/>
  <pageMargins left="0.75" right="0.75" top="1" bottom="1" header="0.5" footer="0.5"/>
  <pageSetup orientation="portrait" horizontalDpi="4294967292" verticalDpi="4294967292"/>
  <ignoredErrors>
    <ignoredError sqref="E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 1</vt:lpstr>
      <vt:lpstr>PART 2</vt:lpstr>
      <vt:lpstr>PART 3</vt:lpstr>
      <vt:lpstr>PART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Lopez</cp:lastModifiedBy>
  <dcterms:created xsi:type="dcterms:W3CDTF">2017-01-24T02:21:16Z</dcterms:created>
  <dcterms:modified xsi:type="dcterms:W3CDTF">2023-03-08T21:49:33Z</dcterms:modified>
</cp:coreProperties>
</file>