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-25420" yWindow="140" windowWidth="24080" windowHeight="15540" tabRatio="500" activeTab="1"/>
  </bookViews>
  <sheets>
    <sheet name="Seed Only" sheetId="1" r:id="rId1"/>
    <sheet name="With Series A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9" i="2" l="1"/>
  <c r="Q11" i="2"/>
  <c r="R10" i="2"/>
  <c r="T10" i="2"/>
  <c r="U10" i="2"/>
  <c r="R9" i="2"/>
  <c r="T9" i="2"/>
  <c r="R8" i="2"/>
  <c r="T8" i="2"/>
  <c r="R7" i="2"/>
  <c r="T7" i="2"/>
  <c r="O14" i="2"/>
  <c r="P10" i="2"/>
  <c r="Q10" i="2"/>
  <c r="Q7" i="2"/>
  <c r="O11" i="2"/>
  <c r="O15" i="2"/>
  <c r="O16" i="2"/>
  <c r="Q8" i="2"/>
  <c r="R11" i="2"/>
  <c r="P11" i="2"/>
  <c r="J11" i="2"/>
  <c r="J15" i="2"/>
  <c r="J16" i="2"/>
  <c r="C7" i="2"/>
  <c r="G7" i="2"/>
  <c r="C8" i="2"/>
  <c r="G8" i="2"/>
  <c r="C9" i="2"/>
  <c r="G9" i="2"/>
  <c r="C10" i="2"/>
  <c r="G10" i="2"/>
  <c r="G11" i="2"/>
  <c r="J14" i="2"/>
  <c r="C11" i="2"/>
  <c r="H13" i="2"/>
  <c r="L7" i="2"/>
  <c r="L8" i="2"/>
  <c r="K9" i="2"/>
  <c r="L9" i="2"/>
  <c r="K10" i="2"/>
  <c r="L10" i="2"/>
  <c r="L11" i="2"/>
  <c r="M7" i="2"/>
  <c r="M8" i="2"/>
  <c r="M9" i="2"/>
  <c r="T11" i="2"/>
  <c r="M10" i="2"/>
  <c r="M11" i="2"/>
  <c r="K11" i="2"/>
  <c r="H7" i="2"/>
  <c r="H8" i="2"/>
  <c r="H9" i="2"/>
  <c r="H10" i="2"/>
  <c r="H11" i="2"/>
  <c r="F11" i="2"/>
  <c r="D7" i="2"/>
  <c r="D8" i="2"/>
  <c r="D9" i="2"/>
  <c r="D10" i="2"/>
  <c r="D11" i="2"/>
  <c r="B11" i="2"/>
  <c r="U9" i="2"/>
  <c r="O11" i="1"/>
  <c r="P9" i="1"/>
  <c r="O9" i="1"/>
  <c r="O8" i="1"/>
  <c r="O7" i="1"/>
  <c r="L7" i="1"/>
  <c r="L8" i="1"/>
  <c r="J14" i="1"/>
  <c r="K9" i="1"/>
  <c r="L9" i="1"/>
  <c r="K10" i="1"/>
  <c r="L10" i="1"/>
  <c r="L11" i="1"/>
  <c r="C7" i="1"/>
  <c r="G7" i="1"/>
  <c r="J11" i="1"/>
  <c r="J15" i="1"/>
  <c r="J16" i="1"/>
  <c r="C8" i="1"/>
  <c r="G8" i="1"/>
  <c r="C9" i="1"/>
  <c r="G9" i="1"/>
  <c r="C10" i="1"/>
  <c r="G10" i="1"/>
  <c r="G11" i="1"/>
  <c r="C11" i="1"/>
  <c r="H13" i="1"/>
  <c r="M7" i="1"/>
  <c r="M8" i="1"/>
  <c r="M9" i="1"/>
  <c r="M10" i="1"/>
  <c r="M11" i="1"/>
  <c r="K11" i="1"/>
  <c r="H7" i="1"/>
  <c r="H8" i="1"/>
  <c r="H9" i="1"/>
  <c r="H10" i="1"/>
  <c r="H11" i="1"/>
  <c r="F11" i="1"/>
  <c r="D7" i="1"/>
  <c r="D8" i="1"/>
  <c r="D9" i="1"/>
  <c r="D10" i="1"/>
  <c r="D11" i="1"/>
  <c r="B11" i="1"/>
</calcChain>
</file>

<file path=xl/sharedStrings.xml><?xml version="1.0" encoding="utf-8"?>
<sst xmlns="http://schemas.openxmlformats.org/spreadsheetml/2006/main" count="89" uniqueCount="36">
  <si>
    <t>Pro Forma Cap Table</t>
  </si>
  <si>
    <t>Pre-Money</t>
  </si>
  <si>
    <t>Series A</t>
  </si>
  <si>
    <t>Post-Money</t>
  </si>
  <si>
    <t>Common</t>
  </si>
  <si>
    <t>Total</t>
  </si>
  <si>
    <t>%</t>
  </si>
  <si>
    <t>Investment</t>
  </si>
  <si>
    <t>Founders</t>
  </si>
  <si>
    <t>Pre-Money Valuation</t>
  </si>
  <si>
    <t>True Pre-Money:</t>
  </si>
  <si>
    <t>Price / Share</t>
  </si>
  <si>
    <t>Total $ Invested</t>
  </si>
  <si>
    <t>Post-Money Valuation</t>
  </si>
  <si>
    <t>Sample Company, Inc.</t>
  </si>
  <si>
    <t>Option Pool</t>
  </si>
  <si>
    <t>FOUNDING TEAM</t>
  </si>
  <si>
    <t>OPTION POOL CREATION</t>
  </si>
  <si>
    <t>SEED INVESTMENT</t>
  </si>
  <si>
    <t>Shares</t>
  </si>
  <si>
    <t>Created</t>
  </si>
  <si>
    <t>Options</t>
  </si>
  <si>
    <t>Total Shares</t>
  </si>
  <si>
    <t>Seed Investors</t>
  </si>
  <si>
    <t>Series A Investors</t>
  </si>
  <si>
    <t>EXIT</t>
  </si>
  <si>
    <t>Cash</t>
  </si>
  <si>
    <t>Multiple</t>
  </si>
  <si>
    <t>Investor</t>
  </si>
  <si>
    <t>Exit Price</t>
  </si>
  <si>
    <t>N/A</t>
  </si>
  <si>
    <t>-</t>
  </si>
  <si>
    <t>Seed</t>
  </si>
  <si>
    <t>Issued</t>
  </si>
  <si>
    <t>Payout</t>
  </si>
  <si>
    <t>SERIES A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</si>
</sst>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&quot;$&quot;* #,##0_);_(&quot;$&quot;* \(#,##0\);_(&quot;$&quot;* &quot;-&quot;??_);_(@_)"/>
    <numFmt numFmtId="167" formatCode="0.0000"/>
    <numFmt numFmtId="168" formatCode="&quot;$&quot;#,##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30"/>
      <name val="Arial"/>
      <family val="2"/>
    </font>
    <font>
      <sz val="10"/>
      <color indexed="30"/>
      <name val="Arial"/>
      <family val="2"/>
    </font>
    <font>
      <sz val="10"/>
      <color indexed="17"/>
      <name val="Arial"/>
      <family val="2"/>
    </font>
    <font>
      <sz val="10"/>
      <color indexed="9"/>
      <name val="Arial"/>
      <family val="2"/>
    </font>
    <font>
      <b/>
      <sz val="12"/>
      <color theme="0"/>
      <name val="Arial"/>
    </font>
    <font>
      <sz val="1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Border="1"/>
    <xf numFmtId="42" fontId="2" fillId="0" borderId="0" xfId="0" applyNumberFormat="1" applyFont="1" applyBorder="1"/>
    <xf numFmtId="0" fontId="6" fillId="0" borderId="0" xfId="0" applyFont="1"/>
    <xf numFmtId="0" fontId="6" fillId="0" borderId="1" xfId="0" applyFont="1" applyBorder="1"/>
    <xf numFmtId="0" fontId="2" fillId="0" borderId="0" xfId="0" applyFont="1" applyBorder="1"/>
    <xf numFmtId="37" fontId="2" fillId="0" borderId="0" xfId="0" applyNumberFormat="1" applyFont="1" applyBorder="1"/>
    <xf numFmtId="0" fontId="2" fillId="0" borderId="0" xfId="0" applyFont="1" applyFill="1" applyBorder="1"/>
    <xf numFmtId="166" fontId="2" fillId="0" borderId="0" xfId="2" applyNumberFormat="1" applyFont="1" applyFill="1"/>
    <xf numFmtId="37" fontId="2" fillId="0" borderId="0" xfId="0" applyNumberFormat="1" applyFont="1"/>
    <xf numFmtId="9" fontId="2" fillId="0" borderId="0" xfId="3" applyFont="1"/>
    <xf numFmtId="164" fontId="10" fillId="0" borderId="0" xfId="3" applyNumberFormat="1" applyFont="1" applyBorder="1"/>
    <xf numFmtId="167" fontId="8" fillId="0" borderId="0" xfId="0" applyNumberFormat="1" applyFont="1"/>
    <xf numFmtId="44" fontId="2" fillId="0" borderId="0" xfId="0" applyNumberFormat="1" applyFont="1" applyBorder="1"/>
    <xf numFmtId="44" fontId="2" fillId="0" borderId="0" xfId="0" applyNumberFormat="1" applyFont="1"/>
    <xf numFmtId="168" fontId="2" fillId="0" borderId="0" xfId="0" applyNumberFormat="1" applyFont="1" applyFill="1"/>
    <xf numFmtId="3" fontId="2" fillId="0" borderId="0" xfId="0" applyNumberFormat="1" applyFont="1"/>
    <xf numFmtId="0" fontId="7" fillId="0" borderId="0" xfId="0" applyFont="1" applyAlignment="1">
      <alignment horizontal="left"/>
    </xf>
    <xf numFmtId="37" fontId="7" fillId="0" borderId="0" xfId="0" applyNumberFormat="1" applyFont="1" applyBorder="1"/>
    <xf numFmtId="0" fontId="11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166" fontId="2" fillId="0" borderId="0" xfId="2" applyNumberFormat="1" applyFont="1" applyFill="1" applyBorder="1"/>
    <xf numFmtId="0" fontId="12" fillId="0" borderId="0" xfId="0" applyFont="1"/>
    <xf numFmtId="0" fontId="6" fillId="3" borderId="0" xfId="0" applyFont="1" applyFill="1" applyAlignment="1">
      <alignment horizontal="center"/>
    </xf>
    <xf numFmtId="0" fontId="2" fillId="0" borderId="2" xfId="0" applyFont="1" applyBorder="1"/>
    <xf numFmtId="0" fontId="11" fillId="2" borderId="0" xfId="0" applyFont="1" applyFill="1" applyAlignment="1">
      <alignment horizontal="center"/>
    </xf>
    <xf numFmtId="0" fontId="12" fillId="3" borderId="0" xfId="0" applyFont="1" applyFill="1"/>
    <xf numFmtId="0" fontId="12" fillId="0" borderId="0" xfId="0" applyFont="1" applyAlignment="1">
      <alignment horizontal="center"/>
    </xf>
    <xf numFmtId="44" fontId="12" fillId="0" borderId="0" xfId="2" applyFont="1"/>
    <xf numFmtId="6" fontId="12" fillId="0" borderId="0" xfId="0" applyNumberFormat="1" applyFont="1"/>
    <xf numFmtId="37" fontId="2" fillId="0" borderId="0" xfId="0" applyNumberFormat="1" applyFont="1" applyFill="1" applyBorder="1" applyAlignment="1">
      <alignment horizontal="center"/>
    </xf>
    <xf numFmtId="37" fontId="2" fillId="0" borderId="0" xfId="0" applyNumberFormat="1" applyFont="1" applyBorder="1" applyAlignment="1">
      <alignment horizontal="center"/>
    </xf>
    <xf numFmtId="164" fontId="2" fillId="0" borderId="0" xfId="3" applyNumberFormat="1" applyFont="1" applyBorder="1" applyAlignment="1">
      <alignment horizontal="center"/>
    </xf>
    <xf numFmtId="3" fontId="2" fillId="0" borderId="0" xfId="3" applyNumberFormat="1" applyFont="1" applyBorder="1" applyAlignment="1">
      <alignment horizontal="center"/>
    </xf>
    <xf numFmtId="165" fontId="9" fillId="0" borderId="0" xfId="1" applyNumberFormat="1" applyFont="1" applyBorder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44" fontId="12" fillId="0" borderId="0" xfId="0" applyNumberFormat="1" applyFont="1" applyAlignment="1">
      <alignment horizontal="center"/>
    </xf>
    <xf numFmtId="37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66" fontId="2" fillId="0" borderId="0" xfId="2" applyNumberFormat="1" applyFont="1" applyFill="1" applyBorder="1" applyAlignment="1">
      <alignment horizontal="center"/>
    </xf>
    <xf numFmtId="41" fontId="2" fillId="0" borderId="0" xfId="0" applyNumberFormat="1" applyFont="1" applyBorder="1" applyAlignment="1">
      <alignment horizontal="center"/>
    </xf>
    <xf numFmtId="166" fontId="8" fillId="0" borderId="0" xfId="2" applyNumberFormat="1" applyFont="1" applyFill="1" applyAlignment="1">
      <alignment horizontal="center"/>
    </xf>
    <xf numFmtId="37" fontId="2" fillId="0" borderId="2" xfId="0" applyNumberFormat="1" applyFont="1" applyBorder="1" applyAlignment="1">
      <alignment horizontal="center"/>
    </xf>
    <xf numFmtId="164" fontId="2" fillId="0" borderId="2" xfId="3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6" fontId="2" fillId="0" borderId="2" xfId="2" applyNumberFormat="1" applyFont="1" applyFill="1" applyBorder="1" applyAlignment="1">
      <alignment horizontal="center"/>
    </xf>
    <xf numFmtId="165" fontId="2" fillId="0" borderId="2" xfId="1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5" fillId="4" borderId="0" xfId="0" applyFont="1" applyFill="1"/>
    <xf numFmtId="44" fontId="15" fillId="4" borderId="0" xfId="2" applyFont="1" applyFill="1"/>
    <xf numFmtId="0" fontId="15" fillId="3" borderId="0" xfId="0" applyFont="1" applyFill="1" applyAlignment="1">
      <alignment horizontal="center"/>
    </xf>
    <xf numFmtId="44" fontId="12" fillId="0" borderId="2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/>
    </xf>
  </cellXfs>
  <cellStyles count="24">
    <cellStyle name="Comma" xfId="1" builtinId="3"/>
    <cellStyle name="Currency" xfId="2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Percent" xfId="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J5" sqref="J5:M6"/>
    </sheetView>
  </sheetViews>
  <sheetFormatPr baseColWidth="10" defaultRowHeight="15" x14ac:dyDescent="0"/>
  <cols>
    <col min="1" max="1" width="21" customWidth="1"/>
    <col min="5" max="5" width="2.33203125" customWidth="1"/>
    <col min="9" max="9" width="2.5" customWidth="1"/>
    <col min="14" max="14" width="2.5" customWidth="1"/>
    <col min="15" max="16" width="15.1640625" bestFit="1" customWidth="1"/>
  </cols>
  <sheetData>
    <row r="1" spans="1:17" ht="18">
      <c r="A1" s="2" t="s">
        <v>14</v>
      </c>
      <c r="B1" s="1"/>
      <c r="C1" s="1"/>
      <c r="D1" s="1"/>
      <c r="F1" s="1"/>
      <c r="G1" s="1"/>
      <c r="H1" s="1"/>
      <c r="J1" s="1"/>
      <c r="K1" s="1"/>
      <c r="L1" s="1"/>
      <c r="M1" s="1"/>
      <c r="O1" s="1"/>
      <c r="P1" s="1"/>
      <c r="Q1" s="1"/>
    </row>
    <row r="2" spans="1:17" ht="18">
      <c r="A2" s="3"/>
      <c r="B2" s="3"/>
      <c r="C2" s="3"/>
      <c r="D2" s="3"/>
      <c r="F2" s="20"/>
      <c r="G2" s="3"/>
      <c r="H2" s="3"/>
      <c r="J2" s="3"/>
      <c r="K2" s="3"/>
      <c r="L2" s="3"/>
      <c r="M2" s="3"/>
      <c r="O2" s="3"/>
      <c r="P2" s="3"/>
      <c r="Q2" s="3"/>
    </row>
    <row r="3" spans="1:17">
      <c r="A3" s="4" t="s">
        <v>0</v>
      </c>
      <c r="B3" s="5"/>
      <c r="C3" s="1"/>
      <c r="D3" s="1"/>
      <c r="F3" s="1"/>
      <c r="G3" s="6"/>
      <c r="H3" s="1"/>
      <c r="J3" s="1"/>
      <c r="K3" s="1"/>
      <c r="L3" s="6"/>
      <c r="M3" s="1"/>
    </row>
    <row r="4" spans="1:17">
      <c r="A4" s="22" t="s">
        <v>16</v>
      </c>
      <c r="B4" s="22"/>
      <c r="C4" s="22"/>
      <c r="D4" s="22"/>
      <c r="F4" s="22" t="s">
        <v>17</v>
      </c>
      <c r="G4" s="22"/>
      <c r="H4" s="22"/>
      <c r="J4" s="22" t="s">
        <v>18</v>
      </c>
      <c r="K4" s="22"/>
      <c r="L4" s="22"/>
      <c r="M4" s="22"/>
      <c r="O4" s="29" t="s">
        <v>25</v>
      </c>
      <c r="P4" s="29"/>
    </row>
    <row r="5" spans="1:17">
      <c r="A5" s="6"/>
      <c r="B5" s="24" t="s">
        <v>4</v>
      </c>
      <c r="C5" s="24" t="s">
        <v>5</v>
      </c>
      <c r="D5" s="24"/>
      <c r="E5" s="26"/>
      <c r="F5" s="27" t="s">
        <v>21</v>
      </c>
      <c r="G5" s="24" t="s">
        <v>1</v>
      </c>
      <c r="H5" s="24"/>
      <c r="I5" s="26"/>
      <c r="J5" s="24" t="s">
        <v>32</v>
      </c>
      <c r="K5" s="24" t="s">
        <v>19</v>
      </c>
      <c r="L5" s="24" t="s">
        <v>3</v>
      </c>
      <c r="M5" s="24"/>
      <c r="N5" s="26"/>
      <c r="O5" s="54" t="s">
        <v>26</v>
      </c>
      <c r="P5" s="24" t="s">
        <v>28</v>
      </c>
    </row>
    <row r="6" spans="1:17">
      <c r="A6" s="7"/>
      <c r="B6" s="23" t="s">
        <v>19</v>
      </c>
      <c r="C6" s="23" t="s">
        <v>19</v>
      </c>
      <c r="D6" s="23" t="s">
        <v>6</v>
      </c>
      <c r="E6" s="26"/>
      <c r="F6" s="23" t="s">
        <v>20</v>
      </c>
      <c r="G6" s="23" t="s">
        <v>22</v>
      </c>
      <c r="H6" s="23" t="s">
        <v>6</v>
      </c>
      <c r="I6" s="26"/>
      <c r="J6" s="23" t="s">
        <v>7</v>
      </c>
      <c r="K6" s="23" t="s">
        <v>33</v>
      </c>
      <c r="L6" s="23" t="s">
        <v>22</v>
      </c>
      <c r="M6" s="23" t="s">
        <v>6</v>
      </c>
      <c r="N6" s="26"/>
      <c r="O6" s="24" t="s">
        <v>34</v>
      </c>
      <c r="P6" s="24" t="s">
        <v>27</v>
      </c>
    </row>
    <row r="7" spans="1:17">
      <c r="A7" s="8" t="s">
        <v>8</v>
      </c>
      <c r="B7" s="34">
        <v>1000000</v>
      </c>
      <c r="C7" s="35">
        <f t="shared" ref="C7:C10" si="0">SUM(B7:B7)</f>
        <v>1000000</v>
      </c>
      <c r="D7" s="36">
        <f>+C7/$C$11</f>
        <v>1</v>
      </c>
      <c r="E7" s="31"/>
      <c r="F7" s="37"/>
      <c r="G7" s="37">
        <f>F7+C7</f>
        <v>1000000</v>
      </c>
      <c r="H7" s="36">
        <f>G7/$G$11</f>
        <v>0.90909090909090906</v>
      </c>
      <c r="I7" s="31"/>
      <c r="J7" s="36"/>
      <c r="K7" s="38"/>
      <c r="L7" s="39">
        <f t="shared" ref="L7:L10" si="1">G7+K7</f>
        <v>1000000</v>
      </c>
      <c r="M7" s="36">
        <f>+L7/$L$11</f>
        <v>0.68181818181818177</v>
      </c>
      <c r="N7" s="31"/>
      <c r="O7" s="40">
        <f>M7*$P$13</f>
        <v>54545454.545454539</v>
      </c>
      <c r="P7" s="31" t="s">
        <v>30</v>
      </c>
    </row>
    <row r="8" spans="1:17">
      <c r="A8" s="10" t="s">
        <v>15</v>
      </c>
      <c r="B8" s="41"/>
      <c r="C8" s="35">
        <f t="shared" si="0"/>
        <v>0</v>
      </c>
      <c r="D8" s="36">
        <f>+C8/$C$11</f>
        <v>0</v>
      </c>
      <c r="E8" s="31"/>
      <c r="F8" s="37">
        <v>100000</v>
      </c>
      <c r="G8" s="37">
        <f t="shared" ref="G8:G10" si="2">F8+C8</f>
        <v>100000</v>
      </c>
      <c r="H8" s="36">
        <f>G8/$G$11</f>
        <v>9.0909090909090912E-2</v>
      </c>
      <c r="I8" s="31"/>
      <c r="J8" s="36"/>
      <c r="K8" s="38"/>
      <c r="L8" s="39">
        <f t="shared" si="1"/>
        <v>100000</v>
      </c>
      <c r="M8" s="36">
        <f>+L8/$L$11</f>
        <v>6.8181818181818177E-2</v>
      </c>
      <c r="N8" s="31"/>
      <c r="O8" s="40">
        <f>M8*$P$13</f>
        <v>5454545.4545454541</v>
      </c>
      <c r="P8" s="31" t="s">
        <v>30</v>
      </c>
    </row>
    <row r="9" spans="1:17">
      <c r="A9" s="10" t="s">
        <v>23</v>
      </c>
      <c r="B9" s="42"/>
      <c r="C9" s="35">
        <f t="shared" si="0"/>
        <v>0</v>
      </c>
      <c r="D9" s="36">
        <f>+C9/$C$11</f>
        <v>0</v>
      </c>
      <c r="E9" s="31"/>
      <c r="F9" s="37"/>
      <c r="G9" s="37">
        <f t="shared" si="2"/>
        <v>0</v>
      </c>
      <c r="H9" s="36">
        <f>G9/$G$11</f>
        <v>0</v>
      </c>
      <c r="I9" s="31"/>
      <c r="J9" s="43">
        <v>1000000</v>
      </c>
      <c r="K9" s="44">
        <f>J9/$J$14</f>
        <v>366666.66666666669</v>
      </c>
      <c r="L9" s="39">
        <f t="shared" si="1"/>
        <v>366666.66666666669</v>
      </c>
      <c r="M9" s="36">
        <f>+L9/$L$11</f>
        <v>0.25</v>
      </c>
      <c r="N9" s="31"/>
      <c r="O9" s="40">
        <f>M9*$P$13</f>
        <v>20000000</v>
      </c>
      <c r="P9" s="31">
        <f>O9/J9</f>
        <v>20</v>
      </c>
    </row>
    <row r="10" spans="1:17">
      <c r="A10" s="10" t="s">
        <v>24</v>
      </c>
      <c r="B10" s="42"/>
      <c r="C10" s="35">
        <f t="shared" si="0"/>
        <v>0</v>
      </c>
      <c r="D10" s="36">
        <f>+C10/$C$11</f>
        <v>0</v>
      </c>
      <c r="E10" s="31"/>
      <c r="F10" s="37"/>
      <c r="G10" s="37">
        <f t="shared" si="2"/>
        <v>0</v>
      </c>
      <c r="H10" s="36">
        <f>G10/$G$11</f>
        <v>0</v>
      </c>
      <c r="I10" s="31"/>
      <c r="J10" s="45">
        <v>0</v>
      </c>
      <c r="K10" s="44">
        <f>J10/$J$14</f>
        <v>0</v>
      </c>
      <c r="L10" s="39">
        <f t="shared" si="1"/>
        <v>0</v>
      </c>
      <c r="M10" s="36">
        <f>+L10/$L$11</f>
        <v>0</v>
      </c>
      <c r="N10" s="31"/>
      <c r="O10" s="51" t="s">
        <v>31</v>
      </c>
      <c r="P10" s="51" t="s">
        <v>30</v>
      </c>
    </row>
    <row r="11" spans="1:17">
      <c r="A11" s="28" t="s">
        <v>5</v>
      </c>
      <c r="B11" s="46">
        <f>SUM(B7:B10)</f>
        <v>1000000</v>
      </c>
      <c r="C11" s="46">
        <f>SUM(C7:C10)</f>
        <v>1000000</v>
      </c>
      <c r="D11" s="47">
        <f>SUM(D7:D10)</f>
        <v>1</v>
      </c>
      <c r="E11" s="31"/>
      <c r="F11" s="46">
        <f>SUM(F7:F10)</f>
        <v>100000</v>
      </c>
      <c r="G11" s="46">
        <f>SUM(G7:G10)</f>
        <v>1100000</v>
      </c>
      <c r="H11" s="48">
        <f>SUM(H7:H10)</f>
        <v>1</v>
      </c>
      <c r="I11" s="31"/>
      <c r="J11" s="49">
        <f>SUM(J7:J10)</f>
        <v>1000000</v>
      </c>
      <c r="K11" s="50">
        <f>SUM(K7:K10)</f>
        <v>366666.66666666669</v>
      </c>
      <c r="L11" s="50">
        <f>SUM(L7:L10)</f>
        <v>1466666.6666666667</v>
      </c>
      <c r="M11" s="48">
        <f>SUM(M7:M10)</f>
        <v>1</v>
      </c>
      <c r="N11" s="31"/>
      <c r="O11" s="40">
        <f>SUM(O7:O10)</f>
        <v>80000000</v>
      </c>
      <c r="P11" s="31"/>
    </row>
    <row r="12" spans="1:17">
      <c r="A12" s="1"/>
      <c r="B12" s="9"/>
      <c r="C12" s="9"/>
      <c r="D12" s="9"/>
      <c r="E12" s="26"/>
      <c r="F12" s="12"/>
      <c r="G12" s="12"/>
      <c r="H12" s="13"/>
      <c r="I12" s="26"/>
      <c r="J12" s="13"/>
      <c r="K12" s="12"/>
      <c r="L12" s="14"/>
      <c r="M12" s="21"/>
      <c r="N12" s="26"/>
      <c r="O12" s="32"/>
      <c r="P12" s="26"/>
    </row>
    <row r="13" spans="1:17">
      <c r="A13" s="1" t="s">
        <v>9</v>
      </c>
      <c r="B13" s="1"/>
      <c r="C13" s="1"/>
      <c r="D13" s="1"/>
      <c r="E13" s="26"/>
      <c r="F13" s="26"/>
      <c r="G13" s="26" t="s">
        <v>10</v>
      </c>
      <c r="H13" s="11">
        <f>J14*C11</f>
        <v>2727272.7272727271</v>
      </c>
      <c r="I13" s="26"/>
      <c r="J13" s="25">
        <v>3000000</v>
      </c>
      <c r="K13" s="1"/>
      <c r="L13" s="1"/>
      <c r="M13" s="1"/>
      <c r="N13" s="26"/>
      <c r="O13" s="52" t="s">
        <v>29</v>
      </c>
      <c r="P13" s="53">
        <v>80000000</v>
      </c>
    </row>
    <row r="14" spans="1:17">
      <c r="A14" s="1" t="s">
        <v>11</v>
      </c>
      <c r="B14" s="1"/>
      <c r="C14" s="15"/>
      <c r="D14" s="15"/>
      <c r="E14" s="26"/>
      <c r="F14" s="26"/>
      <c r="G14" s="26"/>
      <c r="H14" s="1"/>
      <c r="I14" s="26"/>
      <c r="J14" s="16">
        <f>J13/G11</f>
        <v>2.7272727272727271</v>
      </c>
      <c r="K14" s="17"/>
      <c r="L14" s="17"/>
      <c r="M14" s="17"/>
      <c r="N14" s="26"/>
      <c r="O14" s="26"/>
      <c r="P14" s="26"/>
    </row>
    <row r="15" spans="1:17">
      <c r="A15" s="1" t="s">
        <v>12</v>
      </c>
      <c r="B15" s="1"/>
      <c r="C15" s="18"/>
      <c r="D15" s="18"/>
      <c r="E15" s="26"/>
      <c r="F15" s="26"/>
      <c r="G15" s="26"/>
      <c r="H15" s="1"/>
      <c r="I15" s="26"/>
      <c r="J15" s="11">
        <f>J11</f>
        <v>1000000</v>
      </c>
      <c r="K15" s="1"/>
      <c r="L15" s="1"/>
      <c r="M15" s="1"/>
      <c r="N15" s="26"/>
      <c r="O15" s="26"/>
      <c r="P15" s="26"/>
    </row>
    <row r="16" spans="1:17">
      <c r="A16" s="1" t="s">
        <v>13</v>
      </c>
      <c r="B16" s="1"/>
      <c r="C16" s="18"/>
      <c r="D16" s="18"/>
      <c r="E16" s="26"/>
      <c r="F16" s="26"/>
      <c r="G16" s="26"/>
      <c r="H16" s="1"/>
      <c r="I16" s="26"/>
      <c r="J16" s="11">
        <f>J13+J15</f>
        <v>4000000</v>
      </c>
      <c r="K16" s="1"/>
      <c r="L16" s="1"/>
      <c r="M16" s="1"/>
      <c r="N16" s="26"/>
      <c r="O16" s="26"/>
      <c r="P16" s="26"/>
    </row>
    <row r="17" spans="1:17">
      <c r="A17" s="1"/>
      <c r="B17" s="1"/>
      <c r="C17" s="1"/>
      <c r="D17" s="1"/>
      <c r="E17" s="26"/>
      <c r="F17" s="1"/>
      <c r="G17" s="19"/>
      <c r="H17" s="19"/>
      <c r="I17" s="26"/>
      <c r="J17" s="19"/>
      <c r="K17" s="19"/>
      <c r="L17" s="19"/>
      <c r="M17" s="19"/>
      <c r="N17" s="26"/>
      <c r="O17" s="26"/>
      <c r="P17" s="26"/>
    </row>
    <row r="18" spans="1:17">
      <c r="A18" s="1"/>
      <c r="B18" s="1"/>
      <c r="C18" s="1"/>
      <c r="D18" s="1"/>
      <c r="E18" s="26"/>
      <c r="F18" s="1"/>
      <c r="G18" s="1"/>
      <c r="H18" s="1"/>
      <c r="I18" s="26"/>
      <c r="J18" s="1"/>
      <c r="K18" s="1"/>
      <c r="L18" s="1"/>
      <c r="M18" s="1"/>
      <c r="N18" s="26"/>
      <c r="O18" s="26"/>
      <c r="P18" s="26"/>
    </row>
    <row r="19" spans="1:17">
      <c r="A19" s="1"/>
      <c r="B19" s="1"/>
      <c r="C19" s="1"/>
      <c r="D19" s="1"/>
      <c r="E19" s="26"/>
      <c r="F19" s="1"/>
      <c r="G19" s="1"/>
      <c r="H19" s="1"/>
      <c r="I19" s="26"/>
      <c r="J19" s="1"/>
      <c r="K19" s="1"/>
      <c r="L19" s="1"/>
      <c r="M19" s="1"/>
      <c r="N19" s="26"/>
      <c r="O19" s="33"/>
      <c r="P19" s="26"/>
    </row>
    <row r="20" spans="1:17">
      <c r="A20" s="1"/>
      <c r="B20" s="1"/>
      <c r="C20" s="1"/>
      <c r="D20" s="1"/>
      <c r="E20" s="26"/>
      <c r="F20" s="1"/>
      <c r="G20" s="1"/>
      <c r="H20" s="1"/>
      <c r="I20" s="26"/>
      <c r="J20" s="1"/>
      <c r="K20" s="1"/>
      <c r="L20" s="1"/>
      <c r="M20" s="1"/>
      <c r="N20" s="26"/>
      <c r="O20" s="1"/>
      <c r="P20" s="1"/>
      <c r="Q20" s="1"/>
    </row>
    <row r="21" spans="1:17">
      <c r="A21" s="1"/>
      <c r="B21" s="1"/>
      <c r="C21" s="1"/>
      <c r="D21" s="1"/>
      <c r="E21" s="26"/>
      <c r="F21" s="1"/>
      <c r="G21" s="1"/>
      <c r="H21" s="1"/>
      <c r="I21" s="26"/>
      <c r="J21" s="1"/>
      <c r="K21" s="1"/>
      <c r="L21" s="1"/>
      <c r="M21" s="1"/>
      <c r="N21" s="26"/>
      <c r="O21" s="1"/>
      <c r="P21" s="1"/>
      <c r="Q21" s="1"/>
    </row>
    <row r="22" spans="1:17">
      <c r="A22" s="1"/>
      <c r="B22" s="1"/>
      <c r="C22" s="1"/>
      <c r="D22" s="1"/>
      <c r="E22" s="26"/>
      <c r="F22" s="1"/>
      <c r="G22" s="1"/>
      <c r="H22" s="1"/>
      <c r="I22" s="26"/>
      <c r="J22" s="1"/>
      <c r="K22" s="1"/>
      <c r="L22" s="1"/>
      <c r="M22" s="1"/>
      <c r="N22" s="26"/>
      <c r="O22" s="1"/>
      <c r="P22" s="1"/>
      <c r="Q22" s="1"/>
    </row>
    <row r="23" spans="1:17">
      <c r="A23" s="1"/>
      <c r="B23" s="1"/>
      <c r="C23" s="1"/>
      <c r="D23" s="1"/>
      <c r="F23" s="1"/>
      <c r="G23" s="1"/>
      <c r="H23" s="1"/>
      <c r="J23" s="1"/>
      <c r="K23" s="1"/>
      <c r="L23" s="1"/>
      <c r="M23" s="1"/>
      <c r="O23" s="1"/>
      <c r="P23" s="1"/>
      <c r="Q23" s="1"/>
    </row>
    <row r="24" spans="1:17">
      <c r="A24" s="1"/>
      <c r="B24" s="1"/>
      <c r="C24" s="1"/>
      <c r="D24" s="1"/>
      <c r="F24" s="1"/>
      <c r="G24" s="1"/>
      <c r="H24" s="1"/>
      <c r="J24" s="1"/>
      <c r="K24" s="1"/>
      <c r="L24" s="1"/>
      <c r="M24" s="1"/>
      <c r="O24" s="1"/>
      <c r="P24" s="1"/>
      <c r="Q24" s="1"/>
    </row>
    <row r="25" spans="1:17">
      <c r="A25" s="1"/>
      <c r="B25" s="1"/>
      <c r="C25" s="1"/>
      <c r="D25" s="1"/>
      <c r="F25" s="1"/>
      <c r="G25" s="1"/>
      <c r="H25" s="1"/>
      <c r="J25" s="1"/>
      <c r="K25" s="1"/>
      <c r="L25" s="1"/>
      <c r="M25" s="1"/>
      <c r="O25" s="1"/>
      <c r="P25" s="1"/>
      <c r="Q25" s="1"/>
    </row>
    <row r="26" spans="1:17">
      <c r="A26" s="1"/>
      <c r="B26" s="1"/>
      <c r="C26" s="1"/>
      <c r="D26" s="1"/>
      <c r="F26" s="1"/>
      <c r="G26" s="1"/>
      <c r="H26" s="1"/>
      <c r="J26" s="1"/>
      <c r="K26" s="1"/>
      <c r="L26" s="1"/>
      <c r="M26" s="1"/>
      <c r="O26" s="1"/>
      <c r="P26" s="1"/>
      <c r="Q26" s="1"/>
    </row>
    <row r="27" spans="1:17">
      <c r="A27" s="1"/>
      <c r="B27" s="1"/>
      <c r="C27" s="1"/>
      <c r="D27" s="1"/>
      <c r="F27" s="1"/>
      <c r="G27" s="1"/>
      <c r="H27" s="1"/>
      <c r="J27" s="1"/>
      <c r="K27" s="1"/>
      <c r="L27" s="1"/>
      <c r="M27" s="1"/>
      <c r="O27" s="1"/>
      <c r="P27" s="1"/>
      <c r="Q27" s="1"/>
    </row>
  </sheetData>
  <mergeCells count="4">
    <mergeCell ref="A4:D4"/>
    <mergeCell ref="J4:M4"/>
    <mergeCell ref="F4:H4"/>
    <mergeCell ref="O4:P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tabSelected="1" topLeftCell="E1" workbookViewId="0">
      <selection activeCell="Q17" sqref="Q17"/>
    </sheetView>
  </sheetViews>
  <sheetFormatPr baseColWidth="10" defaultRowHeight="15" x14ac:dyDescent="0"/>
  <cols>
    <col min="1" max="1" width="21" customWidth="1"/>
    <col min="5" max="5" width="2.33203125" customWidth="1"/>
    <col min="9" max="9" width="2.5" customWidth="1"/>
    <col min="14" max="14" width="2.5" customWidth="1"/>
    <col min="15" max="15" width="11.83203125" customWidth="1"/>
    <col min="16" max="16" width="9.5" customWidth="1"/>
    <col min="17" max="17" width="17" customWidth="1"/>
    <col min="18" max="18" width="10.83203125" customWidth="1"/>
    <col min="19" max="19" width="2.5" customWidth="1"/>
    <col min="20" max="21" width="15.1640625" bestFit="1" customWidth="1"/>
  </cols>
  <sheetData>
    <row r="1" spans="1:22" ht="18">
      <c r="A1" s="2" t="s">
        <v>14</v>
      </c>
      <c r="B1" s="1"/>
      <c r="C1" s="1"/>
      <c r="D1" s="1"/>
      <c r="F1" s="1"/>
      <c r="G1" s="1"/>
      <c r="H1" s="1"/>
      <c r="J1" s="1"/>
      <c r="K1" s="1"/>
      <c r="L1" s="1"/>
      <c r="M1" s="1"/>
      <c r="T1" s="1"/>
      <c r="U1" s="1"/>
      <c r="V1" s="1"/>
    </row>
    <row r="2" spans="1:22" ht="18">
      <c r="A2" s="3"/>
      <c r="B2" s="3"/>
      <c r="C2" s="3"/>
      <c r="D2" s="3"/>
      <c r="F2" s="20"/>
      <c r="G2" s="3"/>
      <c r="H2" s="3"/>
      <c r="J2" s="3"/>
      <c r="K2" s="3"/>
      <c r="L2" s="3"/>
      <c r="M2" s="3"/>
      <c r="T2" s="3"/>
      <c r="U2" s="3"/>
      <c r="V2" s="3"/>
    </row>
    <row r="3" spans="1:22">
      <c r="A3" s="4" t="s">
        <v>0</v>
      </c>
      <c r="B3" s="5"/>
      <c r="C3" s="1"/>
      <c r="D3" s="1"/>
      <c r="F3" s="1"/>
      <c r="G3" s="6"/>
      <c r="H3" s="1"/>
      <c r="J3" s="1"/>
      <c r="K3" s="1"/>
      <c r="L3" s="6"/>
      <c r="M3" s="1"/>
    </row>
    <row r="4" spans="1:22">
      <c r="A4" s="22" t="s">
        <v>16</v>
      </c>
      <c r="B4" s="22"/>
      <c r="C4" s="22"/>
      <c r="D4" s="22"/>
      <c r="F4" s="22" t="s">
        <v>17</v>
      </c>
      <c r="G4" s="22"/>
      <c r="H4" s="22"/>
      <c r="J4" s="22" t="s">
        <v>18</v>
      </c>
      <c r="K4" s="22"/>
      <c r="L4" s="22"/>
      <c r="M4" s="22"/>
      <c r="O4" s="22" t="s">
        <v>35</v>
      </c>
      <c r="P4" s="22"/>
      <c r="Q4" s="22"/>
      <c r="R4" s="22"/>
      <c r="T4" s="29" t="s">
        <v>25</v>
      </c>
      <c r="U4" s="29"/>
    </row>
    <row r="5" spans="1:22">
      <c r="A5" s="6"/>
      <c r="B5" s="24" t="s">
        <v>4</v>
      </c>
      <c r="C5" s="24" t="s">
        <v>5</v>
      </c>
      <c r="D5" s="24"/>
      <c r="E5" s="26"/>
      <c r="F5" s="27" t="s">
        <v>21</v>
      </c>
      <c r="G5" s="24" t="s">
        <v>1</v>
      </c>
      <c r="H5" s="24"/>
      <c r="I5" s="26"/>
      <c r="J5" s="24" t="s">
        <v>32</v>
      </c>
      <c r="K5" s="24" t="s">
        <v>19</v>
      </c>
      <c r="L5" s="24" t="s">
        <v>3</v>
      </c>
      <c r="M5" s="24"/>
      <c r="N5" s="26"/>
      <c r="O5" s="24" t="s">
        <v>2</v>
      </c>
      <c r="P5" s="24" t="s">
        <v>19</v>
      </c>
      <c r="Q5" s="24" t="s">
        <v>3</v>
      </c>
      <c r="R5" s="24"/>
      <c r="S5" s="26"/>
      <c r="T5" s="30"/>
      <c r="U5" s="24" t="s">
        <v>28</v>
      </c>
    </row>
    <row r="6" spans="1:22">
      <c r="A6" s="7"/>
      <c r="B6" s="23" t="s">
        <v>19</v>
      </c>
      <c r="C6" s="23" t="s">
        <v>19</v>
      </c>
      <c r="D6" s="23" t="s">
        <v>6</v>
      </c>
      <c r="E6" s="26"/>
      <c r="F6" s="23" t="s">
        <v>20</v>
      </c>
      <c r="G6" s="23" t="s">
        <v>22</v>
      </c>
      <c r="H6" s="23" t="s">
        <v>6</v>
      </c>
      <c r="I6" s="26"/>
      <c r="J6" s="23" t="s">
        <v>7</v>
      </c>
      <c r="K6" s="23" t="s">
        <v>33</v>
      </c>
      <c r="L6" s="23" t="s">
        <v>22</v>
      </c>
      <c r="M6" s="23" t="s">
        <v>6</v>
      </c>
      <c r="N6" s="26"/>
      <c r="O6" s="23" t="s">
        <v>7</v>
      </c>
      <c r="P6" s="23" t="s">
        <v>33</v>
      </c>
      <c r="Q6" s="23" t="s">
        <v>22</v>
      </c>
      <c r="R6" s="23" t="s">
        <v>6</v>
      </c>
      <c r="S6" s="26"/>
      <c r="T6" s="24" t="s">
        <v>26</v>
      </c>
      <c r="U6" s="24" t="s">
        <v>27</v>
      </c>
    </row>
    <row r="7" spans="1:22">
      <c r="A7" s="8" t="s">
        <v>8</v>
      </c>
      <c r="B7" s="34">
        <v>1000000</v>
      </c>
      <c r="C7" s="35">
        <f t="shared" ref="C7:C10" si="0">SUM(B7:B7)</f>
        <v>1000000</v>
      </c>
      <c r="D7" s="36">
        <f>+C7/$C$11</f>
        <v>1</v>
      </c>
      <c r="E7" s="31"/>
      <c r="F7" s="37"/>
      <c r="G7" s="37">
        <f>F7+C7</f>
        <v>1000000</v>
      </c>
      <c r="H7" s="36">
        <f>G7/$G$11</f>
        <v>0.90909090909090906</v>
      </c>
      <c r="I7" s="31"/>
      <c r="J7" s="36"/>
      <c r="K7" s="38"/>
      <c r="L7" s="39">
        <f t="shared" ref="L7:L10" si="1">G7+K7</f>
        <v>1000000</v>
      </c>
      <c r="M7" s="36">
        <f>+L7/$L$11</f>
        <v>0.68181818181818177</v>
      </c>
      <c r="N7" s="31"/>
      <c r="O7" s="36"/>
      <c r="P7" s="38"/>
      <c r="Q7" s="39">
        <f>L7+P7</f>
        <v>1000000</v>
      </c>
      <c r="R7" s="36">
        <f>+Q7/$Q$11</f>
        <v>0.49586776859504128</v>
      </c>
      <c r="S7" s="31"/>
      <c r="T7" s="40">
        <f>R7*$U$13</f>
        <v>54545454.545454539</v>
      </c>
      <c r="U7" s="31" t="s">
        <v>30</v>
      </c>
    </row>
    <row r="8" spans="1:22">
      <c r="A8" s="10" t="s">
        <v>15</v>
      </c>
      <c r="B8" s="41"/>
      <c r="C8" s="35">
        <f t="shared" si="0"/>
        <v>0</v>
      </c>
      <c r="D8" s="36">
        <f>+C8/$C$11</f>
        <v>0</v>
      </c>
      <c r="E8" s="31"/>
      <c r="F8" s="37">
        <v>100000</v>
      </c>
      <c r="G8" s="37">
        <f t="shared" ref="G8:G10" si="2">F8+C8</f>
        <v>100000</v>
      </c>
      <c r="H8" s="36">
        <f>G8/$G$11</f>
        <v>9.0909090909090912E-2</v>
      </c>
      <c r="I8" s="31"/>
      <c r="J8" s="36"/>
      <c r="K8" s="38"/>
      <c r="L8" s="39">
        <f t="shared" si="1"/>
        <v>100000</v>
      </c>
      <c r="M8" s="36">
        <f>+L8/$L$11</f>
        <v>6.8181818181818177E-2</v>
      </c>
      <c r="N8" s="31"/>
      <c r="O8" s="36"/>
      <c r="P8" s="38"/>
      <c r="Q8" s="39">
        <f t="shared" ref="Q7:Q10" si="3">L8+P8</f>
        <v>100000</v>
      </c>
      <c r="R8" s="36">
        <f t="shared" ref="R8:R10" si="4">+Q8/$Q$11</f>
        <v>4.9586776859504134E-2</v>
      </c>
      <c r="S8" s="31"/>
      <c r="T8" s="40">
        <f>R8*$U$13</f>
        <v>5454545.4545454551</v>
      </c>
      <c r="U8" s="31" t="s">
        <v>30</v>
      </c>
    </row>
    <row r="9" spans="1:22">
      <c r="A9" s="10" t="s">
        <v>23</v>
      </c>
      <c r="B9" s="42"/>
      <c r="C9" s="35">
        <f t="shared" si="0"/>
        <v>0</v>
      </c>
      <c r="D9" s="36">
        <f>+C9/$C$11</f>
        <v>0</v>
      </c>
      <c r="E9" s="31"/>
      <c r="F9" s="37"/>
      <c r="G9" s="37">
        <f t="shared" si="2"/>
        <v>0</v>
      </c>
      <c r="H9" s="36">
        <f>G9/$G$11</f>
        <v>0</v>
      </c>
      <c r="I9" s="31"/>
      <c r="J9" s="43">
        <v>1000000</v>
      </c>
      <c r="K9" s="44">
        <f>J9/$J$14</f>
        <v>366666.66666666669</v>
      </c>
      <c r="L9" s="39">
        <f t="shared" si="1"/>
        <v>366666.66666666669</v>
      </c>
      <c r="M9" s="36">
        <f>+L9/$L$11</f>
        <v>0.25</v>
      </c>
      <c r="N9" s="31"/>
      <c r="Q9" s="39">
        <f>L9+P9</f>
        <v>366666.66666666669</v>
      </c>
      <c r="R9" s="36">
        <f t="shared" si="4"/>
        <v>0.18181818181818182</v>
      </c>
      <c r="S9" s="31"/>
      <c r="T9" s="40">
        <f>R9*$U$13</f>
        <v>20000000</v>
      </c>
      <c r="U9" s="31">
        <f>T9/J9</f>
        <v>20</v>
      </c>
    </row>
    <row r="10" spans="1:22">
      <c r="A10" s="10" t="s">
        <v>24</v>
      </c>
      <c r="B10" s="42"/>
      <c r="C10" s="35">
        <f t="shared" si="0"/>
        <v>0</v>
      </c>
      <c r="D10" s="36">
        <f>+C10/$C$11</f>
        <v>0</v>
      </c>
      <c r="E10" s="31"/>
      <c r="F10" s="37"/>
      <c r="G10" s="37">
        <f t="shared" si="2"/>
        <v>0</v>
      </c>
      <c r="H10" s="36">
        <f>G10/$G$11</f>
        <v>0</v>
      </c>
      <c r="I10" s="31"/>
      <c r="J10" s="45">
        <v>0</v>
      </c>
      <c r="K10" s="44">
        <f>J10/$J$14</f>
        <v>0</v>
      </c>
      <c r="L10" s="39">
        <f t="shared" si="1"/>
        <v>0</v>
      </c>
      <c r="M10" s="36">
        <f>+L10/$L$11</f>
        <v>0</v>
      </c>
      <c r="N10" s="31"/>
      <c r="O10" s="43">
        <v>3000000</v>
      </c>
      <c r="P10" s="44">
        <f>O10/$O$14</f>
        <v>550000</v>
      </c>
      <c r="Q10" s="39">
        <f>L10+P10</f>
        <v>550000</v>
      </c>
      <c r="R10" s="36">
        <f t="shared" si="4"/>
        <v>0.27272727272727271</v>
      </c>
      <c r="S10" s="31"/>
      <c r="T10" s="40">
        <f>R10*$U$13</f>
        <v>29999999.999999996</v>
      </c>
      <c r="U10" s="31">
        <f>T10/O10</f>
        <v>9.9999999999999982</v>
      </c>
    </row>
    <row r="11" spans="1:22">
      <c r="A11" s="28" t="s">
        <v>5</v>
      </c>
      <c r="B11" s="46">
        <f>SUM(B7:B10)</f>
        <v>1000000</v>
      </c>
      <c r="C11" s="46">
        <f>SUM(C7:C10)</f>
        <v>1000000</v>
      </c>
      <c r="D11" s="47">
        <f>SUM(D7:D10)</f>
        <v>1</v>
      </c>
      <c r="E11" s="31"/>
      <c r="F11" s="46">
        <f>SUM(F7:F10)</f>
        <v>100000</v>
      </c>
      <c r="G11" s="46">
        <f>SUM(G7:G10)</f>
        <v>1100000</v>
      </c>
      <c r="H11" s="48">
        <f>SUM(H7:H10)</f>
        <v>1</v>
      </c>
      <c r="I11" s="31"/>
      <c r="J11" s="49">
        <f>SUM(J7:J10)</f>
        <v>1000000</v>
      </c>
      <c r="K11" s="50">
        <f>SUM(K7:K10)</f>
        <v>366666.66666666669</v>
      </c>
      <c r="L11" s="50">
        <f>SUM(L7:L10)</f>
        <v>1466666.6666666667</v>
      </c>
      <c r="M11" s="48">
        <f>SUM(M7:M10)</f>
        <v>1</v>
      </c>
      <c r="N11" s="31"/>
      <c r="O11" s="49">
        <f>SUM(O7:O10)</f>
        <v>3000000</v>
      </c>
      <c r="P11" s="50">
        <f>SUM(P7:P10)</f>
        <v>550000</v>
      </c>
      <c r="Q11" s="50">
        <f>SUM(Q7:Q10)</f>
        <v>2016666.6666666667</v>
      </c>
      <c r="R11" s="48">
        <f>SUM(R7:R10)</f>
        <v>1</v>
      </c>
      <c r="S11" s="31"/>
      <c r="T11" s="55">
        <f>SUM(T7:T10)</f>
        <v>110000000</v>
      </c>
      <c r="U11" s="56"/>
    </row>
    <row r="12" spans="1:22">
      <c r="A12" s="1"/>
      <c r="B12" s="9"/>
      <c r="C12" s="9"/>
      <c r="D12" s="9"/>
      <c r="E12" s="26"/>
      <c r="F12" s="12"/>
      <c r="G12" s="12"/>
      <c r="H12" s="13"/>
      <c r="I12" s="26"/>
      <c r="J12" s="13"/>
      <c r="K12" s="12"/>
      <c r="L12" s="14"/>
      <c r="M12" s="21"/>
      <c r="N12" s="26"/>
      <c r="O12" s="13"/>
      <c r="P12" s="12"/>
      <c r="Q12" s="14"/>
      <c r="R12" s="21"/>
      <c r="S12" s="26"/>
      <c r="T12" s="32"/>
      <c r="U12" s="26"/>
    </row>
    <row r="13" spans="1:22">
      <c r="A13" s="1" t="s">
        <v>9</v>
      </c>
      <c r="B13" s="1"/>
      <c r="C13" s="1"/>
      <c r="D13" s="1"/>
      <c r="E13" s="26"/>
      <c r="F13" s="26"/>
      <c r="G13" s="26" t="s">
        <v>10</v>
      </c>
      <c r="H13" s="11">
        <f>J14*C11</f>
        <v>2727272.7272727271</v>
      </c>
      <c r="I13" s="26"/>
      <c r="J13" s="25">
        <v>3000000</v>
      </c>
      <c r="K13" s="1"/>
      <c r="L13" s="1"/>
      <c r="M13" s="1"/>
      <c r="N13" s="26"/>
      <c r="O13" s="25">
        <v>8000000</v>
      </c>
      <c r="P13" s="1"/>
      <c r="Q13" s="1"/>
      <c r="R13" s="1"/>
      <c r="S13" s="26"/>
      <c r="T13" s="52" t="s">
        <v>29</v>
      </c>
      <c r="U13" s="53">
        <v>110000000</v>
      </c>
    </row>
    <row r="14" spans="1:22">
      <c r="A14" s="1" t="s">
        <v>11</v>
      </c>
      <c r="B14" s="1"/>
      <c r="C14" s="15"/>
      <c r="D14" s="15"/>
      <c r="E14" s="26"/>
      <c r="F14" s="26"/>
      <c r="G14" s="26"/>
      <c r="H14" s="1"/>
      <c r="I14" s="26"/>
      <c r="J14" s="16">
        <f>J13/G11</f>
        <v>2.7272727272727271</v>
      </c>
      <c r="K14" s="17"/>
      <c r="L14" s="17"/>
      <c r="M14" s="17"/>
      <c r="N14" s="26"/>
      <c r="O14" s="16">
        <f>O13/L11</f>
        <v>5.4545454545454541</v>
      </c>
      <c r="P14" s="17"/>
      <c r="Q14" s="17"/>
      <c r="R14" s="17"/>
      <c r="S14" s="26"/>
      <c r="T14" s="26"/>
      <c r="U14" s="26"/>
    </row>
    <row r="15" spans="1:22">
      <c r="A15" s="1" t="s">
        <v>12</v>
      </c>
      <c r="B15" s="1"/>
      <c r="C15" s="18"/>
      <c r="D15" s="18"/>
      <c r="E15" s="26"/>
      <c r="F15" s="26"/>
      <c r="G15" s="26"/>
      <c r="H15" s="1"/>
      <c r="I15" s="26"/>
      <c r="J15" s="11">
        <f>J11</f>
        <v>1000000</v>
      </c>
      <c r="K15" s="1"/>
      <c r="L15" s="1"/>
      <c r="M15" s="1"/>
      <c r="N15" s="26"/>
      <c r="O15" s="11">
        <f>O11</f>
        <v>3000000</v>
      </c>
      <c r="P15" s="1"/>
      <c r="Q15" s="1"/>
      <c r="R15" s="1"/>
      <c r="S15" s="26"/>
      <c r="T15" s="26"/>
      <c r="U15" s="26"/>
    </row>
    <row r="16" spans="1:22">
      <c r="A16" s="1" t="s">
        <v>13</v>
      </c>
      <c r="B16" s="1"/>
      <c r="C16" s="18"/>
      <c r="D16" s="18"/>
      <c r="E16" s="26"/>
      <c r="F16" s="26"/>
      <c r="G16" s="26"/>
      <c r="H16" s="1"/>
      <c r="I16" s="26"/>
      <c r="J16" s="11">
        <f>J13+J15</f>
        <v>4000000</v>
      </c>
      <c r="K16" s="1"/>
      <c r="L16" s="1"/>
      <c r="M16" s="1"/>
      <c r="N16" s="26"/>
      <c r="O16" s="11">
        <f>O13+O15</f>
        <v>11000000</v>
      </c>
      <c r="P16" s="1"/>
      <c r="Q16" s="1"/>
      <c r="R16" s="1"/>
      <c r="S16" s="26"/>
      <c r="T16" s="26"/>
      <c r="U16" s="26"/>
    </row>
    <row r="17" spans="1:22">
      <c r="A17" s="1"/>
      <c r="B17" s="1"/>
      <c r="C17" s="1"/>
      <c r="D17" s="1"/>
      <c r="E17" s="26"/>
      <c r="F17" s="1"/>
      <c r="G17" s="19"/>
      <c r="H17" s="19"/>
      <c r="I17" s="26"/>
      <c r="J17" s="19"/>
      <c r="K17" s="19"/>
      <c r="L17" s="19"/>
      <c r="M17" s="19"/>
      <c r="N17" s="26"/>
      <c r="O17" s="26"/>
      <c r="P17" s="26"/>
      <c r="Q17" s="26"/>
      <c r="R17" s="26"/>
      <c r="S17" s="26"/>
      <c r="T17" s="26"/>
      <c r="U17" s="26"/>
    </row>
    <row r="18" spans="1:22">
      <c r="A18" s="1"/>
      <c r="B18" s="1"/>
      <c r="C18" s="1"/>
      <c r="D18" s="1"/>
      <c r="E18" s="26"/>
      <c r="F18" s="1"/>
      <c r="G18" s="1"/>
      <c r="H18" s="1"/>
      <c r="I18" s="26"/>
      <c r="J18" s="1"/>
      <c r="K18" s="1"/>
      <c r="L18" s="1"/>
      <c r="M18" s="1"/>
      <c r="N18" s="26"/>
      <c r="O18" s="26"/>
      <c r="P18" s="26"/>
      <c r="Q18" s="26"/>
      <c r="R18" s="26"/>
      <c r="S18" s="26"/>
      <c r="T18" s="26"/>
      <c r="U18" s="26"/>
    </row>
    <row r="19" spans="1:22">
      <c r="A19" s="1"/>
      <c r="B19" s="1"/>
      <c r="C19" s="1"/>
      <c r="D19" s="1"/>
      <c r="E19" s="26"/>
      <c r="F19" s="1"/>
      <c r="G19" s="1"/>
      <c r="H19" s="1"/>
      <c r="I19" s="26"/>
      <c r="J19" s="1"/>
      <c r="K19" s="1"/>
      <c r="L19" s="1"/>
      <c r="M19" s="1"/>
      <c r="N19" s="26"/>
      <c r="O19" s="26"/>
      <c r="P19" s="26"/>
      <c r="Q19" s="26"/>
      <c r="R19" s="26"/>
      <c r="S19" s="26"/>
      <c r="T19" s="33"/>
      <c r="U19" s="26"/>
    </row>
    <row r="20" spans="1:22">
      <c r="A20" s="1"/>
      <c r="B20" s="1"/>
      <c r="C20" s="1"/>
      <c r="D20" s="1"/>
      <c r="E20" s="26"/>
      <c r="F20" s="1"/>
      <c r="G20" s="1"/>
      <c r="H20" s="1"/>
      <c r="I20" s="26"/>
      <c r="J20" s="1"/>
      <c r="K20" s="1"/>
      <c r="L20" s="1"/>
      <c r="M20" s="1"/>
      <c r="N20" s="26"/>
      <c r="O20" s="26"/>
      <c r="P20" s="26"/>
      <c r="Q20" s="26"/>
      <c r="R20" s="26"/>
      <c r="S20" s="26"/>
      <c r="T20" s="1"/>
      <c r="U20" s="1"/>
      <c r="V20" s="1"/>
    </row>
    <row r="21" spans="1:22">
      <c r="A21" s="1"/>
      <c r="B21" s="1"/>
      <c r="C21" s="1"/>
      <c r="D21" s="1"/>
      <c r="E21" s="26"/>
      <c r="F21" s="1"/>
      <c r="G21" s="1"/>
      <c r="H21" s="1"/>
      <c r="I21" s="26"/>
      <c r="J21" s="1"/>
      <c r="K21" s="1"/>
      <c r="L21" s="1"/>
      <c r="M21" s="1"/>
      <c r="N21" s="26"/>
      <c r="O21" s="26"/>
      <c r="P21" s="26"/>
      <c r="Q21" s="26"/>
      <c r="R21" s="26"/>
      <c r="S21" s="26"/>
      <c r="T21" s="1"/>
      <c r="U21" s="1"/>
      <c r="V21" s="1"/>
    </row>
    <row r="22" spans="1:22">
      <c r="A22" s="1"/>
      <c r="B22" s="1"/>
      <c r="C22" s="1"/>
      <c r="D22" s="1"/>
      <c r="E22" s="26"/>
      <c r="F22" s="1"/>
      <c r="G22" s="1"/>
      <c r="H22" s="1"/>
      <c r="I22" s="26"/>
      <c r="J22" s="1"/>
      <c r="K22" s="1"/>
      <c r="L22" s="1"/>
      <c r="M22" s="1"/>
      <c r="N22" s="26"/>
      <c r="O22" s="26"/>
      <c r="P22" s="26"/>
      <c r="Q22" s="26"/>
      <c r="R22" s="26"/>
      <c r="S22" s="26"/>
      <c r="T22" s="1"/>
      <c r="U22" s="1"/>
      <c r="V22" s="1"/>
    </row>
    <row r="23" spans="1:22">
      <c r="A23" s="1"/>
      <c r="B23" s="1"/>
      <c r="C23" s="1"/>
      <c r="D23" s="1"/>
      <c r="F23" s="1"/>
      <c r="G23" s="1"/>
      <c r="H23" s="1"/>
      <c r="J23" s="1"/>
      <c r="K23" s="1"/>
      <c r="L23" s="1"/>
      <c r="M23" s="1"/>
      <c r="T23" s="1"/>
      <c r="U23" s="1"/>
      <c r="V23" s="1"/>
    </row>
    <row r="24" spans="1:22">
      <c r="A24" s="1"/>
      <c r="B24" s="1"/>
      <c r="C24" s="1"/>
      <c r="D24" s="1"/>
      <c r="F24" s="1"/>
      <c r="G24" s="1"/>
      <c r="H24" s="1"/>
      <c r="J24" s="1"/>
      <c r="K24" s="1"/>
      <c r="L24" s="1"/>
      <c r="M24" s="1"/>
      <c r="T24" s="1"/>
      <c r="U24" s="1"/>
      <c r="V24" s="1"/>
    </row>
    <row r="25" spans="1:22">
      <c r="A25" s="1"/>
      <c r="B25" s="1"/>
      <c r="C25" s="1"/>
      <c r="D25" s="1"/>
      <c r="F25" s="1"/>
      <c r="G25" s="1"/>
      <c r="H25" s="1"/>
      <c r="J25" s="1"/>
      <c r="K25" s="1"/>
      <c r="L25" s="1"/>
      <c r="M25" s="1"/>
      <c r="T25" s="1"/>
      <c r="U25" s="1"/>
      <c r="V25" s="1"/>
    </row>
    <row r="26" spans="1:22">
      <c r="A26" s="1"/>
      <c r="B26" s="1"/>
      <c r="C26" s="1"/>
      <c r="D26" s="1"/>
      <c r="F26" s="1"/>
      <c r="G26" s="1"/>
      <c r="H26" s="1"/>
      <c r="J26" s="1"/>
      <c r="K26" s="1"/>
      <c r="L26" s="1"/>
      <c r="M26" s="1"/>
      <c r="T26" s="1"/>
      <c r="U26" s="1"/>
      <c r="V26" s="1"/>
    </row>
    <row r="27" spans="1:22">
      <c r="A27" s="1"/>
      <c r="B27" s="1"/>
      <c r="C27" s="1"/>
      <c r="D27" s="1"/>
      <c r="F27" s="1"/>
      <c r="G27" s="1"/>
      <c r="H27" s="1"/>
      <c r="J27" s="1"/>
      <c r="K27" s="1"/>
      <c r="L27" s="1"/>
      <c r="M27" s="1"/>
      <c r="T27" s="1"/>
      <c r="U27" s="1"/>
      <c r="V27" s="1"/>
    </row>
  </sheetData>
  <mergeCells count="5">
    <mergeCell ref="A4:D4"/>
    <mergeCell ref="F4:H4"/>
    <mergeCell ref="J4:M4"/>
    <mergeCell ref="T4:U4"/>
    <mergeCell ref="O4:R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Seed Only</vt:lpstr>
      <vt:lpstr>With Series 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LaPrade</dc:creator>
  <cp:lastModifiedBy>Alex LaPrade</cp:lastModifiedBy>
  <dcterms:created xsi:type="dcterms:W3CDTF">2013-04-04T23:57:58Z</dcterms:created>
  <dcterms:modified xsi:type="dcterms:W3CDTF">2013-04-05T00:20:12Z</dcterms:modified>
</cp:coreProperties>
</file>