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2"/>
  </bookViews>
  <sheets>
    <sheet name="SOI5-5-15" sheetId="1" r:id="rId1"/>
    <sheet name="eqns" sheetId="7" r:id="rId2"/>
    <sheet name="template" sheetId="11" r:id="rId3"/>
  </sheets>
  <definedNames>
    <definedName name="test_print_mat" localSheetId="0">'SOI5-5-15'!$L$8:$O$14</definedName>
    <definedName name="test_print_mat_1" localSheetId="0">'SOI5-5-15'!$Q$8:$T$11</definedName>
    <definedName name="test_print_mat2" localSheetId="0">'SOI5-5-15'!$X$7:$AA$10</definedName>
    <definedName name="test_print_mat3" localSheetId="0">'SOI5-5-15'!$U$15:$X$18</definedName>
    <definedName name="test_print_mat4" localSheetId="0">'SOI5-5-15'!$Z$15:$AC$18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F8" i="7" l="1"/>
  <c r="B2" i="7"/>
  <c r="H8" i="7" l="1"/>
  <c r="G8" i="7"/>
  <c r="B6" i="7"/>
  <c r="B5" i="7"/>
  <c r="B3" i="7"/>
  <c r="I2" i="7" l="1"/>
  <c r="I5" i="7"/>
  <c r="I6" i="7"/>
  <c r="I3" i="7"/>
  <c r="I7" i="7"/>
  <c r="E8" i="7"/>
  <c r="D8" i="7"/>
  <c r="C8" i="7"/>
  <c r="B4" i="7"/>
  <c r="B8" i="7" s="1"/>
  <c r="I4" i="7" l="1"/>
  <c r="I8" i="7" s="1"/>
  <c r="J6" i="7" l="1"/>
  <c r="J7" i="7"/>
  <c r="J3" i="7"/>
  <c r="J2" i="7"/>
  <c r="J5" i="7"/>
  <c r="J4" i="7"/>
  <c r="J8" i="7" l="1"/>
</calcChain>
</file>

<file path=xl/connections.xml><?xml version="1.0" encoding="utf-8"?>
<connections xmlns="http://schemas.openxmlformats.org/spreadsheetml/2006/main">
  <connection id="1" name="test_print_mat" type="6" refreshedVersion="6" background="1" saveData="1">
    <textPr codePage="437" sourceFile="C:\Users\MOLNAR_PH330_D1\Desktop\python stuff\test_print_mat.txt" comma="1">
      <textFields count="4">
        <textField/>
        <textField/>
        <textField/>
        <textField/>
      </textFields>
    </textPr>
  </connection>
  <connection id="2" name="test_print_mat1" type="6" refreshedVersion="6" background="1" saveData="1">
    <textPr codePage="437" sourceFile="C:\Users\MOLNAR_PH330_D1\Desktop\python stuff\test_print_mat.txt" comma="1">
      <textFields count="4">
        <textField/>
        <textField/>
        <textField/>
        <textField/>
      </textFields>
    </textPr>
  </connection>
  <connection id="3" name="test_print_mat2" type="6" refreshedVersion="6" background="1" saveData="1">
    <textPr codePage="437" sourceFile="C:\Users\MOLNAR_PH330_D1\Desktop\python stuff\test_print_mat2.txt" comma="1">
      <textFields count="4">
        <textField/>
        <textField/>
        <textField/>
        <textField/>
      </textFields>
    </textPr>
  </connection>
  <connection id="4" name="test_print_mat3" type="6" refreshedVersion="6" background="1" saveData="1">
    <textPr codePage="437" sourceFile="C:\Users\MOLNAR_PH330_D1\Desktop\python stuff\test_print_mat3.txt" comma="1">
      <textFields count="4">
        <textField/>
        <textField/>
        <textField/>
        <textField/>
      </textFields>
    </textPr>
  </connection>
  <connection id="5" name="test_print_mat4" type="6" refreshedVersion="6" background="1" saveData="1">
    <textPr codePage="437" sourceFile="C:\Users\MOLNAR_PH330_D1\Desktop\python stuff\test_print_mat4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<sst xmlns="http://schemas.openxmlformats.org/spreadsheetml/2006/main" count="211" uniqueCount="102">
  <si>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</si>
  <si>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</si>
  <si>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</si>
  <si>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</si>
  <si>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</si>
  <si>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</si>
  <si>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</si>
  <si>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</si>
  <si>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</si>
  <si>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</si>
  <si>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</si>
  <si>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</si>
  <si>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</si>
  <si>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</si>
  <si>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</si>
  <si>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</si>
  <si>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</si>
  <si>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</si>
  <si>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</si>
  <si>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</si>
  <si>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</si>
  <si>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</si>
  <si>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</si>
  <si>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</si>
  <si>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</si>
  <si>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</si>
  <si>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</si>
  <si>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</si>
  <si>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</si>
  <si>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</si>
  <si>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</si>
  <si>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</si>
  <si>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</si>
  <si>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</si>
  <si>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</si>
  <si>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</si>
  <si>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</si>
  <si>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</si>
  <si>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</si>
  <si>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</si>
  <si>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</si>
  <si>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</si>
  <si>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</si>
  <si>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</si>
  <si>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sc 17</t>
  </si>
  <si>
    <t>~ 10 V</t>
  </si>
  <si>
    <t>~10 V</t>
  </si>
  <si>
    <t>switch probe 2 Feb</t>
  </si>
  <si>
    <t>test 2-3 Feb 2017</t>
  </si>
  <si>
    <t>sdc 60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</si>
  <si>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</si>
  <si>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</si>
  <si>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sd 10</t>
  </si>
  <si>
    <t>o</t>
  </si>
  <si>
    <t>sdc 70</t>
  </si>
  <si>
    <t>sdc 50</t>
  </si>
  <si>
    <t>sd 80</t>
  </si>
  <si>
    <t>15</t>
  </si>
  <si>
    <t>Column1</t>
  </si>
  <si>
    <t>Column2</t>
  </si>
  <si>
    <t>Column3</t>
  </si>
  <si>
    <t>Column4</t>
  </si>
  <si>
    <t>Column5</t>
  </si>
  <si>
    <t>Column6</t>
  </si>
  <si>
    <t>test 7 Feb 2017</t>
  </si>
  <si>
    <t>Ru dep</t>
  </si>
  <si>
    <t>~30 (0.001)</t>
  </si>
  <si>
    <t>~50 (0.002)</t>
  </si>
  <si>
    <t>~40 (0.002)</t>
  </si>
  <si>
    <t>~40 (0.003)</t>
  </si>
  <si>
    <t>sc 60</t>
  </si>
  <si>
    <t>~40 (0.004)</t>
  </si>
  <si>
    <t>~40 (0.008)</t>
  </si>
  <si>
    <t>~40 (0.06)</t>
  </si>
  <si>
    <t>~40 (0.99)</t>
  </si>
  <si>
    <t>~30 (0.06)</t>
  </si>
  <si>
    <t>~20 (0.003)</t>
  </si>
  <si>
    <t>~50 (0.03)</t>
  </si>
  <si>
    <t>~40</t>
  </si>
  <si>
    <t>~50</t>
  </si>
  <si>
    <t>a</t>
  </si>
  <si>
    <t>b</t>
  </si>
  <si>
    <t>c</t>
  </si>
  <si>
    <t>sc 0</t>
  </si>
  <si>
    <t>~40 0.999</t>
  </si>
  <si>
    <t>sd 0</t>
  </si>
  <si>
    <t>~50 0.002</t>
  </si>
  <si>
    <t>sc (0)</t>
  </si>
  <si>
    <t>sc (20)</t>
  </si>
  <si>
    <t>~40 (0.999)</t>
  </si>
  <si>
    <t>sdc (80)</t>
  </si>
  <si>
    <t>sdc (60)</t>
  </si>
  <si>
    <t>sd (0)</t>
  </si>
  <si>
    <t>~40 ((0.999))</t>
  </si>
  <si>
    <t>~50 ((0.002))</t>
  </si>
  <si>
    <t>sc 0w</t>
  </si>
  <si>
    <t>sc 20w</t>
  </si>
  <si>
    <t>~40 (0.999)w</t>
  </si>
  <si>
    <t>sdc 80w</t>
  </si>
  <si>
    <t>sdc 60w</t>
  </si>
  <si>
    <t>sd 0w</t>
  </si>
  <si>
    <t>~50 (0.002)w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</si>
</sst>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_print_mat4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_print_mat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print_mat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print_mat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print_mat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J7" totalsRowShown="0" headerRowDxfId="17" dataDxfId="16">
  <autoFilter ref="A1:J7"/>
  <tableColumns count="10">
    <tableColumn id="1" name="label" dataDxfId="15"/>
    <tableColumn id="2" name="15" dataDxfId="14"/>
    <tableColumn id="3" name="Column1" dataDxfId="13"/>
    <tableColumn id="4" name="Column2" dataDxfId="12"/>
    <tableColumn id="5" name="Column3" dataDxfId="11"/>
    <tableColumn id="8" name="Column4" dataDxfId="10"/>
    <tableColumn id="9" name="Column5" dataDxfId="9"/>
    <tableColumn id="10" name="Column6" dataDxfId="8"/>
    <tableColumn id="6" name="tot" dataDxfId="7">
      <calculatedColumnFormula>SUM(B2:H2)</calculatedColumnFormula>
    </tableColumn>
    <tableColumn id="7" name="%" dataDxfId="6" dataCellStyle="Percent">
      <calculatedColumnFormula>I2/$I$8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Q5" zoomScale="115" zoomScaleNormal="115" workbookViewId="0">
      <selection activeCell="R8" sqref="R8"/>
    </sheetView>
  </sheetViews>
  <sheetFormatPr defaultRowHeight="15" x14ac:dyDescent="0.25"/>
  <cols>
    <col min="1" max="1" width="4.85546875" customWidth="1"/>
    <col min="2" max="8" width="11.7109375" customWidth="1"/>
    <col min="12" max="12" width="2.28515625" customWidth="1"/>
    <col min="13" max="13" width="6.7109375" customWidth="1"/>
    <col min="14" max="14" width="4" customWidth="1"/>
    <col min="15" max="15" width="6.7109375" customWidth="1"/>
    <col min="17" max="17" width="2.28515625" customWidth="1"/>
    <col min="18" max="18" width="9.85546875" bestFit="1" customWidth="1"/>
    <col min="19" max="19" width="6.7109375" customWidth="1"/>
    <col min="20" max="20" width="9.85546875" bestFit="1" customWidth="1"/>
    <col min="21" max="21" width="2.28515625" customWidth="1"/>
    <col min="22" max="22" width="12.28515625" bestFit="1" customWidth="1"/>
    <col min="23" max="23" width="8" customWidth="1"/>
    <col min="24" max="24" width="12.28515625" customWidth="1"/>
    <col min="25" max="25" width="11.140625" bestFit="1" customWidth="1"/>
    <col min="26" max="26" width="2.28515625" customWidth="1"/>
    <col min="27" max="27" width="12.5703125" bestFit="1" customWidth="1"/>
    <col min="28" max="28" width="8.28515625" customWidth="1"/>
    <col min="29" max="29" width="12.5703125" bestFit="1" customWidth="1"/>
  </cols>
  <sheetData>
    <row r="1" spans="1:29" ht="20.25" x14ac:dyDescent="0.3">
      <c r="A1" s="5"/>
      <c r="B1" s="5" t="s">
        <v>7</v>
      </c>
      <c r="C1" s="5"/>
      <c r="D1" s="5"/>
      <c r="E1" s="5"/>
      <c r="F1" s="5"/>
      <c r="G1" s="5" t="s">
        <v>64</v>
      </c>
      <c r="H1" s="5"/>
    </row>
    <row r="2" spans="1:29" ht="20.25" x14ac:dyDescent="0.3">
      <c r="A2" s="5"/>
      <c r="B2" s="11" t="s">
        <v>30</v>
      </c>
      <c r="C2" s="5"/>
      <c r="D2" s="5"/>
      <c r="E2" s="5"/>
      <c r="F2" s="5"/>
      <c r="G2" s="5"/>
      <c r="H2" s="5"/>
    </row>
    <row r="3" spans="1:29" ht="20.25" x14ac:dyDescent="0.3">
      <c r="A3" s="5"/>
      <c r="B3" s="5" t="s">
        <v>65</v>
      </c>
      <c r="C3" s="5"/>
      <c r="D3" s="5"/>
      <c r="E3" s="5"/>
      <c r="F3" s="5"/>
      <c r="G3" s="5"/>
      <c r="H3" s="5"/>
    </row>
    <row r="4" spans="1:29" ht="75" customHeight="1" x14ac:dyDescent="0.25">
      <c r="A4" s="7">
        <v>8</v>
      </c>
      <c r="B4" s="9" t="s">
        <v>53</v>
      </c>
      <c r="C4" s="9" t="s">
        <v>52</v>
      </c>
      <c r="D4" s="9" t="s">
        <v>9</v>
      </c>
      <c r="E4" s="9" t="s">
        <v>12</v>
      </c>
      <c r="F4" s="9" t="s">
        <v>56</v>
      </c>
      <c r="G4" s="9" t="s">
        <v>55</v>
      </c>
      <c r="H4" s="9" t="s">
        <v>55</v>
      </c>
    </row>
    <row r="5" spans="1:29" ht="75" customHeight="1" x14ac:dyDescent="0.25">
      <c r="A5" s="7">
        <v>7</v>
      </c>
      <c r="B5" s="9" t="s">
        <v>54</v>
      </c>
      <c r="C5" s="9" t="s">
        <v>76</v>
      </c>
      <c r="D5" s="9" t="s">
        <v>34</v>
      </c>
      <c r="E5" s="9" t="s">
        <v>55</v>
      </c>
      <c r="F5" s="9" t="s">
        <v>55</v>
      </c>
      <c r="G5" s="9" t="s">
        <v>77</v>
      </c>
      <c r="H5" s="9" t="s">
        <v>49</v>
      </c>
    </row>
    <row r="6" spans="1:29" ht="75" customHeight="1" x14ac:dyDescent="0.25">
      <c r="A6" s="7">
        <v>6</v>
      </c>
      <c r="B6" s="9" t="s">
        <v>54</v>
      </c>
      <c r="C6" s="9" t="s">
        <v>14</v>
      </c>
      <c r="D6" s="9" t="s">
        <v>9</v>
      </c>
      <c r="E6" s="9" t="s">
        <v>9</v>
      </c>
      <c r="F6" s="9" t="s">
        <v>10</v>
      </c>
      <c r="G6" s="9" t="s">
        <v>55</v>
      </c>
      <c r="H6" s="9" t="s">
        <v>9</v>
      </c>
    </row>
    <row r="7" spans="1:29" ht="40.5" x14ac:dyDescent="0.25">
      <c r="A7" s="7">
        <v>5</v>
      </c>
      <c r="B7" s="9" t="s">
        <v>8</v>
      </c>
      <c r="C7" s="9" t="s">
        <v>75</v>
      </c>
      <c r="D7" s="10" t="s">
        <v>66</v>
      </c>
      <c r="E7" s="9" t="s">
        <v>10</v>
      </c>
      <c r="F7" s="9" t="s">
        <v>68</v>
      </c>
      <c r="G7" s="9" t="s">
        <v>9</v>
      </c>
      <c r="H7" s="9" t="s">
        <v>9</v>
      </c>
      <c r="M7" s="2"/>
      <c r="X7">
        <v>1</v>
      </c>
      <c r="Y7" t="s">
        <v>87</v>
      </c>
      <c r="Z7" t="s">
        <v>88</v>
      </c>
      <c r="AA7" t="s">
        <v>87</v>
      </c>
    </row>
    <row r="8" spans="1:29" ht="40.5" x14ac:dyDescent="0.25">
      <c r="A8" s="7">
        <v>4</v>
      </c>
      <c r="B8" s="9" t="s">
        <v>8</v>
      </c>
      <c r="C8" s="9" t="s">
        <v>49</v>
      </c>
      <c r="D8" s="9" t="s">
        <v>14</v>
      </c>
      <c r="E8" s="9" t="s">
        <v>10</v>
      </c>
      <c r="F8" s="9" t="s">
        <v>73</v>
      </c>
      <c r="G8" s="9" t="s">
        <v>71</v>
      </c>
      <c r="H8" s="9" t="s">
        <v>54</v>
      </c>
      <c r="L8">
        <v>1</v>
      </c>
      <c r="M8" s="9" t="s">
        <v>8</v>
      </c>
      <c r="N8" s="9" t="s">
        <v>8</v>
      </c>
      <c r="O8" s="9" t="s">
        <v>8</v>
      </c>
      <c r="Q8">
        <v>1</v>
      </c>
      <c r="R8" s="9" t="s">
        <v>83</v>
      </c>
      <c r="S8" s="9" t="s">
        <v>39</v>
      </c>
      <c r="T8" s="9" t="s">
        <v>83</v>
      </c>
      <c r="X8">
        <v>2</v>
      </c>
      <c r="Y8" t="s">
        <v>89</v>
      </c>
      <c r="Z8" t="s">
        <v>90</v>
      </c>
      <c r="AA8" t="s">
        <v>87</v>
      </c>
    </row>
    <row r="9" spans="1:29" ht="40.5" x14ac:dyDescent="0.25">
      <c r="A9" s="7">
        <v>3</v>
      </c>
      <c r="B9" s="9" t="s">
        <v>8</v>
      </c>
      <c r="C9" s="9" t="s">
        <v>39</v>
      </c>
      <c r="D9" s="9" t="s">
        <v>8</v>
      </c>
      <c r="E9" s="9" t="s">
        <v>10</v>
      </c>
      <c r="F9" s="9" t="s">
        <v>9</v>
      </c>
      <c r="G9" s="9" t="s">
        <v>34</v>
      </c>
      <c r="H9" s="9" t="s">
        <v>69</v>
      </c>
      <c r="M9" s="9">
        <v>0</v>
      </c>
      <c r="N9" s="9">
        <v>20</v>
      </c>
      <c r="O9" s="9">
        <v>0</v>
      </c>
      <c r="Q9">
        <v>2</v>
      </c>
      <c r="R9" s="9" t="s">
        <v>84</v>
      </c>
      <c r="S9" s="9" t="s">
        <v>34</v>
      </c>
      <c r="T9" s="9" t="s">
        <v>83</v>
      </c>
      <c r="X9">
        <v>3</v>
      </c>
      <c r="Y9" t="s">
        <v>91</v>
      </c>
      <c r="Z9" t="s">
        <v>92</v>
      </c>
      <c r="AA9" t="s">
        <v>67</v>
      </c>
    </row>
    <row r="10" spans="1:29" ht="40.5" x14ac:dyDescent="0.25">
      <c r="A10" s="7">
        <v>2</v>
      </c>
      <c r="B10" s="9" t="s">
        <v>74</v>
      </c>
      <c r="C10" s="9" t="s">
        <v>34</v>
      </c>
      <c r="D10" s="9" t="s">
        <v>8</v>
      </c>
      <c r="E10" s="9" t="s">
        <v>70</v>
      </c>
      <c r="F10" s="9" t="s">
        <v>70</v>
      </c>
      <c r="G10" s="9" t="s">
        <v>34</v>
      </c>
      <c r="H10" s="9" t="s">
        <v>34</v>
      </c>
      <c r="L10">
        <v>2</v>
      </c>
      <c r="M10" s="9" t="s">
        <v>78</v>
      </c>
      <c r="N10" s="9" t="s">
        <v>10</v>
      </c>
      <c r="O10" s="9" t="s">
        <v>8</v>
      </c>
      <c r="Q10">
        <v>3</v>
      </c>
      <c r="R10" s="9" t="s">
        <v>49</v>
      </c>
      <c r="S10" s="9" t="s">
        <v>85</v>
      </c>
      <c r="T10" s="9" t="s">
        <v>86</v>
      </c>
      <c r="Y10" t="s">
        <v>80</v>
      </c>
      <c r="Z10" t="s">
        <v>81</v>
      </c>
      <c r="AA10" t="s">
        <v>82</v>
      </c>
    </row>
    <row r="11" spans="1:29" ht="40.5" x14ac:dyDescent="0.25">
      <c r="A11" s="8">
        <v>1</v>
      </c>
      <c r="B11" s="9" t="s">
        <v>49</v>
      </c>
      <c r="C11" s="9" t="s">
        <v>9</v>
      </c>
      <c r="D11" s="9" t="s">
        <v>67</v>
      </c>
      <c r="E11" s="9" t="s">
        <v>54</v>
      </c>
      <c r="F11" s="9" t="s">
        <v>56</v>
      </c>
      <c r="G11" s="9" t="s">
        <v>56</v>
      </c>
      <c r="H11" s="9" t="s">
        <v>72</v>
      </c>
      <c r="M11" s="9">
        <v>0.999</v>
      </c>
      <c r="N11" s="9">
        <v>80</v>
      </c>
      <c r="O11" s="9">
        <v>0</v>
      </c>
      <c r="R11" t="s">
        <v>80</v>
      </c>
      <c r="S11" t="s">
        <v>81</v>
      </c>
      <c r="T11" t="s">
        <v>82</v>
      </c>
    </row>
    <row r="12" spans="1:29" ht="20.25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  <c r="L12">
        <v>3</v>
      </c>
      <c r="M12" s="9" t="s">
        <v>10</v>
      </c>
      <c r="N12" s="9" t="s">
        <v>9</v>
      </c>
      <c r="O12" s="9" t="s">
        <v>79</v>
      </c>
    </row>
    <row r="13" spans="1:29" ht="20.25" x14ac:dyDescent="0.25">
      <c r="M13" s="9">
        <v>60</v>
      </c>
      <c r="N13" s="9">
        <v>0</v>
      </c>
      <c r="O13" s="9">
        <v>2E-3</v>
      </c>
    </row>
    <row r="14" spans="1:29" x14ac:dyDescent="0.25">
      <c r="M14" t="s">
        <v>80</v>
      </c>
      <c r="N14" t="s">
        <v>81</v>
      </c>
      <c r="O14" t="s">
        <v>82</v>
      </c>
    </row>
    <row r="15" spans="1:29" ht="40.5" x14ac:dyDescent="0.25">
      <c r="U15">
        <v>1</v>
      </c>
      <c r="V15" s="9" t="s">
        <v>87</v>
      </c>
      <c r="W15" s="9" t="s">
        <v>88</v>
      </c>
      <c r="X15" s="9" t="s">
        <v>87</v>
      </c>
      <c r="Z15">
        <v>1</v>
      </c>
      <c r="AA15" t="s">
        <v>95</v>
      </c>
      <c r="AB15" t="s">
        <v>96</v>
      </c>
      <c r="AC15" t="s">
        <v>95</v>
      </c>
    </row>
    <row r="16" spans="1:29" ht="40.5" x14ac:dyDescent="0.25">
      <c r="U16">
        <v>2</v>
      </c>
      <c r="V16" s="9" t="s">
        <v>93</v>
      </c>
      <c r="W16" s="9" t="s">
        <v>90</v>
      </c>
      <c r="X16" s="9" t="s">
        <v>87</v>
      </c>
      <c r="Z16">
        <v>2</v>
      </c>
      <c r="AA16" t="s">
        <v>97</v>
      </c>
      <c r="AB16" t="s">
        <v>98</v>
      </c>
      <c r="AC16" t="s">
        <v>95</v>
      </c>
    </row>
    <row r="17" spans="21:29" ht="40.5" x14ac:dyDescent="0.25">
      <c r="U17">
        <v>3</v>
      </c>
      <c r="V17" s="9" t="s">
        <v>91</v>
      </c>
      <c r="W17" s="9" t="s">
        <v>92</v>
      </c>
      <c r="X17" s="9" t="s">
        <v>94</v>
      </c>
      <c r="Z17">
        <v>3</v>
      </c>
      <c r="AA17" t="s">
        <v>99</v>
      </c>
      <c r="AB17" t="s">
        <v>100</v>
      </c>
      <c r="AC17" t="s">
        <v>101</v>
      </c>
    </row>
    <row r="18" spans="21:29" x14ac:dyDescent="0.25">
      <c r="V18" t="s">
        <v>80</v>
      </c>
      <c r="W18" t="s">
        <v>81</v>
      </c>
      <c r="X18" t="s">
        <v>82</v>
      </c>
      <c r="AA18" t="s">
        <v>80</v>
      </c>
      <c r="AB18" t="s">
        <v>81</v>
      </c>
      <c r="AC18" t="s">
        <v>82</v>
      </c>
    </row>
  </sheetData>
  <conditionalFormatting sqref="B4:H11">
    <cfRule type="beginsWith" dxfId="18" priority="4" operator="beginsWith" text="~">
      <formula>LEFT(B4,LEN("~"))="~"</formula>
    </cfRule>
  </conditionalFormatting>
  <conditionalFormatting sqref="M8:O13">
    <cfRule type="beginsWith" dxfId="3" priority="3" operator="beginsWith" text="~">
      <formula>LEFT(M8,LEN("~"))="~"</formula>
    </cfRule>
  </conditionalFormatting>
  <conditionalFormatting sqref="R8:T10">
    <cfRule type="beginsWith" dxfId="2" priority="2" operator="beginsWith" text="~">
      <formula>LEFT(R8,LEN("~"))="~"</formula>
    </cfRule>
  </conditionalFormatting>
  <conditionalFormatting sqref="V15:X17">
    <cfRule type="beginsWith" dxfId="1" priority="1" operator="beginsWith" text="~">
      <formula>LEFT(V15,LEN("~"))="~"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295" zoomScaleNormal="295" workbookViewId="0">
      <selection activeCell="C1" sqref="C1:H7"/>
    </sheetView>
  </sheetViews>
  <sheetFormatPr defaultRowHeight="15" x14ac:dyDescent="0.25"/>
  <sheetData>
    <row r="1" spans="1:10" x14ac:dyDescent="0.25">
      <c r="A1" s="3" t="s">
        <v>24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17</v>
      </c>
      <c r="J1" s="3" t="s">
        <v>23</v>
      </c>
    </row>
    <row r="2" spans="1:10" x14ac:dyDescent="0.25">
      <c r="A2" s="1" t="s">
        <v>16</v>
      </c>
      <c r="B2" s="3">
        <f>COUNTIF('SOI5-5-15'!$B$4:$H$11,"sc*")</f>
        <v>8</v>
      </c>
      <c r="C2" s="3"/>
      <c r="D2" s="3"/>
      <c r="E2" s="3"/>
      <c r="F2" s="3"/>
      <c r="G2" s="3"/>
      <c r="H2" s="3"/>
      <c r="I2" s="3">
        <f t="shared" ref="I2:I7" si="0">SUM(B2:H2)</f>
        <v>8</v>
      </c>
      <c r="J2" s="4">
        <f>I2/$I$8</f>
        <v>0.14285714285714285</v>
      </c>
    </row>
    <row r="3" spans="1:10" x14ac:dyDescent="0.25">
      <c r="A3" s="1" t="s">
        <v>18</v>
      </c>
      <c r="B3" s="3">
        <f>COUNTIF('SOI5-5-15'!$B$4:$H$11,"sdc*")</f>
        <v>23</v>
      </c>
      <c r="C3" s="3"/>
      <c r="D3" s="3"/>
      <c r="E3" s="3"/>
      <c r="F3" s="3"/>
      <c r="G3" s="3"/>
      <c r="H3" s="3"/>
      <c r="I3" s="3">
        <f t="shared" si="0"/>
        <v>23</v>
      </c>
      <c r="J3" s="4">
        <f t="shared" ref="J3:J7" si="1">I3/$I$8</f>
        <v>0.4107142857142857</v>
      </c>
    </row>
    <row r="4" spans="1:10" x14ac:dyDescent="0.25">
      <c r="A4" s="1" t="s">
        <v>19</v>
      </c>
      <c r="B4" s="3">
        <f>COUNTIF('SOI5-5-15'!$B$4:$H$11,"sd*") - B3</f>
        <v>13</v>
      </c>
      <c r="C4" s="3"/>
      <c r="D4" s="3"/>
      <c r="E4" s="3"/>
      <c r="F4" s="3"/>
      <c r="G4" s="3"/>
      <c r="H4" s="3"/>
      <c r="I4" s="3">
        <f t="shared" si="0"/>
        <v>13</v>
      </c>
      <c r="J4" s="4">
        <f t="shared" si="1"/>
        <v>0.23214285714285715</v>
      </c>
    </row>
    <row r="5" spans="1:10" x14ac:dyDescent="0.25">
      <c r="A5" s="1" t="s">
        <v>20</v>
      </c>
      <c r="B5" s="3">
        <f>COUNTIF('SOI5-5-15'!$B$4:$H$11,"o")</f>
        <v>1</v>
      </c>
      <c r="C5" s="3"/>
      <c r="D5" s="3"/>
      <c r="E5" s="3"/>
      <c r="F5" s="3"/>
      <c r="G5" s="3"/>
      <c r="H5" s="3"/>
      <c r="I5" s="3">
        <f t="shared" si="0"/>
        <v>1</v>
      </c>
      <c r="J5" s="4">
        <f t="shared" si="1"/>
        <v>1.7857142857142856E-2</v>
      </c>
    </row>
    <row r="6" spans="1:10" x14ac:dyDescent="0.25">
      <c r="A6" s="1" t="s">
        <v>21</v>
      </c>
      <c r="B6" s="3">
        <f>COUNTIF('SOI5-5-15'!$B$4:$H$11,"b*")</f>
        <v>0</v>
      </c>
      <c r="C6" s="3"/>
      <c r="D6" s="3"/>
      <c r="E6" s="3"/>
      <c r="F6" s="3"/>
      <c r="G6" s="3"/>
      <c r="H6" s="3"/>
      <c r="I6" s="3">
        <f>SUM(B6:H6)</f>
        <v>0</v>
      </c>
      <c r="J6" s="4">
        <f t="shared" si="1"/>
        <v>0</v>
      </c>
    </row>
    <row r="7" spans="1:10" x14ac:dyDescent="0.25">
      <c r="A7" s="1" t="s">
        <v>22</v>
      </c>
      <c r="B7" s="3">
        <f>COUNTIF('SOI5-5-15'!$B$4:$H$11,"~~*")</f>
        <v>11</v>
      </c>
      <c r="C7" s="3"/>
      <c r="D7" s="3"/>
      <c r="E7" s="3"/>
      <c r="F7" s="3"/>
      <c r="G7" s="3"/>
      <c r="H7" s="3"/>
      <c r="I7" s="3">
        <f t="shared" si="0"/>
        <v>11</v>
      </c>
      <c r="J7" s="4">
        <f t="shared" si="1"/>
        <v>0.19642857142857142</v>
      </c>
    </row>
    <row r="8" spans="1:10" x14ac:dyDescent="0.25">
      <c r="A8" s="3" t="s">
        <v>17</v>
      </c>
      <c r="B8" s="1">
        <f>SUM(B2:B7)</f>
        <v>56</v>
      </c>
      <c r="C8" s="1">
        <f>SUM(C2:C7)</f>
        <v>0</v>
      </c>
      <c r="D8" s="1">
        <f>SUM(D2:D7)</f>
        <v>0</v>
      </c>
      <c r="E8" s="1">
        <f>SUM(E2:E7)</f>
        <v>0</v>
      </c>
      <c r="F8" s="1">
        <f t="shared" ref="F8:H8" si="2">SUM(F2:F7)</f>
        <v>0</v>
      </c>
      <c r="G8" s="1">
        <f t="shared" si="2"/>
        <v>0</v>
      </c>
      <c r="H8" s="1">
        <f t="shared" si="2"/>
        <v>0</v>
      </c>
      <c r="I8" s="1">
        <f>SUM(I2:I7)</f>
        <v>56</v>
      </c>
      <c r="J8" s="4">
        <f>SUM(Table1[%])</f>
        <v>1.0000000000000002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48</v>
      </c>
      <c r="H1" s="5"/>
    </row>
    <row r="2" spans="1:13" ht="20.25" x14ac:dyDescent="0.3">
      <c r="A2" s="5"/>
      <c r="B2" s="6" t="s">
        <v>30</v>
      </c>
      <c r="C2" s="5"/>
      <c r="D2" s="5"/>
      <c r="E2" s="5"/>
      <c r="F2" s="5"/>
      <c r="G2" s="5" t="s">
        <v>47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 t="s">
        <v>28</v>
      </c>
      <c r="C4" s="9" t="s">
        <v>8</v>
      </c>
      <c r="D4" s="9" t="s">
        <v>32</v>
      </c>
      <c r="E4" s="10" t="s">
        <v>33</v>
      </c>
      <c r="F4" s="9" t="s">
        <v>11</v>
      </c>
      <c r="G4" s="10" t="s">
        <v>42</v>
      </c>
      <c r="H4" s="10" t="s">
        <v>46</v>
      </c>
    </row>
    <row r="5" spans="1:13" ht="75" customHeight="1" x14ac:dyDescent="0.25">
      <c r="A5" s="7">
        <v>7</v>
      </c>
      <c r="B5" s="9" t="s">
        <v>26</v>
      </c>
      <c r="C5" s="9" t="s">
        <v>29</v>
      </c>
      <c r="D5" s="9" t="s">
        <v>26</v>
      </c>
      <c r="E5" s="9" t="s">
        <v>8</v>
      </c>
      <c r="F5" s="10" t="s">
        <v>41</v>
      </c>
      <c r="G5" s="10" t="s">
        <v>43</v>
      </c>
      <c r="H5" s="9" t="s">
        <v>39</v>
      </c>
    </row>
    <row r="6" spans="1:13" ht="75" customHeight="1" x14ac:dyDescent="0.25">
      <c r="A6" s="7">
        <v>6</v>
      </c>
      <c r="B6" s="9" t="s">
        <v>9</v>
      </c>
      <c r="C6" s="9" t="s">
        <v>8</v>
      </c>
      <c r="D6" s="9" t="s">
        <v>14</v>
      </c>
      <c r="E6" s="9" t="s">
        <v>31</v>
      </c>
      <c r="F6" s="9" t="s">
        <v>40</v>
      </c>
      <c r="G6" s="9" t="s">
        <v>36</v>
      </c>
      <c r="H6" s="9" t="s">
        <v>9</v>
      </c>
    </row>
    <row r="7" spans="1:13" ht="75" customHeight="1" x14ac:dyDescent="0.25">
      <c r="A7" s="7">
        <v>5</v>
      </c>
      <c r="B7" s="9" t="s">
        <v>27</v>
      </c>
      <c r="C7" s="9" t="s">
        <v>8</v>
      </c>
      <c r="D7" s="9" t="s">
        <v>11</v>
      </c>
      <c r="E7" s="9" t="s">
        <v>8</v>
      </c>
      <c r="F7" s="9" t="s">
        <v>39</v>
      </c>
      <c r="G7" s="9" t="s">
        <v>50</v>
      </c>
      <c r="H7" s="10" t="s">
        <v>37</v>
      </c>
    </row>
    <row r="8" spans="1:13" ht="75" customHeight="1" x14ac:dyDescent="0.25">
      <c r="A8" s="7">
        <v>4</v>
      </c>
      <c r="B8" s="9" t="s">
        <v>26</v>
      </c>
      <c r="C8" s="9" t="s">
        <v>12</v>
      </c>
      <c r="D8" s="9" t="s">
        <v>31</v>
      </c>
      <c r="E8" s="9" t="s">
        <v>8</v>
      </c>
      <c r="F8" s="9" t="s">
        <v>38</v>
      </c>
      <c r="G8" s="9" t="s">
        <v>39</v>
      </c>
      <c r="H8" s="10" t="s">
        <v>37</v>
      </c>
      <c r="M8" s="2"/>
    </row>
    <row r="9" spans="1:13" ht="75" customHeight="1" x14ac:dyDescent="0.25">
      <c r="A9" s="7">
        <v>3</v>
      </c>
      <c r="B9" s="9" t="s">
        <v>15</v>
      </c>
      <c r="C9" s="9" t="s">
        <v>10</v>
      </c>
      <c r="D9" s="9" t="s">
        <v>9</v>
      </c>
      <c r="E9" s="9" t="s">
        <v>8</v>
      </c>
      <c r="F9" s="10" t="s">
        <v>37</v>
      </c>
      <c r="G9" s="9" t="s">
        <v>44</v>
      </c>
      <c r="H9" s="10" t="s">
        <v>35</v>
      </c>
    </row>
    <row r="10" spans="1:13" ht="75" customHeight="1" x14ac:dyDescent="0.25">
      <c r="A10" s="7">
        <v>2</v>
      </c>
      <c r="B10" s="9" t="s">
        <v>25</v>
      </c>
      <c r="C10" s="9" t="s">
        <v>13</v>
      </c>
      <c r="D10" s="9" t="s">
        <v>8</v>
      </c>
      <c r="E10" s="9" t="s">
        <v>34</v>
      </c>
      <c r="F10" s="9" t="s">
        <v>36</v>
      </c>
      <c r="G10" s="10" t="s">
        <v>45</v>
      </c>
      <c r="H10" s="9" t="s">
        <v>34</v>
      </c>
    </row>
    <row r="11" spans="1:13" ht="75" customHeight="1" x14ac:dyDescent="0.25">
      <c r="A11" s="7">
        <v>1</v>
      </c>
      <c r="B11" s="9" t="s">
        <v>9</v>
      </c>
      <c r="C11" s="9" t="s">
        <v>8</v>
      </c>
      <c r="D11" s="9" t="s">
        <v>8</v>
      </c>
      <c r="E11" s="9" t="s">
        <v>8</v>
      </c>
      <c r="F11" s="10" t="s">
        <v>35</v>
      </c>
      <c r="G11" s="9" t="s">
        <v>51</v>
      </c>
      <c r="H11" s="9" t="s">
        <v>8</v>
      </c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SOI5-5-15</vt:lpstr>
      <vt:lpstr>eqns</vt:lpstr>
      <vt:lpstr>template</vt:lpstr>
      <vt:lpstr>'SOI5-5-15'!test_print_mat</vt:lpstr>
      <vt:lpstr>'SOI5-5-15'!test_print_mat_1</vt:lpstr>
      <vt:lpstr>'SOI5-5-15'!test_print_mat2</vt:lpstr>
      <vt:lpstr>'SOI5-5-15'!test_print_mat3</vt:lpstr>
      <vt:lpstr>'SOI5-5-15'!test_print_mat4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2017-02-07T22:40:51Z</cp:lastPrinted>
  <dcterms:created xsi:type="dcterms:W3CDTF">2017-01-24T04:38:23Z</dcterms:created>
  <dcterms:modified xsi:type="dcterms:W3CDTF">2017-05-26T16:50:39Z</dcterms:modified>
</cp:coreProperties>
</file>