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LNAR_PH330_D1\Desktop\NZERO\mappings\"/>
    </mc:Choice>
  </mc:AlternateContent>
  <bookViews>
    <workbookView xWindow="0" yWindow="0" windowWidth="38400" windowHeight="17610" firstSheet="1" activeTab="1"/>
  </bookViews>
  <sheets>
    <sheet name="template" sheetId="11" state="hidden" r:id="rId1"/>
    <sheet name="SOI6-1-10" sheetId="1" r:id="rId2"/>
    <sheet name="SOI6-1-2" sheetId="3" r:id="rId3"/>
    <sheet name="SOI6-1-3" sheetId="5" r:id="rId4"/>
    <sheet name="SOI6-1-4" sheetId="6" r:id="rId5"/>
    <sheet name="eqns" sheetId="7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7" l="1"/>
  <c r="E6" i="7"/>
  <c r="E5" i="7"/>
  <c r="E3" i="7"/>
  <c r="E4" i="7" s="1"/>
  <c r="E2" i="7"/>
  <c r="D7" i="7"/>
  <c r="D6" i="7"/>
  <c r="D5" i="7"/>
  <c r="D3" i="7"/>
  <c r="D4" i="7" s="1"/>
  <c r="D2" i="7"/>
  <c r="C7" i="7"/>
  <c r="C6" i="7"/>
  <c r="C5" i="7"/>
  <c r="C3" i="7"/>
  <c r="C4" i="7" s="1"/>
  <c r="C2" i="7"/>
  <c r="B7" i="7"/>
  <c r="B2" i="7" l="1"/>
  <c r="B6" i="7" l="1"/>
  <c r="B5" i="7"/>
  <c r="B3" i="7"/>
  <c r="F2" i="7" l="1"/>
  <c r="F5" i="7"/>
  <c r="F6" i="7"/>
  <c r="F3" i="7"/>
  <c r="F7" i="7"/>
  <c r="E8" i="7"/>
  <c r="D8" i="7"/>
  <c r="C8" i="7"/>
  <c r="B4" i="7"/>
  <c r="B8" i="7" s="1"/>
  <c r="F4" i="7" l="1"/>
  <c r="F8" i="7" s="1"/>
  <c r="G6" i="7" l="1"/>
  <c r="G7" i="7"/>
  <c r="G3" i="7"/>
  <c r="G2" i="7"/>
  <c r="G5" i="7"/>
  <c r="G4" i="7"/>
  <c r="G8" i="7" l="1"/>
</calcChain>
</file>

<file path=xl/sharedStrings.xml><?xml version="1.0" encoding="utf-8"?>
<sst xmlns="http://schemas.openxmlformats.org/spreadsheetml/2006/main" count="169" uniqueCount="70">
  <si>
    <t>A</t>
  </si>
  <si>
    <t>B</t>
  </si>
  <si>
    <t>C</t>
  </si>
  <si>
    <t>D</t>
  </si>
  <si>
    <t>E</t>
  </si>
  <si>
    <t>F</t>
  </si>
  <si>
    <t>G</t>
  </si>
  <si>
    <t>MSB only testing</t>
  </si>
  <si>
    <t>sc</t>
  </si>
  <si>
    <t>sd</t>
  </si>
  <si>
    <t>sdc</t>
  </si>
  <si>
    <t>sc 30</t>
  </si>
  <si>
    <t>sd 70</t>
  </si>
  <si>
    <t>sdc 30</t>
  </si>
  <si>
    <t>sdc 40</t>
  </si>
  <si>
    <t>sc 40</t>
  </si>
  <si>
    <t># sc</t>
  </si>
  <si>
    <t>tot</t>
  </si>
  <si>
    <t># sdc</t>
  </si>
  <si>
    <t># sd</t>
  </si>
  <si>
    <t># o</t>
  </si>
  <si>
    <t># b</t>
  </si>
  <si>
    <t># OK</t>
  </si>
  <si>
    <t>%</t>
  </si>
  <si>
    <t>label</t>
  </si>
  <si>
    <t>33</t>
  </si>
  <si>
    <t>34</t>
  </si>
  <si>
    <t>35</t>
  </si>
  <si>
    <t>36</t>
  </si>
  <si>
    <t>sd 7</t>
  </si>
  <si>
    <t>sd 4</t>
  </si>
  <si>
    <t>sd 3</t>
  </si>
  <si>
    <t>sd 9</t>
  </si>
  <si>
    <t>sd 13</t>
  </si>
  <si>
    <t>.5um contact</t>
  </si>
  <si>
    <t>sd 50</t>
  </si>
  <si>
    <t>sc 18</t>
  </si>
  <si>
    <t>~14 V</t>
  </si>
  <si>
    <t>sdc 80</t>
  </si>
  <si>
    <t>~30 V</t>
  </si>
  <si>
    <t>sc 15</t>
  </si>
  <si>
    <t>~40 V</t>
  </si>
  <si>
    <t>sd 40</t>
  </si>
  <si>
    <t>sc 20</t>
  </si>
  <si>
    <t>scd</t>
  </si>
  <si>
    <t>~ 30V</t>
  </si>
  <si>
    <t>~ 30 V</t>
  </si>
  <si>
    <t>~20 V</t>
  </si>
  <si>
    <t>sc 17</t>
  </si>
  <si>
    <t>~ 10 V</t>
  </si>
  <si>
    <t>~10 V</t>
  </si>
  <si>
    <t>switch probe 2 Feb</t>
  </si>
  <si>
    <t>test 2-3 Feb 2017</t>
  </si>
  <si>
    <r>
      <rPr>
        <b/>
        <sz val="16"/>
        <color theme="1"/>
        <rFont val="Times New Roman"/>
        <family val="1"/>
      </rPr>
      <t>~10 V</t>
    </r>
    <r>
      <rPr>
        <sz val="16"/>
        <color theme="1"/>
        <rFont val="Times New Roman"/>
        <family val="1"/>
      </rPr>
      <t xml:space="preserve"> (bc)</t>
    </r>
  </si>
  <si>
    <r>
      <rPr>
        <b/>
        <sz val="16"/>
        <color theme="1"/>
        <rFont val="Times New Roman"/>
        <family val="1"/>
      </rPr>
      <t xml:space="preserve">~ 20 V </t>
    </r>
    <r>
      <rPr>
        <sz val="16"/>
        <color theme="1"/>
        <rFont val="Times New Roman"/>
        <family val="1"/>
      </rPr>
      <t>(bc)</t>
    </r>
  </si>
  <si>
    <t>Sunwoo unaxis vhfr5 5m</t>
  </si>
  <si>
    <t>~50 V (0.2 n)</t>
  </si>
  <si>
    <t>~30.5 V (0.1 n)</t>
  </si>
  <si>
    <t>~22 V (0.2 n)</t>
  </si>
  <si>
    <t>~28.5 V (0.3 n)</t>
  </si>
  <si>
    <t>~27.5 V(0.15 n)</t>
  </si>
  <si>
    <t>50.5 V (0.17 n)</t>
  </si>
  <si>
    <t>~33.5 V (0.1 n)</t>
  </si>
  <si>
    <t>o</t>
  </si>
  <si>
    <t>~29 V (0.1 n)</t>
  </si>
  <si>
    <t>~43.5 V (9 n)</t>
  </si>
  <si>
    <t>~38.5 V (0.15 n)</t>
  </si>
  <si>
    <t>~43 V (0.2 n)</t>
  </si>
  <si>
    <t>~36.5 V (0.25 n)</t>
  </si>
  <si>
    <t>~42.5 V   (11 n) -&gt; (1.1 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</si>
</sst>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Times New Roman"/>
      <family val="1"/>
    </font>
    <font>
      <b/>
      <sz val="16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3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9" fontId="1" fillId="0" borderId="0" xfId="1" applyFont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 wrapText="1"/>
    </xf>
    <xf numFmtId="0" fontId="4" fillId="0" borderId="1" xfId="0" applyFont="1" applyBorder="1" applyAlignment="1">
      <alignment horizontal="center" vertical="top" wrapText="1"/>
    </xf>
    <xf numFmtId="0" fontId="3" fillId="0" borderId="0" xfId="0" applyFont="1" applyAlignment="1">
      <alignment horizontal="left" vertical="center"/>
    </xf>
    <xf numFmtId="16" fontId="3" fillId="0" borderId="0" xfId="0" applyNumberFormat="1" applyFont="1"/>
  </cellXfs>
  <cellStyles count="2">
    <cellStyle name="Normal" xfId="0" builtinId="0"/>
    <cellStyle name="Percent" xfId="1" builtinId="5"/>
  </cellStyles>
  <dxfs count="12"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G7" totalsRowShown="0" headerRowDxfId="11" dataDxfId="10">
  <autoFilter ref="A1:G7"/>
  <tableColumns count="7">
    <tableColumn id="1" name="label" dataDxfId="9"/>
    <tableColumn id="2" name="33" dataDxfId="8"/>
    <tableColumn id="3" name="34" dataDxfId="7"/>
    <tableColumn id="4" name="35" dataDxfId="6"/>
    <tableColumn id="5" name="36" dataDxfId="5"/>
    <tableColumn id="6" name="tot" dataDxfId="4">
      <calculatedColumnFormula>SUM(B2:E2)</calculatedColumnFormula>
    </tableColumn>
    <tableColumn id="7" name="%" dataDxfId="3" dataCellStyle="Percent">
      <calculatedColumnFormula>F2/$F$8</calculatedColumnFormula>
    </tableColumn>
  </tableColumns>
  <tableStyleInfo name="TableStyleLight1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zoomScale="115" zoomScaleNormal="115" workbookViewId="0">
      <selection activeCell="H16" sqref="H16"/>
    </sheetView>
  </sheetViews>
  <sheetFormatPr defaultRowHeight="15" x14ac:dyDescent="0.25"/>
  <cols>
    <col min="1" max="1" width="4.85546875" customWidth="1"/>
    <col min="2" max="8" width="11.7109375" customWidth="1"/>
  </cols>
  <sheetData>
    <row r="1" spans="1:13" ht="20.25" x14ac:dyDescent="0.3">
      <c r="A1" s="5"/>
      <c r="B1" s="5" t="s">
        <v>7</v>
      </c>
      <c r="C1" s="5"/>
      <c r="D1" s="5"/>
      <c r="E1" s="5"/>
      <c r="F1" s="5"/>
      <c r="G1" s="5" t="s">
        <v>52</v>
      </c>
      <c r="H1" s="5"/>
    </row>
    <row r="2" spans="1:13" ht="20.25" x14ac:dyDescent="0.3">
      <c r="A2" s="5"/>
      <c r="B2" s="6" t="s">
        <v>34</v>
      </c>
      <c r="C2" s="5"/>
      <c r="D2" s="5"/>
      <c r="E2" s="5"/>
      <c r="F2" s="5"/>
      <c r="G2" s="5" t="s">
        <v>51</v>
      </c>
      <c r="H2" s="5"/>
    </row>
    <row r="3" spans="1:13" ht="20.25" x14ac:dyDescent="0.3">
      <c r="A3" s="5"/>
      <c r="B3" s="5"/>
      <c r="C3" s="5"/>
      <c r="D3" s="5"/>
      <c r="E3" s="5"/>
      <c r="F3" s="5"/>
      <c r="G3" s="5"/>
      <c r="H3" s="5"/>
    </row>
    <row r="4" spans="1:13" ht="75" customHeight="1" x14ac:dyDescent="0.25">
      <c r="A4" s="7">
        <v>8</v>
      </c>
      <c r="B4" s="9" t="s">
        <v>32</v>
      </c>
      <c r="C4" s="9" t="s">
        <v>8</v>
      </c>
      <c r="D4" s="9" t="s">
        <v>36</v>
      </c>
      <c r="E4" s="10" t="s">
        <v>37</v>
      </c>
      <c r="F4" s="9" t="s">
        <v>11</v>
      </c>
      <c r="G4" s="10" t="s">
        <v>46</v>
      </c>
      <c r="H4" s="10" t="s">
        <v>50</v>
      </c>
    </row>
    <row r="5" spans="1:13" ht="75" customHeight="1" x14ac:dyDescent="0.25">
      <c r="A5" s="7">
        <v>7</v>
      </c>
      <c r="B5" s="9" t="s">
        <v>30</v>
      </c>
      <c r="C5" s="9" t="s">
        <v>33</v>
      </c>
      <c r="D5" s="9" t="s">
        <v>30</v>
      </c>
      <c r="E5" s="9" t="s">
        <v>8</v>
      </c>
      <c r="F5" s="10" t="s">
        <v>45</v>
      </c>
      <c r="G5" s="10" t="s">
        <v>47</v>
      </c>
      <c r="H5" s="9" t="s">
        <v>43</v>
      </c>
    </row>
    <row r="6" spans="1:13" ht="75" customHeight="1" x14ac:dyDescent="0.25">
      <c r="A6" s="7">
        <v>6</v>
      </c>
      <c r="B6" s="9" t="s">
        <v>9</v>
      </c>
      <c r="C6" s="9" t="s">
        <v>8</v>
      </c>
      <c r="D6" s="9" t="s">
        <v>14</v>
      </c>
      <c r="E6" s="9" t="s">
        <v>35</v>
      </c>
      <c r="F6" s="9" t="s">
        <v>44</v>
      </c>
      <c r="G6" s="9" t="s">
        <v>40</v>
      </c>
      <c r="H6" s="9" t="s">
        <v>9</v>
      </c>
    </row>
    <row r="7" spans="1:13" ht="75" customHeight="1" x14ac:dyDescent="0.25">
      <c r="A7" s="7">
        <v>5</v>
      </c>
      <c r="B7" s="9" t="s">
        <v>31</v>
      </c>
      <c r="C7" s="9" t="s">
        <v>8</v>
      </c>
      <c r="D7" s="9" t="s">
        <v>11</v>
      </c>
      <c r="E7" s="9" t="s">
        <v>8</v>
      </c>
      <c r="F7" s="9" t="s">
        <v>43</v>
      </c>
      <c r="G7" s="9" t="s">
        <v>53</v>
      </c>
      <c r="H7" s="10" t="s">
        <v>41</v>
      </c>
    </row>
    <row r="8" spans="1:13" ht="75" customHeight="1" x14ac:dyDescent="0.25">
      <c r="A8" s="7">
        <v>4</v>
      </c>
      <c r="B8" s="9" t="s">
        <v>30</v>
      </c>
      <c r="C8" s="9" t="s">
        <v>12</v>
      </c>
      <c r="D8" s="9" t="s">
        <v>35</v>
      </c>
      <c r="E8" s="9" t="s">
        <v>8</v>
      </c>
      <c r="F8" s="9" t="s">
        <v>42</v>
      </c>
      <c r="G8" s="9" t="s">
        <v>43</v>
      </c>
      <c r="H8" s="10" t="s">
        <v>41</v>
      </c>
      <c r="M8" s="2"/>
    </row>
    <row r="9" spans="1:13" ht="75" customHeight="1" x14ac:dyDescent="0.25">
      <c r="A9" s="7">
        <v>3</v>
      </c>
      <c r="B9" s="9" t="s">
        <v>15</v>
      </c>
      <c r="C9" s="9" t="s">
        <v>10</v>
      </c>
      <c r="D9" s="9" t="s">
        <v>9</v>
      </c>
      <c r="E9" s="9" t="s">
        <v>8</v>
      </c>
      <c r="F9" s="10" t="s">
        <v>41</v>
      </c>
      <c r="G9" s="9" t="s">
        <v>48</v>
      </c>
      <c r="H9" s="10" t="s">
        <v>39</v>
      </c>
    </row>
    <row r="10" spans="1:13" ht="75" customHeight="1" x14ac:dyDescent="0.25">
      <c r="A10" s="7">
        <v>2</v>
      </c>
      <c r="B10" s="9" t="s">
        <v>29</v>
      </c>
      <c r="C10" s="9" t="s">
        <v>13</v>
      </c>
      <c r="D10" s="9" t="s">
        <v>8</v>
      </c>
      <c r="E10" s="9" t="s">
        <v>38</v>
      </c>
      <c r="F10" s="9" t="s">
        <v>40</v>
      </c>
      <c r="G10" s="10" t="s">
        <v>49</v>
      </c>
      <c r="H10" s="9" t="s">
        <v>38</v>
      </c>
    </row>
    <row r="11" spans="1:13" ht="75" customHeight="1" x14ac:dyDescent="0.25">
      <c r="A11" s="7">
        <v>1</v>
      </c>
      <c r="B11" s="9" t="s">
        <v>9</v>
      </c>
      <c r="C11" s="9" t="s">
        <v>8</v>
      </c>
      <c r="D11" s="9" t="s">
        <v>8</v>
      </c>
      <c r="E11" s="9" t="s">
        <v>8</v>
      </c>
      <c r="F11" s="10" t="s">
        <v>39</v>
      </c>
      <c r="G11" s="9" t="s">
        <v>54</v>
      </c>
      <c r="H11" s="9" t="s">
        <v>8</v>
      </c>
    </row>
    <row r="12" spans="1:13" ht="22.5" customHeight="1" x14ac:dyDescent="0.25">
      <c r="A12" s="8"/>
      <c r="B12" s="8" t="s">
        <v>0</v>
      </c>
      <c r="C12" s="8" t="s">
        <v>1</v>
      </c>
      <c r="D12" s="8" t="s">
        <v>2</v>
      </c>
      <c r="E12" s="8" t="s">
        <v>3</v>
      </c>
      <c r="F12" s="8" t="s">
        <v>4</v>
      </c>
      <c r="G12" s="8" t="s">
        <v>5</v>
      </c>
      <c r="H12" s="8" t="s">
        <v>6</v>
      </c>
    </row>
  </sheetData>
  <pageMargins left="0.7" right="0.7" top="0.75" bottom="0.75" header="0.3" footer="0.3"/>
  <pageSetup orientation="portrait" r:id="rId1"/>
  <headerFooter>
    <oddHeader>&amp;L&amp;A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tabSelected="1" zoomScale="115" zoomScaleNormal="115" workbookViewId="0">
      <selection activeCell="G3" sqref="G3"/>
    </sheetView>
  </sheetViews>
  <sheetFormatPr defaultRowHeight="15" x14ac:dyDescent="0.25"/>
  <cols>
    <col min="1" max="1" width="4.85546875" customWidth="1"/>
    <col min="2" max="2" width="11.7109375" customWidth="1"/>
    <col min="3" max="3" width="12.28515625" bestFit="1" customWidth="1"/>
    <col min="4" max="8" width="11.7109375" customWidth="1"/>
    <col min="9" max="9" width="10" bestFit="1" customWidth="1"/>
  </cols>
  <sheetData>
    <row r="1" spans="1:13" ht="20.25" x14ac:dyDescent="0.3">
      <c r="A1" s="5"/>
      <c r="B1" s="5" t="s">
        <v>55</v>
      </c>
      <c r="C1" s="5"/>
      <c r="D1" s="5"/>
      <c r="E1" s="5"/>
      <c r="F1" s="5"/>
      <c r="G1" s="12">
        <v>42837</v>
      </c>
      <c r="H1" s="12">
        <v>42842</v>
      </c>
    </row>
    <row r="2" spans="1:13" ht="20.25" x14ac:dyDescent="0.3">
      <c r="A2" s="5"/>
      <c r="B2" s="11"/>
      <c r="C2" s="5"/>
      <c r="D2" s="5"/>
      <c r="E2" s="5"/>
      <c r="F2" s="5"/>
      <c r="G2" s="5"/>
      <c r="H2" s="5"/>
    </row>
    <row r="3" spans="1:13" ht="20.25" x14ac:dyDescent="0.3">
      <c r="A3" s="5"/>
      <c r="B3" s="5"/>
      <c r="C3" s="5"/>
      <c r="D3" s="5"/>
      <c r="E3" s="5"/>
      <c r="F3" s="5"/>
      <c r="G3" s="5"/>
      <c r="H3" s="5"/>
    </row>
    <row r="4" spans="1:13" ht="75" customHeight="1" x14ac:dyDescent="0.25">
      <c r="A4" s="7">
        <v>8</v>
      </c>
      <c r="B4" s="10" t="s">
        <v>9</v>
      </c>
      <c r="C4" s="10" t="s">
        <v>9</v>
      </c>
      <c r="D4" s="10" t="s">
        <v>63</v>
      </c>
      <c r="E4" s="10" t="s">
        <v>63</v>
      </c>
      <c r="F4" s="10" t="s">
        <v>63</v>
      </c>
      <c r="G4" s="10" t="s">
        <v>63</v>
      </c>
      <c r="H4" s="10" t="s">
        <v>63</v>
      </c>
    </row>
    <row r="5" spans="1:13" ht="75" customHeight="1" x14ac:dyDescent="0.25">
      <c r="A5" s="7">
        <v>7</v>
      </c>
      <c r="B5" s="10" t="s">
        <v>9</v>
      </c>
      <c r="C5" s="10" t="s">
        <v>9</v>
      </c>
      <c r="D5" s="10" t="s">
        <v>8</v>
      </c>
      <c r="E5" s="10" t="s">
        <v>63</v>
      </c>
      <c r="F5" s="10" t="s">
        <v>63</v>
      </c>
      <c r="G5" s="10" t="s">
        <v>63</v>
      </c>
      <c r="H5" s="10" t="s">
        <v>63</v>
      </c>
    </row>
    <row r="6" spans="1:13" ht="75" customHeight="1" x14ac:dyDescent="0.25">
      <c r="A6" s="7">
        <v>6</v>
      </c>
      <c r="B6" s="10" t="s">
        <v>8</v>
      </c>
      <c r="C6" s="10" t="s">
        <v>9</v>
      </c>
      <c r="D6" s="10" t="s">
        <v>62</v>
      </c>
      <c r="E6" s="10" t="s">
        <v>63</v>
      </c>
      <c r="F6" s="10" t="s">
        <v>63</v>
      </c>
      <c r="G6" s="10" t="s">
        <v>63</v>
      </c>
      <c r="H6" s="10" t="s">
        <v>63</v>
      </c>
    </row>
    <row r="7" spans="1:13" ht="75" customHeight="1" x14ac:dyDescent="0.25">
      <c r="A7" s="7">
        <v>5</v>
      </c>
      <c r="B7" s="10" t="s">
        <v>8</v>
      </c>
      <c r="C7" s="10" t="s">
        <v>58</v>
      </c>
      <c r="D7" s="10" t="s">
        <v>9</v>
      </c>
      <c r="E7" s="10" t="s">
        <v>9</v>
      </c>
      <c r="F7" s="10" t="s">
        <v>63</v>
      </c>
      <c r="G7" s="10" t="s">
        <v>9</v>
      </c>
      <c r="H7" s="10" t="s">
        <v>68</v>
      </c>
      <c r="M7" s="2"/>
    </row>
    <row r="8" spans="1:13" ht="75" customHeight="1" x14ac:dyDescent="0.25">
      <c r="A8" s="7">
        <v>4</v>
      </c>
      <c r="B8" s="10" t="s">
        <v>60</v>
      </c>
      <c r="C8" s="10" t="s">
        <v>56</v>
      </c>
      <c r="D8" s="10" t="s">
        <v>59</v>
      </c>
      <c r="E8" s="10" t="s">
        <v>64</v>
      </c>
      <c r="F8" s="10" t="s">
        <v>9</v>
      </c>
      <c r="G8" s="10" t="s">
        <v>63</v>
      </c>
      <c r="H8" s="10" t="s">
        <v>63</v>
      </c>
    </row>
    <row r="9" spans="1:13" ht="75" customHeight="1" x14ac:dyDescent="0.25">
      <c r="A9" s="7">
        <v>3</v>
      </c>
      <c r="B9" s="10" t="s">
        <v>61</v>
      </c>
      <c r="C9" s="10" t="s">
        <v>63</v>
      </c>
      <c r="D9" s="10" t="s">
        <v>63</v>
      </c>
      <c r="E9" s="10" t="s">
        <v>63</v>
      </c>
      <c r="F9" s="10" t="s">
        <v>65</v>
      </c>
      <c r="G9" s="10" t="s">
        <v>8</v>
      </c>
      <c r="H9" s="10" t="s">
        <v>63</v>
      </c>
    </row>
    <row r="10" spans="1:13" ht="75" customHeight="1" x14ac:dyDescent="0.25">
      <c r="A10" s="7">
        <v>2</v>
      </c>
      <c r="B10" s="10" t="s">
        <v>63</v>
      </c>
      <c r="C10" s="10" t="s">
        <v>63</v>
      </c>
      <c r="D10" s="10" t="s">
        <v>57</v>
      </c>
      <c r="E10" s="10" t="s">
        <v>63</v>
      </c>
      <c r="F10" s="10" t="s">
        <v>63</v>
      </c>
      <c r="G10" s="10" t="s">
        <v>8</v>
      </c>
      <c r="H10" s="10" t="s">
        <v>67</v>
      </c>
    </row>
    <row r="11" spans="1:13" ht="75" customHeight="1" x14ac:dyDescent="0.25">
      <c r="A11" s="8">
        <v>1</v>
      </c>
      <c r="B11" s="10" t="s">
        <v>63</v>
      </c>
      <c r="C11" s="10" t="s">
        <v>69</v>
      </c>
      <c r="D11" s="10" t="s">
        <v>63</v>
      </c>
      <c r="E11" s="8" t="s">
        <v>63</v>
      </c>
      <c r="F11" s="8" t="s">
        <v>63</v>
      </c>
      <c r="G11" s="10" t="s">
        <v>66</v>
      </c>
      <c r="H11" s="8" t="s">
        <v>63</v>
      </c>
    </row>
    <row r="12" spans="1:13" ht="22.5" customHeight="1" x14ac:dyDescent="0.25">
      <c r="A12" s="8"/>
      <c r="B12" s="8" t="s">
        <v>0</v>
      </c>
      <c r="C12" s="8" t="s">
        <v>1</v>
      </c>
      <c r="D12" s="8" t="s">
        <v>2</v>
      </c>
      <c r="E12" s="8" t="s">
        <v>3</v>
      </c>
      <c r="F12" s="8" t="s">
        <v>4</v>
      </c>
      <c r="G12" s="8" t="s">
        <v>5</v>
      </c>
      <c r="H12" s="8" t="s">
        <v>6</v>
      </c>
    </row>
  </sheetData>
  <conditionalFormatting sqref="B4:H11">
    <cfRule type="beginsWith" dxfId="2" priority="1" operator="beginsWith" text="~">
      <formula>LEFT(B4,LEN("~"))="~"</formula>
    </cfRule>
  </conditionalFormatting>
  <pageMargins left="0.7" right="0.7" top="0.75" bottom="0.75" header="0.3" footer="0.3"/>
  <pageSetup orientation="portrait" r:id="rId1"/>
  <headerFooter>
    <oddHeader>&amp;L&amp;"Times New Roman,Bold"&amp;20&amp;U&amp;A</oddHeader>
    <oddFooter>&amp;L&amp;Uset 2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zoomScaleNormal="100" workbookViewId="0">
      <selection activeCell="B1" sqref="B1"/>
    </sheetView>
  </sheetViews>
  <sheetFormatPr defaultRowHeight="15" x14ac:dyDescent="0.25"/>
  <cols>
    <col min="1" max="1" width="4.85546875" customWidth="1"/>
    <col min="2" max="8" width="11.7109375" customWidth="1"/>
  </cols>
  <sheetData>
    <row r="1" spans="1:13" ht="20.25" x14ac:dyDescent="0.3">
      <c r="A1" s="5"/>
      <c r="B1" s="5" t="s">
        <v>55</v>
      </c>
      <c r="C1" s="5"/>
      <c r="D1" s="5"/>
      <c r="E1" s="5"/>
      <c r="F1" s="5"/>
      <c r="G1" s="5"/>
      <c r="H1" s="5"/>
    </row>
    <row r="2" spans="1:13" ht="20.25" x14ac:dyDescent="0.3">
      <c r="A2" s="5"/>
      <c r="B2" s="11"/>
      <c r="C2" s="5"/>
      <c r="D2" s="5"/>
      <c r="E2" s="5"/>
      <c r="F2" s="5"/>
      <c r="G2" s="5"/>
      <c r="H2" s="5"/>
    </row>
    <row r="3" spans="1:13" ht="20.25" x14ac:dyDescent="0.3">
      <c r="A3" s="5"/>
      <c r="B3" s="5"/>
      <c r="C3" s="5"/>
      <c r="D3" s="5"/>
      <c r="E3" s="5"/>
      <c r="F3" s="5"/>
      <c r="G3" s="5"/>
      <c r="H3" s="5"/>
    </row>
    <row r="4" spans="1:13" ht="75" customHeight="1" x14ac:dyDescent="0.25">
      <c r="A4" s="7">
        <v>8</v>
      </c>
      <c r="B4" s="9"/>
      <c r="C4" s="9"/>
      <c r="D4" s="9"/>
      <c r="E4" s="9"/>
      <c r="F4" s="9"/>
      <c r="G4" s="9"/>
      <c r="H4" s="9"/>
    </row>
    <row r="5" spans="1:13" ht="75" customHeight="1" x14ac:dyDescent="0.25">
      <c r="A5" s="7">
        <v>7</v>
      </c>
      <c r="B5" s="9"/>
      <c r="C5" s="9"/>
      <c r="D5" s="9"/>
      <c r="E5" s="9"/>
      <c r="F5" s="9"/>
      <c r="G5" s="9"/>
      <c r="H5" s="9"/>
    </row>
    <row r="6" spans="1:13" ht="75" customHeight="1" x14ac:dyDescent="0.25">
      <c r="A6" s="7">
        <v>6</v>
      </c>
      <c r="B6" s="9"/>
      <c r="C6" s="9"/>
      <c r="D6" s="9"/>
      <c r="E6" s="9"/>
      <c r="F6" s="9"/>
      <c r="G6" s="9"/>
      <c r="H6" s="9"/>
    </row>
    <row r="7" spans="1:13" ht="75" customHeight="1" x14ac:dyDescent="0.25">
      <c r="A7" s="7">
        <v>5</v>
      </c>
      <c r="B7" s="9"/>
      <c r="C7" s="9"/>
      <c r="D7" s="9"/>
      <c r="E7" s="9"/>
      <c r="F7" s="9"/>
      <c r="G7" s="9"/>
      <c r="H7" s="9"/>
    </row>
    <row r="8" spans="1:13" ht="75" customHeight="1" x14ac:dyDescent="0.25">
      <c r="A8" s="7">
        <v>4</v>
      </c>
      <c r="B8" s="9"/>
      <c r="C8" s="9"/>
      <c r="D8" s="9"/>
      <c r="E8" s="9"/>
      <c r="F8" s="9"/>
      <c r="G8" s="9"/>
      <c r="H8" s="9"/>
      <c r="M8" s="2"/>
    </row>
    <row r="9" spans="1:13" ht="75" customHeight="1" x14ac:dyDescent="0.25">
      <c r="A9" s="7">
        <v>3</v>
      </c>
      <c r="B9" s="9"/>
      <c r="C9" s="9"/>
      <c r="D9" s="9"/>
      <c r="E9" s="9"/>
      <c r="F9" s="9"/>
      <c r="G9" s="9"/>
      <c r="H9" s="9"/>
    </row>
    <row r="10" spans="1:13" ht="75" customHeight="1" x14ac:dyDescent="0.25">
      <c r="A10" s="7">
        <v>2</v>
      </c>
      <c r="B10" s="9"/>
      <c r="C10" s="9"/>
      <c r="D10" s="9"/>
      <c r="E10" s="9"/>
      <c r="F10" s="9"/>
      <c r="G10" s="9"/>
      <c r="H10" s="9"/>
    </row>
    <row r="11" spans="1:13" ht="75" customHeight="1" x14ac:dyDescent="0.25">
      <c r="A11" s="7">
        <v>1</v>
      </c>
      <c r="B11" s="9"/>
      <c r="C11" s="9"/>
      <c r="D11" s="9"/>
      <c r="E11" s="9"/>
      <c r="F11" s="9"/>
      <c r="G11" s="9"/>
      <c r="H11" s="9"/>
    </row>
    <row r="12" spans="1:13" ht="22.5" customHeight="1" x14ac:dyDescent="0.25">
      <c r="A12" s="8"/>
      <c r="B12" s="8" t="s">
        <v>0</v>
      </c>
      <c r="C12" s="8" t="s">
        <v>1</v>
      </c>
      <c r="D12" s="8" t="s">
        <v>2</v>
      </c>
      <c r="E12" s="8" t="s">
        <v>3</v>
      </c>
      <c r="F12" s="8" t="s">
        <v>4</v>
      </c>
      <c r="G12" s="8" t="s">
        <v>5</v>
      </c>
      <c r="H12" s="8" t="s">
        <v>6</v>
      </c>
    </row>
  </sheetData>
  <conditionalFormatting sqref="B4:H11">
    <cfRule type="beginsWith" dxfId="1" priority="1" operator="beginsWith" text="~">
      <formula>LEFT(B4,LEN("~"))="~"</formula>
    </cfRule>
  </conditionalFormatting>
  <pageMargins left="0.7" right="0.7" top="0.75" bottom="0.75" header="0.3" footer="0.3"/>
  <pageSetup orientation="portrait" r:id="rId1"/>
  <headerFooter>
    <oddHeader>&amp;L&amp;"Times New Roman,Bold"&amp;20&amp;U&amp;A</oddHeader>
    <oddFooter>&amp;L&amp;Uset 2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zoomScale="115" zoomScaleNormal="115" workbookViewId="0">
      <selection activeCell="B1" sqref="B1"/>
    </sheetView>
  </sheetViews>
  <sheetFormatPr defaultRowHeight="15" x14ac:dyDescent="0.25"/>
  <cols>
    <col min="1" max="1" width="4.85546875" customWidth="1"/>
    <col min="2" max="8" width="11.7109375" customWidth="1"/>
  </cols>
  <sheetData>
    <row r="1" spans="1:13" ht="20.25" x14ac:dyDescent="0.3">
      <c r="A1" s="5"/>
      <c r="B1" s="5" t="s">
        <v>55</v>
      </c>
      <c r="C1" s="5"/>
      <c r="D1" s="5"/>
      <c r="E1" s="5"/>
      <c r="F1" s="5"/>
      <c r="G1" s="5"/>
      <c r="H1" s="5"/>
    </row>
    <row r="2" spans="1:13" ht="20.25" x14ac:dyDescent="0.3">
      <c r="A2" s="5"/>
      <c r="B2" s="11"/>
      <c r="C2" s="5"/>
      <c r="D2" s="5"/>
      <c r="E2" s="5"/>
      <c r="F2" s="5"/>
      <c r="G2" s="5"/>
      <c r="H2" s="5"/>
    </row>
    <row r="3" spans="1:13" ht="20.25" x14ac:dyDescent="0.3">
      <c r="A3" s="5"/>
      <c r="B3" s="5"/>
      <c r="C3" s="5"/>
      <c r="D3" s="5"/>
      <c r="E3" s="5"/>
      <c r="F3" s="5"/>
      <c r="G3" s="5"/>
      <c r="H3" s="5"/>
    </row>
    <row r="4" spans="1:13" ht="75" customHeight="1" x14ac:dyDescent="0.25">
      <c r="A4" s="7">
        <v>8</v>
      </c>
      <c r="B4" s="9"/>
      <c r="C4" s="9"/>
      <c r="D4" s="9"/>
      <c r="E4" s="10"/>
      <c r="F4" s="9"/>
      <c r="G4" s="10"/>
      <c r="H4" s="10"/>
    </row>
    <row r="5" spans="1:13" ht="75" customHeight="1" x14ac:dyDescent="0.25">
      <c r="A5" s="7">
        <v>7</v>
      </c>
      <c r="B5" s="9"/>
      <c r="C5" s="9"/>
      <c r="D5" s="9"/>
      <c r="E5" s="9"/>
      <c r="F5" s="10"/>
      <c r="G5" s="10"/>
      <c r="H5" s="9"/>
    </row>
    <row r="6" spans="1:13" ht="75" customHeight="1" x14ac:dyDescent="0.25">
      <c r="A6" s="7">
        <v>6</v>
      </c>
      <c r="B6" s="9"/>
      <c r="C6" s="9"/>
      <c r="D6" s="9"/>
      <c r="E6" s="9"/>
      <c r="F6" s="9"/>
      <c r="G6" s="9"/>
      <c r="H6" s="9"/>
    </row>
    <row r="7" spans="1:13" ht="75" customHeight="1" x14ac:dyDescent="0.25">
      <c r="A7" s="7">
        <v>5</v>
      </c>
      <c r="B7" s="9"/>
      <c r="C7" s="9"/>
      <c r="D7" s="9"/>
      <c r="E7" s="9"/>
      <c r="F7" s="9"/>
      <c r="G7" s="9"/>
      <c r="H7" s="10"/>
    </row>
    <row r="8" spans="1:13" ht="75" customHeight="1" x14ac:dyDescent="0.25">
      <c r="A8" s="7">
        <v>4</v>
      </c>
      <c r="B8" s="9"/>
      <c r="C8" s="9"/>
      <c r="D8" s="9"/>
      <c r="E8" s="9"/>
      <c r="F8" s="9"/>
      <c r="G8" s="9"/>
      <c r="H8" s="10"/>
      <c r="M8" s="2"/>
    </row>
    <row r="9" spans="1:13" ht="75" customHeight="1" x14ac:dyDescent="0.25">
      <c r="A9" s="7">
        <v>3</v>
      </c>
      <c r="B9" s="9"/>
      <c r="C9" s="9"/>
      <c r="D9" s="9"/>
      <c r="E9" s="9"/>
      <c r="F9" s="10"/>
      <c r="G9" s="9"/>
      <c r="H9" s="10"/>
    </row>
    <row r="10" spans="1:13" ht="75" customHeight="1" x14ac:dyDescent="0.25">
      <c r="A10" s="7">
        <v>2</v>
      </c>
      <c r="B10" s="9"/>
      <c r="C10" s="9"/>
      <c r="D10" s="9"/>
      <c r="E10" s="9"/>
      <c r="F10" s="9"/>
      <c r="G10" s="10"/>
      <c r="H10" s="9"/>
    </row>
    <row r="11" spans="1:13" ht="75" customHeight="1" x14ac:dyDescent="0.25">
      <c r="A11" s="7">
        <v>1</v>
      </c>
      <c r="B11" s="9"/>
      <c r="C11" s="9"/>
      <c r="D11" s="9"/>
      <c r="E11" s="9"/>
      <c r="F11" s="10"/>
      <c r="G11" s="9"/>
      <c r="H11" s="9"/>
    </row>
    <row r="12" spans="1:13" ht="22.5" customHeight="1" x14ac:dyDescent="0.25">
      <c r="A12" s="8"/>
      <c r="B12" s="8" t="s">
        <v>0</v>
      </c>
      <c r="C12" s="8" t="s">
        <v>1</v>
      </c>
      <c r="D12" s="8" t="s">
        <v>2</v>
      </c>
      <c r="E12" s="8" t="s">
        <v>3</v>
      </c>
      <c r="F12" s="8" t="s">
        <v>4</v>
      </c>
      <c r="G12" s="8" t="s">
        <v>5</v>
      </c>
      <c r="H12" s="8" t="s">
        <v>6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zoomScaleNormal="100" workbookViewId="0">
      <selection activeCell="B1" sqref="B1"/>
    </sheetView>
  </sheetViews>
  <sheetFormatPr defaultRowHeight="15" x14ac:dyDescent="0.25"/>
  <cols>
    <col min="1" max="1" width="4.85546875" customWidth="1"/>
    <col min="2" max="8" width="11.7109375" customWidth="1"/>
  </cols>
  <sheetData>
    <row r="1" spans="1:13" ht="20.25" x14ac:dyDescent="0.3">
      <c r="A1" s="5"/>
      <c r="B1" s="5" t="s">
        <v>55</v>
      </c>
      <c r="C1" s="5"/>
      <c r="D1" s="5"/>
      <c r="E1" s="5"/>
      <c r="F1" s="5"/>
      <c r="G1" s="5"/>
      <c r="H1" s="5"/>
    </row>
    <row r="2" spans="1:13" ht="20.25" x14ac:dyDescent="0.3">
      <c r="A2" s="5"/>
      <c r="B2" s="11"/>
      <c r="C2" s="5"/>
      <c r="D2" s="5"/>
      <c r="E2" s="5"/>
      <c r="F2" s="5"/>
      <c r="G2" s="5"/>
      <c r="H2" s="5"/>
    </row>
    <row r="3" spans="1:13" ht="20.25" x14ac:dyDescent="0.3">
      <c r="A3" s="5"/>
      <c r="B3" s="5"/>
      <c r="C3" s="5"/>
      <c r="D3" s="5"/>
      <c r="E3" s="5"/>
      <c r="F3" s="5"/>
      <c r="G3" s="5"/>
      <c r="H3" s="5"/>
    </row>
    <row r="4" spans="1:13" ht="75" customHeight="1" x14ac:dyDescent="0.25">
      <c r="A4" s="7">
        <v>8</v>
      </c>
      <c r="B4" s="9"/>
      <c r="C4" s="9"/>
      <c r="D4" s="9"/>
      <c r="E4" s="9"/>
      <c r="F4" s="9"/>
      <c r="G4" s="9"/>
      <c r="H4" s="9"/>
    </row>
    <row r="5" spans="1:13" ht="75" customHeight="1" x14ac:dyDescent="0.25">
      <c r="A5" s="7">
        <v>7</v>
      </c>
      <c r="B5" s="9"/>
      <c r="C5" s="9"/>
      <c r="D5" s="9"/>
      <c r="E5" s="9"/>
      <c r="F5" s="9"/>
      <c r="G5" s="9"/>
      <c r="H5" s="9"/>
    </row>
    <row r="6" spans="1:13" ht="75" customHeight="1" x14ac:dyDescent="0.25">
      <c r="A6" s="7">
        <v>6</v>
      </c>
      <c r="B6" s="9"/>
      <c r="C6" s="9"/>
      <c r="D6" s="9"/>
      <c r="E6" s="9"/>
      <c r="F6" s="9"/>
      <c r="G6" s="9"/>
      <c r="H6" s="9"/>
    </row>
    <row r="7" spans="1:13" ht="75" customHeight="1" x14ac:dyDescent="0.25">
      <c r="A7" s="7">
        <v>5</v>
      </c>
      <c r="B7" s="9"/>
      <c r="C7" s="9"/>
      <c r="D7" s="9"/>
      <c r="E7" s="9"/>
      <c r="F7" s="9"/>
      <c r="G7" s="9"/>
      <c r="H7" s="9"/>
    </row>
    <row r="8" spans="1:13" ht="75" customHeight="1" x14ac:dyDescent="0.25">
      <c r="A8" s="7">
        <v>4</v>
      </c>
      <c r="B8" s="9"/>
      <c r="C8" s="9"/>
      <c r="D8" s="9"/>
      <c r="E8" s="9"/>
      <c r="F8" s="9"/>
      <c r="G8" s="9"/>
      <c r="H8" s="9"/>
      <c r="M8" s="2"/>
    </row>
    <row r="9" spans="1:13" ht="75" customHeight="1" x14ac:dyDescent="0.25">
      <c r="A9" s="7">
        <v>3</v>
      </c>
      <c r="B9" s="9"/>
      <c r="C9" s="9"/>
      <c r="D9" s="9"/>
      <c r="E9" s="9"/>
      <c r="F9" s="9"/>
      <c r="G9" s="9"/>
      <c r="H9" s="9"/>
    </row>
    <row r="10" spans="1:13" ht="75" customHeight="1" x14ac:dyDescent="0.25">
      <c r="A10" s="7">
        <v>2</v>
      </c>
      <c r="B10" s="9"/>
      <c r="C10" s="9"/>
      <c r="D10" s="9"/>
      <c r="E10" s="9"/>
      <c r="F10" s="9"/>
      <c r="G10" s="9"/>
      <c r="H10" s="9"/>
    </row>
    <row r="11" spans="1:13" ht="75" customHeight="1" x14ac:dyDescent="0.25">
      <c r="A11" s="7">
        <v>1</v>
      </c>
      <c r="B11" s="9"/>
      <c r="C11" s="9"/>
      <c r="D11" s="9"/>
      <c r="E11" s="9"/>
      <c r="F11" s="9"/>
      <c r="G11" s="9"/>
      <c r="H11" s="9"/>
    </row>
    <row r="12" spans="1:13" ht="22.5" customHeight="1" x14ac:dyDescent="0.25">
      <c r="A12" s="8"/>
      <c r="B12" s="8" t="s">
        <v>0</v>
      </c>
      <c r="C12" s="8" t="s">
        <v>1</v>
      </c>
      <c r="D12" s="8" t="s">
        <v>2</v>
      </c>
      <c r="E12" s="8" t="s">
        <v>3</v>
      </c>
      <c r="F12" s="8" t="s">
        <v>4</v>
      </c>
      <c r="G12" s="8" t="s">
        <v>5</v>
      </c>
      <c r="H12" s="8" t="s">
        <v>6</v>
      </c>
    </row>
  </sheetData>
  <conditionalFormatting sqref="B4:H11">
    <cfRule type="beginsWith" dxfId="0" priority="1" operator="beginsWith" text="~">
      <formula>LEFT(B4,LEN("~"))="~"</formula>
    </cfRule>
  </conditionalFormatting>
  <pageMargins left="0.7" right="0.7" top="0.75" bottom="0.75" header="0.3" footer="0.3"/>
  <pageSetup orientation="portrait" r:id="rId1"/>
  <headerFooter>
    <oddHeader>&amp;L&amp;"Times New Roman,Bold"&amp;20&amp;U&amp;A</oddHeader>
    <oddFooter>&amp;L&amp;Uset 2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zoomScale="295" zoomScaleNormal="295" workbookViewId="0">
      <selection activeCell="B2" sqref="B2"/>
    </sheetView>
  </sheetViews>
  <sheetFormatPr defaultRowHeight="15" x14ac:dyDescent="0.25"/>
  <sheetData>
    <row r="1" spans="1:7" x14ac:dyDescent="0.25">
      <c r="A1" s="3" t="s">
        <v>24</v>
      </c>
      <c r="B1" s="1" t="s">
        <v>25</v>
      </c>
      <c r="C1" s="1" t="s">
        <v>26</v>
      </c>
      <c r="D1" s="1" t="s">
        <v>27</v>
      </c>
      <c r="E1" s="1" t="s">
        <v>28</v>
      </c>
      <c r="F1" s="1" t="s">
        <v>17</v>
      </c>
      <c r="G1" s="3" t="s">
        <v>23</v>
      </c>
    </row>
    <row r="2" spans="1:7" x14ac:dyDescent="0.25">
      <c r="A2" s="1" t="s">
        <v>16</v>
      </c>
      <c r="B2" s="3">
        <f>COUNTIF('SOI6-1-10'!$B$4:$H$11,"sc*")</f>
        <v>5</v>
      </c>
      <c r="C2" s="3">
        <f>COUNTIF('SOI6-1-2'!$B$4:$H$11,"sc*")</f>
        <v>0</v>
      </c>
      <c r="D2" s="3">
        <f>COUNTIF('SOI6-1-3'!$B$4:$H$11,"sc*")</f>
        <v>0</v>
      </c>
      <c r="E2" s="3">
        <f>COUNTIF('SOI6-1-4'!$B$4:$H$11,"sc*")</f>
        <v>0</v>
      </c>
      <c r="F2" s="3">
        <f t="shared" ref="F2:F7" si="0">SUM(B2:E2)</f>
        <v>5</v>
      </c>
      <c r="G2" s="4">
        <f t="shared" ref="G2:G7" si="1">F2/$F$8</f>
        <v>9.0909090909090912E-2</v>
      </c>
    </row>
    <row r="3" spans="1:7" x14ac:dyDescent="0.25">
      <c r="A3" s="1" t="s">
        <v>18</v>
      </c>
      <c r="B3" s="3">
        <f>COUNTIF('SOI6-1-10'!$B$4:$H$11,"sdc*")</f>
        <v>0</v>
      </c>
      <c r="C3" s="3">
        <f>COUNTIF('SOI6-1-2'!$B$4:$H$11,"sdc*")</f>
        <v>0</v>
      </c>
      <c r="D3" s="3">
        <f>COUNTIF('SOI6-1-3'!$B$4:$H$11,"sdc*")</f>
        <v>0</v>
      </c>
      <c r="E3" s="3">
        <f>COUNTIF('SOI6-1-4'!$B$4:$H$11,"sdc*")</f>
        <v>0</v>
      </c>
      <c r="F3" s="3">
        <f t="shared" si="0"/>
        <v>0</v>
      </c>
      <c r="G3" s="4">
        <f t="shared" si="1"/>
        <v>0</v>
      </c>
    </row>
    <row r="4" spans="1:7" x14ac:dyDescent="0.25">
      <c r="A4" s="1" t="s">
        <v>19</v>
      </c>
      <c r="B4" s="3">
        <f>COUNTIF('SOI6-1-10'!$B$4:$H$11,"sd*") - B3</f>
        <v>9</v>
      </c>
      <c r="C4" s="3">
        <f>COUNTIF('SOI6-1-2'!$B$4:$H$11,"sd*")-C3</f>
        <v>0</v>
      </c>
      <c r="D4" s="3">
        <f>COUNTIF('SOI6-1-3'!$B$4:$H$11,"sd*")-D3</f>
        <v>0</v>
      </c>
      <c r="E4" s="3">
        <f>COUNTIF('SOI6-1-4'!$B$4:$H$11,"sd*")-E3</f>
        <v>0</v>
      </c>
      <c r="F4" s="3">
        <f t="shared" si="0"/>
        <v>9</v>
      </c>
      <c r="G4" s="4">
        <f t="shared" si="1"/>
        <v>0.16363636363636364</v>
      </c>
    </row>
    <row r="5" spans="1:7" x14ac:dyDescent="0.25">
      <c r="A5" s="1" t="s">
        <v>20</v>
      </c>
      <c r="B5" s="3">
        <f>COUNTIF('SOI6-1-10'!$B$4:$H$11,"o")</f>
        <v>29</v>
      </c>
      <c r="C5" s="3">
        <f>COUNTIF('SOI6-1-2'!$B$4:$H$11,"o")</f>
        <v>0</v>
      </c>
      <c r="D5" s="3">
        <f>COUNTIF('SOI6-1-3'!$B$4:$H$11,"o")</f>
        <v>0</v>
      </c>
      <c r="E5" s="3">
        <f>COUNTIF('SOI6-1-4'!$B$4:$H$11,"o")</f>
        <v>0</v>
      </c>
      <c r="F5" s="3">
        <f t="shared" si="0"/>
        <v>29</v>
      </c>
      <c r="G5" s="4">
        <f t="shared" si="1"/>
        <v>0.52727272727272723</v>
      </c>
    </row>
    <row r="6" spans="1:7" x14ac:dyDescent="0.25">
      <c r="A6" s="1" t="s">
        <v>21</v>
      </c>
      <c r="B6" s="3">
        <f>COUNTIF('SOI6-1-10'!$B$4:$H$11,"b*")</f>
        <v>0</v>
      </c>
      <c r="C6" s="3">
        <f>COUNTIF('SOI6-1-2'!$B$4:$H$11,"b*")</f>
        <v>0</v>
      </c>
      <c r="D6" s="3">
        <f>COUNTIF('SOI6-1-3'!$B$4:$H$11,"b*")</f>
        <v>0</v>
      </c>
      <c r="E6" s="3">
        <f>COUNTIF('SOI6-1-4'!$B$4:$H$11,"b*")</f>
        <v>0</v>
      </c>
      <c r="F6" s="3">
        <f t="shared" si="0"/>
        <v>0</v>
      </c>
      <c r="G6" s="4">
        <f t="shared" si="1"/>
        <v>0</v>
      </c>
    </row>
    <row r="7" spans="1:7" x14ac:dyDescent="0.25">
      <c r="A7" s="1" t="s">
        <v>22</v>
      </c>
      <c r="B7" s="3">
        <f>COUNTIF('SOI6-1-10'!$B$4:$H$11,"~~*")</f>
        <v>12</v>
      </c>
      <c r="C7" s="3">
        <f>COUNTIF('SOI6-1-2'!$B$4:$H$11,"~~*")</f>
        <v>0</v>
      </c>
      <c r="D7" s="3">
        <f>COUNTIF('SOI6-1-3'!$B$4:$H$12,"~~*")</f>
        <v>0</v>
      </c>
      <c r="E7" s="3">
        <f>COUNTIF('SOI6-1-4'!$B$4:$H$12,"~~*")</f>
        <v>0</v>
      </c>
      <c r="F7" s="3">
        <f t="shared" si="0"/>
        <v>12</v>
      </c>
      <c r="G7" s="4">
        <f t="shared" si="1"/>
        <v>0.21818181818181817</v>
      </c>
    </row>
    <row r="8" spans="1:7" x14ac:dyDescent="0.25">
      <c r="A8" s="3" t="s">
        <v>17</v>
      </c>
      <c r="B8" s="1">
        <f>SUM(B2:B7)</f>
        <v>55</v>
      </c>
      <c r="C8" s="1">
        <f>SUM(C2:C7)</f>
        <v>0</v>
      </c>
      <c r="D8" s="1">
        <f>SUM(D2:D7)</f>
        <v>0</v>
      </c>
      <c r="E8" s="1">
        <f>SUM(E2:E7)</f>
        <v>0</v>
      </c>
      <c r="F8" s="1">
        <f>SUM(F2:F7)</f>
        <v>55</v>
      </c>
      <c r="G8" s="4">
        <f>SUM(Table1[%])</f>
        <v>0.99999999999999989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template</vt:lpstr>
      <vt:lpstr>SOI6-1-10</vt:lpstr>
      <vt:lpstr>SOI6-1-2</vt:lpstr>
      <vt:lpstr>SOI6-1-3</vt:lpstr>
      <vt:lpstr>SOI6-1-4</vt:lpstr>
      <vt:lpstr>eqns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MOLNAR_PH330_D1</dc:creator>
  <cp:lastModifiedBy>MOLNAR_PH330_D1</cp:lastModifiedBy>
  <cp:lastPrinted>2017-04-17T19:04:41Z</cp:lastPrinted>
  <dcterms:created xsi:type="dcterms:W3CDTF">2017-01-24T04:38:23Z</dcterms:created>
  <dcterms:modified xsi:type="dcterms:W3CDTF">2017-04-17T19:04:50Z</dcterms:modified>
</cp:coreProperties>
</file>