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Reports\"/>
    </mc:Choice>
  </mc:AlternateContent>
  <xr:revisionPtr revIDLastSave="0" documentId="13_ncr:1_{745AB9B5-270D-4447-825E-D14DB3288475}" xr6:coauthVersionLast="44" xr6:coauthVersionMax="44" xr10:uidLastSave="{00000000-0000-0000-0000-000000000000}"/>
  <bookViews>
    <workbookView xWindow="2640" yWindow="2640" windowWidth="11520" windowHeight="8370" xr2:uid="{00000000-000D-0000-FFFF-FFFF00000000}"/>
  </bookViews>
  <sheets>
    <sheet name="Отчет по исполнению " sheetId="1" r:id="rId1"/>
  </sheets>
  <definedNames>
    <definedName name="_xlnm.Print_Titles" localSheetId="0">'Отчет по исполнению '!$34:$35</definedName>
    <definedName name="_xlnm.Print_Area" localSheetId="0">'Отчет по исполнению '!$A$1:$AE$151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51" i="1" l="1"/>
  <c r="X151" i="1"/>
  <c r="Y151" i="1" s="1"/>
  <c r="T151" i="1"/>
  <c r="U151" i="1" s="1"/>
  <c r="P151" i="1"/>
  <c r="N151" i="1"/>
  <c r="O151" i="1" s="1"/>
  <c r="J151" i="1"/>
  <c r="H151" i="1"/>
  <c r="I151" i="1" s="1"/>
  <c r="Z150" i="1"/>
  <c r="X150" i="1"/>
  <c r="Y150" i="1" s="1"/>
  <c r="T150" i="1"/>
  <c r="U150" i="1" s="1"/>
  <c r="P150" i="1"/>
  <c r="N150" i="1"/>
  <c r="O150" i="1" s="1"/>
  <c r="J150" i="1"/>
  <c r="H150" i="1"/>
  <c r="I150" i="1" s="1"/>
  <c r="Z149" i="1"/>
  <c r="X149" i="1"/>
  <c r="Y149" i="1" s="1"/>
  <c r="T149" i="1"/>
  <c r="U149" i="1" s="1"/>
  <c r="P149" i="1"/>
  <c r="N149" i="1"/>
  <c r="O149" i="1" s="1"/>
  <c r="J149" i="1"/>
  <c r="H149" i="1"/>
  <c r="I149" i="1" s="1"/>
  <c r="Z148" i="1"/>
  <c r="X148" i="1"/>
  <c r="Y148" i="1" s="1"/>
  <c r="T148" i="1"/>
  <c r="U148" i="1" s="1"/>
  <c r="P148" i="1"/>
  <c r="N148" i="1"/>
  <c r="O148" i="1" s="1"/>
  <c r="J148" i="1"/>
  <c r="H148" i="1"/>
  <c r="I148" i="1" s="1"/>
  <c r="Z147" i="1"/>
  <c r="X147" i="1"/>
  <c r="Y147" i="1" s="1"/>
  <c r="T147" i="1"/>
  <c r="U147" i="1" s="1"/>
  <c r="P147" i="1"/>
  <c r="N147" i="1"/>
  <c r="O147" i="1" s="1"/>
  <c r="J147" i="1"/>
  <c r="H147" i="1"/>
  <c r="I147" i="1" s="1"/>
  <c r="Z146" i="1"/>
  <c r="X146" i="1"/>
  <c r="Y146" i="1" s="1"/>
  <c r="T146" i="1"/>
  <c r="U146" i="1" s="1"/>
  <c r="P146" i="1"/>
  <c r="N146" i="1"/>
  <c r="O146" i="1" s="1"/>
  <c r="J146" i="1"/>
  <c r="H146" i="1"/>
  <c r="I146" i="1" s="1"/>
  <c r="Z145" i="1"/>
  <c r="X145" i="1"/>
  <c r="Y145" i="1" s="1"/>
  <c r="T145" i="1"/>
  <c r="U145" i="1" s="1"/>
  <c r="P145" i="1"/>
  <c r="N145" i="1"/>
  <c r="O145" i="1" s="1"/>
  <c r="J145" i="1"/>
  <c r="H145" i="1"/>
  <c r="I145" i="1" s="1"/>
  <c r="Z144" i="1"/>
  <c r="X144" i="1"/>
  <c r="Y144" i="1" s="1"/>
  <c r="T144" i="1"/>
  <c r="U144" i="1" s="1"/>
  <c r="P144" i="1"/>
  <c r="N144" i="1"/>
  <c r="O144" i="1" s="1"/>
  <c r="J144" i="1"/>
  <c r="H144" i="1"/>
  <c r="I144" i="1" s="1"/>
  <c r="Z143" i="1"/>
  <c r="X143" i="1"/>
  <c r="Y143" i="1" s="1"/>
  <c r="T143" i="1"/>
  <c r="U143" i="1" s="1"/>
  <c r="P143" i="1"/>
  <c r="N143" i="1"/>
  <c r="O143" i="1" s="1"/>
  <c r="J143" i="1"/>
  <c r="H143" i="1"/>
  <c r="I143" i="1" s="1"/>
  <c r="Z142" i="1"/>
  <c r="X142" i="1"/>
  <c r="Y142" i="1" s="1"/>
  <c r="T142" i="1"/>
  <c r="U142" i="1" s="1"/>
  <c r="P142" i="1"/>
  <c r="N142" i="1"/>
  <c r="O142" i="1" s="1"/>
  <c r="J142" i="1"/>
  <c r="H142" i="1"/>
  <c r="I142" i="1" s="1"/>
  <c r="Z141" i="1"/>
  <c r="Y141" i="1"/>
  <c r="X141" i="1"/>
  <c r="T141" i="1"/>
  <c r="U141" i="1" s="1"/>
  <c r="P141" i="1"/>
  <c r="N141" i="1"/>
  <c r="O141" i="1" s="1"/>
  <c r="J141" i="1"/>
  <c r="H141" i="1"/>
  <c r="I141" i="1" s="1"/>
  <c r="Z140" i="1"/>
  <c r="X140" i="1"/>
  <c r="Y140" i="1" s="1"/>
  <c r="T140" i="1"/>
  <c r="U140" i="1" s="1"/>
  <c r="P140" i="1"/>
  <c r="N140" i="1"/>
  <c r="O140" i="1" s="1"/>
  <c r="J140" i="1"/>
  <c r="H140" i="1"/>
  <c r="I140" i="1" s="1"/>
  <c r="Z139" i="1"/>
  <c r="Y139" i="1"/>
  <c r="X139" i="1"/>
  <c r="T139" i="1"/>
  <c r="U139" i="1" s="1"/>
  <c r="P139" i="1"/>
  <c r="N139" i="1"/>
  <c r="O139" i="1" s="1"/>
  <c r="J139" i="1"/>
  <c r="H139" i="1"/>
  <c r="I139" i="1" s="1"/>
  <c r="Z138" i="1"/>
  <c r="X138" i="1"/>
  <c r="Y138" i="1" s="1"/>
  <c r="T138" i="1"/>
  <c r="U138" i="1" s="1"/>
  <c r="P138" i="1"/>
  <c r="N138" i="1"/>
  <c r="O138" i="1" s="1"/>
  <c r="J138" i="1"/>
  <c r="H138" i="1"/>
  <c r="I138" i="1" s="1"/>
  <c r="Z137" i="1"/>
  <c r="X137" i="1"/>
  <c r="Y137" i="1" s="1"/>
  <c r="T137" i="1"/>
  <c r="U137" i="1" s="1"/>
  <c r="P137" i="1"/>
  <c r="N137" i="1"/>
  <c r="O137" i="1" s="1"/>
  <c r="J137" i="1"/>
  <c r="I137" i="1"/>
  <c r="H137" i="1"/>
  <c r="Z136" i="1"/>
  <c r="X136" i="1"/>
  <c r="Y136" i="1" s="1"/>
  <c r="T136" i="1"/>
  <c r="U136" i="1" s="1"/>
  <c r="P136" i="1"/>
  <c r="N136" i="1"/>
  <c r="O136" i="1" s="1"/>
  <c r="J136" i="1"/>
  <c r="H136" i="1"/>
  <c r="I136" i="1" s="1"/>
  <c r="Z135" i="1"/>
  <c r="X135" i="1"/>
  <c r="Y135" i="1" s="1"/>
  <c r="T135" i="1"/>
  <c r="U135" i="1" s="1"/>
  <c r="P135" i="1"/>
  <c r="N135" i="1"/>
  <c r="O135" i="1" s="1"/>
  <c r="J135" i="1"/>
  <c r="H135" i="1"/>
  <c r="I135" i="1" s="1"/>
  <c r="Z134" i="1"/>
  <c r="X134" i="1"/>
  <c r="Y134" i="1" s="1"/>
  <c r="T134" i="1"/>
  <c r="U134" i="1" s="1"/>
  <c r="P134" i="1"/>
  <c r="N134" i="1"/>
  <c r="O134" i="1" s="1"/>
  <c r="J134" i="1"/>
  <c r="H134" i="1"/>
  <c r="I134" i="1" s="1"/>
  <c r="Z133" i="1"/>
  <c r="X133" i="1"/>
  <c r="Y133" i="1" s="1"/>
  <c r="U133" i="1"/>
  <c r="T133" i="1"/>
  <c r="P133" i="1"/>
  <c r="N133" i="1"/>
  <c r="O133" i="1" s="1"/>
  <c r="J133" i="1"/>
  <c r="I133" i="1"/>
  <c r="H133" i="1"/>
  <c r="Z132" i="1"/>
  <c r="X132" i="1"/>
  <c r="Y132" i="1" s="1"/>
  <c r="T132" i="1"/>
  <c r="U132" i="1" s="1"/>
  <c r="P132" i="1"/>
  <c r="N132" i="1"/>
  <c r="O132" i="1" s="1"/>
  <c r="J132" i="1"/>
  <c r="H132" i="1"/>
  <c r="I132" i="1" s="1"/>
  <c r="Z131" i="1"/>
  <c r="X131" i="1"/>
  <c r="Y131" i="1" s="1"/>
  <c r="U131" i="1"/>
  <c r="T131" i="1"/>
  <c r="P131" i="1"/>
  <c r="N131" i="1"/>
  <c r="O131" i="1" s="1"/>
  <c r="J131" i="1"/>
  <c r="H131" i="1"/>
  <c r="I131" i="1" s="1"/>
  <c r="Z130" i="1"/>
  <c r="X130" i="1"/>
  <c r="Y130" i="1" s="1"/>
  <c r="T130" i="1"/>
  <c r="U130" i="1" s="1"/>
  <c r="P130" i="1"/>
  <c r="N130" i="1"/>
  <c r="O130" i="1" s="1"/>
  <c r="J130" i="1"/>
  <c r="H130" i="1"/>
  <c r="I130" i="1" s="1"/>
  <c r="Z129" i="1"/>
  <c r="X129" i="1"/>
  <c r="Y129" i="1" s="1"/>
  <c r="U129" i="1"/>
  <c r="T129" i="1"/>
  <c r="P129" i="1"/>
  <c r="N129" i="1"/>
  <c r="O129" i="1" s="1"/>
  <c r="J129" i="1"/>
  <c r="H129" i="1"/>
  <c r="I129" i="1" s="1"/>
  <c r="Z128" i="1"/>
  <c r="X128" i="1"/>
  <c r="Y128" i="1" s="1"/>
  <c r="T128" i="1"/>
  <c r="U128" i="1" s="1"/>
  <c r="P128" i="1"/>
  <c r="N128" i="1"/>
  <c r="O128" i="1" s="1"/>
  <c r="J128" i="1"/>
  <c r="H128" i="1"/>
  <c r="I128" i="1" s="1"/>
  <c r="Z127" i="1"/>
  <c r="X127" i="1"/>
  <c r="Y127" i="1" s="1"/>
  <c r="T127" i="1"/>
  <c r="U127" i="1" s="1"/>
  <c r="P127" i="1"/>
  <c r="N127" i="1"/>
  <c r="O127" i="1" s="1"/>
  <c r="J127" i="1"/>
  <c r="H127" i="1"/>
  <c r="I127" i="1" s="1"/>
  <c r="Z126" i="1"/>
  <c r="X126" i="1"/>
  <c r="Y126" i="1" s="1"/>
  <c r="T126" i="1"/>
  <c r="U126" i="1" s="1"/>
  <c r="P126" i="1"/>
  <c r="N126" i="1"/>
  <c r="O126" i="1" s="1"/>
  <c r="J126" i="1"/>
  <c r="H126" i="1"/>
  <c r="I126" i="1" s="1"/>
  <c r="Z125" i="1"/>
  <c r="X125" i="1"/>
  <c r="Y125" i="1" s="1"/>
  <c r="T125" i="1"/>
  <c r="U125" i="1" s="1"/>
  <c r="P125" i="1"/>
  <c r="N125" i="1"/>
  <c r="O125" i="1" s="1"/>
  <c r="J125" i="1"/>
  <c r="H125" i="1"/>
  <c r="I125" i="1" s="1"/>
  <c r="Z124" i="1"/>
  <c r="Y124" i="1"/>
  <c r="X124" i="1"/>
  <c r="T124" i="1"/>
  <c r="U124" i="1" s="1"/>
  <c r="P124" i="1"/>
  <c r="N124" i="1"/>
  <c r="O124" i="1" s="1"/>
  <c r="J124" i="1"/>
  <c r="H124" i="1"/>
  <c r="I124" i="1" s="1"/>
  <c r="Z123" i="1"/>
  <c r="X123" i="1"/>
  <c r="Y123" i="1" s="1"/>
  <c r="T123" i="1"/>
  <c r="U123" i="1" s="1"/>
  <c r="P123" i="1"/>
  <c r="N123" i="1"/>
  <c r="O123" i="1" s="1"/>
  <c r="J123" i="1"/>
  <c r="H123" i="1"/>
  <c r="I123" i="1" s="1"/>
  <c r="Z122" i="1"/>
  <c r="X122" i="1"/>
  <c r="Y122" i="1" s="1"/>
  <c r="T122" i="1"/>
  <c r="U122" i="1" s="1"/>
  <c r="P122" i="1"/>
  <c r="N122" i="1"/>
  <c r="O122" i="1" s="1"/>
  <c r="J122" i="1"/>
  <c r="H122" i="1"/>
  <c r="I122" i="1" s="1"/>
  <c r="Z121" i="1"/>
  <c r="X121" i="1"/>
  <c r="Y121" i="1" s="1"/>
  <c r="T121" i="1"/>
  <c r="U121" i="1" s="1"/>
  <c r="P121" i="1"/>
  <c r="N121" i="1"/>
  <c r="O121" i="1" s="1"/>
  <c r="J121" i="1"/>
  <c r="H121" i="1"/>
  <c r="I121" i="1" s="1"/>
  <c r="Z120" i="1"/>
  <c r="X120" i="1"/>
  <c r="Y120" i="1" s="1"/>
  <c r="T120" i="1"/>
  <c r="U120" i="1" s="1"/>
  <c r="P120" i="1"/>
  <c r="N120" i="1"/>
  <c r="O120" i="1" s="1"/>
  <c r="J120" i="1"/>
  <c r="H120" i="1"/>
  <c r="I120" i="1" s="1"/>
  <c r="Z119" i="1"/>
  <c r="X119" i="1"/>
  <c r="Y119" i="1" s="1"/>
  <c r="T119" i="1"/>
  <c r="U119" i="1" s="1"/>
  <c r="P119" i="1"/>
  <c r="N119" i="1"/>
  <c r="O119" i="1" s="1"/>
  <c r="J119" i="1"/>
  <c r="H119" i="1"/>
  <c r="I119" i="1" s="1"/>
  <c r="Z118" i="1"/>
  <c r="X118" i="1"/>
  <c r="Y118" i="1" s="1"/>
  <c r="T118" i="1"/>
  <c r="U118" i="1" s="1"/>
  <c r="P118" i="1"/>
  <c r="N118" i="1"/>
  <c r="O118" i="1" s="1"/>
  <c r="J118" i="1"/>
  <c r="H118" i="1"/>
  <c r="I118" i="1" s="1"/>
  <c r="Z117" i="1"/>
  <c r="X117" i="1"/>
  <c r="Y117" i="1" s="1"/>
  <c r="T117" i="1"/>
  <c r="U117" i="1" s="1"/>
  <c r="P117" i="1"/>
  <c r="N117" i="1"/>
  <c r="O117" i="1" s="1"/>
  <c r="J117" i="1"/>
  <c r="H117" i="1"/>
  <c r="I117" i="1" s="1"/>
  <c r="Z116" i="1"/>
  <c r="X116" i="1"/>
  <c r="Y116" i="1" s="1"/>
  <c r="T116" i="1"/>
  <c r="U116" i="1" s="1"/>
  <c r="P116" i="1"/>
  <c r="N116" i="1"/>
  <c r="O116" i="1" s="1"/>
  <c r="J116" i="1"/>
  <c r="H116" i="1"/>
  <c r="I116" i="1" s="1"/>
  <c r="Z115" i="1"/>
  <c r="X115" i="1"/>
  <c r="Y115" i="1" s="1"/>
  <c r="T115" i="1"/>
  <c r="U115" i="1" s="1"/>
  <c r="P115" i="1"/>
  <c r="N115" i="1"/>
  <c r="O115" i="1" s="1"/>
  <c r="J115" i="1"/>
  <c r="H115" i="1"/>
  <c r="I115" i="1" s="1"/>
  <c r="Z114" i="1"/>
  <c r="X114" i="1"/>
  <c r="Y114" i="1" s="1"/>
  <c r="T114" i="1"/>
  <c r="U114" i="1" s="1"/>
  <c r="P114" i="1"/>
  <c r="N114" i="1"/>
  <c r="O114" i="1" s="1"/>
  <c r="J114" i="1"/>
  <c r="H114" i="1"/>
  <c r="I114" i="1" s="1"/>
  <c r="Z113" i="1"/>
  <c r="X113" i="1"/>
  <c r="Y113" i="1" s="1"/>
  <c r="T113" i="1"/>
  <c r="U113" i="1" s="1"/>
  <c r="P113" i="1"/>
  <c r="N113" i="1"/>
  <c r="O113" i="1" s="1"/>
  <c r="J113" i="1"/>
  <c r="H113" i="1"/>
  <c r="I113" i="1" s="1"/>
  <c r="Z112" i="1"/>
  <c r="X112" i="1"/>
  <c r="Y112" i="1" s="1"/>
  <c r="T112" i="1"/>
  <c r="U112" i="1" s="1"/>
  <c r="P112" i="1"/>
  <c r="N112" i="1"/>
  <c r="O112" i="1" s="1"/>
  <c r="J112" i="1"/>
  <c r="H112" i="1"/>
  <c r="I112" i="1" s="1"/>
  <c r="Z111" i="1"/>
  <c r="X111" i="1"/>
  <c r="Y111" i="1" s="1"/>
  <c r="T111" i="1"/>
  <c r="U111" i="1" s="1"/>
  <c r="P111" i="1"/>
  <c r="N111" i="1"/>
  <c r="O111" i="1" s="1"/>
  <c r="J111" i="1"/>
  <c r="H111" i="1"/>
  <c r="I111" i="1" s="1"/>
  <c r="Z110" i="1"/>
  <c r="X110" i="1"/>
  <c r="Y110" i="1" s="1"/>
  <c r="T110" i="1"/>
  <c r="U110" i="1" s="1"/>
  <c r="P110" i="1"/>
  <c r="N110" i="1"/>
  <c r="O110" i="1" s="1"/>
  <c r="J110" i="1"/>
  <c r="H110" i="1"/>
  <c r="I110" i="1" s="1"/>
  <c r="Z109" i="1"/>
  <c r="X109" i="1"/>
  <c r="Y109" i="1" s="1"/>
  <c r="T109" i="1"/>
  <c r="U109" i="1" s="1"/>
  <c r="P109" i="1"/>
  <c r="N109" i="1"/>
  <c r="O109" i="1" s="1"/>
  <c r="J109" i="1"/>
  <c r="H109" i="1"/>
  <c r="I109" i="1" s="1"/>
  <c r="Z108" i="1"/>
  <c r="X108" i="1"/>
  <c r="Y108" i="1" s="1"/>
  <c r="T108" i="1"/>
  <c r="U108" i="1" s="1"/>
  <c r="P108" i="1"/>
  <c r="N108" i="1"/>
  <c r="O108" i="1" s="1"/>
  <c r="J108" i="1"/>
  <c r="H108" i="1"/>
  <c r="I108" i="1" s="1"/>
  <c r="Z107" i="1"/>
  <c r="X107" i="1"/>
  <c r="Y107" i="1" s="1"/>
  <c r="T107" i="1"/>
  <c r="U107" i="1" s="1"/>
  <c r="P107" i="1"/>
  <c r="O107" i="1"/>
  <c r="N107" i="1"/>
  <c r="J107" i="1"/>
  <c r="H107" i="1"/>
  <c r="I107" i="1" s="1"/>
  <c r="Z106" i="1"/>
  <c r="X106" i="1"/>
  <c r="Y106" i="1" s="1"/>
  <c r="T106" i="1"/>
  <c r="U106" i="1" s="1"/>
  <c r="P106" i="1"/>
  <c r="N106" i="1"/>
  <c r="O106" i="1" s="1"/>
  <c r="J106" i="1"/>
  <c r="H106" i="1"/>
  <c r="I106" i="1" s="1"/>
  <c r="Z105" i="1"/>
  <c r="X105" i="1"/>
  <c r="Y105" i="1" s="1"/>
  <c r="T105" i="1"/>
  <c r="U105" i="1" s="1"/>
  <c r="P105" i="1"/>
  <c r="N105" i="1"/>
  <c r="O105" i="1" s="1"/>
  <c r="J105" i="1"/>
  <c r="H105" i="1"/>
  <c r="I105" i="1" s="1"/>
  <c r="Z104" i="1"/>
  <c r="X104" i="1"/>
  <c r="Y104" i="1" s="1"/>
  <c r="U104" i="1"/>
  <c r="T104" i="1"/>
  <c r="P104" i="1"/>
  <c r="N104" i="1"/>
  <c r="O104" i="1" s="1"/>
  <c r="J104" i="1"/>
  <c r="H104" i="1"/>
  <c r="I104" i="1" s="1"/>
  <c r="Z103" i="1"/>
  <c r="X103" i="1"/>
  <c r="Y103" i="1" s="1"/>
  <c r="T103" i="1"/>
  <c r="U103" i="1" s="1"/>
  <c r="P103" i="1"/>
  <c r="N103" i="1"/>
  <c r="O103" i="1" s="1"/>
  <c r="J103" i="1"/>
  <c r="H103" i="1"/>
  <c r="I103" i="1" s="1"/>
  <c r="Z102" i="1"/>
  <c r="X102" i="1"/>
  <c r="Y102" i="1" s="1"/>
  <c r="U102" i="1"/>
  <c r="T102" i="1"/>
  <c r="P102" i="1"/>
  <c r="N102" i="1"/>
  <c r="O102" i="1" s="1"/>
  <c r="J102" i="1"/>
  <c r="H102" i="1"/>
  <c r="I102" i="1" s="1"/>
  <c r="Z101" i="1"/>
  <c r="X101" i="1"/>
  <c r="Y101" i="1" s="1"/>
  <c r="T101" i="1"/>
  <c r="U101" i="1" s="1"/>
  <c r="P101" i="1"/>
  <c r="N101" i="1"/>
  <c r="O101" i="1" s="1"/>
  <c r="J101" i="1"/>
  <c r="H101" i="1"/>
  <c r="I101" i="1" s="1"/>
  <c r="Z100" i="1"/>
  <c r="Y100" i="1"/>
  <c r="X100" i="1"/>
  <c r="T100" i="1"/>
  <c r="U100" i="1" s="1"/>
  <c r="P100" i="1"/>
  <c r="N100" i="1"/>
  <c r="O100" i="1" s="1"/>
  <c r="J100" i="1"/>
  <c r="H100" i="1"/>
  <c r="I100" i="1" s="1"/>
  <c r="Z99" i="1"/>
  <c r="X99" i="1"/>
  <c r="Y99" i="1" s="1"/>
  <c r="T99" i="1"/>
  <c r="U99" i="1" s="1"/>
  <c r="P99" i="1"/>
  <c r="N99" i="1"/>
  <c r="O99" i="1" s="1"/>
  <c r="J99" i="1"/>
  <c r="I99" i="1"/>
  <c r="H99" i="1"/>
  <c r="Z98" i="1"/>
  <c r="Y98" i="1"/>
  <c r="X98" i="1"/>
  <c r="T98" i="1"/>
  <c r="U98" i="1" s="1"/>
  <c r="P98" i="1"/>
  <c r="N98" i="1"/>
  <c r="O98" i="1" s="1"/>
  <c r="J98" i="1"/>
  <c r="H98" i="1"/>
  <c r="I98" i="1" s="1"/>
  <c r="Z97" i="1"/>
  <c r="X97" i="1"/>
  <c r="Y97" i="1" s="1"/>
  <c r="T97" i="1"/>
  <c r="U97" i="1" s="1"/>
  <c r="P97" i="1"/>
  <c r="N97" i="1"/>
  <c r="O97" i="1" s="1"/>
  <c r="J97" i="1"/>
  <c r="H97" i="1"/>
  <c r="I97" i="1" s="1"/>
  <c r="Z96" i="1"/>
  <c r="X96" i="1"/>
  <c r="Y96" i="1" s="1"/>
  <c r="T96" i="1"/>
  <c r="U96" i="1" s="1"/>
  <c r="P96" i="1"/>
  <c r="N96" i="1"/>
  <c r="O96" i="1" s="1"/>
  <c r="J96" i="1"/>
  <c r="H96" i="1"/>
  <c r="I96" i="1" s="1"/>
  <c r="Z95" i="1"/>
  <c r="X95" i="1"/>
  <c r="Y95" i="1" s="1"/>
  <c r="T95" i="1"/>
  <c r="U95" i="1" s="1"/>
  <c r="P95" i="1"/>
  <c r="N95" i="1"/>
  <c r="O95" i="1" s="1"/>
  <c r="J95" i="1"/>
  <c r="H95" i="1"/>
  <c r="I95" i="1" s="1"/>
  <c r="Z94" i="1"/>
  <c r="X94" i="1"/>
  <c r="Y94" i="1" s="1"/>
  <c r="T94" i="1"/>
  <c r="U94" i="1" s="1"/>
  <c r="P94" i="1"/>
  <c r="N94" i="1"/>
  <c r="O94" i="1" s="1"/>
  <c r="J94" i="1"/>
  <c r="H94" i="1"/>
  <c r="I94" i="1" s="1"/>
  <c r="Z93" i="1"/>
  <c r="X93" i="1"/>
  <c r="Y93" i="1" s="1"/>
  <c r="T93" i="1"/>
  <c r="U93" i="1" s="1"/>
  <c r="P93" i="1"/>
  <c r="N93" i="1"/>
  <c r="O93" i="1" s="1"/>
  <c r="J93" i="1"/>
  <c r="H93" i="1"/>
  <c r="I93" i="1" s="1"/>
  <c r="Z92" i="1"/>
  <c r="Y92" i="1"/>
  <c r="X92" i="1"/>
  <c r="T92" i="1"/>
  <c r="U92" i="1" s="1"/>
  <c r="P92" i="1"/>
  <c r="N92" i="1"/>
  <c r="O92" i="1" s="1"/>
  <c r="J92" i="1"/>
  <c r="H92" i="1"/>
  <c r="I92" i="1" s="1"/>
  <c r="Z91" i="1"/>
  <c r="X91" i="1"/>
  <c r="Y91" i="1" s="1"/>
  <c r="T91" i="1"/>
  <c r="U91" i="1" s="1"/>
  <c r="P91" i="1"/>
  <c r="N91" i="1"/>
  <c r="O91" i="1" s="1"/>
  <c r="J91" i="1"/>
  <c r="H91" i="1"/>
  <c r="I91" i="1" s="1"/>
  <c r="Z90" i="1"/>
  <c r="X90" i="1"/>
  <c r="Y90" i="1" s="1"/>
  <c r="T90" i="1"/>
  <c r="U90" i="1" s="1"/>
  <c r="P90" i="1"/>
  <c r="O90" i="1"/>
  <c r="N90" i="1"/>
  <c r="J90" i="1"/>
  <c r="H90" i="1"/>
  <c r="I90" i="1" s="1"/>
  <c r="Z89" i="1"/>
  <c r="X89" i="1"/>
  <c r="Y89" i="1" s="1"/>
  <c r="T89" i="1"/>
  <c r="U89" i="1" s="1"/>
  <c r="P89" i="1"/>
  <c r="N89" i="1"/>
  <c r="O89" i="1" s="1"/>
  <c r="J89" i="1"/>
  <c r="H89" i="1"/>
  <c r="I89" i="1" s="1"/>
  <c r="Z88" i="1"/>
  <c r="X88" i="1"/>
  <c r="Y88" i="1" s="1"/>
  <c r="T88" i="1"/>
  <c r="U88" i="1" s="1"/>
  <c r="P88" i="1"/>
  <c r="N88" i="1"/>
  <c r="O88" i="1" s="1"/>
  <c r="J88" i="1"/>
  <c r="H88" i="1"/>
  <c r="I88" i="1" s="1"/>
  <c r="Z87" i="1"/>
  <c r="X87" i="1"/>
  <c r="Y87" i="1" s="1"/>
  <c r="T87" i="1"/>
  <c r="U87" i="1" s="1"/>
  <c r="P87" i="1"/>
  <c r="N87" i="1"/>
  <c r="O87" i="1" s="1"/>
  <c r="J87" i="1"/>
  <c r="H87" i="1"/>
  <c r="I87" i="1" s="1"/>
  <c r="Z86" i="1"/>
  <c r="X86" i="1"/>
  <c r="Y86" i="1" s="1"/>
  <c r="T86" i="1"/>
  <c r="U86" i="1" s="1"/>
  <c r="P86" i="1"/>
  <c r="N86" i="1"/>
  <c r="O86" i="1" s="1"/>
  <c r="J86" i="1"/>
  <c r="H86" i="1"/>
  <c r="I86" i="1" s="1"/>
  <c r="Z85" i="1"/>
  <c r="X85" i="1"/>
  <c r="Y85" i="1" s="1"/>
  <c r="T85" i="1"/>
  <c r="U85" i="1" s="1"/>
  <c r="P85" i="1"/>
  <c r="O85" i="1"/>
  <c r="N85" i="1"/>
  <c r="J85" i="1"/>
  <c r="H85" i="1"/>
  <c r="I85" i="1" s="1"/>
  <c r="Z84" i="1"/>
  <c r="X84" i="1"/>
  <c r="Y84" i="1" s="1"/>
  <c r="T84" i="1"/>
  <c r="U84" i="1" s="1"/>
  <c r="P84" i="1"/>
  <c r="N84" i="1"/>
  <c r="O84" i="1" s="1"/>
  <c r="J84" i="1"/>
  <c r="H84" i="1"/>
  <c r="I84" i="1" s="1"/>
  <c r="Z83" i="1"/>
  <c r="X83" i="1"/>
  <c r="Y83" i="1" s="1"/>
  <c r="T83" i="1"/>
  <c r="U83" i="1" s="1"/>
  <c r="P83" i="1"/>
  <c r="N83" i="1"/>
  <c r="O83" i="1" s="1"/>
  <c r="J83" i="1"/>
  <c r="H83" i="1"/>
  <c r="I83" i="1" s="1"/>
  <c r="Z82" i="1"/>
  <c r="X82" i="1"/>
  <c r="Y82" i="1" s="1"/>
  <c r="T82" i="1"/>
  <c r="U82" i="1" s="1"/>
  <c r="P82" i="1"/>
  <c r="N82" i="1"/>
  <c r="O82" i="1" s="1"/>
  <c r="J82" i="1"/>
  <c r="H82" i="1"/>
  <c r="I82" i="1" s="1"/>
  <c r="Z81" i="1"/>
  <c r="X81" i="1"/>
  <c r="Y81" i="1" s="1"/>
  <c r="T81" i="1"/>
  <c r="U81" i="1" s="1"/>
  <c r="P81" i="1"/>
  <c r="N81" i="1"/>
  <c r="O81" i="1" s="1"/>
  <c r="J81" i="1"/>
  <c r="H81" i="1"/>
  <c r="I81" i="1" s="1"/>
  <c r="Z80" i="1"/>
  <c r="X80" i="1"/>
  <c r="Y80" i="1" s="1"/>
  <c r="T80" i="1"/>
  <c r="U80" i="1" s="1"/>
  <c r="P80" i="1"/>
  <c r="N80" i="1"/>
  <c r="O80" i="1" s="1"/>
  <c r="J80" i="1"/>
  <c r="H80" i="1"/>
  <c r="I80" i="1" s="1"/>
  <c r="Z79" i="1"/>
  <c r="X79" i="1"/>
  <c r="Y79" i="1" s="1"/>
  <c r="T79" i="1"/>
  <c r="U79" i="1" s="1"/>
  <c r="P79" i="1"/>
  <c r="N79" i="1"/>
  <c r="O79" i="1" s="1"/>
  <c r="J79" i="1"/>
  <c r="H79" i="1"/>
  <c r="I79" i="1" s="1"/>
  <c r="Z78" i="1"/>
  <c r="X78" i="1"/>
  <c r="Y78" i="1" s="1"/>
  <c r="T78" i="1"/>
  <c r="U78" i="1" s="1"/>
  <c r="P78" i="1"/>
  <c r="N78" i="1"/>
  <c r="O78" i="1" s="1"/>
  <c r="J78" i="1"/>
  <c r="H78" i="1"/>
  <c r="I78" i="1" s="1"/>
  <c r="Z77" i="1"/>
  <c r="X77" i="1"/>
  <c r="Y77" i="1" s="1"/>
  <c r="T77" i="1"/>
  <c r="U77" i="1" s="1"/>
  <c r="P77" i="1"/>
  <c r="N77" i="1"/>
  <c r="O77" i="1" s="1"/>
  <c r="J77" i="1"/>
  <c r="H77" i="1"/>
  <c r="I77" i="1" s="1"/>
  <c r="Z76" i="1"/>
  <c r="X76" i="1"/>
  <c r="Y76" i="1" s="1"/>
  <c r="T76" i="1"/>
  <c r="U76" i="1" s="1"/>
  <c r="P76" i="1"/>
  <c r="N76" i="1"/>
  <c r="O76" i="1" s="1"/>
  <c r="J76" i="1"/>
  <c r="H76" i="1"/>
  <c r="I76" i="1" s="1"/>
  <c r="Z75" i="1"/>
  <c r="X75" i="1"/>
  <c r="Y75" i="1" s="1"/>
  <c r="T75" i="1"/>
  <c r="U75" i="1" s="1"/>
  <c r="P75" i="1"/>
  <c r="N75" i="1"/>
  <c r="O75" i="1" s="1"/>
  <c r="J75" i="1"/>
  <c r="H75" i="1"/>
  <c r="I75" i="1" s="1"/>
  <c r="Z74" i="1"/>
  <c r="X74" i="1"/>
  <c r="Y74" i="1" s="1"/>
  <c r="T74" i="1"/>
  <c r="U74" i="1" s="1"/>
  <c r="P74" i="1"/>
  <c r="N74" i="1"/>
  <c r="O74" i="1" s="1"/>
  <c r="J74" i="1"/>
  <c r="H74" i="1"/>
  <c r="I74" i="1" s="1"/>
  <c r="Z73" i="1"/>
  <c r="X73" i="1"/>
  <c r="Y73" i="1" s="1"/>
  <c r="T73" i="1"/>
  <c r="U73" i="1" s="1"/>
  <c r="P73" i="1"/>
  <c r="N73" i="1"/>
  <c r="O73" i="1" s="1"/>
  <c r="J73" i="1"/>
  <c r="H73" i="1"/>
  <c r="I73" i="1" s="1"/>
  <c r="Z72" i="1"/>
  <c r="X72" i="1"/>
  <c r="Y72" i="1" s="1"/>
  <c r="T72" i="1"/>
  <c r="U72" i="1" s="1"/>
  <c r="P72" i="1"/>
  <c r="N72" i="1"/>
  <c r="O72" i="1" s="1"/>
  <c r="J72" i="1"/>
  <c r="H72" i="1"/>
  <c r="I72" i="1" s="1"/>
  <c r="Z71" i="1"/>
  <c r="X71" i="1"/>
  <c r="Y71" i="1" s="1"/>
  <c r="T71" i="1"/>
  <c r="U71" i="1" s="1"/>
  <c r="P71" i="1"/>
  <c r="N71" i="1"/>
  <c r="O71" i="1" s="1"/>
  <c r="J71" i="1"/>
  <c r="H71" i="1"/>
  <c r="I71" i="1" s="1"/>
  <c r="Z70" i="1"/>
  <c r="X70" i="1"/>
  <c r="Y70" i="1" s="1"/>
  <c r="T70" i="1"/>
  <c r="U70" i="1" s="1"/>
  <c r="P70" i="1"/>
  <c r="N70" i="1"/>
  <c r="O70" i="1" s="1"/>
  <c r="J70" i="1"/>
  <c r="H70" i="1"/>
  <c r="I70" i="1" s="1"/>
  <c r="Z69" i="1"/>
  <c r="X69" i="1"/>
  <c r="Y69" i="1" s="1"/>
  <c r="T69" i="1"/>
  <c r="U69" i="1" s="1"/>
  <c r="P69" i="1"/>
  <c r="N69" i="1"/>
  <c r="O69" i="1" s="1"/>
  <c r="J69" i="1"/>
  <c r="H69" i="1"/>
  <c r="I69" i="1" s="1"/>
  <c r="Z68" i="1"/>
  <c r="X68" i="1"/>
  <c r="Y68" i="1" s="1"/>
  <c r="T68" i="1"/>
  <c r="U68" i="1" s="1"/>
  <c r="P68" i="1"/>
  <c r="N68" i="1"/>
  <c r="O68" i="1" s="1"/>
  <c r="J68" i="1"/>
  <c r="H68" i="1"/>
  <c r="I68" i="1" s="1"/>
  <c r="Z67" i="1"/>
  <c r="X67" i="1"/>
  <c r="Y67" i="1" s="1"/>
  <c r="T67" i="1"/>
  <c r="U67" i="1" s="1"/>
  <c r="P67" i="1"/>
  <c r="N67" i="1"/>
  <c r="O67" i="1" s="1"/>
  <c r="J67" i="1"/>
  <c r="H67" i="1"/>
  <c r="I67" i="1" s="1"/>
  <c r="Z66" i="1"/>
  <c r="X66" i="1"/>
  <c r="Y66" i="1" s="1"/>
  <c r="T66" i="1"/>
  <c r="U66" i="1" s="1"/>
  <c r="P66" i="1"/>
  <c r="N66" i="1"/>
  <c r="O66" i="1" s="1"/>
  <c r="J66" i="1"/>
  <c r="H66" i="1"/>
  <c r="I66" i="1" s="1"/>
  <c r="Z65" i="1"/>
  <c r="X65" i="1"/>
  <c r="Y65" i="1" s="1"/>
  <c r="T65" i="1"/>
  <c r="U65" i="1" s="1"/>
  <c r="P65" i="1"/>
  <c r="N65" i="1"/>
  <c r="O65" i="1" s="1"/>
  <c r="J65" i="1"/>
  <c r="H65" i="1"/>
  <c r="I65" i="1" s="1"/>
  <c r="Z64" i="1"/>
  <c r="X64" i="1"/>
  <c r="Y64" i="1" s="1"/>
  <c r="T64" i="1"/>
  <c r="U64" i="1" s="1"/>
  <c r="P64" i="1"/>
  <c r="N64" i="1"/>
  <c r="O64" i="1" s="1"/>
  <c r="J64" i="1"/>
  <c r="H64" i="1"/>
  <c r="I64" i="1" s="1"/>
  <c r="Z63" i="1"/>
  <c r="X63" i="1"/>
  <c r="Y63" i="1" s="1"/>
  <c r="T63" i="1"/>
  <c r="U63" i="1" s="1"/>
  <c r="P63" i="1"/>
  <c r="N63" i="1"/>
  <c r="O63" i="1" s="1"/>
  <c r="J63" i="1"/>
  <c r="H63" i="1"/>
  <c r="I63" i="1" s="1"/>
  <c r="Z62" i="1"/>
  <c r="X62" i="1"/>
  <c r="Y62" i="1" s="1"/>
  <c r="T62" i="1"/>
  <c r="U62" i="1" s="1"/>
  <c r="P62" i="1"/>
  <c r="N62" i="1"/>
  <c r="O62" i="1" s="1"/>
  <c r="J62" i="1"/>
  <c r="H62" i="1"/>
  <c r="I62" i="1" s="1"/>
  <c r="Z61" i="1"/>
  <c r="X61" i="1"/>
  <c r="Y61" i="1" s="1"/>
  <c r="T61" i="1"/>
  <c r="U61" i="1" s="1"/>
  <c r="P61" i="1"/>
  <c r="N61" i="1"/>
  <c r="O61" i="1" s="1"/>
  <c r="J61" i="1"/>
  <c r="H61" i="1"/>
  <c r="I61" i="1" s="1"/>
  <c r="Z60" i="1"/>
  <c r="X60" i="1"/>
  <c r="Y60" i="1" s="1"/>
  <c r="T60" i="1"/>
  <c r="U60" i="1" s="1"/>
  <c r="P60" i="1"/>
  <c r="N60" i="1"/>
  <c r="O60" i="1" s="1"/>
  <c r="J60" i="1"/>
  <c r="H60" i="1"/>
  <c r="I60" i="1" s="1"/>
  <c r="Z59" i="1"/>
  <c r="X59" i="1"/>
  <c r="Y59" i="1" s="1"/>
  <c r="T59" i="1"/>
  <c r="U59" i="1" s="1"/>
  <c r="P59" i="1"/>
  <c r="N59" i="1"/>
  <c r="O59" i="1" s="1"/>
  <c r="J59" i="1"/>
  <c r="H59" i="1"/>
  <c r="I59" i="1" s="1"/>
  <c r="Z58" i="1"/>
  <c r="X58" i="1"/>
  <c r="Y58" i="1" s="1"/>
  <c r="T58" i="1"/>
  <c r="U58" i="1" s="1"/>
  <c r="P58" i="1"/>
  <c r="N58" i="1"/>
  <c r="O58" i="1" s="1"/>
  <c r="J58" i="1"/>
  <c r="H58" i="1"/>
  <c r="I58" i="1" s="1"/>
  <c r="Z57" i="1"/>
  <c r="X57" i="1"/>
  <c r="Y57" i="1" s="1"/>
  <c r="T57" i="1"/>
  <c r="U57" i="1" s="1"/>
  <c r="P57" i="1"/>
  <c r="N57" i="1"/>
  <c r="O57" i="1" s="1"/>
  <c r="J57" i="1"/>
  <c r="H57" i="1"/>
  <c r="I57" i="1" s="1"/>
  <c r="Z56" i="1"/>
  <c r="X56" i="1"/>
  <c r="Y56" i="1" s="1"/>
  <c r="T56" i="1"/>
  <c r="U56" i="1" s="1"/>
  <c r="P56" i="1"/>
  <c r="N56" i="1"/>
  <c r="O56" i="1" s="1"/>
  <c r="J56" i="1"/>
  <c r="H56" i="1"/>
  <c r="I56" i="1" s="1"/>
  <c r="Z55" i="1"/>
  <c r="X55" i="1"/>
  <c r="Y55" i="1" s="1"/>
  <c r="T55" i="1"/>
  <c r="U55" i="1" s="1"/>
  <c r="P55" i="1"/>
  <c r="N55" i="1"/>
  <c r="O55" i="1" s="1"/>
  <c r="J55" i="1"/>
  <c r="H55" i="1"/>
  <c r="I55" i="1" s="1"/>
  <c r="Z54" i="1"/>
  <c r="X54" i="1"/>
  <c r="Y54" i="1" s="1"/>
  <c r="U54" i="1"/>
  <c r="T54" i="1"/>
  <c r="P54" i="1"/>
  <c r="N54" i="1"/>
  <c r="O54" i="1" s="1"/>
  <c r="J54" i="1"/>
  <c r="H54" i="1"/>
  <c r="I54" i="1" s="1"/>
  <c r="Z53" i="1"/>
  <c r="X53" i="1"/>
  <c r="Y53" i="1" s="1"/>
  <c r="T53" i="1"/>
  <c r="U53" i="1" s="1"/>
  <c r="P53" i="1"/>
  <c r="N53" i="1"/>
  <c r="O53" i="1" s="1"/>
  <c r="J53" i="1"/>
  <c r="H53" i="1"/>
  <c r="I53" i="1" s="1"/>
  <c r="Z52" i="1"/>
  <c r="X52" i="1"/>
  <c r="Y52" i="1" s="1"/>
  <c r="T52" i="1"/>
  <c r="U52" i="1" s="1"/>
  <c r="P52" i="1"/>
  <c r="N52" i="1"/>
  <c r="O52" i="1" s="1"/>
  <c r="J52" i="1"/>
  <c r="H52" i="1"/>
  <c r="I52" i="1" s="1"/>
  <c r="Z51" i="1"/>
  <c r="X51" i="1"/>
  <c r="Y51" i="1" s="1"/>
  <c r="T51" i="1"/>
  <c r="U51" i="1" s="1"/>
  <c r="P51" i="1"/>
  <c r="N51" i="1"/>
  <c r="O51" i="1" s="1"/>
  <c r="J51" i="1"/>
  <c r="H51" i="1"/>
  <c r="I51" i="1" s="1"/>
  <c r="Z50" i="1"/>
  <c r="X50" i="1"/>
  <c r="Y50" i="1" s="1"/>
  <c r="T50" i="1"/>
  <c r="U50" i="1" s="1"/>
  <c r="P50" i="1"/>
  <c r="N50" i="1"/>
  <c r="O50" i="1" s="1"/>
  <c r="J50" i="1"/>
  <c r="H50" i="1"/>
  <c r="I50" i="1" s="1"/>
  <c r="Z49" i="1"/>
  <c r="X49" i="1"/>
  <c r="Y49" i="1" s="1"/>
  <c r="U49" i="1"/>
  <c r="T49" i="1"/>
  <c r="P49" i="1"/>
  <c r="N49" i="1"/>
  <c r="O49" i="1" s="1"/>
  <c r="J49" i="1"/>
  <c r="H49" i="1"/>
  <c r="I49" i="1" s="1"/>
  <c r="Z48" i="1"/>
  <c r="X48" i="1"/>
  <c r="Y48" i="1" s="1"/>
  <c r="T48" i="1"/>
  <c r="U48" i="1" s="1"/>
  <c r="P48" i="1"/>
  <c r="N48" i="1"/>
  <c r="O48" i="1" s="1"/>
  <c r="J48" i="1"/>
  <c r="H48" i="1"/>
  <c r="I48" i="1" s="1"/>
  <c r="Z47" i="1"/>
  <c r="X47" i="1"/>
  <c r="Y47" i="1" s="1"/>
  <c r="T47" i="1"/>
  <c r="U47" i="1" s="1"/>
  <c r="P47" i="1"/>
  <c r="N47" i="1"/>
  <c r="O47" i="1" s="1"/>
  <c r="J47" i="1"/>
  <c r="H47" i="1"/>
  <c r="I47" i="1" s="1"/>
  <c r="Z46" i="1"/>
  <c r="X46" i="1"/>
  <c r="Y46" i="1" s="1"/>
  <c r="T46" i="1"/>
  <c r="U46" i="1" s="1"/>
  <c r="P46" i="1"/>
  <c r="N46" i="1"/>
  <c r="O46" i="1" s="1"/>
  <c r="J46" i="1"/>
  <c r="I46" i="1"/>
  <c r="H46" i="1"/>
  <c r="Z45" i="1"/>
  <c r="X45" i="1"/>
  <c r="Y45" i="1" s="1"/>
  <c r="T45" i="1"/>
  <c r="U45" i="1" s="1"/>
  <c r="P45" i="1"/>
  <c r="N45" i="1"/>
  <c r="O45" i="1" s="1"/>
  <c r="J45" i="1"/>
  <c r="H45" i="1"/>
  <c r="I45" i="1" s="1"/>
  <c r="Z44" i="1"/>
  <c r="X44" i="1"/>
  <c r="Y44" i="1" s="1"/>
  <c r="T44" i="1"/>
  <c r="U44" i="1" s="1"/>
  <c r="P44" i="1"/>
  <c r="N44" i="1"/>
  <c r="O44" i="1" s="1"/>
  <c r="J44" i="1"/>
  <c r="H44" i="1"/>
  <c r="I44" i="1" s="1"/>
  <c r="Z43" i="1"/>
  <c r="X43" i="1"/>
  <c r="Y43" i="1" s="1"/>
  <c r="T43" i="1"/>
  <c r="U43" i="1" s="1"/>
  <c r="P43" i="1"/>
  <c r="O43" i="1"/>
  <c r="N43" i="1"/>
  <c r="J43" i="1"/>
  <c r="H43" i="1"/>
  <c r="I43" i="1" s="1"/>
  <c r="Z42" i="1"/>
  <c r="X42" i="1"/>
  <c r="Y42" i="1" s="1"/>
  <c r="T42" i="1"/>
  <c r="U42" i="1" s="1"/>
  <c r="P42" i="1"/>
  <c r="N42" i="1"/>
  <c r="O42" i="1" s="1"/>
  <c r="J42" i="1"/>
  <c r="H42" i="1"/>
  <c r="I42" i="1" s="1"/>
  <c r="Z41" i="1"/>
  <c r="X41" i="1"/>
  <c r="Y41" i="1" s="1"/>
  <c r="T41" i="1"/>
  <c r="U41" i="1" s="1"/>
  <c r="P41" i="1"/>
  <c r="N41" i="1"/>
  <c r="O41" i="1" s="1"/>
  <c r="J41" i="1"/>
  <c r="H41" i="1"/>
  <c r="I41" i="1" s="1"/>
  <c r="Z40" i="1"/>
  <c r="X40" i="1"/>
  <c r="Y40" i="1" s="1"/>
  <c r="T40" i="1"/>
  <c r="U40" i="1" s="1"/>
  <c r="P40" i="1"/>
  <c r="N40" i="1"/>
  <c r="O40" i="1" s="1"/>
  <c r="J40" i="1"/>
  <c r="H40" i="1"/>
  <c r="I40" i="1" s="1"/>
  <c r="Z39" i="1"/>
  <c r="X39" i="1"/>
  <c r="Y39" i="1" s="1"/>
  <c r="T39" i="1"/>
  <c r="U39" i="1" s="1"/>
  <c r="P39" i="1"/>
  <c r="N39" i="1"/>
  <c r="O39" i="1" s="1"/>
  <c r="J39" i="1"/>
  <c r="H39" i="1"/>
  <c r="I39" i="1" s="1"/>
  <c r="Z38" i="1"/>
  <c r="X38" i="1"/>
  <c r="Y38" i="1" s="1"/>
  <c r="T38" i="1"/>
  <c r="U38" i="1" s="1"/>
  <c r="P38" i="1"/>
  <c r="N38" i="1"/>
  <c r="O38" i="1" s="1"/>
  <c r="J38" i="1"/>
  <c r="H38" i="1"/>
  <c r="I38" i="1" s="1"/>
  <c r="Z37" i="1"/>
  <c r="X37" i="1"/>
  <c r="Y37" i="1" s="1"/>
  <c r="T37" i="1"/>
  <c r="U37" i="1" s="1"/>
  <c r="P37" i="1"/>
  <c r="N37" i="1"/>
  <c r="O37" i="1" s="1"/>
  <c r="J37" i="1"/>
  <c r="H37" i="1"/>
  <c r="I37" i="1" s="1"/>
  <c r="Z36" i="1"/>
  <c r="X36" i="1"/>
  <c r="Y36" i="1" s="1"/>
  <c r="T36" i="1"/>
  <c r="U36" i="1" s="1"/>
  <c r="P36" i="1"/>
  <c r="N36" i="1"/>
  <c r="O36" i="1" s="1"/>
  <c r="J36" i="1"/>
  <c r="H36" i="1"/>
  <c r="I36" i="1" s="1"/>
  <c r="Z35" i="1"/>
  <c r="X35" i="1"/>
  <c r="Y35" i="1" s="1"/>
  <c r="T35" i="1"/>
  <c r="U35" i="1" s="1"/>
  <c r="P35" i="1"/>
  <c r="N35" i="1"/>
  <c r="O35" i="1" s="1"/>
  <c r="J35" i="1"/>
  <c r="H35" i="1"/>
  <c r="I35" i="1" s="1"/>
  <c r="Z34" i="1"/>
  <c r="X34" i="1"/>
  <c r="Y34" i="1" s="1"/>
  <c r="T34" i="1"/>
  <c r="U34" i="1" s="1"/>
  <c r="P34" i="1"/>
  <c r="N34" i="1"/>
  <c r="O34" i="1" s="1"/>
  <c r="J34" i="1"/>
  <c r="H34" i="1"/>
  <c r="I34" i="1" s="1"/>
  <c r="Z33" i="1"/>
  <c r="X33" i="1"/>
  <c r="Y33" i="1" s="1"/>
  <c r="T33" i="1"/>
  <c r="U33" i="1" s="1"/>
  <c r="P33" i="1"/>
  <c r="N33" i="1"/>
  <c r="O33" i="1" s="1"/>
  <c r="J33" i="1"/>
  <c r="H33" i="1"/>
  <c r="I33" i="1" s="1"/>
  <c r="Z32" i="1"/>
  <c r="X32" i="1"/>
  <c r="Y32" i="1" s="1"/>
  <c r="T32" i="1"/>
  <c r="U32" i="1" s="1"/>
  <c r="P32" i="1"/>
  <c r="N32" i="1"/>
  <c r="O32" i="1" s="1"/>
  <c r="J32" i="1"/>
  <c r="H32" i="1"/>
  <c r="I32" i="1" s="1"/>
  <c r="Z31" i="1"/>
  <c r="X31" i="1"/>
  <c r="Y31" i="1" s="1"/>
  <c r="T31" i="1"/>
  <c r="U31" i="1" s="1"/>
  <c r="P31" i="1"/>
  <c r="N31" i="1"/>
  <c r="O31" i="1" s="1"/>
  <c r="J31" i="1"/>
  <c r="H31" i="1"/>
  <c r="I31" i="1" s="1"/>
  <c r="Z30" i="1"/>
  <c r="X30" i="1"/>
  <c r="Y30" i="1" s="1"/>
  <c r="T30" i="1"/>
  <c r="U30" i="1" s="1"/>
  <c r="P30" i="1"/>
  <c r="N30" i="1"/>
  <c r="O30" i="1" s="1"/>
  <c r="J30" i="1"/>
  <c r="I30" i="1"/>
  <c r="H30" i="1"/>
  <c r="Z29" i="1"/>
  <c r="X29" i="1"/>
  <c r="Y29" i="1" s="1"/>
  <c r="T29" i="1"/>
  <c r="U29" i="1" s="1"/>
  <c r="P29" i="1"/>
  <c r="N29" i="1"/>
  <c r="O29" i="1" s="1"/>
  <c r="J29" i="1"/>
  <c r="H29" i="1"/>
  <c r="I29" i="1" s="1"/>
  <c r="Z28" i="1"/>
  <c r="X28" i="1"/>
  <c r="Y28" i="1" s="1"/>
  <c r="T28" i="1"/>
  <c r="U28" i="1" s="1"/>
  <c r="P28" i="1"/>
  <c r="N28" i="1"/>
  <c r="O28" i="1" s="1"/>
  <c r="J28" i="1"/>
  <c r="H28" i="1"/>
  <c r="I28" i="1" s="1"/>
  <c r="Z27" i="1"/>
  <c r="X27" i="1"/>
  <c r="Y27" i="1" s="1"/>
  <c r="T27" i="1"/>
  <c r="U27" i="1" s="1"/>
  <c r="P27" i="1"/>
  <c r="N27" i="1"/>
  <c r="O27" i="1" s="1"/>
  <c r="J27" i="1"/>
  <c r="H27" i="1"/>
  <c r="I27" i="1" s="1"/>
  <c r="Z26" i="1"/>
  <c r="X26" i="1"/>
  <c r="Y26" i="1" s="1"/>
  <c r="T26" i="1"/>
  <c r="U26" i="1" s="1"/>
  <c r="P26" i="1"/>
  <c r="N26" i="1"/>
  <c r="O26" i="1" s="1"/>
  <c r="J26" i="1"/>
  <c r="H26" i="1"/>
  <c r="I26" i="1" s="1"/>
  <c r="Z25" i="1"/>
  <c r="X25" i="1"/>
  <c r="Y25" i="1" s="1"/>
  <c r="T25" i="1"/>
  <c r="U25" i="1" s="1"/>
  <c r="P25" i="1"/>
  <c r="N25" i="1"/>
  <c r="O25" i="1" s="1"/>
  <c r="J25" i="1"/>
  <c r="H25" i="1"/>
  <c r="I25" i="1" s="1"/>
  <c r="Z24" i="1"/>
  <c r="X24" i="1"/>
  <c r="Y24" i="1" s="1"/>
  <c r="T24" i="1"/>
  <c r="U24" i="1" s="1"/>
  <c r="P24" i="1"/>
  <c r="N24" i="1"/>
  <c r="O24" i="1" s="1"/>
  <c r="J24" i="1"/>
  <c r="H24" i="1"/>
  <c r="I24" i="1" s="1"/>
  <c r="Z23" i="1"/>
  <c r="X23" i="1"/>
  <c r="Y23" i="1" s="1"/>
  <c r="T23" i="1"/>
  <c r="U23" i="1" s="1"/>
  <c r="P23" i="1"/>
  <c r="N23" i="1"/>
  <c r="O23" i="1" s="1"/>
  <c r="J23" i="1"/>
  <c r="H23" i="1"/>
  <c r="I23" i="1" s="1"/>
  <c r="Z22" i="1"/>
  <c r="X22" i="1"/>
  <c r="Y22" i="1" s="1"/>
  <c r="T22" i="1"/>
  <c r="U22" i="1" s="1"/>
  <c r="P22" i="1"/>
  <c r="N22" i="1"/>
  <c r="O22" i="1" s="1"/>
  <c r="J22" i="1"/>
  <c r="H22" i="1"/>
  <c r="I22" i="1" s="1"/>
  <c r="Z21" i="1"/>
  <c r="X21" i="1"/>
  <c r="Y21" i="1" s="1"/>
  <c r="T21" i="1"/>
  <c r="U21" i="1" s="1"/>
  <c r="P21" i="1"/>
  <c r="N21" i="1"/>
  <c r="O21" i="1" s="1"/>
  <c r="J21" i="1"/>
  <c r="H21" i="1"/>
  <c r="I21" i="1" s="1"/>
  <c r="Z20" i="1"/>
  <c r="X20" i="1"/>
  <c r="Y20" i="1" s="1"/>
  <c r="T20" i="1"/>
  <c r="U20" i="1" s="1"/>
  <c r="P20" i="1"/>
  <c r="N20" i="1"/>
  <c r="O20" i="1" s="1"/>
  <c r="J20" i="1"/>
  <c r="H20" i="1"/>
  <c r="I20" i="1" s="1"/>
  <c r="Z19" i="1"/>
  <c r="X19" i="1"/>
  <c r="Y19" i="1" s="1"/>
  <c r="T19" i="1"/>
  <c r="U19" i="1" s="1"/>
  <c r="P19" i="1"/>
  <c r="N19" i="1"/>
  <c r="O19" i="1" s="1"/>
  <c r="J19" i="1"/>
  <c r="H19" i="1"/>
  <c r="I19" i="1" s="1"/>
  <c r="Z18" i="1"/>
  <c r="X18" i="1"/>
  <c r="Y18" i="1" s="1"/>
  <c r="T18" i="1"/>
  <c r="U18" i="1" s="1"/>
  <c r="P18" i="1"/>
  <c r="N18" i="1"/>
  <c r="O18" i="1" s="1"/>
  <c r="J18" i="1"/>
  <c r="H18" i="1"/>
  <c r="I18" i="1" s="1"/>
  <c r="Z17" i="1"/>
  <c r="X17" i="1"/>
  <c r="Y17" i="1" s="1"/>
  <c r="T17" i="1"/>
  <c r="U17" i="1" s="1"/>
  <c r="P17" i="1"/>
  <c r="N17" i="1"/>
  <c r="O17" i="1" s="1"/>
  <c r="J17" i="1"/>
  <c r="H17" i="1"/>
  <c r="I17" i="1" s="1"/>
  <c r="Z16" i="1"/>
  <c r="X16" i="1"/>
  <c r="Y16" i="1" s="1"/>
  <c r="T16" i="1"/>
  <c r="U16" i="1" s="1"/>
  <c r="P16" i="1"/>
  <c r="N16" i="1"/>
  <c r="O16" i="1" s="1"/>
  <c r="J16" i="1"/>
  <c r="H16" i="1"/>
  <c r="I16" i="1" s="1"/>
  <c r="Z15" i="1"/>
  <c r="X15" i="1"/>
  <c r="Y15" i="1" s="1"/>
  <c r="T15" i="1"/>
  <c r="U15" i="1" s="1"/>
  <c r="P15" i="1"/>
  <c r="N15" i="1"/>
  <c r="O15" i="1" s="1"/>
  <c r="J15" i="1"/>
  <c r="H15" i="1"/>
  <c r="I15" i="1" s="1"/>
  <c r="Z14" i="1"/>
  <c r="X14" i="1"/>
  <c r="Y14" i="1" s="1"/>
  <c r="T14" i="1"/>
  <c r="U14" i="1" s="1"/>
  <c r="P14" i="1"/>
  <c r="N14" i="1"/>
  <c r="O14" i="1" s="1"/>
  <c r="J14" i="1"/>
  <c r="H14" i="1"/>
  <c r="I14" i="1" s="1"/>
  <c r="Z13" i="1"/>
  <c r="X13" i="1"/>
  <c r="Y13" i="1" s="1"/>
  <c r="T13" i="1"/>
  <c r="U13" i="1" s="1"/>
  <c r="P13" i="1"/>
  <c r="N13" i="1"/>
  <c r="O13" i="1" s="1"/>
  <c r="J13" i="1"/>
  <c r="H13" i="1"/>
  <c r="I13" i="1" s="1"/>
  <c r="Z12" i="1"/>
  <c r="X12" i="1"/>
  <c r="Y12" i="1" s="1"/>
  <c r="T12" i="1"/>
  <c r="U12" i="1" s="1"/>
  <c r="P12" i="1"/>
  <c r="N12" i="1"/>
  <c r="O12" i="1" s="1"/>
  <c r="J12" i="1"/>
  <c r="H12" i="1"/>
  <c r="I12" i="1" s="1"/>
  <c r="Z11" i="1"/>
  <c r="X11" i="1"/>
  <c r="Y11" i="1" s="1"/>
  <c r="T11" i="1"/>
  <c r="U11" i="1" s="1"/>
  <c r="P11" i="1"/>
  <c r="N11" i="1"/>
  <c r="O11" i="1" s="1"/>
  <c r="J11" i="1"/>
  <c r="H11" i="1"/>
  <c r="I11" i="1" s="1"/>
  <c r="Z10" i="1"/>
  <c r="X10" i="1"/>
  <c r="Y10" i="1" s="1"/>
  <c r="T10" i="1"/>
  <c r="U10" i="1" s="1"/>
  <c r="P10" i="1"/>
  <c r="N10" i="1"/>
  <c r="O10" i="1" s="1"/>
  <c r="J10" i="1"/>
  <c r="H10" i="1"/>
  <c r="I10" i="1" s="1"/>
  <c r="Z9" i="1"/>
  <c r="X9" i="1"/>
  <c r="Y9" i="1" s="1"/>
  <c r="T9" i="1"/>
  <c r="U9" i="1" s="1"/>
  <c r="P9" i="1"/>
  <c r="N9" i="1"/>
  <c r="O9" i="1" s="1"/>
  <c r="J9" i="1"/>
  <c r="H9" i="1"/>
  <c r="I9" i="1" s="1"/>
  <c r="Z8" i="1"/>
  <c r="X8" i="1"/>
  <c r="Y8" i="1" s="1"/>
  <c r="T8" i="1"/>
  <c r="U8" i="1" s="1"/>
  <c r="P8" i="1"/>
  <c r="N8" i="1"/>
  <c r="O8" i="1" s="1"/>
  <c r="J8" i="1"/>
  <c r="H8" i="1"/>
  <c r="I8" i="1" s="1"/>
  <c r="Z7" i="1"/>
  <c r="X7" i="1"/>
  <c r="Y7" i="1" s="1"/>
  <c r="T7" i="1"/>
  <c r="U7" i="1" s="1"/>
  <c r="P7" i="1"/>
  <c r="N7" i="1"/>
  <c r="O7" i="1" s="1"/>
  <c r="J7" i="1"/>
  <c r="H7" i="1"/>
  <c r="I7" i="1" s="1"/>
</calcChain>
</file>

<file path=xl/sharedStrings.xml><?xml version="1.0" encoding="utf-8"?>
<sst xmlns="http://schemas.openxmlformats.org/spreadsheetml/2006/main" count="368" uniqueCount="166">
  <si>
    <t>Исполнение СМГ</t>
  </si>
  <si>
    <t>*В соответствии с ГПР от &lt;дата утверждения КСГ отсутствует&gt;</t>
  </si>
  <si>
    <t>по состоянию на</t>
  </si>
  <si>
    <t>№ п/п</t>
  </si>
  <si>
    <t>Вид работ</t>
  </si>
  <si>
    <t>Ед. изм.</t>
  </si>
  <si>
    <t>Всего по проекту</t>
  </si>
  <si>
    <t>С начала строительства
на текущую дату</t>
  </si>
  <si>
    <t>Остаток</t>
  </si>
  <si>
    <t>План на месяц</t>
  </si>
  <si>
    <t>С начала месяца
на текущую дату</t>
  </si>
  <si>
    <t>Остаток от плана на месяц</t>
  </si>
  <si>
    <t>План на неделю</t>
  </si>
  <si>
    <t>За сутки</t>
  </si>
  <si>
    <t>Общее выполнение, %</t>
  </si>
  <si>
    <t>Примечание
(причины отставаний / управленческие решения)</t>
  </si>
  <si>
    <t>Завершение работ</t>
  </si>
  <si>
    <t>План</t>
  </si>
  <si>
    <t>Факт</t>
  </si>
  <si>
    <t>∆</t>
  </si>
  <si>
    <t>%
откл-ия</t>
  </si>
  <si>
    <t>Факт/
Прогноз</t>
  </si>
  <si>
    <t>Откл-ие</t>
  </si>
  <si>
    <t>Инд.</t>
  </si>
  <si>
    <t>Монтаж ТТ и СДТ</t>
  </si>
  <si>
    <t>1.1</t>
  </si>
  <si>
    <t>Монтаж ТТ и СДТ (Ду10-80)</t>
  </si>
  <si>
    <t>стык</t>
  </si>
  <si>
    <t>1.1.1</t>
  </si>
  <si>
    <t>&lt;57</t>
  </si>
  <si>
    <t>Группа подобъектов не указана</t>
  </si>
  <si>
    <t>ст</t>
  </si>
  <si>
    <t>1.1.2</t>
  </si>
  <si>
    <t>57-89</t>
  </si>
  <si>
    <t>1.2</t>
  </si>
  <si>
    <t>Монтаж ТТ и СДТ (Ду100-300)</t>
  </si>
  <si>
    <t>1.2.1</t>
  </si>
  <si>
    <t>108-168</t>
  </si>
  <si>
    <t>1.2.2</t>
  </si>
  <si>
    <t>219-325</t>
  </si>
  <si>
    <t>1.3</t>
  </si>
  <si>
    <t>Монтаж ТТ и СДТ (Ду350-1400)</t>
  </si>
  <si>
    <t>1.3.1</t>
  </si>
  <si>
    <t>377-630</t>
  </si>
  <si>
    <t>1.3.2</t>
  </si>
  <si>
    <t>720-1020</t>
  </si>
  <si>
    <t>1.3.3</t>
  </si>
  <si>
    <t>1220-1420</t>
  </si>
  <si>
    <t>Монтаж ЗРА</t>
  </si>
  <si>
    <t>2.1</t>
  </si>
  <si>
    <t>Монтаж ЗРА (Ду10-80)</t>
  </si>
  <si>
    <t>шт</t>
  </si>
  <si>
    <t>2.1.1</t>
  </si>
  <si>
    <t>2.1.2</t>
  </si>
  <si>
    <t>2.2</t>
  </si>
  <si>
    <t>Монтаж ЗРА (Ду100-300)</t>
  </si>
  <si>
    <t>2.2.1</t>
  </si>
  <si>
    <t>2.2.2</t>
  </si>
  <si>
    <t>2.3</t>
  </si>
  <si>
    <t>Монтаж ЗРА (Ду350-1400)</t>
  </si>
  <si>
    <t>2.3.1</t>
  </si>
  <si>
    <t>2.3.2</t>
  </si>
  <si>
    <t>Контроль качества сварных соединений</t>
  </si>
  <si>
    <t>3.1</t>
  </si>
  <si>
    <t>УЗК</t>
  </si>
  <si>
    <t>3.2</t>
  </si>
  <si>
    <t>РК</t>
  </si>
  <si>
    <t>Монтаж м/к</t>
  </si>
  <si>
    <t>4.1</t>
  </si>
  <si>
    <t>Эстакады</t>
  </si>
  <si>
    <t>т</t>
  </si>
  <si>
    <t>тонна</t>
  </si>
  <si>
    <t>4.2</t>
  </si>
  <si>
    <t>Прочие м/к</t>
  </si>
  <si>
    <t>4.3</t>
  </si>
  <si>
    <t>Здания и сооружения</t>
  </si>
  <si>
    <t>Теплоизоляция</t>
  </si>
  <si>
    <t>5.1</t>
  </si>
  <si>
    <t>Теплоизоляция (оборудование и трубопроводы)</t>
  </si>
  <si>
    <t>м3</t>
  </si>
  <si>
    <t>5.2</t>
  </si>
  <si>
    <t>Теплоизоляция (основания и фундаменты)</t>
  </si>
  <si>
    <t>5.3</t>
  </si>
  <si>
    <t>Теплоизоляция (теплоизоляция прочее)</t>
  </si>
  <si>
    <t>Антикоррозионная защита (АКЗ)</t>
  </si>
  <si>
    <t>6.1</t>
  </si>
  <si>
    <t>АКЗ (металлоконструкции)</t>
  </si>
  <si>
    <t>м2</t>
  </si>
  <si>
    <t>6.2</t>
  </si>
  <si>
    <t>АКЗ (трубопроводы)</t>
  </si>
  <si>
    <t>Испытания трубопроводов</t>
  </si>
  <si>
    <t>7.1</t>
  </si>
  <si>
    <t>Гидроиспытания</t>
  </si>
  <si>
    <t>км</t>
  </si>
  <si>
    <t>м</t>
  </si>
  <si>
    <t>7.2</t>
  </si>
  <si>
    <t>Пневмоиспытания</t>
  </si>
  <si>
    <t>Прокладка кабеля, провода</t>
  </si>
  <si>
    <t>8.1</t>
  </si>
  <si>
    <t>Силовые сети</t>
  </si>
  <si>
    <t>8.2</t>
  </si>
  <si>
    <t>Слаботочные сети</t>
  </si>
  <si>
    <t>8.3</t>
  </si>
  <si>
    <t>Связь, ВОЛС</t>
  </si>
  <si>
    <t>8.4</t>
  </si>
  <si>
    <t>Электрообогрев</t>
  </si>
  <si>
    <t>8.5</t>
  </si>
  <si>
    <t>КИТСО</t>
  </si>
  <si>
    <t>Обустройство дорог, площадок и благоустройство</t>
  </si>
  <si>
    <t>9.1</t>
  </si>
  <si>
    <t>Устройство геотекстиля</t>
  </si>
  <si>
    <t>9.2</t>
  </si>
  <si>
    <t>Устройство георешетки</t>
  </si>
  <si>
    <t>9.3</t>
  </si>
  <si>
    <t>Укрепление откосов / обочин</t>
  </si>
  <si>
    <t>9.4</t>
  </si>
  <si>
    <t>Техническая рекультивация</t>
  </si>
  <si>
    <t>9.5</t>
  </si>
  <si>
    <t>Озеленение</t>
  </si>
  <si>
    <t>9.6</t>
  </si>
  <si>
    <t>Устройство тротуарной плитки</t>
  </si>
  <si>
    <t>9.7</t>
  </si>
  <si>
    <t>Устройство дорожной одежды из Ж/Б плит</t>
  </si>
  <si>
    <t>9.8</t>
  </si>
  <si>
    <t>Ограждение площадки</t>
  </si>
  <si>
    <t>Прочие работы</t>
  </si>
  <si>
    <t>Монтаж технологического оборудования</t>
  </si>
  <si>
    <t>11.1</t>
  </si>
  <si>
    <t>Монтаж емкостей</t>
  </si>
  <si>
    <t>Монтаж оборудования ГПА</t>
  </si>
  <si>
    <t>комп</t>
  </si>
  <si>
    <t>Монтаж приборов</t>
  </si>
  <si>
    <t>13.1</t>
  </si>
  <si>
    <t>Монтаж электроприборов</t>
  </si>
  <si>
    <t>13.2</t>
  </si>
  <si>
    <t>Монтаж приборов пожарной сигнализации</t>
  </si>
  <si>
    <t>13.3</t>
  </si>
  <si>
    <t>Монтаж приборов инженерных сетей</t>
  </si>
  <si>
    <t>Бетонные работы</t>
  </si>
  <si>
    <t>14.1</t>
  </si>
  <si>
    <t>Бетонная подготовка</t>
  </si>
  <si>
    <t>14.2</t>
  </si>
  <si>
    <t>Фундаменты, ростверки</t>
  </si>
  <si>
    <t>14.3</t>
  </si>
  <si>
    <t>Прочие бетонные работы</t>
  </si>
  <si>
    <t>Армирование</t>
  </si>
  <si>
    <t>15.1</t>
  </si>
  <si>
    <t>Монтаж трубопроводов (сети)</t>
  </si>
  <si>
    <t>16.1</t>
  </si>
  <si>
    <t>Осушка полости резервуаров и емкостей</t>
  </si>
  <si>
    <t>17.1</t>
  </si>
  <si>
    <t>Гидроизоляция</t>
  </si>
  <si>
    <t>18.1</t>
  </si>
  <si>
    <t>Монтаж кабельных коробов, лотков и труб</t>
  </si>
  <si>
    <t>19.1</t>
  </si>
  <si>
    <t>Монтаж кабельных полок, стоек</t>
  </si>
  <si>
    <t>20.1</t>
  </si>
  <si>
    <t>Устройство заземления</t>
  </si>
  <si>
    <t>21.1</t>
  </si>
  <si>
    <t>Монтаж бортового камня</t>
  </si>
  <si>
    <t>22.1</t>
  </si>
  <si>
    <t>Монтаж прочего оборудования</t>
  </si>
  <si>
    <t>23.1</t>
  </si>
  <si>
    <t>Вид работ не задан</t>
  </si>
  <si>
    <r>
      <t>ОТЧЁТ ПО ИСПОЛНЕНИЮ_x000D_
СУТОЧНО-МЕСЯЧНОГО ГРАФИКА ПРОИЗВОДСТВА РАБОТ НА СЕНТЯБРЬ 2023 г._x000D_
по объекту строительства: Этап 6.5. Компрессорный цех № 2 КС-5 "Нагорная"_x000D_</t>
    </r>
    <r>
      <rPr>
        <b/>
        <sz val="22"/>
        <color rgb="FFC00000"/>
        <rFont val="Times New Roman"/>
        <charset val="204"/>
      </rPr>
      <t xml:space="preserve">
АО "ГАЗСТРОЙПРОМ"</t>
    </r>
  </si>
  <si>
    <r>
      <t>С начала недели
на текущую дату</t>
    </r>
    <r>
      <rPr>
        <b/>
        <sz val="16"/>
        <color rgb="FFC00000"/>
        <rFont val="Times"/>
        <charset val="204"/>
      </rPr>
      <t xml:space="preserve">
(с 25.09 по 26.09)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</si>
</sst>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name val="Calibri"/>
      <charset val="1"/>
    </font>
    <font>
      <b/>
      <sz val="22"/>
      <color rgb="FF000000"/>
      <name val="Times New Roman"/>
      <charset val="204"/>
    </font>
    <font>
      <b/>
      <sz val="16"/>
      <name val="Times New Roman"/>
      <charset val="204"/>
    </font>
    <font>
      <b/>
      <sz val="18"/>
      <color rgb="FF000000"/>
      <name val="Times New Roman"/>
      <charset val="204"/>
    </font>
    <font>
      <b/>
      <sz val="18"/>
      <color rgb="FFC00000"/>
      <name val="Times New Roman"/>
      <charset val="204"/>
    </font>
    <font>
      <sz val="14"/>
      <name val="Times New Roman"/>
      <charset val="204"/>
    </font>
    <font>
      <b/>
      <sz val="16"/>
      <color rgb="FF000000"/>
      <name val="Times"/>
      <charset val="204"/>
    </font>
    <font>
      <b/>
      <sz val="16"/>
      <color rgb="FF000000"/>
      <name val="Times"/>
      <charset val="1"/>
    </font>
    <font>
      <b/>
      <sz val="16"/>
      <name val="Times"/>
      <charset val="1"/>
    </font>
    <font>
      <b/>
      <sz val="16"/>
      <color rgb="FF000000"/>
      <name val="Times New Roman"/>
      <charset val="204"/>
    </font>
    <font>
      <i/>
      <sz val="16"/>
      <color rgb="FF000000"/>
      <name val="Times New Roman"/>
      <charset val="204"/>
    </font>
    <font>
      <sz val="16"/>
      <color rgb="FF000000"/>
      <name val="Times"/>
      <charset val="204"/>
    </font>
    <font>
      <b/>
      <i/>
      <sz val="16"/>
      <color rgb="FF000000"/>
      <name val="Times New Roman"/>
      <charset val="204"/>
    </font>
    <font>
      <b/>
      <i/>
      <sz val="18"/>
      <color rgb="FF000000"/>
      <name val="Times New Roman"/>
      <charset val="204"/>
    </font>
    <font>
      <i/>
      <sz val="16"/>
      <color rgb="FF000000"/>
      <name val="Times"/>
      <charset val="204"/>
    </font>
    <font>
      <b/>
      <sz val="22"/>
      <color rgb="FFC00000"/>
      <name val="Times New Roman"/>
      <charset val="204"/>
    </font>
    <font>
      <b/>
      <sz val="16"/>
      <color rgb="FFC00000"/>
      <name val="Times"/>
      <charset val="204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/>
    </xf>
    <xf numFmtId="14" fontId="4" fillId="0" borderId="0" xfId="0" applyNumberFormat="1" applyFont="1" applyFill="1" applyBorder="1" applyAlignment="1" applyProtection="1">
      <alignment horizontal="left" vertical="center" indent="1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6" fillId="2" borderId="8" xfId="0" applyNumberFormat="1" applyFont="1" applyFill="1" applyBorder="1" applyAlignment="1" applyProtection="1">
      <alignment horizontal="center" vertical="center" wrapText="1"/>
    </xf>
    <xf numFmtId="0" fontId="6" fillId="2" borderId="9" xfId="0" applyNumberFormat="1" applyFont="1" applyFill="1" applyBorder="1" applyAlignment="1" applyProtection="1">
      <alignment horizontal="center" vertical="center" wrapText="1"/>
    </xf>
    <xf numFmtId="0" fontId="6" fillId="2" borderId="10" xfId="0" applyNumberFormat="1" applyFont="1" applyFill="1" applyBorder="1" applyAlignment="1" applyProtection="1">
      <alignment horizontal="center" vertical="center" wrapText="1"/>
    </xf>
    <xf numFmtId="14" fontId="7" fillId="2" borderId="8" xfId="0" applyNumberFormat="1" applyFont="1" applyFill="1" applyBorder="1" applyAlignment="1" applyProtection="1">
      <alignment horizontal="center" vertical="center" wrapText="1"/>
    </xf>
    <xf numFmtId="0" fontId="8" fillId="2" borderId="9" xfId="0" applyNumberFormat="1" applyFont="1" applyFill="1" applyBorder="1" applyAlignment="1" applyProtection="1">
      <alignment horizontal="center" vertical="center" wrapText="1"/>
    </xf>
    <xf numFmtId="0" fontId="7" fillId="2" borderId="9" xfId="0" applyNumberFormat="1" applyFont="1" applyFill="1" applyBorder="1" applyAlignment="1" applyProtection="1">
      <alignment horizontal="center" vertical="center" wrapText="1"/>
    </xf>
    <xf numFmtId="0" fontId="7" fillId="2" borderId="10" xfId="0" applyNumberFormat="1" applyFont="1" applyFill="1" applyBorder="1" applyAlignment="1" applyProtection="1">
      <alignment horizontal="center" vertical="center" wrapText="1"/>
    </xf>
    <xf numFmtId="10" fontId="5" fillId="0" borderId="6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 vertical="center" wrapText="1"/>
    </xf>
    <xf numFmtId="0" fontId="9" fillId="0" borderId="11" xfId="0" applyNumberFormat="1" applyFont="1" applyFill="1" applyBorder="1" applyAlignment="1" applyProtection="1">
      <alignment horizontal="left" vertical="center" wrapText="1" indent="1"/>
    </xf>
    <xf numFmtId="2" fontId="9" fillId="0" borderId="11" xfId="0" applyNumberFormat="1" applyFont="1" applyFill="1" applyBorder="1" applyAlignment="1" applyProtection="1">
      <alignment horizontal="center" vertical="center"/>
    </xf>
    <xf numFmtId="2" fontId="9" fillId="0" borderId="12" xfId="0" applyNumberFormat="1" applyFont="1" applyFill="1" applyBorder="1" applyAlignment="1" applyProtection="1">
      <alignment horizontal="center" vertical="center"/>
    </xf>
    <xf numFmtId="2" fontId="9" fillId="0" borderId="6" xfId="0" applyNumberFormat="1" applyFont="1" applyFill="1" applyBorder="1" applyAlignment="1" applyProtection="1">
      <alignment horizontal="center" vertical="center"/>
    </xf>
    <xf numFmtId="9" fontId="9" fillId="3" borderId="13" xfId="0" applyNumberFormat="1" applyFont="1" applyFill="1" applyBorder="1" applyAlignment="1" applyProtection="1">
      <alignment horizontal="center" vertical="center"/>
    </xf>
    <xf numFmtId="2" fontId="9" fillId="3" borderId="11" xfId="0" applyNumberFormat="1" applyFont="1" applyFill="1" applyBorder="1" applyAlignment="1" applyProtection="1">
      <alignment horizontal="center" vertical="center" wrapText="1"/>
    </xf>
    <xf numFmtId="2" fontId="9" fillId="4" borderId="11" xfId="0" applyNumberFormat="1" applyFont="1" applyFill="1" applyBorder="1" applyAlignment="1" applyProtection="1">
      <alignment horizontal="center" vertical="center"/>
    </xf>
    <xf numFmtId="164" fontId="10" fillId="3" borderId="11" xfId="0" applyNumberFormat="1" applyFont="1" applyFill="1" applyBorder="1" applyAlignment="1" applyProtection="1">
      <alignment horizontal="center" vertical="center"/>
    </xf>
    <xf numFmtId="0" fontId="11" fillId="4" borderId="11" xfId="0" applyNumberFormat="1" applyFont="1" applyFill="1" applyBorder="1" applyAlignment="1" applyProtection="1">
      <alignment horizontal="left" vertical="center" wrapText="1" indent="1"/>
    </xf>
    <xf numFmtId="14" fontId="9" fillId="0" borderId="12" xfId="0" applyNumberFormat="1" applyFont="1" applyFill="1" applyBorder="1" applyAlignment="1" applyProtection="1">
      <alignment horizontal="center" vertical="center"/>
    </xf>
    <xf numFmtId="14" fontId="9" fillId="0" borderId="6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49" fontId="12" fillId="0" borderId="11" xfId="0" applyNumberFormat="1" applyFont="1" applyFill="1" applyBorder="1" applyAlignment="1" applyProtection="1">
      <alignment horizontal="center" vertical="center" wrapText="1"/>
    </xf>
    <xf numFmtId="0" fontId="12" fillId="0" borderId="11" xfId="0" applyNumberFormat="1" applyFont="1" applyFill="1" applyBorder="1" applyAlignment="1" applyProtection="1">
      <alignment horizontal="left" vertical="center" wrapText="1" indent="3"/>
    </xf>
    <xf numFmtId="0" fontId="12" fillId="0" borderId="11" xfId="0" applyNumberFormat="1" applyFont="1" applyFill="1" applyBorder="1" applyAlignment="1" applyProtection="1">
      <alignment horizontal="center" vertical="center" wrapText="1"/>
    </xf>
    <xf numFmtId="2" fontId="12" fillId="0" borderId="11" xfId="0" applyNumberFormat="1" applyFont="1" applyFill="1" applyBorder="1" applyAlignment="1" applyProtection="1">
      <alignment horizontal="center" vertical="center"/>
    </xf>
    <xf numFmtId="2" fontId="12" fillId="0" borderId="12" xfId="0" applyNumberFormat="1" applyFont="1" applyFill="1" applyBorder="1" applyAlignment="1" applyProtection="1">
      <alignment horizontal="center" vertical="center"/>
    </xf>
    <xf numFmtId="2" fontId="12" fillId="0" borderId="6" xfId="0" applyNumberFormat="1" applyFont="1" applyFill="1" applyBorder="1" applyAlignment="1" applyProtection="1">
      <alignment horizontal="center" vertical="center"/>
    </xf>
    <xf numFmtId="9" fontId="12" fillId="3" borderId="13" xfId="0" applyNumberFormat="1" applyFont="1" applyFill="1" applyBorder="1" applyAlignment="1" applyProtection="1">
      <alignment horizontal="center" vertical="center"/>
    </xf>
    <xf numFmtId="2" fontId="12" fillId="3" borderId="11" xfId="0" applyNumberFormat="1" applyFont="1" applyFill="1" applyBorder="1" applyAlignment="1" applyProtection="1">
      <alignment horizontal="center" vertical="center" wrapText="1"/>
    </xf>
    <xf numFmtId="2" fontId="13" fillId="4" borderId="11" xfId="0" applyNumberFormat="1" applyFont="1" applyFill="1" applyBorder="1" applyAlignment="1" applyProtection="1">
      <alignment horizontal="center" vertical="center"/>
    </xf>
    <xf numFmtId="2" fontId="12" fillId="4" borderId="11" xfId="0" applyNumberFormat="1" applyFont="1" applyFill="1" applyBorder="1" applyAlignment="1" applyProtection="1">
      <alignment horizontal="center" vertical="center"/>
    </xf>
    <xf numFmtId="164" fontId="12" fillId="3" borderId="11" xfId="0" applyNumberFormat="1" applyFont="1" applyFill="1" applyBorder="1" applyAlignment="1" applyProtection="1">
      <alignment horizontal="center" vertical="center"/>
    </xf>
    <xf numFmtId="0" fontId="6" fillId="0" borderId="11" xfId="0" applyNumberFormat="1" applyFont="1" applyFill="1" applyBorder="1" applyAlignment="1" applyProtection="1">
      <alignment horizontal="left" vertical="center" wrapText="1" indent="1"/>
    </xf>
    <xf numFmtId="14" fontId="12" fillId="0" borderId="12" xfId="0" applyNumberFormat="1" applyFont="1" applyFill="1" applyBorder="1" applyAlignment="1" applyProtection="1">
      <alignment horizontal="center" vertical="center"/>
    </xf>
    <xf numFmtId="14" fontId="12" fillId="0" borderId="6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13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left" vertical="center" wrapText="1" indent="6"/>
    </xf>
    <xf numFmtId="49" fontId="10" fillId="0" borderId="11" xfId="0" applyNumberFormat="1" applyFont="1" applyFill="1" applyBorder="1" applyAlignment="1" applyProtection="1">
      <alignment horizontal="center" vertical="center" wrapText="1"/>
    </xf>
    <xf numFmtId="0" fontId="10" fillId="0" borderId="11" xfId="0" applyNumberFormat="1" applyFont="1" applyFill="1" applyBorder="1" applyAlignment="1" applyProtection="1">
      <alignment horizontal="right" vertical="center" wrapText="1" indent="1"/>
    </xf>
    <xf numFmtId="0" fontId="10" fillId="0" borderId="11" xfId="0" applyNumberFormat="1" applyFont="1" applyFill="1" applyBorder="1" applyAlignment="1" applyProtection="1">
      <alignment horizontal="center" vertical="center" wrapText="1"/>
    </xf>
    <xf numFmtId="2" fontId="10" fillId="0" borderId="11" xfId="0" applyNumberFormat="1" applyFont="1" applyFill="1" applyBorder="1" applyAlignment="1" applyProtection="1">
      <alignment horizontal="center" vertical="center"/>
    </xf>
    <xf numFmtId="2" fontId="10" fillId="0" borderId="12" xfId="0" applyNumberFormat="1" applyFont="1" applyFill="1" applyBorder="1" applyAlignment="1" applyProtection="1">
      <alignment horizontal="center" vertical="center" wrapText="1"/>
    </xf>
    <xf numFmtId="2" fontId="10" fillId="0" borderId="6" xfId="0" applyNumberFormat="1" applyFont="1" applyFill="1" applyBorder="1" applyAlignment="1" applyProtection="1">
      <alignment horizontal="center" vertical="center" wrapText="1"/>
    </xf>
    <xf numFmtId="2" fontId="10" fillId="0" borderId="6" xfId="0" applyNumberFormat="1" applyFont="1" applyFill="1" applyBorder="1" applyAlignment="1" applyProtection="1">
      <alignment horizontal="center" vertical="center"/>
    </xf>
    <xf numFmtId="9" fontId="10" fillId="3" borderId="13" xfId="0" applyNumberFormat="1" applyFont="1" applyFill="1" applyBorder="1" applyAlignment="1" applyProtection="1">
      <alignment horizontal="center" vertical="center"/>
    </xf>
    <xf numFmtId="2" fontId="10" fillId="3" borderId="11" xfId="0" applyNumberFormat="1" applyFont="1" applyFill="1" applyBorder="1" applyAlignment="1" applyProtection="1">
      <alignment horizontal="center" vertical="center" wrapText="1"/>
    </xf>
    <xf numFmtId="2" fontId="10" fillId="4" borderId="11" xfId="0" applyNumberFormat="1" applyFont="1" applyFill="1" applyBorder="1" applyAlignment="1" applyProtection="1">
      <alignment horizontal="center" vertical="center" wrapText="1"/>
    </xf>
    <xf numFmtId="0" fontId="14" fillId="0" borderId="11" xfId="0" applyNumberFormat="1" applyFont="1" applyFill="1" applyBorder="1" applyAlignment="1" applyProtection="1">
      <alignment horizontal="left" vertical="center" wrapText="1" indent="1"/>
    </xf>
    <xf numFmtId="14" fontId="10" fillId="0" borderId="12" xfId="0" applyNumberFormat="1" applyFont="1" applyFill="1" applyBorder="1" applyAlignment="1" applyProtection="1">
      <alignment horizontal="center" vertical="center"/>
    </xf>
    <xf numFmtId="14" fontId="10" fillId="0" borderId="6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>
      <alignment horizontal="center" vertical="center"/>
    </xf>
    <xf numFmtId="0" fontId="10" fillId="0" borderId="13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right" vertical="center"/>
    </xf>
    <xf numFmtId="14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6" fillId="2" borderId="7" xfId="0" applyNumberFormat="1" applyFont="1" applyFill="1" applyBorder="1" applyAlignment="1" applyProtection="1">
      <alignment horizontal="center" vertical="center" wrapText="1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 wrapText="1"/>
    </xf>
    <xf numFmtId="0" fontId="6" fillId="2" borderId="5" xfId="0" applyNumberFormat="1" applyFont="1" applyFill="1" applyBorder="1" applyAlignment="1" applyProtection="1">
      <alignment horizontal="center" vertical="center" wrapText="1"/>
    </xf>
    <xf numFmtId="0" fontId="7" fillId="2" borderId="3" xfId="0" applyNumberFormat="1" applyFont="1" applyFill="1" applyBorder="1" applyAlignment="1" applyProtection="1">
      <alignment horizontal="center" vertical="center" wrapText="1"/>
    </xf>
    <xf numFmtId="0" fontId="7" fillId="2" borderId="4" xfId="0" applyNumberFormat="1" applyFont="1" applyFill="1" applyBorder="1" applyAlignment="1" applyProtection="1">
      <alignment horizontal="center" vertical="center" wrapText="1"/>
    </xf>
    <xf numFmtId="0" fontId="7" fillId="2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32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Исполнение СМГ</a:t>
            </a:r>
          </a:p>
        </c:rich>
      </c:tx>
      <c:layout>
        <c:manualLayout>
          <c:xMode val="edge"/>
          <c:yMode val="edge"/>
          <c:x val="0.14666666666666667"/>
          <c:y val="7.0790378006872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xMode val="edge"/>
          <c:yMode val="edge"/>
          <c:x val="3.6666666666666667E-2"/>
          <c:y val="0.13058419243986255"/>
          <c:w val="0.7893614173228346"/>
          <c:h val="0.713058419243986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'Отчет по исполнению '!$AG$5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AADC"/>
              </a:solidFill>
              <a:ln>
                <a:solidFill>
                  <a:srgbClr val="8FAAD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85-430F-BE8D-70F475308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'Отчет по исполнению '!$AG$6</c:f>
              <c:numCache>
                <c:formatCode>0.00%</c:formatCode>
                <c:ptCount val="1"/>
                <c:pt idx="0">
                  <c:v>0.24627199999999999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5-430F-BE8D-70F475308846}"/>
            </c:ext>
          </c:extLst>
        </c:ser>
        <c:ser>
          <c:idx val="1"/>
          <c:order val="1"/>
          <c:tx>
            <c:strRef>
              <c:f>'Отчет по исполнению '!$AH$5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44DDF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4DDF6"/>
              </a:solidFill>
              <a:ln>
                <a:solidFill>
                  <a:srgbClr val="44DDF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85-430F-BE8D-70F475308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'Отчет по исполнению '!$AH$6</c:f>
              <c:numCache>
                <c:formatCode>0.00%</c:formatCode>
                <c:ptCount val="1"/>
                <c:pt idx="0">
                  <c:v>0.169958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5-430F-BE8D-70F475308846}"/>
            </c:ext>
          </c:extLst>
        </c:ser>
        <c:ser>
          <c:idx val="2"/>
          <c:order val="2"/>
          <c:tx>
            <c:strRef>
              <c:f>'Отчет по исполнению '!$AI$5</c:f>
              <c:strCache>
                <c:ptCount val="1"/>
                <c:pt idx="0">
                  <c:v>∆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solidFill>
                  <a:srgbClr val="FF7C8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85-430F-BE8D-70F4753088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'Отчет по исполнению '!$AI$6</c:f>
              <c:numCache>
                <c:formatCode>0.00%</c:formatCode>
                <c:ptCount val="1"/>
                <c:pt idx="0">
                  <c:v>7.6314000000000007E-2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5-430F-BE8D-70F4753088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5795600"/>
        <c:axId val="345791664"/>
      </c:barChart>
      <c:catAx>
        <c:axId val="345795600"/>
        <c:scaling>
          <c:orientation val="maxMin"/>
        </c:scaling>
        <c:delete val="1"/>
        <c:axPos val="l"/>
        <c:majorTickMark val="none"/>
        <c:minorTickMark val="none"/>
        <c:tickLblPos val="nextTo"/>
        <c:crossAx val="345791664"/>
        <c:crosses val="autoZero"/>
        <c:auto val="1"/>
        <c:lblAlgn val="ctr"/>
        <c:lblOffset val="100"/>
        <c:noMultiLvlLbl val="0"/>
      </c:catAx>
      <c:valAx>
        <c:axId val="345791664"/>
        <c:scaling>
          <c:orientation val="minMax"/>
          <c:min val="0"/>
        </c:scaling>
        <c:delete val="1"/>
        <c:axPos val="t"/>
        <c:numFmt formatCode="0.00%" sourceLinked="1"/>
        <c:majorTickMark val="none"/>
        <c:minorTickMark val="none"/>
        <c:tickLblPos val="nextTo"/>
        <c:crossAx val="3457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</c:legendEntry>
      <c:layout>
        <c:manualLayout>
          <c:xMode val="edge"/>
          <c:yMode val="edge"/>
          <c:x val="0.7466666666666667"/>
          <c:y val="0.28178694158075601"/>
          <c:w val="0.17973175853018372"/>
          <c:h val="0.4329896907216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177800</xdr:rowOff>
    </xdr:from>
    <xdr:to>
      <xdr:col>26</xdr:col>
      <xdr:colOff>2428875</xdr:colOff>
      <xdr:row>3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C4F80E-49FC-494A-BB35-7FCC0241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  <pageSetUpPr fitToPage="1"/>
  </sheetPr>
  <dimension ref="B2:AI151"/>
  <sheetViews>
    <sheetView showZeros="0" tabSelected="1" view="pageBreakPreview" zoomScale="60" zoomScaleNormal="100" workbookViewId="0"/>
  </sheetViews>
  <sheetFormatPr defaultColWidth="11.42578125" defaultRowHeight="15" customHeight="1" outlineLevelRow="3" outlineLevelCol="1" x14ac:dyDescent="0.25"/>
  <cols>
    <col min="1" max="1" width="9.140625" customWidth="1"/>
    <col min="2" max="2" width="10.7109375" customWidth="1"/>
    <col min="3" max="3" width="70.7109375" customWidth="1"/>
    <col min="4" max="4" width="10.7109375" customWidth="1"/>
    <col min="5" max="6" width="15.7109375" customWidth="1"/>
    <col min="7" max="7" width="13.7109375" customWidth="1"/>
    <col min="8" max="8" width="15.7109375" customWidth="1"/>
    <col min="9" max="9" width="12.7109375" customWidth="1"/>
    <col min="10" max="10" width="17.7109375" customWidth="1"/>
    <col min="11" max="14" width="15.7109375" customWidth="1"/>
    <col min="15" max="15" width="12.7109375" customWidth="1"/>
    <col min="16" max="16" width="20.7109375" customWidth="1" outlineLevel="1"/>
    <col min="17" max="20" width="15.7109375" customWidth="1" outlineLevel="1"/>
    <col min="21" max="21" width="12.7109375" customWidth="1" outlineLevel="1"/>
    <col min="22" max="24" width="15.7109375" customWidth="1" outlineLevel="1"/>
    <col min="25" max="25" width="12.7109375" customWidth="1" outlineLevel="1"/>
    <col min="26" max="26" width="20.7109375" customWidth="1"/>
    <col min="27" max="27" width="80.7109375" customWidth="1" outlineLevel="1"/>
    <col min="28" max="29" width="20.7109375" customWidth="1"/>
    <col min="30" max="31" width="15.7109375" customWidth="1"/>
    <col min="32" max="32" width="9.140625" customWidth="1"/>
    <col min="33" max="33" width="9.7109375" customWidth="1"/>
    <col min="34" max="34" width="15.140625" customWidth="1"/>
    <col min="35" max="35" width="9.7109375" customWidth="1"/>
  </cols>
  <sheetData>
    <row r="2" spans="2:35" ht="110.25" customHeight="1" x14ac:dyDescent="0.25">
      <c r="B2" s="64" t="s">
        <v>164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G2" s="63" t="s">
        <v>0</v>
      </c>
      <c r="AH2" s="63"/>
      <c r="AI2" s="63"/>
    </row>
    <row r="3" spans="2:35" ht="20.25" customHeight="1" x14ac:dyDescent="0.25"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35" ht="26.25" customHeight="1" thickBot="1" x14ac:dyDescent="0.3">
      <c r="B4" s="3" t="s">
        <v>1</v>
      </c>
      <c r="N4" s="60" t="s">
        <v>2</v>
      </c>
      <c r="O4" s="60"/>
      <c r="Z4" s="61">
        <v>45195</v>
      </c>
      <c r="AA4" s="62"/>
      <c r="AG4" s="4"/>
      <c r="AH4" s="4"/>
      <c r="AI4" s="4"/>
    </row>
    <row r="5" spans="2:35" ht="60" customHeight="1" x14ac:dyDescent="0.25">
      <c r="B5" s="65" t="s">
        <v>3</v>
      </c>
      <c r="C5" s="65" t="s">
        <v>4</v>
      </c>
      <c r="D5" s="65" t="s">
        <v>5</v>
      </c>
      <c r="E5" s="65" t="s">
        <v>6</v>
      </c>
      <c r="F5" s="67" t="s">
        <v>7</v>
      </c>
      <c r="G5" s="68"/>
      <c r="H5" s="68"/>
      <c r="I5" s="69"/>
      <c r="J5" s="65" t="s">
        <v>8</v>
      </c>
      <c r="K5" s="65" t="s">
        <v>9</v>
      </c>
      <c r="L5" s="67" t="s">
        <v>10</v>
      </c>
      <c r="M5" s="68"/>
      <c r="N5" s="68"/>
      <c r="O5" s="69"/>
      <c r="P5" s="65" t="s">
        <v>11</v>
      </c>
      <c r="Q5" s="65" t="s">
        <v>12</v>
      </c>
      <c r="R5" s="67" t="s">
        <v>165</v>
      </c>
      <c r="S5" s="68"/>
      <c r="T5" s="68"/>
      <c r="U5" s="69"/>
      <c r="V5" s="67" t="s">
        <v>13</v>
      </c>
      <c r="W5" s="68"/>
      <c r="X5" s="68"/>
      <c r="Y5" s="69"/>
      <c r="Z5" s="65" t="s">
        <v>14</v>
      </c>
      <c r="AA5" s="65" t="s">
        <v>15</v>
      </c>
      <c r="AB5" s="70" t="s">
        <v>16</v>
      </c>
      <c r="AC5" s="71"/>
      <c r="AD5" s="71"/>
      <c r="AE5" s="72"/>
      <c r="AG5" s="5" t="s">
        <v>17</v>
      </c>
      <c r="AH5" s="5" t="s">
        <v>18</v>
      </c>
      <c r="AI5" s="5" t="s">
        <v>19</v>
      </c>
    </row>
    <row r="6" spans="2:35" ht="45" customHeight="1" thickBot="1" x14ac:dyDescent="0.3">
      <c r="B6" s="66"/>
      <c r="C6" s="66"/>
      <c r="D6" s="66"/>
      <c r="E6" s="66"/>
      <c r="F6" s="6" t="s">
        <v>17</v>
      </c>
      <c r="G6" s="7" t="s">
        <v>18</v>
      </c>
      <c r="H6" s="7" t="s">
        <v>19</v>
      </c>
      <c r="I6" s="8" t="s">
        <v>20</v>
      </c>
      <c r="J6" s="66"/>
      <c r="K6" s="66"/>
      <c r="L6" s="6" t="s">
        <v>17</v>
      </c>
      <c r="M6" s="7" t="s">
        <v>18</v>
      </c>
      <c r="N6" s="7" t="s">
        <v>19</v>
      </c>
      <c r="O6" s="8" t="s">
        <v>20</v>
      </c>
      <c r="P6" s="66"/>
      <c r="Q6" s="66"/>
      <c r="R6" s="6" t="s">
        <v>17</v>
      </c>
      <c r="S6" s="7" t="s">
        <v>18</v>
      </c>
      <c r="T6" s="7" t="s">
        <v>19</v>
      </c>
      <c r="U6" s="8" t="s">
        <v>20</v>
      </c>
      <c r="V6" s="6" t="s">
        <v>17</v>
      </c>
      <c r="W6" s="7" t="s">
        <v>18</v>
      </c>
      <c r="X6" s="7" t="s">
        <v>19</v>
      </c>
      <c r="Y6" s="8" t="s">
        <v>20</v>
      </c>
      <c r="Z6" s="66"/>
      <c r="AA6" s="66"/>
      <c r="AB6" s="9" t="s">
        <v>17</v>
      </c>
      <c r="AC6" s="10" t="s">
        <v>21</v>
      </c>
      <c r="AD6" s="11" t="s">
        <v>22</v>
      </c>
      <c r="AE6" s="12" t="s">
        <v>23</v>
      </c>
      <c r="AG6" s="13">
        <v>0.24627199999999999</v>
      </c>
      <c r="AH6" s="13">
        <v>0.169958</v>
      </c>
      <c r="AI6" s="13">
        <v>7.6314000000000007E-2</v>
      </c>
    </row>
    <row r="7" spans="2:35" ht="39.75" customHeight="1" collapsed="1" x14ac:dyDescent="0.25">
      <c r="B7" s="14">
        <v>1</v>
      </c>
      <c r="C7" s="15" t="s">
        <v>24</v>
      </c>
      <c r="D7" s="14"/>
      <c r="E7" s="16">
        <v>2635</v>
      </c>
      <c r="F7" s="17">
        <v>1038</v>
      </c>
      <c r="G7" s="18">
        <v>482</v>
      </c>
      <c r="H7" s="18">
        <f t="shared" ref="H7:H38" si="0">G7-F7</f>
        <v>-556</v>
      </c>
      <c r="I7" s="19">
        <f t="shared" ref="I7:I38" si="1">(IFERROR(H7/F7,0))</f>
        <v>-0.53564547206165702</v>
      </c>
      <c r="J7" s="20">
        <f t="shared" ref="J7:J38" si="2">IF(AND(OR(E7-G7=0,E7&lt;G7),E7&lt;&gt;0),"Выполнено",IF(E7&lt;&gt;0,E7-G7,"-"))</f>
        <v>2153</v>
      </c>
      <c r="K7" s="21">
        <v>170</v>
      </c>
      <c r="L7" s="17">
        <v>170</v>
      </c>
      <c r="M7" s="18">
        <v>0</v>
      </c>
      <c r="N7" s="18">
        <f t="shared" ref="N7:N38" si="3">M7-L7</f>
        <v>-170</v>
      </c>
      <c r="O7" s="19">
        <f t="shared" ref="O7:O38" si="4">(IFERROR(N7/L7,0))</f>
        <v>-1</v>
      </c>
      <c r="P7" s="20">
        <f t="shared" ref="P7:P38" si="5">IF(K7=0,0,IF((K7-M7)&gt;0,K7-M7,IF((K7-M7)&lt;=0,"Выполнено")))</f>
        <v>170</v>
      </c>
      <c r="Q7" s="21">
        <v>0</v>
      </c>
      <c r="R7" s="17">
        <v>0</v>
      </c>
      <c r="S7" s="18">
        <v>0</v>
      </c>
      <c r="T7" s="18">
        <f t="shared" ref="T7:T38" si="6">S7-R7</f>
        <v>0</v>
      </c>
      <c r="U7" s="19">
        <f t="shared" ref="U7:U38" si="7">(IFERROR(T7/R7,0))</f>
        <v>0</v>
      </c>
      <c r="V7" s="17">
        <v>0</v>
      </c>
      <c r="W7" s="18">
        <v>0</v>
      </c>
      <c r="X7" s="18">
        <f t="shared" ref="X7:X38" si="8">W7-V7</f>
        <v>0</v>
      </c>
      <c r="Y7" s="19">
        <f t="shared" ref="Y7:Y38" si="9">(IFERROR(X7/V7,0))</f>
        <v>0</v>
      </c>
      <c r="Z7" s="22">
        <f t="shared" ref="Z7:Z38" si="10">IFERROR(G7/E7,"-")</f>
        <v>0.18292220113851992</v>
      </c>
      <c r="AA7" s="23"/>
      <c r="AB7" s="24">
        <v>45137</v>
      </c>
      <c r="AC7" s="25">
        <v>45203</v>
      </c>
      <c r="AD7" s="26">
        <v>-66</v>
      </c>
      <c r="AE7" s="27">
        <v>-66</v>
      </c>
    </row>
    <row r="8" spans="2:35" ht="39.75" hidden="1" customHeight="1" outlineLevel="1" x14ac:dyDescent="0.25">
      <c r="B8" s="28" t="s">
        <v>25</v>
      </c>
      <c r="C8" s="29" t="s">
        <v>26</v>
      </c>
      <c r="D8" s="30" t="s">
        <v>27</v>
      </c>
      <c r="E8" s="31">
        <v>875</v>
      </c>
      <c r="F8" s="32">
        <v>583</v>
      </c>
      <c r="G8" s="33">
        <v>159</v>
      </c>
      <c r="H8" s="33">
        <f t="shared" si="0"/>
        <v>-424</v>
      </c>
      <c r="I8" s="34">
        <f t="shared" si="1"/>
        <v>-0.72727272727272729</v>
      </c>
      <c r="J8" s="35">
        <f t="shared" si="2"/>
        <v>716</v>
      </c>
      <c r="K8" s="36">
        <v>124</v>
      </c>
      <c r="L8" s="32">
        <v>124</v>
      </c>
      <c r="M8" s="33">
        <v>0</v>
      </c>
      <c r="N8" s="33">
        <f t="shared" si="3"/>
        <v>-124</v>
      </c>
      <c r="O8" s="34">
        <f t="shared" si="4"/>
        <v>-1</v>
      </c>
      <c r="P8" s="35">
        <f t="shared" si="5"/>
        <v>124</v>
      </c>
      <c r="Q8" s="37">
        <v>0</v>
      </c>
      <c r="R8" s="32">
        <v>0</v>
      </c>
      <c r="S8" s="33">
        <v>0</v>
      </c>
      <c r="T8" s="33">
        <f t="shared" si="6"/>
        <v>0</v>
      </c>
      <c r="U8" s="34">
        <f t="shared" si="7"/>
        <v>0</v>
      </c>
      <c r="V8" s="32">
        <v>0</v>
      </c>
      <c r="W8" s="33">
        <v>0</v>
      </c>
      <c r="X8" s="33">
        <f t="shared" si="8"/>
        <v>0</v>
      </c>
      <c r="Y8" s="34">
        <f t="shared" si="9"/>
        <v>0</v>
      </c>
      <c r="Z8" s="38">
        <f t="shared" si="10"/>
        <v>0.18171428571428572</v>
      </c>
      <c r="AA8" s="39"/>
      <c r="AB8" s="40">
        <v>45137</v>
      </c>
      <c r="AC8" s="41">
        <v>45193</v>
      </c>
      <c r="AD8" s="42">
        <v>-56</v>
      </c>
      <c r="AE8" s="43">
        <v>-56</v>
      </c>
    </row>
    <row r="9" spans="2:35" ht="39.75" hidden="1" customHeight="1" outlineLevel="2" x14ac:dyDescent="0.25">
      <c r="B9" s="28" t="s">
        <v>28</v>
      </c>
      <c r="C9" s="44" t="s">
        <v>29</v>
      </c>
      <c r="D9" s="30" t="s">
        <v>27</v>
      </c>
      <c r="E9" s="31">
        <v>489</v>
      </c>
      <c r="F9" s="32">
        <v>389</v>
      </c>
      <c r="G9" s="33">
        <v>50</v>
      </c>
      <c r="H9" s="33">
        <f t="shared" si="0"/>
        <v>-339</v>
      </c>
      <c r="I9" s="34">
        <f t="shared" si="1"/>
        <v>-0.87146529562982</v>
      </c>
      <c r="J9" s="35">
        <f t="shared" si="2"/>
        <v>439</v>
      </c>
      <c r="K9" s="36">
        <v>124</v>
      </c>
      <c r="L9" s="32">
        <v>124</v>
      </c>
      <c r="M9" s="33">
        <v>0</v>
      </c>
      <c r="N9" s="33">
        <f t="shared" si="3"/>
        <v>-124</v>
      </c>
      <c r="O9" s="34">
        <f t="shared" si="4"/>
        <v>-1</v>
      </c>
      <c r="P9" s="35">
        <f t="shared" si="5"/>
        <v>124</v>
      </c>
      <c r="Q9" s="37">
        <v>0</v>
      </c>
      <c r="R9" s="32">
        <v>0</v>
      </c>
      <c r="S9" s="33">
        <v>0</v>
      </c>
      <c r="T9" s="33">
        <f t="shared" si="6"/>
        <v>0</v>
      </c>
      <c r="U9" s="34">
        <f t="shared" si="7"/>
        <v>0</v>
      </c>
      <c r="V9" s="32">
        <v>0</v>
      </c>
      <c r="W9" s="33">
        <v>0</v>
      </c>
      <c r="X9" s="33">
        <f t="shared" si="8"/>
        <v>0</v>
      </c>
      <c r="Y9" s="34">
        <f t="shared" si="9"/>
        <v>0</v>
      </c>
      <c r="Z9" s="38">
        <f t="shared" si="10"/>
        <v>0.10224948875255624</v>
      </c>
      <c r="AA9" s="39"/>
      <c r="AB9" s="40">
        <v>45137</v>
      </c>
      <c r="AC9" s="41">
        <v>45183</v>
      </c>
      <c r="AD9" s="42">
        <v>-46</v>
      </c>
      <c r="AE9" s="43">
        <v>-46</v>
      </c>
    </row>
    <row r="10" spans="2:35" ht="39.75" hidden="1" customHeight="1" outlineLevel="3" x14ac:dyDescent="0.25">
      <c r="B10" s="45"/>
      <c r="C10" s="46" t="s">
        <v>30</v>
      </c>
      <c r="D10" s="47" t="s">
        <v>31</v>
      </c>
      <c r="E10" s="48">
        <v>489</v>
      </c>
      <c r="F10" s="49">
        <v>389</v>
      </c>
      <c r="G10" s="50">
        <v>50</v>
      </c>
      <c r="H10" s="51">
        <f t="shared" si="0"/>
        <v>-339</v>
      </c>
      <c r="I10" s="52">
        <f t="shared" si="1"/>
        <v>-0.87146529562982</v>
      </c>
      <c r="J10" s="53">
        <f t="shared" si="2"/>
        <v>439</v>
      </c>
      <c r="K10" s="54">
        <v>124</v>
      </c>
      <c r="L10" s="49">
        <v>124</v>
      </c>
      <c r="M10" s="50">
        <v>0</v>
      </c>
      <c r="N10" s="51">
        <f t="shared" si="3"/>
        <v>-124</v>
      </c>
      <c r="O10" s="52">
        <f t="shared" si="4"/>
        <v>-1</v>
      </c>
      <c r="P10" s="53">
        <f t="shared" si="5"/>
        <v>124</v>
      </c>
      <c r="Q10" s="54">
        <v>0</v>
      </c>
      <c r="R10" s="49">
        <v>0</v>
      </c>
      <c r="S10" s="50">
        <v>0</v>
      </c>
      <c r="T10" s="51">
        <f t="shared" si="6"/>
        <v>0</v>
      </c>
      <c r="U10" s="52">
        <f t="shared" si="7"/>
        <v>0</v>
      </c>
      <c r="V10" s="49">
        <v>0</v>
      </c>
      <c r="W10" s="50">
        <v>0</v>
      </c>
      <c r="X10" s="51">
        <f t="shared" si="8"/>
        <v>0</v>
      </c>
      <c r="Y10" s="52">
        <f t="shared" si="9"/>
        <v>0</v>
      </c>
      <c r="Z10" s="22">
        <f t="shared" si="10"/>
        <v>0.10224948875255624</v>
      </c>
      <c r="AA10" s="55"/>
      <c r="AB10" s="56">
        <v>45137</v>
      </c>
      <c r="AC10" s="57">
        <v>45183</v>
      </c>
      <c r="AD10" s="58">
        <v>-46</v>
      </c>
      <c r="AE10" s="59">
        <v>-46</v>
      </c>
    </row>
    <row r="11" spans="2:35" ht="39.75" hidden="1" customHeight="1" outlineLevel="2" x14ac:dyDescent="0.25">
      <c r="B11" s="28" t="s">
        <v>32</v>
      </c>
      <c r="C11" s="44" t="s">
        <v>33</v>
      </c>
      <c r="D11" s="30" t="s">
        <v>27</v>
      </c>
      <c r="E11" s="31">
        <v>386</v>
      </c>
      <c r="F11" s="32">
        <v>194</v>
      </c>
      <c r="G11" s="33">
        <v>109</v>
      </c>
      <c r="H11" s="33">
        <f t="shared" si="0"/>
        <v>-85</v>
      </c>
      <c r="I11" s="34">
        <f t="shared" si="1"/>
        <v>-0.43814432989690721</v>
      </c>
      <c r="J11" s="35">
        <f t="shared" si="2"/>
        <v>277</v>
      </c>
      <c r="K11" s="36">
        <v>0</v>
      </c>
      <c r="L11" s="32">
        <v>0</v>
      </c>
      <c r="M11" s="33">
        <v>0</v>
      </c>
      <c r="N11" s="33">
        <f t="shared" si="3"/>
        <v>0</v>
      </c>
      <c r="O11" s="34">
        <f t="shared" si="4"/>
        <v>0</v>
      </c>
      <c r="P11" s="35">
        <f t="shared" si="5"/>
        <v>0</v>
      </c>
      <c r="Q11" s="37">
        <v>0</v>
      </c>
      <c r="R11" s="32">
        <v>0</v>
      </c>
      <c r="S11" s="33">
        <v>0</v>
      </c>
      <c r="T11" s="33">
        <f t="shared" si="6"/>
        <v>0</v>
      </c>
      <c r="U11" s="34">
        <f t="shared" si="7"/>
        <v>0</v>
      </c>
      <c r="V11" s="32">
        <v>0</v>
      </c>
      <c r="W11" s="33">
        <v>0</v>
      </c>
      <c r="X11" s="33">
        <f t="shared" si="8"/>
        <v>0</v>
      </c>
      <c r="Y11" s="34">
        <f t="shared" si="9"/>
        <v>0</v>
      </c>
      <c r="Z11" s="38">
        <f t="shared" si="10"/>
        <v>0.28238341968911918</v>
      </c>
      <c r="AA11" s="39"/>
      <c r="AB11" s="40">
        <v>45135</v>
      </c>
      <c r="AC11" s="41">
        <v>45193</v>
      </c>
      <c r="AD11" s="42">
        <v>-58</v>
      </c>
      <c r="AE11" s="43">
        <v>-58</v>
      </c>
    </row>
    <row r="12" spans="2:35" ht="39.75" hidden="1" customHeight="1" outlineLevel="3" x14ac:dyDescent="0.25">
      <c r="B12" s="45"/>
      <c r="C12" s="46" t="s">
        <v>30</v>
      </c>
      <c r="D12" s="47" t="s">
        <v>31</v>
      </c>
      <c r="E12" s="48">
        <v>386</v>
      </c>
      <c r="F12" s="49">
        <v>194</v>
      </c>
      <c r="G12" s="50">
        <v>109</v>
      </c>
      <c r="H12" s="51">
        <f t="shared" si="0"/>
        <v>-85</v>
      </c>
      <c r="I12" s="52">
        <f t="shared" si="1"/>
        <v>-0.43814432989690721</v>
      </c>
      <c r="J12" s="53">
        <f t="shared" si="2"/>
        <v>277</v>
      </c>
      <c r="K12" s="54">
        <v>0</v>
      </c>
      <c r="L12" s="49">
        <v>0</v>
      </c>
      <c r="M12" s="50">
        <v>0</v>
      </c>
      <c r="N12" s="51">
        <f t="shared" si="3"/>
        <v>0</v>
      </c>
      <c r="O12" s="52">
        <f t="shared" si="4"/>
        <v>0</v>
      </c>
      <c r="P12" s="53">
        <f t="shared" si="5"/>
        <v>0</v>
      </c>
      <c r="Q12" s="54">
        <v>0</v>
      </c>
      <c r="R12" s="49">
        <v>0</v>
      </c>
      <c r="S12" s="50">
        <v>0</v>
      </c>
      <c r="T12" s="51">
        <f t="shared" si="6"/>
        <v>0</v>
      </c>
      <c r="U12" s="52">
        <f t="shared" si="7"/>
        <v>0</v>
      </c>
      <c r="V12" s="49">
        <v>0</v>
      </c>
      <c r="W12" s="50">
        <v>0</v>
      </c>
      <c r="X12" s="51">
        <f t="shared" si="8"/>
        <v>0</v>
      </c>
      <c r="Y12" s="52">
        <f t="shared" si="9"/>
        <v>0</v>
      </c>
      <c r="Z12" s="22">
        <f t="shared" si="10"/>
        <v>0.28238341968911918</v>
      </c>
      <c r="AA12" s="55"/>
      <c r="AB12" s="56">
        <v>45135</v>
      </c>
      <c r="AC12" s="57">
        <v>45193</v>
      </c>
      <c r="AD12" s="58">
        <v>-58</v>
      </c>
      <c r="AE12" s="59">
        <v>-58</v>
      </c>
    </row>
    <row r="13" spans="2:35" ht="39.75" hidden="1" customHeight="1" outlineLevel="1" x14ac:dyDescent="0.25">
      <c r="B13" s="28" t="s">
        <v>34</v>
      </c>
      <c r="C13" s="29" t="s">
        <v>35</v>
      </c>
      <c r="D13" s="30" t="s">
        <v>27</v>
      </c>
      <c r="E13" s="31">
        <v>575</v>
      </c>
      <c r="F13" s="32">
        <v>224</v>
      </c>
      <c r="G13" s="33">
        <v>136</v>
      </c>
      <c r="H13" s="33">
        <f t="shared" si="0"/>
        <v>-88</v>
      </c>
      <c r="I13" s="34">
        <f t="shared" si="1"/>
        <v>-0.39285714285714285</v>
      </c>
      <c r="J13" s="35">
        <f t="shared" si="2"/>
        <v>439</v>
      </c>
      <c r="K13" s="36">
        <v>31</v>
      </c>
      <c r="L13" s="32">
        <v>31</v>
      </c>
      <c r="M13" s="33">
        <v>0</v>
      </c>
      <c r="N13" s="33">
        <f t="shared" si="3"/>
        <v>-31</v>
      </c>
      <c r="O13" s="34">
        <f t="shared" si="4"/>
        <v>-1</v>
      </c>
      <c r="P13" s="35">
        <f t="shared" si="5"/>
        <v>31</v>
      </c>
      <c r="Q13" s="37">
        <v>0</v>
      </c>
      <c r="R13" s="32">
        <v>0</v>
      </c>
      <c r="S13" s="33">
        <v>0</v>
      </c>
      <c r="T13" s="33">
        <f t="shared" si="6"/>
        <v>0</v>
      </c>
      <c r="U13" s="34">
        <f t="shared" si="7"/>
        <v>0</v>
      </c>
      <c r="V13" s="32">
        <v>0</v>
      </c>
      <c r="W13" s="33">
        <v>0</v>
      </c>
      <c r="X13" s="33">
        <f t="shared" si="8"/>
        <v>0</v>
      </c>
      <c r="Y13" s="34">
        <f t="shared" si="9"/>
        <v>0</v>
      </c>
      <c r="Z13" s="38">
        <f t="shared" si="10"/>
        <v>0.23652173913043478</v>
      </c>
      <c r="AA13" s="39"/>
      <c r="AB13" s="40">
        <v>45127</v>
      </c>
      <c r="AC13" s="41">
        <v>45203</v>
      </c>
      <c r="AD13" s="42">
        <v>-76</v>
      </c>
      <c r="AE13" s="43">
        <v>-76</v>
      </c>
    </row>
    <row r="14" spans="2:35" ht="39.75" hidden="1" customHeight="1" outlineLevel="2" x14ac:dyDescent="0.25">
      <c r="B14" s="28" t="s">
        <v>36</v>
      </c>
      <c r="C14" s="44" t="s">
        <v>37</v>
      </c>
      <c r="D14" s="30" t="s">
        <v>27</v>
      </c>
      <c r="E14" s="31">
        <v>564</v>
      </c>
      <c r="F14" s="32">
        <v>219</v>
      </c>
      <c r="G14" s="33">
        <v>133</v>
      </c>
      <c r="H14" s="33">
        <f t="shared" si="0"/>
        <v>-86</v>
      </c>
      <c r="I14" s="34">
        <f t="shared" si="1"/>
        <v>-0.39269406392694062</v>
      </c>
      <c r="J14" s="35">
        <f t="shared" si="2"/>
        <v>431</v>
      </c>
      <c r="K14" s="36">
        <v>31</v>
      </c>
      <c r="L14" s="32">
        <v>31</v>
      </c>
      <c r="M14" s="33">
        <v>0</v>
      </c>
      <c r="N14" s="33">
        <f t="shared" si="3"/>
        <v>-31</v>
      </c>
      <c r="O14" s="34">
        <f t="shared" si="4"/>
        <v>-1</v>
      </c>
      <c r="P14" s="35">
        <f t="shared" si="5"/>
        <v>31</v>
      </c>
      <c r="Q14" s="37">
        <v>0</v>
      </c>
      <c r="R14" s="32">
        <v>0</v>
      </c>
      <c r="S14" s="33">
        <v>0</v>
      </c>
      <c r="T14" s="33">
        <f t="shared" si="6"/>
        <v>0</v>
      </c>
      <c r="U14" s="34">
        <f t="shared" si="7"/>
        <v>0</v>
      </c>
      <c r="V14" s="32">
        <v>0</v>
      </c>
      <c r="W14" s="33">
        <v>0</v>
      </c>
      <c r="X14" s="33">
        <f t="shared" si="8"/>
        <v>0</v>
      </c>
      <c r="Y14" s="34">
        <f t="shared" si="9"/>
        <v>0</v>
      </c>
      <c r="Z14" s="38">
        <f t="shared" si="10"/>
        <v>0.23581560283687944</v>
      </c>
      <c r="AA14" s="39"/>
      <c r="AB14" s="40">
        <v>45127</v>
      </c>
      <c r="AC14" s="41">
        <v>45203</v>
      </c>
      <c r="AD14" s="42">
        <v>-76</v>
      </c>
      <c r="AE14" s="43">
        <v>-76</v>
      </c>
    </row>
    <row r="15" spans="2:35" ht="39.75" hidden="1" customHeight="1" outlineLevel="3" x14ac:dyDescent="0.25">
      <c r="B15" s="45"/>
      <c r="C15" s="46" t="s">
        <v>30</v>
      </c>
      <c r="D15" s="47" t="s">
        <v>31</v>
      </c>
      <c r="E15" s="48">
        <v>564</v>
      </c>
      <c r="F15" s="49">
        <v>219</v>
      </c>
      <c r="G15" s="50">
        <v>133</v>
      </c>
      <c r="H15" s="51">
        <f t="shared" si="0"/>
        <v>-86</v>
      </c>
      <c r="I15" s="52">
        <f t="shared" si="1"/>
        <v>-0.39269406392694062</v>
      </c>
      <c r="J15" s="53">
        <f t="shared" si="2"/>
        <v>431</v>
      </c>
      <c r="K15" s="54">
        <v>31</v>
      </c>
      <c r="L15" s="49">
        <v>31</v>
      </c>
      <c r="M15" s="50">
        <v>0</v>
      </c>
      <c r="N15" s="51">
        <f t="shared" si="3"/>
        <v>-31</v>
      </c>
      <c r="O15" s="52">
        <f t="shared" si="4"/>
        <v>-1</v>
      </c>
      <c r="P15" s="53">
        <f t="shared" si="5"/>
        <v>31</v>
      </c>
      <c r="Q15" s="54">
        <v>0</v>
      </c>
      <c r="R15" s="49">
        <v>0</v>
      </c>
      <c r="S15" s="50">
        <v>0</v>
      </c>
      <c r="T15" s="51">
        <f t="shared" si="6"/>
        <v>0</v>
      </c>
      <c r="U15" s="52">
        <f t="shared" si="7"/>
        <v>0</v>
      </c>
      <c r="V15" s="49">
        <v>0</v>
      </c>
      <c r="W15" s="50">
        <v>0</v>
      </c>
      <c r="X15" s="51">
        <f t="shared" si="8"/>
        <v>0</v>
      </c>
      <c r="Y15" s="52">
        <f t="shared" si="9"/>
        <v>0</v>
      </c>
      <c r="Z15" s="22">
        <f t="shared" si="10"/>
        <v>0.23581560283687944</v>
      </c>
      <c r="AA15" s="55"/>
      <c r="AB15" s="56">
        <v>45127</v>
      </c>
      <c r="AC15" s="57">
        <v>45203</v>
      </c>
      <c r="AD15" s="58">
        <v>-76</v>
      </c>
      <c r="AE15" s="59">
        <v>-76</v>
      </c>
    </row>
    <row r="16" spans="2:35" ht="39.75" hidden="1" customHeight="1" outlineLevel="2" x14ac:dyDescent="0.25">
      <c r="B16" s="28" t="s">
        <v>38</v>
      </c>
      <c r="C16" s="44" t="s">
        <v>39</v>
      </c>
      <c r="D16" s="30" t="s">
        <v>27</v>
      </c>
      <c r="E16" s="31">
        <v>11</v>
      </c>
      <c r="F16" s="32">
        <v>5</v>
      </c>
      <c r="G16" s="33">
        <v>3</v>
      </c>
      <c r="H16" s="33">
        <f t="shared" si="0"/>
        <v>-2</v>
      </c>
      <c r="I16" s="34">
        <f t="shared" si="1"/>
        <v>-0.4</v>
      </c>
      <c r="J16" s="35">
        <f t="shared" si="2"/>
        <v>8</v>
      </c>
      <c r="K16" s="36">
        <v>0</v>
      </c>
      <c r="L16" s="32">
        <v>0</v>
      </c>
      <c r="M16" s="33">
        <v>0</v>
      </c>
      <c r="N16" s="33">
        <f t="shared" si="3"/>
        <v>0</v>
      </c>
      <c r="O16" s="34">
        <f t="shared" si="4"/>
        <v>0</v>
      </c>
      <c r="P16" s="35">
        <f t="shared" si="5"/>
        <v>0</v>
      </c>
      <c r="Q16" s="37">
        <v>0</v>
      </c>
      <c r="R16" s="32">
        <v>0</v>
      </c>
      <c r="S16" s="33">
        <v>0</v>
      </c>
      <c r="T16" s="33">
        <f t="shared" si="6"/>
        <v>0</v>
      </c>
      <c r="U16" s="34">
        <f t="shared" si="7"/>
        <v>0</v>
      </c>
      <c r="V16" s="32">
        <v>0</v>
      </c>
      <c r="W16" s="33">
        <v>0</v>
      </c>
      <c r="X16" s="33">
        <f t="shared" si="8"/>
        <v>0</v>
      </c>
      <c r="Y16" s="34">
        <f t="shared" si="9"/>
        <v>0</v>
      </c>
      <c r="Z16" s="38">
        <f t="shared" si="10"/>
        <v>0.27272727272727271</v>
      </c>
      <c r="AA16" s="39"/>
      <c r="AB16" s="40">
        <v>45117</v>
      </c>
      <c r="AC16" s="41">
        <v>45200</v>
      </c>
      <c r="AD16" s="42">
        <v>-83</v>
      </c>
      <c r="AE16" s="43">
        <v>-83</v>
      </c>
    </row>
    <row r="17" spans="2:31" ht="39.75" hidden="1" customHeight="1" outlineLevel="3" x14ac:dyDescent="0.25">
      <c r="B17" s="45"/>
      <c r="C17" s="46" t="s">
        <v>30</v>
      </c>
      <c r="D17" s="47" t="s">
        <v>31</v>
      </c>
      <c r="E17" s="48">
        <v>11</v>
      </c>
      <c r="F17" s="49">
        <v>5</v>
      </c>
      <c r="G17" s="50">
        <v>3</v>
      </c>
      <c r="H17" s="51">
        <f t="shared" si="0"/>
        <v>-2</v>
      </c>
      <c r="I17" s="52">
        <f t="shared" si="1"/>
        <v>-0.4</v>
      </c>
      <c r="J17" s="53">
        <f t="shared" si="2"/>
        <v>8</v>
      </c>
      <c r="K17" s="54">
        <v>0</v>
      </c>
      <c r="L17" s="49">
        <v>0</v>
      </c>
      <c r="M17" s="50">
        <v>0</v>
      </c>
      <c r="N17" s="51">
        <f t="shared" si="3"/>
        <v>0</v>
      </c>
      <c r="O17" s="52">
        <f t="shared" si="4"/>
        <v>0</v>
      </c>
      <c r="P17" s="53">
        <f t="shared" si="5"/>
        <v>0</v>
      </c>
      <c r="Q17" s="54">
        <v>0</v>
      </c>
      <c r="R17" s="49">
        <v>0</v>
      </c>
      <c r="S17" s="50">
        <v>0</v>
      </c>
      <c r="T17" s="51">
        <f t="shared" si="6"/>
        <v>0</v>
      </c>
      <c r="U17" s="52">
        <f t="shared" si="7"/>
        <v>0</v>
      </c>
      <c r="V17" s="49">
        <v>0</v>
      </c>
      <c r="W17" s="50">
        <v>0</v>
      </c>
      <c r="X17" s="51">
        <f t="shared" si="8"/>
        <v>0</v>
      </c>
      <c r="Y17" s="52">
        <f t="shared" si="9"/>
        <v>0</v>
      </c>
      <c r="Z17" s="22">
        <f t="shared" si="10"/>
        <v>0.27272727272727271</v>
      </c>
      <c r="AA17" s="55"/>
      <c r="AB17" s="56">
        <v>45117</v>
      </c>
      <c r="AC17" s="57">
        <v>45200</v>
      </c>
      <c r="AD17" s="58">
        <v>-83</v>
      </c>
      <c r="AE17" s="59">
        <v>-83</v>
      </c>
    </row>
    <row r="18" spans="2:31" ht="39.75" hidden="1" customHeight="1" outlineLevel="1" x14ac:dyDescent="0.25">
      <c r="B18" s="28" t="s">
        <v>40</v>
      </c>
      <c r="C18" s="29" t="s">
        <v>41</v>
      </c>
      <c r="D18" s="30" t="s">
        <v>27</v>
      </c>
      <c r="E18" s="31">
        <v>1185</v>
      </c>
      <c r="F18" s="32">
        <v>231</v>
      </c>
      <c r="G18" s="33">
        <v>187</v>
      </c>
      <c r="H18" s="33">
        <f t="shared" si="0"/>
        <v>-44</v>
      </c>
      <c r="I18" s="34">
        <f t="shared" si="1"/>
        <v>-0.19047619047619047</v>
      </c>
      <c r="J18" s="35">
        <f t="shared" si="2"/>
        <v>998</v>
      </c>
      <c r="K18" s="36">
        <v>15</v>
      </c>
      <c r="L18" s="32">
        <v>15</v>
      </c>
      <c r="M18" s="33">
        <v>0</v>
      </c>
      <c r="N18" s="33">
        <f t="shared" si="3"/>
        <v>-15</v>
      </c>
      <c r="O18" s="34">
        <f t="shared" si="4"/>
        <v>-1</v>
      </c>
      <c r="P18" s="35">
        <f t="shared" si="5"/>
        <v>15</v>
      </c>
      <c r="Q18" s="37">
        <v>0</v>
      </c>
      <c r="R18" s="32">
        <v>0</v>
      </c>
      <c r="S18" s="33">
        <v>0</v>
      </c>
      <c r="T18" s="33">
        <f t="shared" si="6"/>
        <v>0</v>
      </c>
      <c r="U18" s="34">
        <f t="shared" si="7"/>
        <v>0</v>
      </c>
      <c r="V18" s="32">
        <v>0</v>
      </c>
      <c r="W18" s="33">
        <v>0</v>
      </c>
      <c r="X18" s="33">
        <f t="shared" si="8"/>
        <v>0</v>
      </c>
      <c r="Y18" s="34">
        <f t="shared" si="9"/>
        <v>0</v>
      </c>
      <c r="Z18" s="38">
        <f t="shared" si="10"/>
        <v>0.15780590717299578</v>
      </c>
      <c r="AA18" s="39"/>
      <c r="AB18" s="40">
        <v>45124</v>
      </c>
      <c r="AC18" s="41">
        <v>45198</v>
      </c>
      <c r="AD18" s="42">
        <v>-74</v>
      </c>
      <c r="AE18" s="43">
        <v>-74</v>
      </c>
    </row>
    <row r="19" spans="2:31" ht="39.75" hidden="1" customHeight="1" outlineLevel="2" x14ac:dyDescent="0.25">
      <c r="B19" s="28" t="s">
        <v>42</v>
      </c>
      <c r="C19" s="44" t="s">
        <v>43</v>
      </c>
      <c r="D19" s="30" t="s">
        <v>27</v>
      </c>
      <c r="E19" s="31">
        <v>446</v>
      </c>
      <c r="F19" s="32">
        <v>94</v>
      </c>
      <c r="G19" s="33">
        <v>66</v>
      </c>
      <c r="H19" s="33">
        <f t="shared" si="0"/>
        <v>-28</v>
      </c>
      <c r="I19" s="34">
        <f t="shared" si="1"/>
        <v>-0.2978723404255319</v>
      </c>
      <c r="J19" s="35">
        <f t="shared" si="2"/>
        <v>380</v>
      </c>
      <c r="K19" s="36">
        <v>15</v>
      </c>
      <c r="L19" s="32">
        <v>15</v>
      </c>
      <c r="M19" s="33">
        <v>0</v>
      </c>
      <c r="N19" s="33">
        <f t="shared" si="3"/>
        <v>-15</v>
      </c>
      <c r="O19" s="34">
        <f t="shared" si="4"/>
        <v>-1</v>
      </c>
      <c r="P19" s="35">
        <f t="shared" si="5"/>
        <v>15</v>
      </c>
      <c r="Q19" s="37">
        <v>0</v>
      </c>
      <c r="R19" s="32">
        <v>0</v>
      </c>
      <c r="S19" s="33">
        <v>0</v>
      </c>
      <c r="T19" s="33">
        <f t="shared" si="6"/>
        <v>0</v>
      </c>
      <c r="U19" s="34">
        <f t="shared" si="7"/>
        <v>0</v>
      </c>
      <c r="V19" s="32">
        <v>0</v>
      </c>
      <c r="W19" s="33">
        <v>0</v>
      </c>
      <c r="X19" s="33">
        <f t="shared" si="8"/>
        <v>0</v>
      </c>
      <c r="Y19" s="34">
        <f t="shared" si="9"/>
        <v>0</v>
      </c>
      <c r="Z19" s="38">
        <f t="shared" si="10"/>
        <v>0.14798206278026907</v>
      </c>
      <c r="AA19" s="39"/>
      <c r="AB19" s="40">
        <v>45119</v>
      </c>
      <c r="AC19" s="41">
        <v>45198</v>
      </c>
      <c r="AD19" s="42">
        <v>-79</v>
      </c>
      <c r="AE19" s="43">
        <v>-79</v>
      </c>
    </row>
    <row r="20" spans="2:31" ht="39.75" hidden="1" customHeight="1" outlineLevel="3" x14ac:dyDescent="0.25">
      <c r="B20" s="45"/>
      <c r="C20" s="46" t="s">
        <v>30</v>
      </c>
      <c r="D20" s="47" t="s">
        <v>31</v>
      </c>
      <c r="E20" s="48">
        <v>446</v>
      </c>
      <c r="F20" s="49">
        <v>94</v>
      </c>
      <c r="G20" s="50">
        <v>66</v>
      </c>
      <c r="H20" s="51">
        <f t="shared" si="0"/>
        <v>-28</v>
      </c>
      <c r="I20" s="52">
        <f t="shared" si="1"/>
        <v>-0.2978723404255319</v>
      </c>
      <c r="J20" s="53">
        <f t="shared" si="2"/>
        <v>380</v>
      </c>
      <c r="K20" s="54">
        <v>15</v>
      </c>
      <c r="L20" s="49">
        <v>15</v>
      </c>
      <c r="M20" s="50">
        <v>0</v>
      </c>
      <c r="N20" s="51">
        <f t="shared" si="3"/>
        <v>-15</v>
      </c>
      <c r="O20" s="52">
        <f t="shared" si="4"/>
        <v>-1</v>
      </c>
      <c r="P20" s="53">
        <f t="shared" si="5"/>
        <v>15</v>
      </c>
      <c r="Q20" s="54">
        <v>0</v>
      </c>
      <c r="R20" s="49">
        <v>0</v>
      </c>
      <c r="S20" s="50">
        <v>0</v>
      </c>
      <c r="T20" s="51">
        <f t="shared" si="6"/>
        <v>0</v>
      </c>
      <c r="U20" s="52">
        <f t="shared" si="7"/>
        <v>0</v>
      </c>
      <c r="V20" s="49">
        <v>0</v>
      </c>
      <c r="W20" s="50">
        <v>0</v>
      </c>
      <c r="X20" s="51">
        <f t="shared" si="8"/>
        <v>0</v>
      </c>
      <c r="Y20" s="52">
        <f t="shared" si="9"/>
        <v>0</v>
      </c>
      <c r="Z20" s="22">
        <f t="shared" si="10"/>
        <v>0.14798206278026907</v>
      </c>
      <c r="AA20" s="55"/>
      <c r="AB20" s="56">
        <v>45119</v>
      </c>
      <c r="AC20" s="57">
        <v>45198</v>
      </c>
      <c r="AD20" s="58">
        <v>-79</v>
      </c>
      <c r="AE20" s="59">
        <v>-79</v>
      </c>
    </row>
    <row r="21" spans="2:31" ht="39.75" hidden="1" customHeight="1" outlineLevel="2" x14ac:dyDescent="0.25">
      <c r="B21" s="28" t="s">
        <v>44</v>
      </c>
      <c r="C21" s="44" t="s">
        <v>45</v>
      </c>
      <c r="D21" s="30" t="s">
        <v>27</v>
      </c>
      <c r="E21" s="31">
        <v>489</v>
      </c>
      <c r="F21" s="32">
        <v>69</v>
      </c>
      <c r="G21" s="33">
        <v>69</v>
      </c>
      <c r="H21" s="33">
        <f t="shared" si="0"/>
        <v>0</v>
      </c>
      <c r="I21" s="34">
        <f t="shared" si="1"/>
        <v>0</v>
      </c>
      <c r="J21" s="35">
        <f t="shared" si="2"/>
        <v>420</v>
      </c>
      <c r="K21" s="36">
        <v>0</v>
      </c>
      <c r="L21" s="32">
        <v>0</v>
      </c>
      <c r="M21" s="33">
        <v>0</v>
      </c>
      <c r="N21" s="33">
        <f t="shared" si="3"/>
        <v>0</v>
      </c>
      <c r="O21" s="34">
        <f t="shared" si="4"/>
        <v>0</v>
      </c>
      <c r="P21" s="35">
        <f t="shared" si="5"/>
        <v>0</v>
      </c>
      <c r="Q21" s="37">
        <v>0</v>
      </c>
      <c r="R21" s="32">
        <v>0</v>
      </c>
      <c r="S21" s="33">
        <v>0</v>
      </c>
      <c r="T21" s="33">
        <f t="shared" si="6"/>
        <v>0</v>
      </c>
      <c r="U21" s="34">
        <f t="shared" si="7"/>
        <v>0</v>
      </c>
      <c r="V21" s="32">
        <v>0</v>
      </c>
      <c r="W21" s="33">
        <v>0</v>
      </c>
      <c r="X21" s="33">
        <f t="shared" si="8"/>
        <v>0</v>
      </c>
      <c r="Y21" s="34">
        <f t="shared" si="9"/>
        <v>0</v>
      </c>
      <c r="Z21" s="38">
        <f t="shared" si="10"/>
        <v>0.1411042944785276</v>
      </c>
      <c r="AA21" s="39"/>
      <c r="AB21" s="40">
        <v>45124</v>
      </c>
      <c r="AC21" s="41">
        <v>45157</v>
      </c>
      <c r="AD21" s="42">
        <v>-33</v>
      </c>
      <c r="AE21" s="43">
        <v>-33</v>
      </c>
    </row>
    <row r="22" spans="2:31" ht="39.75" hidden="1" customHeight="1" outlineLevel="3" x14ac:dyDescent="0.25">
      <c r="B22" s="45"/>
      <c r="C22" s="46" t="s">
        <v>30</v>
      </c>
      <c r="D22" s="47" t="s">
        <v>31</v>
      </c>
      <c r="E22" s="48">
        <v>489</v>
      </c>
      <c r="F22" s="49">
        <v>69</v>
      </c>
      <c r="G22" s="50">
        <v>69</v>
      </c>
      <c r="H22" s="51">
        <f t="shared" si="0"/>
        <v>0</v>
      </c>
      <c r="I22" s="52">
        <f t="shared" si="1"/>
        <v>0</v>
      </c>
      <c r="J22" s="53">
        <f t="shared" si="2"/>
        <v>420</v>
      </c>
      <c r="K22" s="54">
        <v>0</v>
      </c>
      <c r="L22" s="49">
        <v>0</v>
      </c>
      <c r="M22" s="50">
        <v>0</v>
      </c>
      <c r="N22" s="51">
        <f t="shared" si="3"/>
        <v>0</v>
      </c>
      <c r="O22" s="52">
        <f t="shared" si="4"/>
        <v>0</v>
      </c>
      <c r="P22" s="53">
        <f t="shared" si="5"/>
        <v>0</v>
      </c>
      <c r="Q22" s="54">
        <v>0</v>
      </c>
      <c r="R22" s="49">
        <v>0</v>
      </c>
      <c r="S22" s="50">
        <v>0</v>
      </c>
      <c r="T22" s="51">
        <f t="shared" si="6"/>
        <v>0</v>
      </c>
      <c r="U22" s="52">
        <f t="shared" si="7"/>
        <v>0</v>
      </c>
      <c r="V22" s="49">
        <v>0</v>
      </c>
      <c r="W22" s="50">
        <v>0</v>
      </c>
      <c r="X22" s="51">
        <f t="shared" si="8"/>
        <v>0</v>
      </c>
      <c r="Y22" s="52">
        <f t="shared" si="9"/>
        <v>0</v>
      </c>
      <c r="Z22" s="22">
        <f t="shared" si="10"/>
        <v>0.1411042944785276</v>
      </c>
      <c r="AA22" s="55"/>
      <c r="AB22" s="56">
        <v>45124</v>
      </c>
      <c r="AC22" s="57">
        <v>45157</v>
      </c>
      <c r="AD22" s="58">
        <v>-33</v>
      </c>
      <c r="AE22" s="59">
        <v>-33</v>
      </c>
    </row>
    <row r="23" spans="2:31" ht="39.75" hidden="1" customHeight="1" outlineLevel="2" x14ac:dyDescent="0.25">
      <c r="B23" s="28" t="s">
        <v>46</v>
      </c>
      <c r="C23" s="44" t="s">
        <v>47</v>
      </c>
      <c r="D23" s="30" t="s">
        <v>27</v>
      </c>
      <c r="E23" s="31">
        <v>250</v>
      </c>
      <c r="F23" s="32">
        <v>68</v>
      </c>
      <c r="G23" s="33">
        <v>52</v>
      </c>
      <c r="H23" s="33">
        <f t="shared" si="0"/>
        <v>-16</v>
      </c>
      <c r="I23" s="34">
        <f t="shared" si="1"/>
        <v>-0.23529411764705882</v>
      </c>
      <c r="J23" s="35">
        <f t="shared" si="2"/>
        <v>198</v>
      </c>
      <c r="K23" s="36">
        <v>0</v>
      </c>
      <c r="L23" s="32">
        <v>0</v>
      </c>
      <c r="M23" s="33">
        <v>0</v>
      </c>
      <c r="N23" s="33">
        <f t="shared" si="3"/>
        <v>0</v>
      </c>
      <c r="O23" s="34">
        <f t="shared" si="4"/>
        <v>0</v>
      </c>
      <c r="P23" s="35">
        <f t="shared" si="5"/>
        <v>0</v>
      </c>
      <c r="Q23" s="37">
        <v>0</v>
      </c>
      <c r="R23" s="32">
        <v>0</v>
      </c>
      <c r="S23" s="33">
        <v>0</v>
      </c>
      <c r="T23" s="33">
        <f t="shared" si="6"/>
        <v>0</v>
      </c>
      <c r="U23" s="34">
        <f t="shared" si="7"/>
        <v>0</v>
      </c>
      <c r="V23" s="32">
        <v>0</v>
      </c>
      <c r="W23" s="33">
        <v>0</v>
      </c>
      <c r="X23" s="33">
        <f t="shared" si="8"/>
        <v>0</v>
      </c>
      <c r="Y23" s="34">
        <f t="shared" si="9"/>
        <v>0</v>
      </c>
      <c r="Z23" s="38">
        <f t="shared" si="10"/>
        <v>0.20799999999999999</v>
      </c>
      <c r="AA23" s="39"/>
      <c r="AB23" s="40">
        <v>45110</v>
      </c>
      <c r="AC23" s="41">
        <v>45172</v>
      </c>
      <c r="AD23" s="42">
        <v>-62</v>
      </c>
      <c r="AE23" s="43">
        <v>-62</v>
      </c>
    </row>
    <row r="24" spans="2:31" ht="39.75" hidden="1" customHeight="1" outlineLevel="3" x14ac:dyDescent="0.25">
      <c r="B24" s="45"/>
      <c r="C24" s="46" t="s">
        <v>30</v>
      </c>
      <c r="D24" s="47" t="s">
        <v>31</v>
      </c>
      <c r="E24" s="48">
        <v>250</v>
      </c>
      <c r="F24" s="49">
        <v>68</v>
      </c>
      <c r="G24" s="50">
        <v>52</v>
      </c>
      <c r="H24" s="51">
        <f t="shared" si="0"/>
        <v>-16</v>
      </c>
      <c r="I24" s="52">
        <f t="shared" si="1"/>
        <v>-0.23529411764705882</v>
      </c>
      <c r="J24" s="53">
        <f t="shared" si="2"/>
        <v>198</v>
      </c>
      <c r="K24" s="54">
        <v>0</v>
      </c>
      <c r="L24" s="49">
        <v>0</v>
      </c>
      <c r="M24" s="50">
        <v>0</v>
      </c>
      <c r="N24" s="51">
        <f t="shared" si="3"/>
        <v>0</v>
      </c>
      <c r="O24" s="52">
        <f t="shared" si="4"/>
        <v>0</v>
      </c>
      <c r="P24" s="53">
        <f t="shared" si="5"/>
        <v>0</v>
      </c>
      <c r="Q24" s="54">
        <v>0</v>
      </c>
      <c r="R24" s="49">
        <v>0</v>
      </c>
      <c r="S24" s="50">
        <v>0</v>
      </c>
      <c r="T24" s="51">
        <f t="shared" si="6"/>
        <v>0</v>
      </c>
      <c r="U24" s="52">
        <f t="shared" si="7"/>
        <v>0</v>
      </c>
      <c r="V24" s="49">
        <v>0</v>
      </c>
      <c r="W24" s="50">
        <v>0</v>
      </c>
      <c r="X24" s="51">
        <f t="shared" si="8"/>
        <v>0</v>
      </c>
      <c r="Y24" s="52">
        <f t="shared" si="9"/>
        <v>0</v>
      </c>
      <c r="Z24" s="22">
        <f t="shared" si="10"/>
        <v>0.20799999999999999</v>
      </c>
      <c r="AA24" s="55"/>
      <c r="AB24" s="56">
        <v>45110</v>
      </c>
      <c r="AC24" s="57">
        <v>45172</v>
      </c>
      <c r="AD24" s="58">
        <v>-62</v>
      </c>
      <c r="AE24" s="59">
        <v>-62</v>
      </c>
    </row>
    <row r="25" spans="2:31" ht="39.75" customHeight="1" collapsed="1" x14ac:dyDescent="0.25">
      <c r="B25" s="14">
        <v>2</v>
      </c>
      <c r="C25" s="15" t="s">
        <v>48</v>
      </c>
      <c r="D25" s="14"/>
      <c r="E25" s="16">
        <v>304</v>
      </c>
      <c r="F25" s="17">
        <v>201</v>
      </c>
      <c r="G25" s="18">
        <v>125</v>
      </c>
      <c r="H25" s="18">
        <f t="shared" si="0"/>
        <v>-76</v>
      </c>
      <c r="I25" s="19">
        <f t="shared" si="1"/>
        <v>-0.37810945273631841</v>
      </c>
      <c r="J25" s="20">
        <f t="shared" si="2"/>
        <v>179</v>
      </c>
      <c r="K25" s="21">
        <v>65</v>
      </c>
      <c r="L25" s="17">
        <v>65</v>
      </c>
      <c r="M25" s="18">
        <v>0</v>
      </c>
      <c r="N25" s="18">
        <f t="shared" si="3"/>
        <v>-65</v>
      </c>
      <c r="O25" s="19">
        <f t="shared" si="4"/>
        <v>-1</v>
      </c>
      <c r="P25" s="20">
        <f t="shared" si="5"/>
        <v>65</v>
      </c>
      <c r="Q25" s="21">
        <v>0</v>
      </c>
      <c r="R25" s="17">
        <v>0</v>
      </c>
      <c r="S25" s="18">
        <v>0</v>
      </c>
      <c r="T25" s="18">
        <f t="shared" si="6"/>
        <v>0</v>
      </c>
      <c r="U25" s="19">
        <f t="shared" si="7"/>
        <v>0</v>
      </c>
      <c r="V25" s="17">
        <v>0</v>
      </c>
      <c r="W25" s="18">
        <v>0</v>
      </c>
      <c r="X25" s="18">
        <f t="shared" si="8"/>
        <v>0</v>
      </c>
      <c r="Y25" s="19">
        <f t="shared" si="9"/>
        <v>0</v>
      </c>
      <c r="Z25" s="22">
        <f t="shared" si="10"/>
        <v>0.41118421052631576</v>
      </c>
      <c r="AA25" s="23"/>
      <c r="AB25" s="24">
        <v>45134</v>
      </c>
      <c r="AC25" s="25">
        <v>45217</v>
      </c>
      <c r="AD25" s="26">
        <v>-83</v>
      </c>
      <c r="AE25" s="27">
        <v>-83</v>
      </c>
    </row>
    <row r="26" spans="2:31" ht="39.75" hidden="1" customHeight="1" outlineLevel="1" x14ac:dyDescent="0.25">
      <c r="B26" s="28" t="s">
        <v>49</v>
      </c>
      <c r="C26" s="29" t="s">
        <v>50</v>
      </c>
      <c r="D26" s="30" t="s">
        <v>51</v>
      </c>
      <c r="E26" s="31">
        <v>236</v>
      </c>
      <c r="F26" s="32">
        <v>157</v>
      </c>
      <c r="G26" s="33">
        <v>82</v>
      </c>
      <c r="H26" s="33">
        <f t="shared" si="0"/>
        <v>-75</v>
      </c>
      <c r="I26" s="34">
        <f t="shared" si="1"/>
        <v>-0.47770700636942676</v>
      </c>
      <c r="J26" s="35">
        <f t="shared" si="2"/>
        <v>154</v>
      </c>
      <c r="K26" s="36">
        <v>53</v>
      </c>
      <c r="L26" s="32">
        <v>53</v>
      </c>
      <c r="M26" s="33">
        <v>0</v>
      </c>
      <c r="N26" s="33">
        <f t="shared" si="3"/>
        <v>-53</v>
      </c>
      <c r="O26" s="34">
        <f t="shared" si="4"/>
        <v>-1</v>
      </c>
      <c r="P26" s="35">
        <f t="shared" si="5"/>
        <v>53</v>
      </c>
      <c r="Q26" s="37">
        <v>0</v>
      </c>
      <c r="R26" s="32">
        <v>0</v>
      </c>
      <c r="S26" s="33">
        <v>0</v>
      </c>
      <c r="T26" s="33">
        <f t="shared" si="6"/>
        <v>0</v>
      </c>
      <c r="U26" s="34">
        <f t="shared" si="7"/>
        <v>0</v>
      </c>
      <c r="V26" s="32">
        <v>0</v>
      </c>
      <c r="W26" s="33">
        <v>0</v>
      </c>
      <c r="X26" s="33">
        <f t="shared" si="8"/>
        <v>0</v>
      </c>
      <c r="Y26" s="34">
        <f t="shared" si="9"/>
        <v>0</v>
      </c>
      <c r="Z26" s="38">
        <f t="shared" si="10"/>
        <v>0.34745762711864409</v>
      </c>
      <c r="AA26" s="39"/>
      <c r="AB26" s="40">
        <v>45134</v>
      </c>
      <c r="AC26" s="41">
        <v>45173</v>
      </c>
      <c r="AD26" s="42">
        <v>-39</v>
      </c>
      <c r="AE26" s="43">
        <v>-39</v>
      </c>
    </row>
    <row r="27" spans="2:31" ht="39.75" hidden="1" customHeight="1" outlineLevel="2" x14ac:dyDescent="0.25">
      <c r="B27" s="28" t="s">
        <v>52</v>
      </c>
      <c r="C27" s="44" t="s">
        <v>29</v>
      </c>
      <c r="D27" s="30" t="s">
        <v>51</v>
      </c>
      <c r="E27" s="31">
        <v>201</v>
      </c>
      <c r="F27" s="32">
        <v>139</v>
      </c>
      <c r="G27" s="33">
        <v>68</v>
      </c>
      <c r="H27" s="33">
        <f t="shared" si="0"/>
        <v>-71</v>
      </c>
      <c r="I27" s="34">
        <f t="shared" si="1"/>
        <v>-0.51079136690647486</v>
      </c>
      <c r="J27" s="35">
        <f t="shared" si="2"/>
        <v>133</v>
      </c>
      <c r="K27" s="36">
        <v>50</v>
      </c>
      <c r="L27" s="32">
        <v>50</v>
      </c>
      <c r="M27" s="33">
        <v>0</v>
      </c>
      <c r="N27" s="33">
        <f t="shared" si="3"/>
        <v>-50</v>
      </c>
      <c r="O27" s="34">
        <f t="shared" si="4"/>
        <v>-1</v>
      </c>
      <c r="P27" s="35">
        <f t="shared" si="5"/>
        <v>50</v>
      </c>
      <c r="Q27" s="37">
        <v>0</v>
      </c>
      <c r="R27" s="32">
        <v>0</v>
      </c>
      <c r="S27" s="33">
        <v>0</v>
      </c>
      <c r="T27" s="33">
        <f t="shared" si="6"/>
        <v>0</v>
      </c>
      <c r="U27" s="34">
        <f t="shared" si="7"/>
        <v>0</v>
      </c>
      <c r="V27" s="32">
        <v>0</v>
      </c>
      <c r="W27" s="33">
        <v>0</v>
      </c>
      <c r="X27" s="33">
        <f t="shared" si="8"/>
        <v>0</v>
      </c>
      <c r="Y27" s="34">
        <f t="shared" si="9"/>
        <v>0</v>
      </c>
      <c r="Z27" s="38">
        <f t="shared" si="10"/>
        <v>0.3383084577114428</v>
      </c>
      <c r="AA27" s="39"/>
      <c r="AB27" s="40">
        <v>45134</v>
      </c>
      <c r="AC27" s="41">
        <v>45173</v>
      </c>
      <c r="AD27" s="42">
        <v>-39</v>
      </c>
      <c r="AE27" s="43">
        <v>-39</v>
      </c>
    </row>
    <row r="28" spans="2:31" ht="39.75" hidden="1" customHeight="1" outlineLevel="3" x14ac:dyDescent="0.25">
      <c r="B28" s="45"/>
      <c r="C28" s="46" t="s">
        <v>30</v>
      </c>
      <c r="D28" s="47" t="s">
        <v>51</v>
      </c>
      <c r="E28" s="48">
        <v>201</v>
      </c>
      <c r="F28" s="49">
        <v>139</v>
      </c>
      <c r="G28" s="50">
        <v>68</v>
      </c>
      <c r="H28" s="51">
        <f t="shared" si="0"/>
        <v>-71</v>
      </c>
      <c r="I28" s="52">
        <f t="shared" si="1"/>
        <v>-0.51079136690647486</v>
      </c>
      <c r="J28" s="53">
        <f t="shared" si="2"/>
        <v>133</v>
      </c>
      <c r="K28" s="54">
        <v>50</v>
      </c>
      <c r="L28" s="49">
        <v>50</v>
      </c>
      <c r="M28" s="50">
        <v>0</v>
      </c>
      <c r="N28" s="51">
        <f t="shared" si="3"/>
        <v>-50</v>
      </c>
      <c r="O28" s="52">
        <f t="shared" si="4"/>
        <v>-1</v>
      </c>
      <c r="P28" s="53">
        <f t="shared" si="5"/>
        <v>50</v>
      </c>
      <c r="Q28" s="54">
        <v>0</v>
      </c>
      <c r="R28" s="49">
        <v>0</v>
      </c>
      <c r="S28" s="50">
        <v>0</v>
      </c>
      <c r="T28" s="51">
        <f t="shared" si="6"/>
        <v>0</v>
      </c>
      <c r="U28" s="52">
        <f t="shared" si="7"/>
        <v>0</v>
      </c>
      <c r="V28" s="49">
        <v>0</v>
      </c>
      <c r="W28" s="50">
        <v>0</v>
      </c>
      <c r="X28" s="51">
        <f t="shared" si="8"/>
        <v>0</v>
      </c>
      <c r="Y28" s="52">
        <f t="shared" si="9"/>
        <v>0</v>
      </c>
      <c r="Z28" s="22">
        <f t="shared" si="10"/>
        <v>0.3383084577114428</v>
      </c>
      <c r="AA28" s="55"/>
      <c r="AB28" s="56">
        <v>45134</v>
      </c>
      <c r="AC28" s="57">
        <v>45173</v>
      </c>
      <c r="AD28" s="58">
        <v>-39</v>
      </c>
      <c r="AE28" s="59">
        <v>-39</v>
      </c>
    </row>
    <row r="29" spans="2:31" ht="39.75" hidden="1" customHeight="1" outlineLevel="2" x14ac:dyDescent="0.25">
      <c r="B29" s="28" t="s">
        <v>53</v>
      </c>
      <c r="C29" s="44" t="s">
        <v>33</v>
      </c>
      <c r="D29" s="30" t="s">
        <v>51</v>
      </c>
      <c r="E29" s="31">
        <v>35</v>
      </c>
      <c r="F29" s="32">
        <v>18</v>
      </c>
      <c r="G29" s="33">
        <v>14</v>
      </c>
      <c r="H29" s="33">
        <f t="shared" si="0"/>
        <v>-4</v>
      </c>
      <c r="I29" s="34">
        <f t="shared" si="1"/>
        <v>-0.22222222222222221</v>
      </c>
      <c r="J29" s="35">
        <f t="shared" si="2"/>
        <v>21</v>
      </c>
      <c r="K29" s="36">
        <v>3</v>
      </c>
      <c r="L29" s="32">
        <v>3</v>
      </c>
      <c r="M29" s="33">
        <v>0</v>
      </c>
      <c r="N29" s="33">
        <f t="shared" si="3"/>
        <v>-3</v>
      </c>
      <c r="O29" s="34">
        <f t="shared" si="4"/>
        <v>-1</v>
      </c>
      <c r="P29" s="35">
        <f t="shared" si="5"/>
        <v>3</v>
      </c>
      <c r="Q29" s="37">
        <v>0</v>
      </c>
      <c r="R29" s="32">
        <v>0</v>
      </c>
      <c r="S29" s="33">
        <v>0</v>
      </c>
      <c r="T29" s="33">
        <f t="shared" si="6"/>
        <v>0</v>
      </c>
      <c r="U29" s="34">
        <f t="shared" si="7"/>
        <v>0</v>
      </c>
      <c r="V29" s="32">
        <v>0</v>
      </c>
      <c r="W29" s="33">
        <v>0</v>
      </c>
      <c r="X29" s="33">
        <f t="shared" si="8"/>
        <v>0</v>
      </c>
      <c r="Y29" s="34">
        <f t="shared" si="9"/>
        <v>0</v>
      </c>
      <c r="Z29" s="38">
        <f t="shared" si="10"/>
        <v>0.4</v>
      </c>
      <c r="AA29" s="39"/>
      <c r="AB29" s="40">
        <v>45128</v>
      </c>
      <c r="AC29" s="41">
        <v>45173</v>
      </c>
      <c r="AD29" s="42">
        <v>-45</v>
      </c>
      <c r="AE29" s="43">
        <v>-45</v>
      </c>
    </row>
    <row r="30" spans="2:31" ht="39.75" hidden="1" customHeight="1" outlineLevel="3" x14ac:dyDescent="0.25">
      <c r="B30" s="45"/>
      <c r="C30" s="46" t="s">
        <v>30</v>
      </c>
      <c r="D30" s="47" t="s">
        <v>51</v>
      </c>
      <c r="E30" s="48">
        <v>35</v>
      </c>
      <c r="F30" s="49">
        <v>18</v>
      </c>
      <c r="G30" s="50">
        <v>14</v>
      </c>
      <c r="H30" s="51">
        <f t="shared" si="0"/>
        <v>-4</v>
      </c>
      <c r="I30" s="52">
        <f t="shared" si="1"/>
        <v>-0.22222222222222221</v>
      </c>
      <c r="J30" s="53">
        <f t="shared" si="2"/>
        <v>21</v>
      </c>
      <c r="K30" s="54">
        <v>3</v>
      </c>
      <c r="L30" s="49">
        <v>3</v>
      </c>
      <c r="M30" s="50">
        <v>0</v>
      </c>
      <c r="N30" s="51">
        <f t="shared" si="3"/>
        <v>-3</v>
      </c>
      <c r="O30" s="52">
        <f t="shared" si="4"/>
        <v>-1</v>
      </c>
      <c r="P30" s="53">
        <f t="shared" si="5"/>
        <v>3</v>
      </c>
      <c r="Q30" s="54">
        <v>0</v>
      </c>
      <c r="R30" s="49">
        <v>0</v>
      </c>
      <c r="S30" s="50">
        <v>0</v>
      </c>
      <c r="T30" s="51">
        <f t="shared" si="6"/>
        <v>0</v>
      </c>
      <c r="U30" s="52">
        <f t="shared" si="7"/>
        <v>0</v>
      </c>
      <c r="V30" s="49">
        <v>0</v>
      </c>
      <c r="W30" s="50">
        <v>0</v>
      </c>
      <c r="X30" s="51">
        <f t="shared" si="8"/>
        <v>0</v>
      </c>
      <c r="Y30" s="52">
        <f t="shared" si="9"/>
        <v>0</v>
      </c>
      <c r="Z30" s="22">
        <f t="shared" si="10"/>
        <v>0.4</v>
      </c>
      <c r="AA30" s="55"/>
      <c r="AB30" s="56">
        <v>45128</v>
      </c>
      <c r="AC30" s="57">
        <v>45173</v>
      </c>
      <c r="AD30" s="58">
        <v>-45</v>
      </c>
      <c r="AE30" s="59">
        <v>-45</v>
      </c>
    </row>
    <row r="31" spans="2:31" ht="39.75" hidden="1" customHeight="1" outlineLevel="1" x14ac:dyDescent="0.25">
      <c r="B31" s="28" t="s">
        <v>54</v>
      </c>
      <c r="C31" s="29" t="s">
        <v>55</v>
      </c>
      <c r="D31" s="30" t="s">
        <v>51</v>
      </c>
      <c r="E31" s="31">
        <v>39</v>
      </c>
      <c r="F31" s="32">
        <v>28</v>
      </c>
      <c r="G31" s="33">
        <v>28</v>
      </c>
      <c r="H31" s="33">
        <f t="shared" si="0"/>
        <v>0</v>
      </c>
      <c r="I31" s="34">
        <f t="shared" si="1"/>
        <v>0</v>
      </c>
      <c r="J31" s="35">
        <f t="shared" si="2"/>
        <v>11</v>
      </c>
      <c r="K31" s="36">
        <v>9</v>
      </c>
      <c r="L31" s="32">
        <v>9</v>
      </c>
      <c r="M31" s="33">
        <v>0</v>
      </c>
      <c r="N31" s="33">
        <f t="shared" si="3"/>
        <v>-9</v>
      </c>
      <c r="O31" s="34">
        <f t="shared" si="4"/>
        <v>-1</v>
      </c>
      <c r="P31" s="35">
        <f t="shared" si="5"/>
        <v>9</v>
      </c>
      <c r="Q31" s="37">
        <v>0</v>
      </c>
      <c r="R31" s="32">
        <v>0</v>
      </c>
      <c r="S31" s="33">
        <v>0</v>
      </c>
      <c r="T31" s="33">
        <f t="shared" si="6"/>
        <v>0</v>
      </c>
      <c r="U31" s="34">
        <f t="shared" si="7"/>
        <v>0</v>
      </c>
      <c r="V31" s="32">
        <v>0</v>
      </c>
      <c r="W31" s="33">
        <v>0</v>
      </c>
      <c r="X31" s="33">
        <f t="shared" si="8"/>
        <v>0</v>
      </c>
      <c r="Y31" s="34">
        <f t="shared" si="9"/>
        <v>0</v>
      </c>
      <c r="Z31" s="38">
        <f t="shared" si="10"/>
        <v>0.71794871794871795</v>
      </c>
      <c r="AA31" s="39"/>
      <c r="AB31" s="40">
        <v>45127</v>
      </c>
      <c r="AC31" s="41">
        <v>45203</v>
      </c>
      <c r="AD31" s="42">
        <v>-76</v>
      </c>
      <c r="AE31" s="43">
        <v>-76</v>
      </c>
    </row>
    <row r="32" spans="2:31" ht="39.75" hidden="1" customHeight="1" outlineLevel="2" x14ac:dyDescent="0.25">
      <c r="B32" s="28" t="s">
        <v>56</v>
      </c>
      <c r="C32" s="44" t="s">
        <v>37</v>
      </c>
      <c r="D32" s="30" t="s">
        <v>51</v>
      </c>
      <c r="E32" s="31">
        <v>38</v>
      </c>
      <c r="F32" s="32">
        <v>27</v>
      </c>
      <c r="G32" s="33">
        <v>28</v>
      </c>
      <c r="H32" s="33">
        <f t="shared" si="0"/>
        <v>1</v>
      </c>
      <c r="I32" s="34">
        <f t="shared" si="1"/>
        <v>3.7037037037037035E-2</v>
      </c>
      <c r="J32" s="35">
        <f t="shared" si="2"/>
        <v>10</v>
      </c>
      <c r="K32" s="36">
        <v>9</v>
      </c>
      <c r="L32" s="32">
        <v>9</v>
      </c>
      <c r="M32" s="33">
        <v>0</v>
      </c>
      <c r="N32" s="33">
        <f t="shared" si="3"/>
        <v>-9</v>
      </c>
      <c r="O32" s="34">
        <f t="shared" si="4"/>
        <v>-1</v>
      </c>
      <c r="P32" s="35">
        <f t="shared" si="5"/>
        <v>9</v>
      </c>
      <c r="Q32" s="37">
        <v>0</v>
      </c>
      <c r="R32" s="32">
        <v>0</v>
      </c>
      <c r="S32" s="33">
        <v>0</v>
      </c>
      <c r="T32" s="33">
        <f t="shared" si="6"/>
        <v>0</v>
      </c>
      <c r="U32" s="34">
        <f t="shared" si="7"/>
        <v>0</v>
      </c>
      <c r="V32" s="32">
        <v>0</v>
      </c>
      <c r="W32" s="33">
        <v>0</v>
      </c>
      <c r="X32" s="33">
        <f t="shared" si="8"/>
        <v>0</v>
      </c>
      <c r="Y32" s="34">
        <f t="shared" si="9"/>
        <v>0</v>
      </c>
      <c r="Z32" s="38">
        <f t="shared" si="10"/>
        <v>0.73684210526315785</v>
      </c>
      <c r="AA32" s="39"/>
      <c r="AB32" s="40">
        <v>45127</v>
      </c>
      <c r="AC32" s="41">
        <v>45186</v>
      </c>
      <c r="AD32" s="42">
        <v>-59</v>
      </c>
      <c r="AE32" s="43">
        <v>-59</v>
      </c>
    </row>
    <row r="33" spans="2:31" ht="39.75" hidden="1" customHeight="1" outlineLevel="3" x14ac:dyDescent="0.25">
      <c r="B33" s="45"/>
      <c r="C33" s="46" t="s">
        <v>30</v>
      </c>
      <c r="D33" s="47" t="s">
        <v>51</v>
      </c>
      <c r="E33" s="48">
        <v>38</v>
      </c>
      <c r="F33" s="49">
        <v>27</v>
      </c>
      <c r="G33" s="50">
        <v>28</v>
      </c>
      <c r="H33" s="51">
        <f t="shared" si="0"/>
        <v>1</v>
      </c>
      <c r="I33" s="52">
        <f t="shared" si="1"/>
        <v>3.7037037037037035E-2</v>
      </c>
      <c r="J33" s="53">
        <f t="shared" si="2"/>
        <v>10</v>
      </c>
      <c r="K33" s="54">
        <v>9</v>
      </c>
      <c r="L33" s="49">
        <v>9</v>
      </c>
      <c r="M33" s="50">
        <v>0</v>
      </c>
      <c r="N33" s="51">
        <f t="shared" si="3"/>
        <v>-9</v>
      </c>
      <c r="O33" s="52">
        <f t="shared" si="4"/>
        <v>-1</v>
      </c>
      <c r="P33" s="53">
        <f t="shared" si="5"/>
        <v>9</v>
      </c>
      <c r="Q33" s="54">
        <v>0</v>
      </c>
      <c r="R33" s="49">
        <v>0</v>
      </c>
      <c r="S33" s="50">
        <v>0</v>
      </c>
      <c r="T33" s="51">
        <f t="shared" si="6"/>
        <v>0</v>
      </c>
      <c r="U33" s="52">
        <f t="shared" si="7"/>
        <v>0</v>
      </c>
      <c r="V33" s="49">
        <v>0</v>
      </c>
      <c r="W33" s="50">
        <v>0</v>
      </c>
      <c r="X33" s="51">
        <f t="shared" si="8"/>
        <v>0</v>
      </c>
      <c r="Y33" s="52">
        <f t="shared" si="9"/>
        <v>0</v>
      </c>
      <c r="Z33" s="22">
        <f t="shared" si="10"/>
        <v>0.73684210526315785</v>
      </c>
      <c r="AA33" s="55"/>
      <c r="AB33" s="56">
        <v>45127</v>
      </c>
      <c r="AC33" s="57">
        <v>45186</v>
      </c>
      <c r="AD33" s="58">
        <v>-59</v>
      </c>
      <c r="AE33" s="59">
        <v>-59</v>
      </c>
    </row>
    <row r="34" spans="2:31" ht="39.75" hidden="1" customHeight="1" outlineLevel="2" x14ac:dyDescent="0.25">
      <c r="B34" s="28" t="s">
        <v>57</v>
      </c>
      <c r="C34" s="44" t="s">
        <v>39</v>
      </c>
      <c r="D34" s="30" t="s">
        <v>51</v>
      </c>
      <c r="E34" s="31">
        <v>1</v>
      </c>
      <c r="F34" s="32">
        <v>1</v>
      </c>
      <c r="G34" s="33">
        <v>0</v>
      </c>
      <c r="H34" s="33">
        <f t="shared" si="0"/>
        <v>-1</v>
      </c>
      <c r="I34" s="34">
        <f t="shared" si="1"/>
        <v>-1</v>
      </c>
      <c r="J34" s="35">
        <f t="shared" si="2"/>
        <v>1</v>
      </c>
      <c r="K34" s="36">
        <v>0</v>
      </c>
      <c r="L34" s="32">
        <v>0</v>
      </c>
      <c r="M34" s="33">
        <v>0</v>
      </c>
      <c r="N34" s="33">
        <f t="shared" si="3"/>
        <v>0</v>
      </c>
      <c r="O34" s="34">
        <f t="shared" si="4"/>
        <v>0</v>
      </c>
      <c r="P34" s="35">
        <f t="shared" si="5"/>
        <v>0</v>
      </c>
      <c r="Q34" s="37">
        <v>0</v>
      </c>
      <c r="R34" s="32">
        <v>0</v>
      </c>
      <c r="S34" s="33">
        <v>0</v>
      </c>
      <c r="T34" s="33">
        <f t="shared" si="6"/>
        <v>0</v>
      </c>
      <c r="U34" s="34">
        <f t="shared" si="7"/>
        <v>0</v>
      </c>
      <c r="V34" s="32">
        <v>0</v>
      </c>
      <c r="W34" s="33">
        <v>0</v>
      </c>
      <c r="X34" s="33">
        <f t="shared" si="8"/>
        <v>0</v>
      </c>
      <c r="Y34" s="34">
        <f t="shared" si="9"/>
        <v>0</v>
      </c>
      <c r="Z34" s="38">
        <f t="shared" si="10"/>
        <v>0</v>
      </c>
      <c r="AA34" s="39"/>
      <c r="AB34" s="40">
        <v>45102</v>
      </c>
      <c r="AC34" s="41">
        <v>45203</v>
      </c>
      <c r="AD34" s="42">
        <v>-101</v>
      </c>
      <c r="AE34" s="43">
        <v>-101</v>
      </c>
    </row>
    <row r="35" spans="2:31" ht="39.75" hidden="1" customHeight="1" outlineLevel="3" x14ac:dyDescent="0.25">
      <c r="B35" s="45"/>
      <c r="C35" s="46" t="s">
        <v>30</v>
      </c>
      <c r="D35" s="47" t="s">
        <v>51</v>
      </c>
      <c r="E35" s="48">
        <v>1</v>
      </c>
      <c r="F35" s="49">
        <v>1</v>
      </c>
      <c r="G35" s="50">
        <v>0</v>
      </c>
      <c r="H35" s="51">
        <f t="shared" si="0"/>
        <v>-1</v>
      </c>
      <c r="I35" s="52">
        <f t="shared" si="1"/>
        <v>-1</v>
      </c>
      <c r="J35" s="53">
        <f t="shared" si="2"/>
        <v>1</v>
      </c>
      <c r="K35" s="54">
        <v>0</v>
      </c>
      <c r="L35" s="49">
        <v>0</v>
      </c>
      <c r="M35" s="50">
        <v>0</v>
      </c>
      <c r="N35" s="51">
        <f t="shared" si="3"/>
        <v>0</v>
      </c>
      <c r="O35" s="52">
        <f t="shared" si="4"/>
        <v>0</v>
      </c>
      <c r="P35" s="53">
        <f t="shared" si="5"/>
        <v>0</v>
      </c>
      <c r="Q35" s="54">
        <v>0</v>
      </c>
      <c r="R35" s="49">
        <v>0</v>
      </c>
      <c r="S35" s="50">
        <v>0</v>
      </c>
      <c r="T35" s="51">
        <f t="shared" si="6"/>
        <v>0</v>
      </c>
      <c r="U35" s="52">
        <f t="shared" si="7"/>
        <v>0</v>
      </c>
      <c r="V35" s="49">
        <v>0</v>
      </c>
      <c r="W35" s="50">
        <v>0</v>
      </c>
      <c r="X35" s="51">
        <f t="shared" si="8"/>
        <v>0</v>
      </c>
      <c r="Y35" s="52">
        <f t="shared" si="9"/>
        <v>0</v>
      </c>
      <c r="Z35" s="22">
        <f t="shared" si="10"/>
        <v>0</v>
      </c>
      <c r="AA35" s="55"/>
      <c r="AB35" s="56">
        <v>45102</v>
      </c>
      <c r="AC35" s="57">
        <v>45203</v>
      </c>
      <c r="AD35" s="58">
        <v>-101</v>
      </c>
      <c r="AE35" s="59">
        <v>-101</v>
      </c>
    </row>
    <row r="36" spans="2:31" ht="39.75" hidden="1" customHeight="1" outlineLevel="1" x14ac:dyDescent="0.25">
      <c r="B36" s="28" t="s">
        <v>58</v>
      </c>
      <c r="C36" s="29" t="s">
        <v>59</v>
      </c>
      <c r="D36" s="30" t="s">
        <v>51</v>
      </c>
      <c r="E36" s="31">
        <v>29</v>
      </c>
      <c r="F36" s="32">
        <v>16</v>
      </c>
      <c r="G36" s="33">
        <v>15</v>
      </c>
      <c r="H36" s="33">
        <f t="shared" si="0"/>
        <v>-1</v>
      </c>
      <c r="I36" s="34">
        <f t="shared" si="1"/>
        <v>-6.25E-2</v>
      </c>
      <c r="J36" s="35">
        <f t="shared" si="2"/>
        <v>14</v>
      </c>
      <c r="K36" s="36">
        <v>3</v>
      </c>
      <c r="L36" s="32">
        <v>3</v>
      </c>
      <c r="M36" s="33">
        <v>0</v>
      </c>
      <c r="N36" s="33">
        <f t="shared" si="3"/>
        <v>-3</v>
      </c>
      <c r="O36" s="34">
        <f t="shared" si="4"/>
        <v>-1</v>
      </c>
      <c r="P36" s="35">
        <f t="shared" si="5"/>
        <v>3</v>
      </c>
      <c r="Q36" s="37">
        <v>0</v>
      </c>
      <c r="R36" s="32">
        <v>0</v>
      </c>
      <c r="S36" s="33">
        <v>0</v>
      </c>
      <c r="T36" s="33">
        <f t="shared" si="6"/>
        <v>0</v>
      </c>
      <c r="U36" s="34">
        <f t="shared" si="7"/>
        <v>0</v>
      </c>
      <c r="V36" s="32">
        <v>0</v>
      </c>
      <c r="W36" s="33">
        <v>0</v>
      </c>
      <c r="X36" s="33">
        <f t="shared" si="8"/>
        <v>0</v>
      </c>
      <c r="Y36" s="34">
        <f t="shared" si="9"/>
        <v>0</v>
      </c>
      <c r="Z36" s="38">
        <f t="shared" si="10"/>
        <v>0.51724137931034486</v>
      </c>
      <c r="AA36" s="39"/>
      <c r="AB36" s="40">
        <v>45124</v>
      </c>
      <c r="AC36" s="41">
        <v>45217</v>
      </c>
      <c r="AD36" s="42">
        <v>-93</v>
      </c>
      <c r="AE36" s="43">
        <v>-93</v>
      </c>
    </row>
    <row r="37" spans="2:31" ht="39.75" hidden="1" customHeight="1" outlineLevel="2" x14ac:dyDescent="0.25">
      <c r="B37" s="28" t="s">
        <v>60</v>
      </c>
      <c r="C37" s="44" t="s">
        <v>43</v>
      </c>
      <c r="D37" s="30" t="s">
        <v>51</v>
      </c>
      <c r="E37" s="31">
        <v>4</v>
      </c>
      <c r="F37" s="32">
        <v>3</v>
      </c>
      <c r="G37" s="33">
        <v>0</v>
      </c>
      <c r="H37" s="33">
        <f t="shared" si="0"/>
        <v>-3</v>
      </c>
      <c r="I37" s="34">
        <f t="shared" si="1"/>
        <v>-1</v>
      </c>
      <c r="J37" s="35">
        <f t="shared" si="2"/>
        <v>4</v>
      </c>
      <c r="K37" s="36">
        <v>1</v>
      </c>
      <c r="L37" s="32">
        <v>1</v>
      </c>
      <c r="M37" s="33">
        <v>0</v>
      </c>
      <c r="N37" s="33">
        <f t="shared" si="3"/>
        <v>-1</v>
      </c>
      <c r="O37" s="34">
        <f t="shared" si="4"/>
        <v>-1</v>
      </c>
      <c r="P37" s="35">
        <f t="shared" si="5"/>
        <v>1</v>
      </c>
      <c r="Q37" s="37">
        <v>0</v>
      </c>
      <c r="R37" s="32">
        <v>0</v>
      </c>
      <c r="S37" s="33">
        <v>0</v>
      </c>
      <c r="T37" s="33">
        <f t="shared" si="6"/>
        <v>0</v>
      </c>
      <c r="U37" s="34">
        <f t="shared" si="7"/>
        <v>0</v>
      </c>
      <c r="V37" s="32">
        <v>0</v>
      </c>
      <c r="W37" s="33">
        <v>0</v>
      </c>
      <c r="X37" s="33">
        <f t="shared" si="8"/>
        <v>0</v>
      </c>
      <c r="Y37" s="34">
        <f t="shared" si="9"/>
        <v>0</v>
      </c>
      <c r="Z37" s="38">
        <f t="shared" si="10"/>
        <v>0</v>
      </c>
      <c r="AA37" s="39"/>
      <c r="AB37" s="40">
        <v>45119</v>
      </c>
      <c r="AC37" s="41">
        <v>45217</v>
      </c>
      <c r="AD37" s="42">
        <v>-98</v>
      </c>
      <c r="AE37" s="43">
        <v>-98</v>
      </c>
    </row>
    <row r="38" spans="2:31" ht="39.75" hidden="1" customHeight="1" outlineLevel="3" x14ac:dyDescent="0.25">
      <c r="B38" s="45"/>
      <c r="C38" s="46" t="s">
        <v>30</v>
      </c>
      <c r="D38" s="47" t="s">
        <v>51</v>
      </c>
      <c r="E38" s="48">
        <v>4</v>
      </c>
      <c r="F38" s="49">
        <v>3</v>
      </c>
      <c r="G38" s="50">
        <v>0</v>
      </c>
      <c r="H38" s="51">
        <f t="shared" si="0"/>
        <v>-3</v>
      </c>
      <c r="I38" s="52">
        <f t="shared" si="1"/>
        <v>-1</v>
      </c>
      <c r="J38" s="53">
        <f t="shared" si="2"/>
        <v>4</v>
      </c>
      <c r="K38" s="54">
        <v>1</v>
      </c>
      <c r="L38" s="49">
        <v>1</v>
      </c>
      <c r="M38" s="50">
        <v>0</v>
      </c>
      <c r="N38" s="51">
        <f t="shared" si="3"/>
        <v>-1</v>
      </c>
      <c r="O38" s="52">
        <f t="shared" si="4"/>
        <v>-1</v>
      </c>
      <c r="P38" s="53">
        <f t="shared" si="5"/>
        <v>1</v>
      </c>
      <c r="Q38" s="54">
        <v>0</v>
      </c>
      <c r="R38" s="49">
        <v>0</v>
      </c>
      <c r="S38" s="50">
        <v>0</v>
      </c>
      <c r="T38" s="51">
        <f t="shared" si="6"/>
        <v>0</v>
      </c>
      <c r="U38" s="52">
        <f t="shared" si="7"/>
        <v>0</v>
      </c>
      <c r="V38" s="49">
        <v>0</v>
      </c>
      <c r="W38" s="50">
        <v>0</v>
      </c>
      <c r="X38" s="51">
        <f t="shared" si="8"/>
        <v>0</v>
      </c>
      <c r="Y38" s="52">
        <f t="shared" si="9"/>
        <v>0</v>
      </c>
      <c r="Z38" s="22">
        <f t="shared" si="10"/>
        <v>0</v>
      </c>
      <c r="AA38" s="55"/>
      <c r="AB38" s="56">
        <v>45119</v>
      </c>
      <c r="AC38" s="57">
        <v>45217</v>
      </c>
      <c r="AD38" s="58">
        <v>-98</v>
      </c>
      <c r="AE38" s="59">
        <v>-98</v>
      </c>
    </row>
    <row r="39" spans="2:31" ht="39.75" hidden="1" customHeight="1" outlineLevel="2" x14ac:dyDescent="0.25">
      <c r="B39" s="28" t="s">
        <v>61</v>
      </c>
      <c r="C39" s="44" t="s">
        <v>45</v>
      </c>
      <c r="D39" s="30" t="s">
        <v>51</v>
      </c>
      <c r="E39" s="31">
        <v>25</v>
      </c>
      <c r="F39" s="32">
        <v>13</v>
      </c>
      <c r="G39" s="33">
        <v>15</v>
      </c>
      <c r="H39" s="33">
        <f t="shared" ref="H39:H70" si="11">G39-F39</f>
        <v>2</v>
      </c>
      <c r="I39" s="34">
        <f t="shared" ref="I39:I70" si="12">(IFERROR(H39/F39,0))</f>
        <v>0.15384615384615385</v>
      </c>
      <c r="J39" s="35">
        <f t="shared" ref="J39:J70" si="13">IF(AND(OR(E39-G39=0,E39&lt;G39),E39&lt;&gt;0),"Выполнено",IF(E39&lt;&gt;0,E39-G39,"-"))</f>
        <v>10</v>
      </c>
      <c r="K39" s="36">
        <v>2</v>
      </c>
      <c r="L39" s="32">
        <v>2</v>
      </c>
      <c r="M39" s="33">
        <v>0</v>
      </c>
      <c r="N39" s="33">
        <f t="shared" ref="N39:N70" si="14">M39-L39</f>
        <v>-2</v>
      </c>
      <c r="O39" s="34">
        <f t="shared" ref="O39:O70" si="15">(IFERROR(N39/L39,0))</f>
        <v>-1</v>
      </c>
      <c r="P39" s="35">
        <f t="shared" ref="P39:P70" si="16">IF(K39=0,0,IF((K39-M39)&gt;0,K39-M39,IF((K39-M39)&lt;=0,"Выполнено")))</f>
        <v>2</v>
      </c>
      <c r="Q39" s="37">
        <v>0</v>
      </c>
      <c r="R39" s="32">
        <v>0</v>
      </c>
      <c r="S39" s="33">
        <v>0</v>
      </c>
      <c r="T39" s="33">
        <f t="shared" ref="T39:T70" si="17">S39-R39</f>
        <v>0</v>
      </c>
      <c r="U39" s="34">
        <f t="shared" ref="U39:U70" si="18">(IFERROR(T39/R39,0))</f>
        <v>0</v>
      </c>
      <c r="V39" s="32">
        <v>0</v>
      </c>
      <c r="W39" s="33">
        <v>0</v>
      </c>
      <c r="X39" s="33">
        <f t="shared" ref="X39:X70" si="19">W39-V39</f>
        <v>0</v>
      </c>
      <c r="Y39" s="34">
        <f t="shared" ref="Y39:Y70" si="20">(IFERROR(X39/V39,0))</f>
        <v>0</v>
      </c>
      <c r="Z39" s="38">
        <f t="shared" ref="Z39:Z70" si="21">IFERROR(G39/E39,"-")</f>
        <v>0.6</v>
      </c>
      <c r="AA39" s="39"/>
      <c r="AB39" s="40">
        <v>45124</v>
      </c>
      <c r="AC39" s="41">
        <v>45164</v>
      </c>
      <c r="AD39" s="42">
        <v>-40</v>
      </c>
      <c r="AE39" s="43">
        <v>-40</v>
      </c>
    </row>
    <row r="40" spans="2:31" ht="39.75" hidden="1" customHeight="1" outlineLevel="3" x14ac:dyDescent="0.25">
      <c r="B40" s="45"/>
      <c r="C40" s="46" t="s">
        <v>30</v>
      </c>
      <c r="D40" s="47" t="s">
        <v>51</v>
      </c>
      <c r="E40" s="48">
        <v>25</v>
      </c>
      <c r="F40" s="49">
        <v>13</v>
      </c>
      <c r="G40" s="50">
        <v>15</v>
      </c>
      <c r="H40" s="51">
        <f t="shared" si="11"/>
        <v>2</v>
      </c>
      <c r="I40" s="52">
        <f t="shared" si="12"/>
        <v>0.15384615384615385</v>
      </c>
      <c r="J40" s="53">
        <f t="shared" si="13"/>
        <v>10</v>
      </c>
      <c r="K40" s="54">
        <v>2</v>
      </c>
      <c r="L40" s="49">
        <v>2</v>
      </c>
      <c r="M40" s="50">
        <v>0</v>
      </c>
      <c r="N40" s="51">
        <f t="shared" si="14"/>
        <v>-2</v>
      </c>
      <c r="O40" s="52">
        <f t="shared" si="15"/>
        <v>-1</v>
      </c>
      <c r="P40" s="53">
        <f t="shared" si="16"/>
        <v>2</v>
      </c>
      <c r="Q40" s="54">
        <v>0</v>
      </c>
      <c r="R40" s="49">
        <v>0</v>
      </c>
      <c r="S40" s="50">
        <v>0</v>
      </c>
      <c r="T40" s="51">
        <f t="shared" si="17"/>
        <v>0</v>
      </c>
      <c r="U40" s="52">
        <f t="shared" si="18"/>
        <v>0</v>
      </c>
      <c r="V40" s="49">
        <v>0</v>
      </c>
      <c r="W40" s="50">
        <v>0</v>
      </c>
      <c r="X40" s="51">
        <f t="shared" si="19"/>
        <v>0</v>
      </c>
      <c r="Y40" s="52">
        <f t="shared" si="20"/>
        <v>0</v>
      </c>
      <c r="Z40" s="22">
        <f t="shared" si="21"/>
        <v>0.6</v>
      </c>
      <c r="AA40" s="55"/>
      <c r="AB40" s="56">
        <v>45124</v>
      </c>
      <c r="AC40" s="57">
        <v>45164</v>
      </c>
      <c r="AD40" s="58">
        <v>-40</v>
      </c>
      <c r="AE40" s="59">
        <v>-40</v>
      </c>
    </row>
    <row r="41" spans="2:31" ht="39.75" customHeight="1" collapsed="1" x14ac:dyDescent="0.25">
      <c r="B41" s="14">
        <v>3</v>
      </c>
      <c r="C41" s="15" t="s">
        <v>62</v>
      </c>
      <c r="D41" s="14"/>
      <c r="E41" s="16">
        <v>5487</v>
      </c>
      <c r="F41" s="17">
        <v>1817</v>
      </c>
      <c r="G41" s="18">
        <v>967</v>
      </c>
      <c r="H41" s="18">
        <f t="shared" si="11"/>
        <v>-850</v>
      </c>
      <c r="I41" s="19">
        <f t="shared" si="12"/>
        <v>-0.46780407264722068</v>
      </c>
      <c r="J41" s="20">
        <f t="shared" si="13"/>
        <v>4520</v>
      </c>
      <c r="K41" s="21">
        <v>530</v>
      </c>
      <c r="L41" s="17">
        <v>530</v>
      </c>
      <c r="M41" s="18">
        <v>0</v>
      </c>
      <c r="N41" s="18">
        <f t="shared" si="14"/>
        <v>-530</v>
      </c>
      <c r="O41" s="19">
        <f t="shared" si="15"/>
        <v>-1</v>
      </c>
      <c r="P41" s="20">
        <f t="shared" si="16"/>
        <v>530</v>
      </c>
      <c r="Q41" s="21">
        <v>0</v>
      </c>
      <c r="R41" s="17">
        <v>0</v>
      </c>
      <c r="S41" s="18">
        <v>0</v>
      </c>
      <c r="T41" s="18">
        <f t="shared" si="17"/>
        <v>0</v>
      </c>
      <c r="U41" s="19">
        <f t="shared" si="18"/>
        <v>0</v>
      </c>
      <c r="V41" s="17">
        <v>0</v>
      </c>
      <c r="W41" s="18">
        <v>0</v>
      </c>
      <c r="X41" s="18">
        <f t="shared" si="19"/>
        <v>0</v>
      </c>
      <c r="Y41" s="19">
        <f t="shared" si="20"/>
        <v>0</v>
      </c>
      <c r="Z41" s="22">
        <f t="shared" si="21"/>
        <v>0.17623473665026426</v>
      </c>
      <c r="AA41" s="23"/>
      <c r="AB41" s="24">
        <v>45189</v>
      </c>
      <c r="AC41" s="25">
        <v>45183</v>
      </c>
      <c r="AD41" s="26">
        <v>6</v>
      </c>
      <c r="AE41" s="27">
        <v>6</v>
      </c>
    </row>
    <row r="42" spans="2:31" ht="39.75" hidden="1" customHeight="1" outlineLevel="1" x14ac:dyDescent="0.25">
      <c r="B42" s="28" t="s">
        <v>63</v>
      </c>
      <c r="C42" s="29" t="s">
        <v>64</v>
      </c>
      <c r="D42" s="30" t="s">
        <v>27</v>
      </c>
      <c r="E42" s="31">
        <v>2667</v>
      </c>
      <c r="F42" s="32">
        <v>764</v>
      </c>
      <c r="G42" s="33">
        <v>483</v>
      </c>
      <c r="H42" s="33">
        <f t="shared" si="11"/>
        <v>-281</v>
      </c>
      <c r="I42" s="34">
        <f t="shared" si="12"/>
        <v>-0.36780104712041883</v>
      </c>
      <c r="J42" s="35">
        <f t="shared" si="13"/>
        <v>2184</v>
      </c>
      <c r="K42" s="36">
        <v>202</v>
      </c>
      <c r="L42" s="32">
        <v>202</v>
      </c>
      <c r="M42" s="33">
        <v>0</v>
      </c>
      <c r="N42" s="33">
        <f t="shared" si="14"/>
        <v>-202</v>
      </c>
      <c r="O42" s="34">
        <f t="shared" si="15"/>
        <v>-1</v>
      </c>
      <c r="P42" s="35">
        <f t="shared" si="16"/>
        <v>202</v>
      </c>
      <c r="Q42" s="37">
        <v>0</v>
      </c>
      <c r="R42" s="32">
        <v>0</v>
      </c>
      <c r="S42" s="33">
        <v>0</v>
      </c>
      <c r="T42" s="33">
        <f t="shared" si="17"/>
        <v>0</v>
      </c>
      <c r="U42" s="34">
        <f t="shared" si="18"/>
        <v>0</v>
      </c>
      <c r="V42" s="32">
        <v>0</v>
      </c>
      <c r="W42" s="33">
        <v>0</v>
      </c>
      <c r="X42" s="33">
        <f t="shared" si="19"/>
        <v>0</v>
      </c>
      <c r="Y42" s="34">
        <f t="shared" si="20"/>
        <v>0</v>
      </c>
      <c r="Z42" s="38">
        <f t="shared" si="21"/>
        <v>0.18110236220472442</v>
      </c>
      <c r="AA42" s="39"/>
      <c r="AB42" s="40">
        <v>45138</v>
      </c>
      <c r="AC42" s="41">
        <v>45183</v>
      </c>
      <c r="AD42" s="42">
        <v>-45</v>
      </c>
      <c r="AE42" s="43">
        <v>-45</v>
      </c>
    </row>
    <row r="43" spans="2:31" ht="39.75" hidden="1" customHeight="1" outlineLevel="2" x14ac:dyDescent="0.25">
      <c r="B43" s="45"/>
      <c r="C43" s="46" t="s">
        <v>30</v>
      </c>
      <c r="D43" s="47" t="s">
        <v>31</v>
      </c>
      <c r="E43" s="48">
        <v>2667</v>
      </c>
      <c r="F43" s="49">
        <v>764</v>
      </c>
      <c r="G43" s="50">
        <v>483</v>
      </c>
      <c r="H43" s="51">
        <f t="shared" si="11"/>
        <v>-281</v>
      </c>
      <c r="I43" s="52">
        <f t="shared" si="12"/>
        <v>-0.36780104712041883</v>
      </c>
      <c r="J43" s="53">
        <f t="shared" si="13"/>
        <v>2184</v>
      </c>
      <c r="K43" s="54">
        <v>202</v>
      </c>
      <c r="L43" s="49">
        <v>202</v>
      </c>
      <c r="M43" s="50">
        <v>0</v>
      </c>
      <c r="N43" s="51">
        <f t="shared" si="14"/>
        <v>-202</v>
      </c>
      <c r="O43" s="52">
        <f t="shared" si="15"/>
        <v>-1</v>
      </c>
      <c r="P43" s="53">
        <f t="shared" si="16"/>
        <v>202</v>
      </c>
      <c r="Q43" s="54">
        <v>0</v>
      </c>
      <c r="R43" s="49">
        <v>0</v>
      </c>
      <c r="S43" s="50">
        <v>0</v>
      </c>
      <c r="T43" s="51">
        <f t="shared" si="17"/>
        <v>0</v>
      </c>
      <c r="U43" s="52">
        <f t="shared" si="18"/>
        <v>0</v>
      </c>
      <c r="V43" s="49">
        <v>0</v>
      </c>
      <c r="W43" s="50">
        <v>0</v>
      </c>
      <c r="X43" s="51">
        <f t="shared" si="19"/>
        <v>0</v>
      </c>
      <c r="Y43" s="52">
        <f t="shared" si="20"/>
        <v>0</v>
      </c>
      <c r="Z43" s="22">
        <f t="shared" si="21"/>
        <v>0.18110236220472442</v>
      </c>
      <c r="AA43" s="55"/>
      <c r="AB43" s="56">
        <v>45138</v>
      </c>
      <c r="AC43" s="57">
        <v>45183</v>
      </c>
      <c r="AD43" s="58">
        <v>-45</v>
      </c>
      <c r="AE43" s="59">
        <v>-45</v>
      </c>
    </row>
    <row r="44" spans="2:31" ht="39.75" hidden="1" customHeight="1" outlineLevel="1" x14ac:dyDescent="0.25">
      <c r="B44" s="28" t="s">
        <v>65</v>
      </c>
      <c r="C44" s="29" t="s">
        <v>66</v>
      </c>
      <c r="D44" s="30" t="s">
        <v>27</v>
      </c>
      <c r="E44" s="31">
        <v>2820</v>
      </c>
      <c r="F44" s="32">
        <v>1053</v>
      </c>
      <c r="G44" s="33">
        <v>484</v>
      </c>
      <c r="H44" s="33">
        <f t="shared" si="11"/>
        <v>-569</v>
      </c>
      <c r="I44" s="34">
        <f t="shared" si="12"/>
        <v>-0.54036087369420704</v>
      </c>
      <c r="J44" s="35">
        <f t="shared" si="13"/>
        <v>2336</v>
      </c>
      <c r="K44" s="36">
        <v>328</v>
      </c>
      <c r="L44" s="32">
        <v>328</v>
      </c>
      <c r="M44" s="33">
        <v>0</v>
      </c>
      <c r="N44" s="33">
        <f t="shared" si="14"/>
        <v>-328</v>
      </c>
      <c r="O44" s="34">
        <f t="shared" si="15"/>
        <v>-1</v>
      </c>
      <c r="P44" s="35">
        <f t="shared" si="16"/>
        <v>328</v>
      </c>
      <c r="Q44" s="37">
        <v>0</v>
      </c>
      <c r="R44" s="32">
        <v>0</v>
      </c>
      <c r="S44" s="33">
        <v>0</v>
      </c>
      <c r="T44" s="33">
        <f t="shared" si="17"/>
        <v>0</v>
      </c>
      <c r="U44" s="34">
        <f t="shared" si="18"/>
        <v>0</v>
      </c>
      <c r="V44" s="32">
        <v>0</v>
      </c>
      <c r="W44" s="33">
        <v>0</v>
      </c>
      <c r="X44" s="33">
        <f t="shared" si="19"/>
        <v>0</v>
      </c>
      <c r="Y44" s="34">
        <f t="shared" si="20"/>
        <v>0</v>
      </c>
      <c r="Z44" s="38">
        <f t="shared" si="21"/>
        <v>0.17163120567375886</v>
      </c>
      <c r="AA44" s="39"/>
      <c r="AB44" s="40">
        <v>45189</v>
      </c>
      <c r="AC44" s="41">
        <v>45183</v>
      </c>
      <c r="AD44" s="42">
        <v>6</v>
      </c>
      <c r="AE44" s="43">
        <v>6</v>
      </c>
    </row>
    <row r="45" spans="2:31" ht="39.75" hidden="1" customHeight="1" outlineLevel="2" x14ac:dyDescent="0.25">
      <c r="B45" s="45"/>
      <c r="C45" s="46" t="s">
        <v>30</v>
      </c>
      <c r="D45" s="47" t="s">
        <v>31</v>
      </c>
      <c r="E45" s="48">
        <v>2820</v>
      </c>
      <c r="F45" s="49">
        <v>1053</v>
      </c>
      <c r="G45" s="50">
        <v>484</v>
      </c>
      <c r="H45" s="51">
        <f t="shared" si="11"/>
        <v>-569</v>
      </c>
      <c r="I45" s="52">
        <f t="shared" si="12"/>
        <v>-0.54036087369420704</v>
      </c>
      <c r="J45" s="53">
        <f t="shared" si="13"/>
        <v>2336</v>
      </c>
      <c r="K45" s="54">
        <v>328</v>
      </c>
      <c r="L45" s="49">
        <v>328</v>
      </c>
      <c r="M45" s="50">
        <v>0</v>
      </c>
      <c r="N45" s="51">
        <f t="shared" si="14"/>
        <v>-328</v>
      </c>
      <c r="O45" s="52">
        <f t="shared" si="15"/>
        <v>-1</v>
      </c>
      <c r="P45" s="53">
        <f t="shared" si="16"/>
        <v>328</v>
      </c>
      <c r="Q45" s="54">
        <v>0</v>
      </c>
      <c r="R45" s="49">
        <v>0</v>
      </c>
      <c r="S45" s="50">
        <v>0</v>
      </c>
      <c r="T45" s="51">
        <f t="shared" si="17"/>
        <v>0</v>
      </c>
      <c r="U45" s="52">
        <f t="shared" si="18"/>
        <v>0</v>
      </c>
      <c r="V45" s="49">
        <v>0</v>
      </c>
      <c r="W45" s="50">
        <v>0</v>
      </c>
      <c r="X45" s="51">
        <f t="shared" si="19"/>
        <v>0</v>
      </c>
      <c r="Y45" s="52">
        <f t="shared" si="20"/>
        <v>0</v>
      </c>
      <c r="Z45" s="22">
        <f t="shared" si="21"/>
        <v>0.17163120567375886</v>
      </c>
      <c r="AA45" s="55"/>
      <c r="AB45" s="56">
        <v>45189</v>
      </c>
      <c r="AC45" s="57">
        <v>45183</v>
      </c>
      <c r="AD45" s="58">
        <v>6</v>
      </c>
      <c r="AE45" s="59">
        <v>6</v>
      </c>
    </row>
    <row r="46" spans="2:31" ht="39.75" customHeight="1" collapsed="1" x14ac:dyDescent="0.25">
      <c r="B46" s="14">
        <v>4</v>
      </c>
      <c r="C46" s="15" t="s">
        <v>67</v>
      </c>
      <c r="D46" s="14"/>
      <c r="E46" s="16">
        <v>594.95000000000005</v>
      </c>
      <c r="F46" s="17">
        <v>6.78</v>
      </c>
      <c r="G46" s="18">
        <v>19.670000000000002</v>
      </c>
      <c r="H46" s="18">
        <f t="shared" si="11"/>
        <v>12.89</v>
      </c>
      <c r="I46" s="19">
        <f t="shared" si="12"/>
        <v>1.90117994100295</v>
      </c>
      <c r="J46" s="20">
        <f t="shared" si="13"/>
        <v>575.28000000000009</v>
      </c>
      <c r="K46" s="21">
        <v>1.6</v>
      </c>
      <c r="L46" s="17">
        <v>1.6</v>
      </c>
      <c r="M46" s="18">
        <v>0</v>
      </c>
      <c r="N46" s="18">
        <f t="shared" si="14"/>
        <v>-1.6</v>
      </c>
      <c r="O46" s="19">
        <f t="shared" si="15"/>
        <v>-1</v>
      </c>
      <c r="P46" s="20">
        <f t="shared" si="16"/>
        <v>1.6</v>
      </c>
      <c r="Q46" s="21">
        <v>0</v>
      </c>
      <c r="R46" s="17">
        <v>0</v>
      </c>
      <c r="S46" s="18">
        <v>0</v>
      </c>
      <c r="T46" s="18">
        <f t="shared" si="17"/>
        <v>0</v>
      </c>
      <c r="U46" s="19">
        <f t="shared" si="18"/>
        <v>0</v>
      </c>
      <c r="V46" s="17">
        <v>0</v>
      </c>
      <c r="W46" s="18">
        <v>0</v>
      </c>
      <c r="X46" s="18">
        <f t="shared" si="19"/>
        <v>0</v>
      </c>
      <c r="Y46" s="19">
        <f t="shared" si="20"/>
        <v>0</v>
      </c>
      <c r="Z46" s="22">
        <f t="shared" si="21"/>
        <v>3.3061601815278598E-2</v>
      </c>
      <c r="AA46" s="23"/>
      <c r="AB46" s="24">
        <v>45207</v>
      </c>
      <c r="AC46" s="25">
        <v>45176</v>
      </c>
      <c r="AD46" s="26">
        <v>31</v>
      </c>
      <c r="AE46" s="27">
        <v>31</v>
      </c>
    </row>
    <row r="47" spans="2:31" ht="39.75" hidden="1" customHeight="1" outlineLevel="1" x14ac:dyDescent="0.25">
      <c r="B47" s="28" t="s">
        <v>68</v>
      </c>
      <c r="C47" s="29" t="s">
        <v>69</v>
      </c>
      <c r="D47" s="30" t="s">
        <v>70</v>
      </c>
      <c r="E47" s="31">
        <v>345.7</v>
      </c>
      <c r="F47" s="32">
        <v>3.51</v>
      </c>
      <c r="G47" s="33">
        <v>2.81</v>
      </c>
      <c r="H47" s="33">
        <f t="shared" si="11"/>
        <v>-0.69999999999999973</v>
      </c>
      <c r="I47" s="34">
        <f t="shared" si="12"/>
        <v>-0.19943019943019938</v>
      </c>
      <c r="J47" s="35">
        <f t="shared" si="13"/>
        <v>342.89</v>
      </c>
      <c r="K47" s="36">
        <v>0</v>
      </c>
      <c r="L47" s="32">
        <v>0</v>
      </c>
      <c r="M47" s="33">
        <v>0</v>
      </c>
      <c r="N47" s="33">
        <f t="shared" si="14"/>
        <v>0</v>
      </c>
      <c r="O47" s="34">
        <f t="shared" si="15"/>
        <v>0</v>
      </c>
      <c r="P47" s="35">
        <f t="shared" si="16"/>
        <v>0</v>
      </c>
      <c r="Q47" s="37">
        <v>0</v>
      </c>
      <c r="R47" s="32">
        <v>0</v>
      </c>
      <c r="S47" s="33">
        <v>0</v>
      </c>
      <c r="T47" s="33">
        <f t="shared" si="17"/>
        <v>0</v>
      </c>
      <c r="U47" s="34">
        <f t="shared" si="18"/>
        <v>0</v>
      </c>
      <c r="V47" s="32">
        <v>0</v>
      </c>
      <c r="W47" s="33">
        <v>0</v>
      </c>
      <c r="X47" s="33">
        <f t="shared" si="19"/>
        <v>0</v>
      </c>
      <c r="Y47" s="34">
        <f t="shared" si="20"/>
        <v>0</v>
      </c>
      <c r="Z47" s="38">
        <f t="shared" si="21"/>
        <v>8.128435059299971E-3</v>
      </c>
      <c r="AA47" s="39"/>
      <c r="AB47" s="40">
        <v>45091</v>
      </c>
      <c r="AC47" s="41">
        <v>45169</v>
      </c>
      <c r="AD47" s="42">
        <v>-78</v>
      </c>
      <c r="AE47" s="43">
        <v>-78</v>
      </c>
    </row>
    <row r="48" spans="2:31" ht="39.75" hidden="1" customHeight="1" outlineLevel="2" x14ac:dyDescent="0.25">
      <c r="B48" s="45"/>
      <c r="C48" s="46" t="s">
        <v>30</v>
      </c>
      <c r="D48" s="47" t="s">
        <v>71</v>
      </c>
      <c r="E48" s="48">
        <v>345.7</v>
      </c>
      <c r="F48" s="49">
        <v>3.51</v>
      </c>
      <c r="G48" s="50">
        <v>2.81</v>
      </c>
      <c r="H48" s="51">
        <f t="shared" si="11"/>
        <v>-0.69999999999999973</v>
      </c>
      <c r="I48" s="52">
        <f t="shared" si="12"/>
        <v>-0.19943019943019938</v>
      </c>
      <c r="J48" s="53">
        <f t="shared" si="13"/>
        <v>342.89</v>
      </c>
      <c r="K48" s="54">
        <v>0</v>
      </c>
      <c r="L48" s="49">
        <v>0</v>
      </c>
      <c r="M48" s="50">
        <v>0</v>
      </c>
      <c r="N48" s="51">
        <f t="shared" si="14"/>
        <v>0</v>
      </c>
      <c r="O48" s="52">
        <f t="shared" si="15"/>
        <v>0</v>
      </c>
      <c r="P48" s="53">
        <f t="shared" si="16"/>
        <v>0</v>
      </c>
      <c r="Q48" s="54">
        <v>0</v>
      </c>
      <c r="R48" s="49">
        <v>0</v>
      </c>
      <c r="S48" s="50">
        <v>0</v>
      </c>
      <c r="T48" s="51">
        <f t="shared" si="17"/>
        <v>0</v>
      </c>
      <c r="U48" s="52">
        <f t="shared" si="18"/>
        <v>0</v>
      </c>
      <c r="V48" s="49">
        <v>0</v>
      </c>
      <c r="W48" s="50">
        <v>0</v>
      </c>
      <c r="X48" s="51">
        <f t="shared" si="19"/>
        <v>0</v>
      </c>
      <c r="Y48" s="52">
        <f t="shared" si="20"/>
        <v>0</v>
      </c>
      <c r="Z48" s="22">
        <f t="shared" si="21"/>
        <v>8.128435059299971E-3</v>
      </c>
      <c r="AA48" s="55"/>
      <c r="AB48" s="56">
        <v>45091</v>
      </c>
      <c r="AC48" s="57">
        <v>45169</v>
      </c>
      <c r="AD48" s="58">
        <v>-78</v>
      </c>
      <c r="AE48" s="59">
        <v>-78</v>
      </c>
    </row>
    <row r="49" spans="2:31" ht="39.75" hidden="1" customHeight="1" outlineLevel="1" x14ac:dyDescent="0.25">
      <c r="B49" s="28" t="s">
        <v>72</v>
      </c>
      <c r="C49" s="29" t="s">
        <v>73</v>
      </c>
      <c r="D49" s="30" t="s">
        <v>70</v>
      </c>
      <c r="E49" s="31">
        <v>154.72999999999999</v>
      </c>
      <c r="F49" s="32">
        <v>1.3</v>
      </c>
      <c r="G49" s="33">
        <v>14.49</v>
      </c>
      <c r="H49" s="33">
        <f t="shared" si="11"/>
        <v>13.19</v>
      </c>
      <c r="I49" s="34">
        <f t="shared" si="12"/>
        <v>10.146153846153846</v>
      </c>
      <c r="J49" s="35">
        <f t="shared" si="13"/>
        <v>140.23999999999998</v>
      </c>
      <c r="K49" s="36">
        <v>1.3</v>
      </c>
      <c r="L49" s="32">
        <v>1.3</v>
      </c>
      <c r="M49" s="33">
        <v>0</v>
      </c>
      <c r="N49" s="33">
        <f t="shared" si="14"/>
        <v>-1.3</v>
      </c>
      <c r="O49" s="34">
        <f t="shared" si="15"/>
        <v>-1</v>
      </c>
      <c r="P49" s="35">
        <f t="shared" si="16"/>
        <v>1.3</v>
      </c>
      <c r="Q49" s="37">
        <v>0</v>
      </c>
      <c r="R49" s="32">
        <v>0</v>
      </c>
      <c r="S49" s="33">
        <v>0</v>
      </c>
      <c r="T49" s="33">
        <f t="shared" si="17"/>
        <v>0</v>
      </c>
      <c r="U49" s="34">
        <f t="shared" si="18"/>
        <v>0</v>
      </c>
      <c r="V49" s="32">
        <v>0</v>
      </c>
      <c r="W49" s="33">
        <v>0</v>
      </c>
      <c r="X49" s="33">
        <f t="shared" si="19"/>
        <v>0</v>
      </c>
      <c r="Y49" s="34">
        <f t="shared" si="20"/>
        <v>0</v>
      </c>
      <c r="Z49" s="38">
        <f t="shared" si="21"/>
        <v>9.3646997996510051E-2</v>
      </c>
      <c r="AA49" s="39"/>
      <c r="AB49" s="40">
        <v>45207</v>
      </c>
      <c r="AC49" s="41">
        <v>45176</v>
      </c>
      <c r="AD49" s="42">
        <v>31</v>
      </c>
      <c r="AE49" s="43">
        <v>31</v>
      </c>
    </row>
    <row r="50" spans="2:31" ht="39.75" hidden="1" customHeight="1" outlineLevel="2" x14ac:dyDescent="0.25">
      <c r="B50" s="45"/>
      <c r="C50" s="46" t="s">
        <v>30</v>
      </c>
      <c r="D50" s="47" t="s">
        <v>71</v>
      </c>
      <c r="E50" s="48">
        <v>154.72999999999999</v>
      </c>
      <c r="F50" s="49">
        <v>1.3</v>
      </c>
      <c r="G50" s="50">
        <v>14.49</v>
      </c>
      <c r="H50" s="51">
        <f t="shared" si="11"/>
        <v>13.19</v>
      </c>
      <c r="I50" s="52">
        <f t="shared" si="12"/>
        <v>10.146153846153846</v>
      </c>
      <c r="J50" s="53">
        <f t="shared" si="13"/>
        <v>140.23999999999998</v>
      </c>
      <c r="K50" s="54">
        <v>1.3</v>
      </c>
      <c r="L50" s="49">
        <v>1.3</v>
      </c>
      <c r="M50" s="50">
        <v>0</v>
      </c>
      <c r="N50" s="51">
        <f t="shared" si="14"/>
        <v>-1.3</v>
      </c>
      <c r="O50" s="52">
        <f t="shared" si="15"/>
        <v>-1</v>
      </c>
      <c r="P50" s="53">
        <f t="shared" si="16"/>
        <v>1.3</v>
      </c>
      <c r="Q50" s="54">
        <v>0</v>
      </c>
      <c r="R50" s="49">
        <v>0</v>
      </c>
      <c r="S50" s="50">
        <v>0</v>
      </c>
      <c r="T50" s="51">
        <f t="shared" si="17"/>
        <v>0</v>
      </c>
      <c r="U50" s="52">
        <f t="shared" si="18"/>
        <v>0</v>
      </c>
      <c r="V50" s="49">
        <v>0</v>
      </c>
      <c r="W50" s="50">
        <v>0</v>
      </c>
      <c r="X50" s="51">
        <f t="shared" si="19"/>
        <v>0</v>
      </c>
      <c r="Y50" s="52">
        <f t="shared" si="20"/>
        <v>0</v>
      </c>
      <c r="Z50" s="22">
        <f t="shared" si="21"/>
        <v>9.3646997996510051E-2</v>
      </c>
      <c r="AA50" s="55"/>
      <c r="AB50" s="56">
        <v>45207</v>
      </c>
      <c r="AC50" s="57">
        <v>45176</v>
      </c>
      <c r="AD50" s="58">
        <v>31</v>
      </c>
      <c r="AE50" s="59">
        <v>31</v>
      </c>
    </row>
    <row r="51" spans="2:31" ht="39.75" hidden="1" customHeight="1" outlineLevel="1" x14ac:dyDescent="0.25">
      <c r="B51" s="28" t="s">
        <v>74</v>
      </c>
      <c r="C51" s="29" t="s">
        <v>75</v>
      </c>
      <c r="D51" s="30" t="s">
        <v>70</v>
      </c>
      <c r="E51" s="31">
        <v>94.52</v>
      </c>
      <c r="F51" s="32">
        <v>1.97</v>
      </c>
      <c r="G51" s="33">
        <v>2.37</v>
      </c>
      <c r="H51" s="33">
        <f t="shared" si="11"/>
        <v>0.40000000000000013</v>
      </c>
      <c r="I51" s="34">
        <f t="shared" si="12"/>
        <v>0.2030456852791879</v>
      </c>
      <c r="J51" s="35">
        <f t="shared" si="13"/>
        <v>92.149999999999991</v>
      </c>
      <c r="K51" s="36">
        <v>0.3</v>
      </c>
      <c r="L51" s="32">
        <v>0.3</v>
      </c>
      <c r="M51" s="33">
        <v>0</v>
      </c>
      <c r="N51" s="33">
        <f t="shared" si="14"/>
        <v>-0.3</v>
      </c>
      <c r="O51" s="34">
        <f t="shared" si="15"/>
        <v>-1</v>
      </c>
      <c r="P51" s="35">
        <f t="shared" si="16"/>
        <v>0.3</v>
      </c>
      <c r="Q51" s="37">
        <v>0</v>
      </c>
      <c r="R51" s="32">
        <v>0</v>
      </c>
      <c r="S51" s="33">
        <v>0</v>
      </c>
      <c r="T51" s="33">
        <f t="shared" si="17"/>
        <v>0</v>
      </c>
      <c r="U51" s="34">
        <f t="shared" si="18"/>
        <v>0</v>
      </c>
      <c r="V51" s="32">
        <v>0</v>
      </c>
      <c r="W51" s="33">
        <v>0</v>
      </c>
      <c r="X51" s="33">
        <f t="shared" si="19"/>
        <v>0</v>
      </c>
      <c r="Y51" s="34">
        <f t="shared" si="20"/>
        <v>0</v>
      </c>
      <c r="Z51" s="38">
        <f t="shared" si="21"/>
        <v>2.5074058400338554E-2</v>
      </c>
      <c r="AA51" s="39"/>
      <c r="AB51" s="40">
        <v>45207</v>
      </c>
      <c r="AC51" s="41">
        <v>45169</v>
      </c>
      <c r="AD51" s="42">
        <v>38</v>
      </c>
      <c r="AE51" s="43">
        <v>38</v>
      </c>
    </row>
    <row r="52" spans="2:31" ht="39.75" hidden="1" customHeight="1" outlineLevel="2" x14ac:dyDescent="0.25">
      <c r="B52" s="45"/>
      <c r="C52" s="46" t="s">
        <v>30</v>
      </c>
      <c r="D52" s="47" t="s">
        <v>71</v>
      </c>
      <c r="E52" s="48">
        <v>94.52</v>
      </c>
      <c r="F52" s="49">
        <v>1.97</v>
      </c>
      <c r="G52" s="50">
        <v>2.37</v>
      </c>
      <c r="H52" s="51">
        <f t="shared" si="11"/>
        <v>0.40000000000000013</v>
      </c>
      <c r="I52" s="52">
        <f t="shared" si="12"/>
        <v>0.2030456852791879</v>
      </c>
      <c r="J52" s="53">
        <f t="shared" si="13"/>
        <v>92.149999999999991</v>
      </c>
      <c r="K52" s="54">
        <v>0.3</v>
      </c>
      <c r="L52" s="49">
        <v>0.3</v>
      </c>
      <c r="M52" s="50">
        <v>0</v>
      </c>
      <c r="N52" s="51">
        <f t="shared" si="14"/>
        <v>-0.3</v>
      </c>
      <c r="O52" s="52">
        <f t="shared" si="15"/>
        <v>-1</v>
      </c>
      <c r="P52" s="53">
        <f t="shared" si="16"/>
        <v>0.3</v>
      </c>
      <c r="Q52" s="54">
        <v>0</v>
      </c>
      <c r="R52" s="49">
        <v>0</v>
      </c>
      <c r="S52" s="50">
        <v>0</v>
      </c>
      <c r="T52" s="51">
        <f t="shared" si="17"/>
        <v>0</v>
      </c>
      <c r="U52" s="52">
        <f t="shared" si="18"/>
        <v>0</v>
      </c>
      <c r="V52" s="49">
        <v>0</v>
      </c>
      <c r="W52" s="50">
        <v>0</v>
      </c>
      <c r="X52" s="51">
        <f t="shared" si="19"/>
        <v>0</v>
      </c>
      <c r="Y52" s="52">
        <f t="shared" si="20"/>
        <v>0</v>
      </c>
      <c r="Z52" s="22">
        <f t="shared" si="21"/>
        <v>2.5074058400338554E-2</v>
      </c>
      <c r="AA52" s="55"/>
      <c r="AB52" s="56">
        <v>45207</v>
      </c>
      <c r="AC52" s="57">
        <v>45169</v>
      </c>
      <c r="AD52" s="58">
        <v>38</v>
      </c>
      <c r="AE52" s="59">
        <v>38</v>
      </c>
    </row>
    <row r="53" spans="2:31" ht="39.75" customHeight="1" collapsed="1" x14ac:dyDescent="0.25">
      <c r="B53" s="14">
        <v>5</v>
      </c>
      <c r="C53" s="15" t="s">
        <v>76</v>
      </c>
      <c r="D53" s="14"/>
      <c r="E53" s="16">
        <v>173.07</v>
      </c>
      <c r="F53" s="17">
        <v>93.6</v>
      </c>
      <c r="G53" s="18">
        <v>55.81</v>
      </c>
      <c r="H53" s="18">
        <f t="shared" si="11"/>
        <v>-37.789999999999992</v>
      </c>
      <c r="I53" s="19">
        <f t="shared" si="12"/>
        <v>-0.40373931623931619</v>
      </c>
      <c r="J53" s="20">
        <f t="shared" si="13"/>
        <v>117.25999999999999</v>
      </c>
      <c r="K53" s="21">
        <v>19.61</v>
      </c>
      <c r="L53" s="17">
        <v>19.61</v>
      </c>
      <c r="M53" s="18">
        <v>0</v>
      </c>
      <c r="N53" s="18">
        <f t="shared" si="14"/>
        <v>-19.61</v>
      </c>
      <c r="O53" s="19">
        <f t="shared" si="15"/>
        <v>-1</v>
      </c>
      <c r="P53" s="20">
        <f t="shared" si="16"/>
        <v>19.61</v>
      </c>
      <c r="Q53" s="21">
        <v>1.26</v>
      </c>
      <c r="R53" s="17">
        <v>1.26</v>
      </c>
      <c r="S53" s="18">
        <v>0</v>
      </c>
      <c r="T53" s="18">
        <f t="shared" si="17"/>
        <v>-1.26</v>
      </c>
      <c r="U53" s="19">
        <f t="shared" si="18"/>
        <v>-1</v>
      </c>
      <c r="V53" s="17">
        <v>0.63</v>
      </c>
      <c r="W53" s="18">
        <v>0</v>
      </c>
      <c r="X53" s="18">
        <f t="shared" si="19"/>
        <v>-0.63</v>
      </c>
      <c r="Y53" s="19">
        <f t="shared" si="20"/>
        <v>-1</v>
      </c>
      <c r="Z53" s="22">
        <f t="shared" si="21"/>
        <v>0.32247067660484202</v>
      </c>
      <c r="AA53" s="23"/>
      <c r="AB53" s="24">
        <v>45204</v>
      </c>
      <c r="AC53" s="25">
        <v>45209</v>
      </c>
      <c r="AD53" s="26">
        <v>-5</v>
      </c>
      <c r="AE53" s="27">
        <v>-5</v>
      </c>
    </row>
    <row r="54" spans="2:31" ht="39.75" hidden="1" customHeight="1" outlineLevel="1" x14ac:dyDescent="0.25">
      <c r="B54" s="28" t="s">
        <v>77</v>
      </c>
      <c r="C54" s="29" t="s">
        <v>78</v>
      </c>
      <c r="D54" s="30" t="s">
        <v>79</v>
      </c>
      <c r="E54" s="31">
        <v>120.66</v>
      </c>
      <c r="F54" s="32">
        <v>78.209999999999994</v>
      </c>
      <c r="G54" s="33">
        <v>39.700000000000003</v>
      </c>
      <c r="H54" s="33">
        <f t="shared" si="11"/>
        <v>-38.509999999999991</v>
      </c>
      <c r="I54" s="34">
        <f t="shared" si="12"/>
        <v>-0.49239227720240369</v>
      </c>
      <c r="J54" s="35">
        <f t="shared" si="13"/>
        <v>80.959999999999994</v>
      </c>
      <c r="K54" s="36">
        <v>18.8</v>
      </c>
      <c r="L54" s="32">
        <v>18.8</v>
      </c>
      <c r="M54" s="33">
        <v>0</v>
      </c>
      <c r="N54" s="33">
        <f t="shared" si="14"/>
        <v>-18.8</v>
      </c>
      <c r="O54" s="34">
        <f t="shared" si="15"/>
        <v>-1</v>
      </c>
      <c r="P54" s="35">
        <f t="shared" si="16"/>
        <v>18.8</v>
      </c>
      <c r="Q54" s="37">
        <v>1.26</v>
      </c>
      <c r="R54" s="32">
        <v>1.26</v>
      </c>
      <c r="S54" s="33">
        <v>0</v>
      </c>
      <c r="T54" s="33">
        <f t="shared" si="17"/>
        <v>-1.26</v>
      </c>
      <c r="U54" s="34">
        <f t="shared" si="18"/>
        <v>-1</v>
      </c>
      <c r="V54" s="32">
        <v>0.63</v>
      </c>
      <c r="W54" s="33">
        <v>0</v>
      </c>
      <c r="X54" s="33">
        <f t="shared" si="19"/>
        <v>-0.63</v>
      </c>
      <c r="Y54" s="34">
        <f t="shared" si="20"/>
        <v>-1</v>
      </c>
      <c r="Z54" s="38">
        <f t="shared" si="21"/>
        <v>0.32902370296701478</v>
      </c>
      <c r="AA54" s="39"/>
      <c r="AB54" s="40">
        <v>45194</v>
      </c>
      <c r="AC54" s="41">
        <v>45183</v>
      </c>
      <c r="AD54" s="42">
        <v>11</v>
      </c>
      <c r="AE54" s="43">
        <v>11</v>
      </c>
    </row>
    <row r="55" spans="2:31" ht="39.75" hidden="1" customHeight="1" outlineLevel="2" x14ac:dyDescent="0.25">
      <c r="B55" s="45"/>
      <c r="C55" s="46" t="s">
        <v>30</v>
      </c>
      <c r="D55" s="47" t="s">
        <v>79</v>
      </c>
      <c r="E55" s="48">
        <v>120.66</v>
      </c>
      <c r="F55" s="49">
        <v>78.209999999999994</v>
      </c>
      <c r="G55" s="50">
        <v>39.700000000000003</v>
      </c>
      <c r="H55" s="51">
        <f t="shared" si="11"/>
        <v>-38.509999999999991</v>
      </c>
      <c r="I55" s="52">
        <f t="shared" si="12"/>
        <v>-0.49239227720240369</v>
      </c>
      <c r="J55" s="53">
        <f t="shared" si="13"/>
        <v>80.959999999999994</v>
      </c>
      <c r="K55" s="54">
        <v>18.8</v>
      </c>
      <c r="L55" s="49">
        <v>18.8</v>
      </c>
      <c r="M55" s="50">
        <v>0</v>
      </c>
      <c r="N55" s="51">
        <f t="shared" si="14"/>
        <v>-18.8</v>
      </c>
      <c r="O55" s="52">
        <f t="shared" si="15"/>
        <v>-1</v>
      </c>
      <c r="P55" s="53">
        <f t="shared" si="16"/>
        <v>18.8</v>
      </c>
      <c r="Q55" s="54">
        <v>1.26</v>
      </c>
      <c r="R55" s="49">
        <v>1.26</v>
      </c>
      <c r="S55" s="50">
        <v>0</v>
      </c>
      <c r="T55" s="51">
        <f t="shared" si="17"/>
        <v>-1.26</v>
      </c>
      <c r="U55" s="52">
        <f t="shared" si="18"/>
        <v>-1</v>
      </c>
      <c r="V55" s="49">
        <v>0.63</v>
      </c>
      <c r="W55" s="50">
        <v>0</v>
      </c>
      <c r="X55" s="51">
        <f t="shared" si="19"/>
        <v>-0.63</v>
      </c>
      <c r="Y55" s="52">
        <f t="shared" si="20"/>
        <v>-1</v>
      </c>
      <c r="Z55" s="22">
        <f t="shared" si="21"/>
        <v>0.32902370296701478</v>
      </c>
      <c r="AA55" s="55"/>
      <c r="AB55" s="56">
        <v>45194</v>
      </c>
      <c r="AC55" s="57">
        <v>45183</v>
      </c>
      <c r="AD55" s="58">
        <v>11</v>
      </c>
      <c r="AE55" s="59">
        <v>11</v>
      </c>
    </row>
    <row r="56" spans="2:31" ht="39.75" hidden="1" customHeight="1" outlineLevel="1" x14ac:dyDescent="0.25">
      <c r="B56" s="28" t="s">
        <v>80</v>
      </c>
      <c r="C56" s="29" t="s">
        <v>81</v>
      </c>
      <c r="D56" s="30" t="s">
        <v>79</v>
      </c>
      <c r="E56" s="31">
        <v>51.91</v>
      </c>
      <c r="F56" s="32">
        <v>14.61</v>
      </c>
      <c r="G56" s="33">
        <v>16.11</v>
      </c>
      <c r="H56" s="33">
        <f t="shared" si="11"/>
        <v>1.5</v>
      </c>
      <c r="I56" s="34">
        <f t="shared" si="12"/>
        <v>0.10266940451745381</v>
      </c>
      <c r="J56" s="35">
        <f t="shared" si="13"/>
        <v>35.799999999999997</v>
      </c>
      <c r="K56" s="36">
        <v>0.31</v>
      </c>
      <c r="L56" s="32">
        <v>0.31</v>
      </c>
      <c r="M56" s="33">
        <v>0</v>
      </c>
      <c r="N56" s="33">
        <f t="shared" si="14"/>
        <v>-0.31</v>
      </c>
      <c r="O56" s="34">
        <f t="shared" si="15"/>
        <v>-1</v>
      </c>
      <c r="P56" s="35">
        <f t="shared" si="16"/>
        <v>0.31</v>
      </c>
      <c r="Q56" s="37">
        <v>0</v>
      </c>
      <c r="R56" s="32">
        <v>0</v>
      </c>
      <c r="S56" s="33">
        <v>0</v>
      </c>
      <c r="T56" s="33">
        <f t="shared" si="17"/>
        <v>0</v>
      </c>
      <c r="U56" s="34">
        <f t="shared" si="18"/>
        <v>0</v>
      </c>
      <c r="V56" s="32">
        <v>0</v>
      </c>
      <c r="W56" s="33">
        <v>0</v>
      </c>
      <c r="X56" s="33">
        <f t="shared" si="19"/>
        <v>0</v>
      </c>
      <c r="Y56" s="34">
        <f t="shared" si="20"/>
        <v>0</v>
      </c>
      <c r="Z56" s="38">
        <f t="shared" si="21"/>
        <v>0.31034482758620691</v>
      </c>
      <c r="AA56" s="39"/>
      <c r="AB56" s="40">
        <v>45199</v>
      </c>
      <c r="AC56" s="41">
        <v>45169</v>
      </c>
      <c r="AD56" s="42">
        <v>30</v>
      </c>
      <c r="AE56" s="43">
        <v>30</v>
      </c>
    </row>
    <row r="57" spans="2:31" ht="39.75" hidden="1" customHeight="1" outlineLevel="2" x14ac:dyDescent="0.25">
      <c r="B57" s="45"/>
      <c r="C57" s="46" t="s">
        <v>30</v>
      </c>
      <c r="D57" s="47" t="s">
        <v>79</v>
      </c>
      <c r="E57" s="48">
        <v>51.91</v>
      </c>
      <c r="F57" s="49">
        <v>14.61</v>
      </c>
      <c r="G57" s="50">
        <v>16.11</v>
      </c>
      <c r="H57" s="51">
        <f t="shared" si="11"/>
        <v>1.5</v>
      </c>
      <c r="I57" s="52">
        <f t="shared" si="12"/>
        <v>0.10266940451745381</v>
      </c>
      <c r="J57" s="53">
        <f t="shared" si="13"/>
        <v>35.799999999999997</v>
      </c>
      <c r="K57" s="54">
        <v>0.31</v>
      </c>
      <c r="L57" s="49">
        <v>0.31</v>
      </c>
      <c r="M57" s="50">
        <v>0</v>
      </c>
      <c r="N57" s="51">
        <f t="shared" si="14"/>
        <v>-0.31</v>
      </c>
      <c r="O57" s="52">
        <f t="shared" si="15"/>
        <v>-1</v>
      </c>
      <c r="P57" s="53">
        <f t="shared" si="16"/>
        <v>0.31</v>
      </c>
      <c r="Q57" s="54">
        <v>0</v>
      </c>
      <c r="R57" s="49">
        <v>0</v>
      </c>
      <c r="S57" s="50">
        <v>0</v>
      </c>
      <c r="T57" s="51">
        <f t="shared" si="17"/>
        <v>0</v>
      </c>
      <c r="U57" s="52">
        <f t="shared" si="18"/>
        <v>0</v>
      </c>
      <c r="V57" s="49">
        <v>0</v>
      </c>
      <c r="W57" s="50">
        <v>0</v>
      </c>
      <c r="X57" s="51">
        <f t="shared" si="19"/>
        <v>0</v>
      </c>
      <c r="Y57" s="52">
        <f t="shared" si="20"/>
        <v>0</v>
      </c>
      <c r="Z57" s="22">
        <f t="shared" si="21"/>
        <v>0.31034482758620691</v>
      </c>
      <c r="AA57" s="55"/>
      <c r="AB57" s="56">
        <v>45199</v>
      </c>
      <c r="AC57" s="57">
        <v>45169</v>
      </c>
      <c r="AD57" s="58">
        <v>30</v>
      </c>
      <c r="AE57" s="59">
        <v>30</v>
      </c>
    </row>
    <row r="58" spans="2:31" ht="39.75" hidden="1" customHeight="1" outlineLevel="1" x14ac:dyDescent="0.25">
      <c r="B58" s="28" t="s">
        <v>82</v>
      </c>
      <c r="C58" s="29" t="s">
        <v>83</v>
      </c>
      <c r="D58" s="30" t="s">
        <v>79</v>
      </c>
      <c r="E58" s="31">
        <v>0.5</v>
      </c>
      <c r="F58" s="32">
        <v>0.78</v>
      </c>
      <c r="G58" s="33">
        <v>0</v>
      </c>
      <c r="H58" s="33">
        <f t="shared" si="11"/>
        <v>-0.78</v>
      </c>
      <c r="I58" s="34">
        <f t="shared" si="12"/>
        <v>-1</v>
      </c>
      <c r="J58" s="35">
        <f t="shared" si="13"/>
        <v>0.5</v>
      </c>
      <c r="K58" s="36">
        <v>0.5</v>
      </c>
      <c r="L58" s="32">
        <v>0.5</v>
      </c>
      <c r="M58" s="33">
        <v>0</v>
      </c>
      <c r="N58" s="33">
        <f t="shared" si="14"/>
        <v>-0.5</v>
      </c>
      <c r="O58" s="34">
        <f t="shared" si="15"/>
        <v>-1</v>
      </c>
      <c r="P58" s="35">
        <f t="shared" si="16"/>
        <v>0.5</v>
      </c>
      <c r="Q58" s="37">
        <v>0</v>
      </c>
      <c r="R58" s="32">
        <v>0</v>
      </c>
      <c r="S58" s="33">
        <v>0</v>
      </c>
      <c r="T58" s="33">
        <f t="shared" si="17"/>
        <v>0</v>
      </c>
      <c r="U58" s="34">
        <f t="shared" si="18"/>
        <v>0</v>
      </c>
      <c r="V58" s="32">
        <v>0</v>
      </c>
      <c r="W58" s="33">
        <v>0</v>
      </c>
      <c r="X58" s="33">
        <f t="shared" si="19"/>
        <v>0</v>
      </c>
      <c r="Y58" s="34">
        <f t="shared" si="20"/>
        <v>0</v>
      </c>
      <c r="Z58" s="38">
        <f t="shared" si="21"/>
        <v>0</v>
      </c>
      <c r="AA58" s="39"/>
      <c r="AB58" s="40">
        <v>45204</v>
      </c>
      <c r="AC58" s="41">
        <v>45209</v>
      </c>
      <c r="AD58" s="42">
        <v>-5</v>
      </c>
      <c r="AE58" s="43">
        <v>-5</v>
      </c>
    </row>
    <row r="59" spans="2:31" ht="39.75" hidden="1" customHeight="1" outlineLevel="2" x14ac:dyDescent="0.25">
      <c r="B59" s="45"/>
      <c r="C59" s="46" t="s">
        <v>30</v>
      </c>
      <c r="D59" s="47" t="s">
        <v>79</v>
      </c>
      <c r="E59" s="48">
        <v>0.5</v>
      </c>
      <c r="F59" s="49">
        <v>0.78</v>
      </c>
      <c r="G59" s="50">
        <v>0</v>
      </c>
      <c r="H59" s="51">
        <f t="shared" si="11"/>
        <v>-0.78</v>
      </c>
      <c r="I59" s="52">
        <f t="shared" si="12"/>
        <v>-1</v>
      </c>
      <c r="J59" s="53">
        <f t="shared" si="13"/>
        <v>0.5</v>
      </c>
      <c r="K59" s="54">
        <v>0.5</v>
      </c>
      <c r="L59" s="49">
        <v>0.5</v>
      </c>
      <c r="M59" s="50">
        <v>0</v>
      </c>
      <c r="N59" s="51">
        <f t="shared" si="14"/>
        <v>-0.5</v>
      </c>
      <c r="O59" s="52">
        <f t="shared" si="15"/>
        <v>-1</v>
      </c>
      <c r="P59" s="53">
        <f t="shared" si="16"/>
        <v>0.5</v>
      </c>
      <c r="Q59" s="54">
        <v>0</v>
      </c>
      <c r="R59" s="49">
        <v>0</v>
      </c>
      <c r="S59" s="50">
        <v>0</v>
      </c>
      <c r="T59" s="51">
        <f t="shared" si="17"/>
        <v>0</v>
      </c>
      <c r="U59" s="52">
        <f t="shared" si="18"/>
        <v>0</v>
      </c>
      <c r="V59" s="49">
        <v>0</v>
      </c>
      <c r="W59" s="50">
        <v>0</v>
      </c>
      <c r="X59" s="51">
        <f t="shared" si="19"/>
        <v>0</v>
      </c>
      <c r="Y59" s="52">
        <f t="shared" si="20"/>
        <v>0</v>
      </c>
      <c r="Z59" s="22">
        <f t="shared" si="21"/>
        <v>0</v>
      </c>
      <c r="AA59" s="55"/>
      <c r="AB59" s="56">
        <v>45204</v>
      </c>
      <c r="AC59" s="57">
        <v>45209</v>
      </c>
      <c r="AD59" s="58">
        <v>-5</v>
      </c>
      <c r="AE59" s="59">
        <v>-5</v>
      </c>
    </row>
    <row r="60" spans="2:31" ht="39.75" customHeight="1" collapsed="1" x14ac:dyDescent="0.25">
      <c r="B60" s="14">
        <v>6</v>
      </c>
      <c r="C60" s="15" t="s">
        <v>84</v>
      </c>
      <c r="D60" s="14"/>
      <c r="E60" s="16">
        <v>24706.799999999999</v>
      </c>
      <c r="F60" s="17">
        <v>3141.890054</v>
      </c>
      <c r="G60" s="18">
        <v>1819.37</v>
      </c>
      <c r="H60" s="18">
        <f t="shared" si="11"/>
        <v>-1322.5200540000001</v>
      </c>
      <c r="I60" s="19">
        <f t="shared" si="12"/>
        <v>-0.42093136019074717</v>
      </c>
      <c r="J60" s="20">
        <f t="shared" si="13"/>
        <v>22887.43</v>
      </c>
      <c r="K60" s="21">
        <v>1616.8700449999999</v>
      </c>
      <c r="L60" s="17">
        <v>1616.8700449999999</v>
      </c>
      <c r="M60" s="18">
        <v>0</v>
      </c>
      <c r="N60" s="18">
        <f t="shared" si="14"/>
        <v>-1616.8700449999999</v>
      </c>
      <c r="O60" s="19">
        <f t="shared" si="15"/>
        <v>-1</v>
      </c>
      <c r="P60" s="20">
        <f t="shared" si="16"/>
        <v>1616.8700449999999</v>
      </c>
      <c r="Q60" s="21">
        <v>143.94000399999999</v>
      </c>
      <c r="R60" s="17">
        <v>143.94000399999999</v>
      </c>
      <c r="S60" s="18">
        <v>0</v>
      </c>
      <c r="T60" s="18">
        <f t="shared" si="17"/>
        <v>-143.94000399999999</v>
      </c>
      <c r="U60" s="19">
        <f t="shared" si="18"/>
        <v>-1</v>
      </c>
      <c r="V60" s="17">
        <v>71.970001999999994</v>
      </c>
      <c r="W60" s="18">
        <v>0</v>
      </c>
      <c r="X60" s="18">
        <f t="shared" si="19"/>
        <v>-71.970001999999994</v>
      </c>
      <c r="Y60" s="19">
        <f t="shared" si="20"/>
        <v>-1</v>
      </c>
      <c r="Z60" s="22">
        <f t="shared" si="21"/>
        <v>7.3638431524924317E-2</v>
      </c>
      <c r="AA60" s="23"/>
      <c r="AB60" s="24">
        <v>45204</v>
      </c>
      <c r="AC60" s="25">
        <v>45187</v>
      </c>
      <c r="AD60" s="26">
        <v>17</v>
      </c>
      <c r="AE60" s="27">
        <v>17</v>
      </c>
    </row>
    <row r="61" spans="2:31" ht="39.75" hidden="1" customHeight="1" outlineLevel="1" x14ac:dyDescent="0.25">
      <c r="B61" s="28" t="s">
        <v>85</v>
      </c>
      <c r="C61" s="29" t="s">
        <v>86</v>
      </c>
      <c r="D61" s="30" t="s">
        <v>87</v>
      </c>
      <c r="E61" s="31">
        <v>14398.28</v>
      </c>
      <c r="F61" s="32">
        <v>472.54999900000001</v>
      </c>
      <c r="G61" s="33">
        <v>636.77</v>
      </c>
      <c r="H61" s="33">
        <f t="shared" si="11"/>
        <v>164.22000099999997</v>
      </c>
      <c r="I61" s="34">
        <f t="shared" si="12"/>
        <v>0.34751878393295682</v>
      </c>
      <c r="J61" s="35">
        <f t="shared" si="13"/>
        <v>13761.51</v>
      </c>
      <c r="K61" s="36">
        <v>4.55</v>
      </c>
      <c r="L61" s="32">
        <v>4.55</v>
      </c>
      <c r="M61" s="33">
        <v>0</v>
      </c>
      <c r="N61" s="33">
        <f t="shared" si="14"/>
        <v>-4.55</v>
      </c>
      <c r="O61" s="34">
        <f t="shared" si="15"/>
        <v>-1</v>
      </c>
      <c r="P61" s="35">
        <f t="shared" si="16"/>
        <v>4.55</v>
      </c>
      <c r="Q61" s="37">
        <v>0</v>
      </c>
      <c r="R61" s="32">
        <v>0</v>
      </c>
      <c r="S61" s="33">
        <v>0</v>
      </c>
      <c r="T61" s="33">
        <f t="shared" si="17"/>
        <v>0</v>
      </c>
      <c r="U61" s="34">
        <f t="shared" si="18"/>
        <v>0</v>
      </c>
      <c r="V61" s="32">
        <v>0</v>
      </c>
      <c r="W61" s="33">
        <v>0</v>
      </c>
      <c r="X61" s="33">
        <f t="shared" si="19"/>
        <v>0</v>
      </c>
      <c r="Y61" s="34">
        <f t="shared" si="20"/>
        <v>0</v>
      </c>
      <c r="Z61" s="38">
        <f t="shared" si="21"/>
        <v>4.4225421369774719E-2</v>
      </c>
      <c r="AA61" s="39"/>
      <c r="AB61" s="40">
        <v>45198</v>
      </c>
      <c r="AC61" s="41">
        <v>45187</v>
      </c>
      <c r="AD61" s="42">
        <v>11</v>
      </c>
      <c r="AE61" s="43">
        <v>11</v>
      </c>
    </row>
    <row r="62" spans="2:31" ht="39.75" hidden="1" customHeight="1" outlineLevel="2" x14ac:dyDescent="0.25">
      <c r="B62" s="45"/>
      <c r="C62" s="46" t="s">
        <v>30</v>
      </c>
      <c r="D62" s="47" t="s">
        <v>87</v>
      </c>
      <c r="E62" s="48">
        <v>14398.28</v>
      </c>
      <c r="F62" s="49">
        <v>472.54999900000001</v>
      </c>
      <c r="G62" s="50">
        <v>636.77</v>
      </c>
      <c r="H62" s="51">
        <f t="shared" si="11"/>
        <v>164.22000099999997</v>
      </c>
      <c r="I62" s="52">
        <f t="shared" si="12"/>
        <v>0.34751878393295682</v>
      </c>
      <c r="J62" s="53">
        <f t="shared" si="13"/>
        <v>13761.51</v>
      </c>
      <c r="K62" s="54">
        <v>4.55</v>
      </c>
      <c r="L62" s="49">
        <v>4.55</v>
      </c>
      <c r="M62" s="50">
        <v>0</v>
      </c>
      <c r="N62" s="51">
        <f t="shared" si="14"/>
        <v>-4.55</v>
      </c>
      <c r="O62" s="52">
        <f t="shared" si="15"/>
        <v>-1</v>
      </c>
      <c r="P62" s="53">
        <f t="shared" si="16"/>
        <v>4.55</v>
      </c>
      <c r="Q62" s="54">
        <v>0</v>
      </c>
      <c r="R62" s="49">
        <v>0</v>
      </c>
      <c r="S62" s="50">
        <v>0</v>
      </c>
      <c r="T62" s="51">
        <f t="shared" si="17"/>
        <v>0</v>
      </c>
      <c r="U62" s="52">
        <f t="shared" si="18"/>
        <v>0</v>
      </c>
      <c r="V62" s="49">
        <v>0</v>
      </c>
      <c r="W62" s="50">
        <v>0</v>
      </c>
      <c r="X62" s="51">
        <f t="shared" si="19"/>
        <v>0</v>
      </c>
      <c r="Y62" s="52">
        <f t="shared" si="20"/>
        <v>0</v>
      </c>
      <c r="Z62" s="22">
        <f t="shared" si="21"/>
        <v>4.4225421369774719E-2</v>
      </c>
      <c r="AA62" s="55"/>
      <c r="AB62" s="56">
        <v>45198</v>
      </c>
      <c r="AC62" s="57">
        <v>45187</v>
      </c>
      <c r="AD62" s="58">
        <v>11</v>
      </c>
      <c r="AE62" s="59">
        <v>11</v>
      </c>
    </row>
    <row r="63" spans="2:31" ht="39.75" hidden="1" customHeight="1" outlineLevel="1" x14ac:dyDescent="0.25">
      <c r="B63" s="28" t="s">
        <v>88</v>
      </c>
      <c r="C63" s="29" t="s">
        <v>89</v>
      </c>
      <c r="D63" s="30" t="s">
        <v>87</v>
      </c>
      <c r="E63" s="31">
        <v>10308.52</v>
      </c>
      <c r="F63" s="32">
        <v>2669.3400550000001</v>
      </c>
      <c r="G63" s="33">
        <v>1182.5999999999999</v>
      </c>
      <c r="H63" s="33">
        <f t="shared" si="11"/>
        <v>-1486.7400550000002</v>
      </c>
      <c r="I63" s="34">
        <f t="shared" si="12"/>
        <v>-0.55696914756707538</v>
      </c>
      <c r="J63" s="35">
        <f t="shared" si="13"/>
        <v>9125.92</v>
      </c>
      <c r="K63" s="36">
        <v>1612.3200449999999</v>
      </c>
      <c r="L63" s="32">
        <v>1612.3200449999999</v>
      </c>
      <c r="M63" s="33">
        <v>0</v>
      </c>
      <c r="N63" s="33">
        <f t="shared" si="14"/>
        <v>-1612.3200449999999</v>
      </c>
      <c r="O63" s="34">
        <f t="shared" si="15"/>
        <v>-1</v>
      </c>
      <c r="P63" s="35">
        <f t="shared" si="16"/>
        <v>1612.3200449999999</v>
      </c>
      <c r="Q63" s="37">
        <v>143.94000399999999</v>
      </c>
      <c r="R63" s="32">
        <v>143.94000399999999</v>
      </c>
      <c r="S63" s="33">
        <v>0</v>
      </c>
      <c r="T63" s="33">
        <f t="shared" si="17"/>
        <v>-143.94000399999999</v>
      </c>
      <c r="U63" s="34">
        <f t="shared" si="18"/>
        <v>-1</v>
      </c>
      <c r="V63" s="32">
        <v>71.970001999999994</v>
      </c>
      <c r="W63" s="33">
        <v>0</v>
      </c>
      <c r="X63" s="33">
        <f t="shared" si="19"/>
        <v>-71.970001999999994</v>
      </c>
      <c r="Y63" s="34">
        <f t="shared" si="20"/>
        <v>-1</v>
      </c>
      <c r="Z63" s="38">
        <f t="shared" si="21"/>
        <v>0.1147206388501938</v>
      </c>
      <c r="AA63" s="39"/>
      <c r="AB63" s="40">
        <v>45204</v>
      </c>
      <c r="AC63" s="41">
        <v>45183</v>
      </c>
      <c r="AD63" s="42">
        <v>21</v>
      </c>
      <c r="AE63" s="43">
        <v>21</v>
      </c>
    </row>
    <row r="64" spans="2:31" ht="39.75" hidden="1" customHeight="1" outlineLevel="2" x14ac:dyDescent="0.25">
      <c r="B64" s="45"/>
      <c r="C64" s="46" t="s">
        <v>30</v>
      </c>
      <c r="D64" s="47" t="s">
        <v>87</v>
      </c>
      <c r="E64" s="48">
        <v>10308.52</v>
      </c>
      <c r="F64" s="49">
        <v>2669.3400550000001</v>
      </c>
      <c r="G64" s="50">
        <v>1182.5999999999999</v>
      </c>
      <c r="H64" s="51">
        <f t="shared" si="11"/>
        <v>-1486.7400550000002</v>
      </c>
      <c r="I64" s="52">
        <f t="shared" si="12"/>
        <v>-0.55696914756707538</v>
      </c>
      <c r="J64" s="53">
        <f t="shared" si="13"/>
        <v>9125.92</v>
      </c>
      <c r="K64" s="54">
        <v>1612.3200449999999</v>
      </c>
      <c r="L64" s="49">
        <v>1612.3200449999999</v>
      </c>
      <c r="M64" s="50">
        <v>0</v>
      </c>
      <c r="N64" s="51">
        <f t="shared" si="14"/>
        <v>-1612.3200449999999</v>
      </c>
      <c r="O64" s="52">
        <f t="shared" si="15"/>
        <v>-1</v>
      </c>
      <c r="P64" s="53">
        <f t="shared" si="16"/>
        <v>1612.3200449999999</v>
      </c>
      <c r="Q64" s="54">
        <v>143.94000399999999</v>
      </c>
      <c r="R64" s="49">
        <v>143.94000399999999</v>
      </c>
      <c r="S64" s="50">
        <v>0</v>
      </c>
      <c r="T64" s="51">
        <f t="shared" si="17"/>
        <v>-143.94000399999999</v>
      </c>
      <c r="U64" s="52">
        <f t="shared" si="18"/>
        <v>-1</v>
      </c>
      <c r="V64" s="49">
        <v>71.970001999999994</v>
      </c>
      <c r="W64" s="50">
        <v>0</v>
      </c>
      <c r="X64" s="51">
        <f t="shared" si="19"/>
        <v>-71.970001999999994</v>
      </c>
      <c r="Y64" s="52">
        <f t="shared" si="20"/>
        <v>-1</v>
      </c>
      <c r="Z64" s="22">
        <f t="shared" si="21"/>
        <v>0.1147206388501938</v>
      </c>
      <c r="AA64" s="55"/>
      <c r="AB64" s="56">
        <v>45204</v>
      </c>
      <c r="AC64" s="57">
        <v>45183</v>
      </c>
      <c r="AD64" s="58">
        <v>21</v>
      </c>
      <c r="AE64" s="59">
        <v>21</v>
      </c>
    </row>
    <row r="65" spans="2:31" ht="39.75" customHeight="1" collapsed="1" x14ac:dyDescent="0.25">
      <c r="B65" s="14">
        <v>7</v>
      </c>
      <c r="C65" s="15" t="s">
        <v>90</v>
      </c>
      <c r="D65" s="14"/>
      <c r="E65" s="16">
        <v>9334.99</v>
      </c>
      <c r="F65" s="17">
        <v>15037.429816</v>
      </c>
      <c r="G65" s="18">
        <v>151.18</v>
      </c>
      <c r="H65" s="18">
        <f t="shared" si="11"/>
        <v>-14886.249816</v>
      </c>
      <c r="I65" s="19">
        <f t="shared" si="12"/>
        <v>-0.98994642024269708</v>
      </c>
      <c r="J65" s="20">
        <f t="shared" si="13"/>
        <v>9183.81</v>
      </c>
      <c r="K65" s="21">
        <v>6054.3998750000001</v>
      </c>
      <c r="L65" s="17">
        <v>6054.3998750000001</v>
      </c>
      <c r="M65" s="18">
        <v>0</v>
      </c>
      <c r="N65" s="18">
        <f t="shared" si="14"/>
        <v>-6054.3998750000001</v>
      </c>
      <c r="O65" s="19">
        <f t="shared" si="15"/>
        <v>-1</v>
      </c>
      <c r="P65" s="20">
        <f t="shared" si="16"/>
        <v>6054.3998750000001</v>
      </c>
      <c r="Q65" s="21">
        <v>1594.7099619999999</v>
      </c>
      <c r="R65" s="17">
        <v>1594.7099619999999</v>
      </c>
      <c r="S65" s="18">
        <v>0</v>
      </c>
      <c r="T65" s="18">
        <f t="shared" si="17"/>
        <v>-1594.7099619999999</v>
      </c>
      <c r="U65" s="19">
        <f t="shared" si="18"/>
        <v>-1</v>
      </c>
      <c r="V65" s="17">
        <v>746.72998099999995</v>
      </c>
      <c r="W65" s="18">
        <v>0</v>
      </c>
      <c r="X65" s="18">
        <f t="shared" si="19"/>
        <v>-746.72998099999995</v>
      </c>
      <c r="Y65" s="19">
        <f t="shared" si="20"/>
        <v>-1</v>
      </c>
      <c r="Z65" s="22">
        <f t="shared" si="21"/>
        <v>1.6194982533457455E-2</v>
      </c>
      <c r="AA65" s="23"/>
      <c r="AB65" s="24">
        <v>45199</v>
      </c>
      <c r="AC65" s="25">
        <v>45168</v>
      </c>
      <c r="AD65" s="26">
        <v>31</v>
      </c>
      <c r="AE65" s="27">
        <v>31</v>
      </c>
    </row>
    <row r="66" spans="2:31" ht="39.75" hidden="1" customHeight="1" outlineLevel="1" x14ac:dyDescent="0.25">
      <c r="B66" s="28" t="s">
        <v>91</v>
      </c>
      <c r="C66" s="29" t="s">
        <v>92</v>
      </c>
      <c r="D66" s="30" t="s">
        <v>93</v>
      </c>
      <c r="E66" s="31">
        <v>9245.81</v>
      </c>
      <c r="F66" s="32">
        <v>14990.209816000001</v>
      </c>
      <c r="G66" s="33">
        <v>62</v>
      </c>
      <c r="H66" s="33">
        <f t="shared" si="11"/>
        <v>-14928.209816000001</v>
      </c>
      <c r="I66" s="34">
        <f t="shared" si="12"/>
        <v>-0.99586396716516778</v>
      </c>
      <c r="J66" s="35">
        <f t="shared" si="13"/>
        <v>9183.81</v>
      </c>
      <c r="K66" s="36">
        <v>6054.3998750000001</v>
      </c>
      <c r="L66" s="32">
        <v>6054.3998750000001</v>
      </c>
      <c r="M66" s="33">
        <v>0</v>
      </c>
      <c r="N66" s="33">
        <f t="shared" si="14"/>
        <v>-6054.3998750000001</v>
      </c>
      <c r="O66" s="34">
        <f t="shared" si="15"/>
        <v>-1</v>
      </c>
      <c r="P66" s="35">
        <f t="shared" si="16"/>
        <v>6054.3998750000001</v>
      </c>
      <c r="Q66" s="37">
        <v>1594.7099619999999</v>
      </c>
      <c r="R66" s="32">
        <v>1594.7099619999999</v>
      </c>
      <c r="S66" s="33">
        <v>0</v>
      </c>
      <c r="T66" s="33">
        <f t="shared" si="17"/>
        <v>-1594.7099619999999</v>
      </c>
      <c r="U66" s="34">
        <f t="shared" si="18"/>
        <v>-1</v>
      </c>
      <c r="V66" s="32">
        <v>746.72998099999995</v>
      </c>
      <c r="W66" s="33">
        <v>0</v>
      </c>
      <c r="X66" s="33">
        <f t="shared" si="19"/>
        <v>-746.72998099999995</v>
      </c>
      <c r="Y66" s="34">
        <f t="shared" si="20"/>
        <v>-1</v>
      </c>
      <c r="Z66" s="38">
        <f t="shared" si="21"/>
        <v>6.7057402217869507E-3</v>
      </c>
      <c r="AA66" s="39"/>
      <c r="AB66" s="40">
        <v>45179</v>
      </c>
      <c r="AC66" s="41">
        <v>45168</v>
      </c>
      <c r="AD66" s="42">
        <v>11</v>
      </c>
      <c r="AE66" s="43">
        <v>11</v>
      </c>
    </row>
    <row r="67" spans="2:31" ht="39.75" hidden="1" customHeight="1" outlineLevel="2" x14ac:dyDescent="0.25">
      <c r="B67" s="45"/>
      <c r="C67" s="46" t="s">
        <v>30</v>
      </c>
      <c r="D67" s="47" t="s">
        <v>94</v>
      </c>
      <c r="E67" s="48">
        <v>9245.81</v>
      </c>
      <c r="F67" s="49">
        <v>14990.209816000001</v>
      </c>
      <c r="G67" s="50">
        <v>62</v>
      </c>
      <c r="H67" s="51">
        <f t="shared" si="11"/>
        <v>-14928.209816000001</v>
      </c>
      <c r="I67" s="52">
        <f t="shared" si="12"/>
        <v>-0.99586396716516778</v>
      </c>
      <c r="J67" s="53">
        <f t="shared" si="13"/>
        <v>9183.81</v>
      </c>
      <c r="K67" s="54">
        <v>6054.3998750000001</v>
      </c>
      <c r="L67" s="49">
        <v>6054.3998750000001</v>
      </c>
      <c r="M67" s="50">
        <v>0</v>
      </c>
      <c r="N67" s="51">
        <f t="shared" si="14"/>
        <v>-6054.3998750000001</v>
      </c>
      <c r="O67" s="52">
        <f t="shared" si="15"/>
        <v>-1</v>
      </c>
      <c r="P67" s="53">
        <f t="shared" si="16"/>
        <v>6054.3998750000001</v>
      </c>
      <c r="Q67" s="54">
        <v>1594.7099619999999</v>
      </c>
      <c r="R67" s="49">
        <v>1594.7099619999999</v>
      </c>
      <c r="S67" s="50">
        <v>0</v>
      </c>
      <c r="T67" s="51">
        <f t="shared" si="17"/>
        <v>-1594.7099619999999</v>
      </c>
      <c r="U67" s="52">
        <f t="shared" si="18"/>
        <v>-1</v>
      </c>
      <c r="V67" s="49">
        <v>746.72998099999995</v>
      </c>
      <c r="W67" s="50">
        <v>0</v>
      </c>
      <c r="X67" s="51">
        <f t="shared" si="19"/>
        <v>-746.72998099999995</v>
      </c>
      <c r="Y67" s="52">
        <f t="shared" si="20"/>
        <v>-1</v>
      </c>
      <c r="Z67" s="22">
        <f t="shared" si="21"/>
        <v>6.7057402217869507E-3</v>
      </c>
      <c r="AA67" s="55"/>
      <c r="AB67" s="56">
        <v>45179</v>
      </c>
      <c r="AC67" s="57">
        <v>45168</v>
      </c>
      <c r="AD67" s="58">
        <v>11</v>
      </c>
      <c r="AE67" s="59">
        <v>11</v>
      </c>
    </row>
    <row r="68" spans="2:31" ht="39.75" hidden="1" customHeight="1" outlineLevel="1" x14ac:dyDescent="0.25">
      <c r="B68" s="28" t="s">
        <v>95</v>
      </c>
      <c r="C68" s="29" t="s">
        <v>96</v>
      </c>
      <c r="D68" s="30" t="s">
        <v>93</v>
      </c>
      <c r="E68" s="31">
        <v>89.18</v>
      </c>
      <c r="F68" s="32">
        <v>47.22</v>
      </c>
      <c r="G68" s="33">
        <v>89.18</v>
      </c>
      <c r="H68" s="33">
        <f t="shared" si="11"/>
        <v>41.960000000000008</v>
      </c>
      <c r="I68" s="34">
        <f t="shared" si="12"/>
        <v>0.88860652265989004</v>
      </c>
      <c r="J68" s="35" t="str">
        <f t="shared" si="13"/>
        <v>Выполнено</v>
      </c>
      <c r="K68" s="36">
        <v>0</v>
      </c>
      <c r="L68" s="32">
        <v>0</v>
      </c>
      <c r="M68" s="33">
        <v>0</v>
      </c>
      <c r="N68" s="33">
        <f t="shared" si="14"/>
        <v>0</v>
      </c>
      <c r="O68" s="34">
        <f t="shared" si="15"/>
        <v>0</v>
      </c>
      <c r="P68" s="35">
        <f t="shared" si="16"/>
        <v>0</v>
      </c>
      <c r="Q68" s="37">
        <v>0</v>
      </c>
      <c r="R68" s="32">
        <v>0</v>
      </c>
      <c r="S68" s="33">
        <v>0</v>
      </c>
      <c r="T68" s="33">
        <f t="shared" si="17"/>
        <v>0</v>
      </c>
      <c r="U68" s="34">
        <f t="shared" si="18"/>
        <v>0</v>
      </c>
      <c r="V68" s="32">
        <v>0</v>
      </c>
      <c r="W68" s="33">
        <v>0</v>
      </c>
      <c r="X68" s="33">
        <f t="shared" si="19"/>
        <v>0</v>
      </c>
      <c r="Y68" s="34">
        <f t="shared" si="20"/>
        <v>0</v>
      </c>
      <c r="Z68" s="38">
        <f t="shared" si="21"/>
        <v>1</v>
      </c>
      <c r="AA68" s="39"/>
      <c r="AB68" s="40">
        <v>45199</v>
      </c>
      <c r="AC68" s="41">
        <v>45154</v>
      </c>
      <c r="AD68" s="42">
        <v>45</v>
      </c>
      <c r="AE68" s="43">
        <v>45</v>
      </c>
    </row>
    <row r="69" spans="2:31" ht="39.75" hidden="1" customHeight="1" outlineLevel="2" x14ac:dyDescent="0.25">
      <c r="B69" s="45"/>
      <c r="C69" s="46" t="s">
        <v>30</v>
      </c>
      <c r="D69" s="47" t="s">
        <v>94</v>
      </c>
      <c r="E69" s="48">
        <v>89.18</v>
      </c>
      <c r="F69" s="49">
        <v>47.22</v>
      </c>
      <c r="G69" s="50">
        <v>89.18</v>
      </c>
      <c r="H69" s="51">
        <f t="shared" si="11"/>
        <v>41.960000000000008</v>
      </c>
      <c r="I69" s="52">
        <f t="shared" si="12"/>
        <v>0.88860652265989004</v>
      </c>
      <c r="J69" s="53" t="str">
        <f t="shared" si="13"/>
        <v>Выполнено</v>
      </c>
      <c r="K69" s="54">
        <v>0</v>
      </c>
      <c r="L69" s="49">
        <v>0</v>
      </c>
      <c r="M69" s="50">
        <v>0</v>
      </c>
      <c r="N69" s="51">
        <f t="shared" si="14"/>
        <v>0</v>
      </c>
      <c r="O69" s="52">
        <f t="shared" si="15"/>
        <v>0</v>
      </c>
      <c r="P69" s="53">
        <f t="shared" si="16"/>
        <v>0</v>
      </c>
      <c r="Q69" s="54">
        <v>0</v>
      </c>
      <c r="R69" s="49">
        <v>0</v>
      </c>
      <c r="S69" s="50">
        <v>0</v>
      </c>
      <c r="T69" s="51">
        <f t="shared" si="17"/>
        <v>0</v>
      </c>
      <c r="U69" s="52">
        <f t="shared" si="18"/>
        <v>0</v>
      </c>
      <c r="V69" s="49">
        <v>0</v>
      </c>
      <c r="W69" s="50">
        <v>0</v>
      </c>
      <c r="X69" s="51">
        <f t="shared" si="19"/>
        <v>0</v>
      </c>
      <c r="Y69" s="52">
        <f t="shared" si="20"/>
        <v>0</v>
      </c>
      <c r="Z69" s="22">
        <f t="shared" si="21"/>
        <v>1</v>
      </c>
      <c r="AA69" s="55"/>
      <c r="AB69" s="56">
        <v>45199</v>
      </c>
      <c r="AC69" s="57">
        <v>45154</v>
      </c>
      <c r="AD69" s="58">
        <v>45</v>
      </c>
      <c r="AE69" s="59">
        <v>45</v>
      </c>
    </row>
    <row r="70" spans="2:31" ht="39.75" customHeight="1" collapsed="1" x14ac:dyDescent="0.25">
      <c r="B70" s="14">
        <v>8</v>
      </c>
      <c r="C70" s="15" t="s">
        <v>97</v>
      </c>
      <c r="D70" s="14"/>
      <c r="E70" s="16">
        <v>85500</v>
      </c>
      <c r="F70" s="17">
        <v>13588.239906999999</v>
      </c>
      <c r="G70" s="18">
        <v>7829</v>
      </c>
      <c r="H70" s="18">
        <f t="shared" si="11"/>
        <v>-5759.2399069999992</v>
      </c>
      <c r="I70" s="19">
        <f t="shared" si="12"/>
        <v>-0.42384002243242108</v>
      </c>
      <c r="J70" s="20">
        <f t="shared" si="13"/>
        <v>77671</v>
      </c>
      <c r="K70" s="21">
        <v>6095.1699079999999</v>
      </c>
      <c r="L70" s="17">
        <v>6095.1699079999999</v>
      </c>
      <c r="M70" s="18">
        <v>0</v>
      </c>
      <c r="N70" s="18">
        <f t="shared" si="14"/>
        <v>-6095.1699079999999</v>
      </c>
      <c r="O70" s="19">
        <f t="shared" si="15"/>
        <v>-1</v>
      </c>
      <c r="P70" s="20">
        <f t="shared" si="16"/>
        <v>6095.1699079999999</v>
      </c>
      <c r="Q70" s="21">
        <v>0</v>
      </c>
      <c r="R70" s="17">
        <v>0</v>
      </c>
      <c r="S70" s="18">
        <v>0</v>
      </c>
      <c r="T70" s="18">
        <f t="shared" si="17"/>
        <v>0</v>
      </c>
      <c r="U70" s="19">
        <f t="shared" si="18"/>
        <v>0</v>
      </c>
      <c r="V70" s="17">
        <v>0</v>
      </c>
      <c r="W70" s="18">
        <v>0</v>
      </c>
      <c r="X70" s="18">
        <f t="shared" si="19"/>
        <v>0</v>
      </c>
      <c r="Y70" s="19">
        <f t="shared" si="20"/>
        <v>0</v>
      </c>
      <c r="Z70" s="22">
        <f t="shared" si="21"/>
        <v>9.1567251461988311E-2</v>
      </c>
      <c r="AA70" s="23"/>
      <c r="AB70" s="24">
        <v>45199</v>
      </c>
      <c r="AC70" s="25">
        <v>45219</v>
      </c>
      <c r="AD70" s="26">
        <v>-20</v>
      </c>
      <c r="AE70" s="27">
        <v>-20</v>
      </c>
    </row>
    <row r="71" spans="2:31" ht="39.75" hidden="1" customHeight="1" outlineLevel="1" x14ac:dyDescent="0.25">
      <c r="B71" s="28" t="s">
        <v>98</v>
      </c>
      <c r="C71" s="29" t="s">
        <v>99</v>
      </c>
      <c r="D71" s="30" t="s">
        <v>94</v>
      </c>
      <c r="E71" s="31">
        <v>30171</v>
      </c>
      <c r="F71" s="32">
        <v>570</v>
      </c>
      <c r="G71" s="33">
        <v>230</v>
      </c>
      <c r="H71" s="33">
        <f t="shared" ref="H71:H102" si="22">G71-F71</f>
        <v>-340</v>
      </c>
      <c r="I71" s="34">
        <f t="shared" ref="I71:I102" si="23">(IFERROR(H71/F71,0))</f>
        <v>-0.59649122807017541</v>
      </c>
      <c r="J71" s="35">
        <f t="shared" ref="J71:J102" si="24">IF(AND(OR(E71-G71=0,E71&lt;G71),E71&lt;&gt;0),"Выполнено",IF(E71&lt;&gt;0,E71-G71,"-"))</f>
        <v>29941</v>
      </c>
      <c r="K71" s="36">
        <v>280</v>
      </c>
      <c r="L71" s="32">
        <v>280</v>
      </c>
      <c r="M71" s="33">
        <v>0</v>
      </c>
      <c r="N71" s="33">
        <f t="shared" ref="N71:N102" si="25">M71-L71</f>
        <v>-280</v>
      </c>
      <c r="O71" s="34">
        <f t="shared" ref="O71:O102" si="26">(IFERROR(N71/L71,0))</f>
        <v>-1</v>
      </c>
      <c r="P71" s="35">
        <f t="shared" ref="P71:P102" si="27">IF(K71=0,0,IF((K71-M71)&gt;0,K71-M71,IF((K71-M71)&lt;=0,"Выполнено")))</f>
        <v>280</v>
      </c>
      <c r="Q71" s="37">
        <v>0</v>
      </c>
      <c r="R71" s="32">
        <v>0</v>
      </c>
      <c r="S71" s="33">
        <v>0</v>
      </c>
      <c r="T71" s="33">
        <f t="shared" ref="T71:T102" si="28">S71-R71</f>
        <v>0</v>
      </c>
      <c r="U71" s="34">
        <f t="shared" ref="U71:U102" si="29">(IFERROR(T71/R71,0))</f>
        <v>0</v>
      </c>
      <c r="V71" s="32">
        <v>0</v>
      </c>
      <c r="W71" s="33">
        <v>0</v>
      </c>
      <c r="X71" s="33">
        <f t="shared" ref="X71:X102" si="30">W71-V71</f>
        <v>0</v>
      </c>
      <c r="Y71" s="34">
        <f t="shared" ref="Y71:Y102" si="31">(IFERROR(X71/V71,0))</f>
        <v>0</v>
      </c>
      <c r="Z71" s="38">
        <f t="shared" ref="Z71:Z102" si="32">IFERROR(G71/E71,"-")</f>
        <v>7.6232143449007327E-3</v>
      </c>
      <c r="AA71" s="39"/>
      <c r="AB71" s="40">
        <v>45184</v>
      </c>
      <c r="AC71" s="41">
        <v>45197</v>
      </c>
      <c r="AD71" s="42">
        <v>-13</v>
      </c>
      <c r="AE71" s="43">
        <v>-13</v>
      </c>
    </row>
    <row r="72" spans="2:31" ht="39.75" hidden="1" customHeight="1" outlineLevel="2" x14ac:dyDescent="0.25">
      <c r="B72" s="45"/>
      <c r="C72" s="46" t="s">
        <v>30</v>
      </c>
      <c r="D72" s="47" t="s">
        <v>94</v>
      </c>
      <c r="E72" s="48">
        <v>30171</v>
      </c>
      <c r="F72" s="49">
        <v>570</v>
      </c>
      <c r="G72" s="50">
        <v>230</v>
      </c>
      <c r="H72" s="51">
        <f t="shared" si="22"/>
        <v>-340</v>
      </c>
      <c r="I72" s="52">
        <f t="shared" si="23"/>
        <v>-0.59649122807017541</v>
      </c>
      <c r="J72" s="53">
        <f t="shared" si="24"/>
        <v>29941</v>
      </c>
      <c r="K72" s="54">
        <v>280</v>
      </c>
      <c r="L72" s="49">
        <v>280</v>
      </c>
      <c r="M72" s="50">
        <v>0</v>
      </c>
      <c r="N72" s="51">
        <f t="shared" si="25"/>
        <v>-280</v>
      </c>
      <c r="O72" s="52">
        <f t="shared" si="26"/>
        <v>-1</v>
      </c>
      <c r="P72" s="53">
        <f t="shared" si="27"/>
        <v>280</v>
      </c>
      <c r="Q72" s="54">
        <v>0</v>
      </c>
      <c r="R72" s="49">
        <v>0</v>
      </c>
      <c r="S72" s="50">
        <v>0</v>
      </c>
      <c r="T72" s="51">
        <f t="shared" si="28"/>
        <v>0</v>
      </c>
      <c r="U72" s="52">
        <f t="shared" si="29"/>
        <v>0</v>
      </c>
      <c r="V72" s="49">
        <v>0</v>
      </c>
      <c r="W72" s="50">
        <v>0</v>
      </c>
      <c r="X72" s="51">
        <f t="shared" si="30"/>
        <v>0</v>
      </c>
      <c r="Y72" s="52">
        <f t="shared" si="31"/>
        <v>0</v>
      </c>
      <c r="Z72" s="22">
        <f t="shared" si="32"/>
        <v>7.6232143449007327E-3</v>
      </c>
      <c r="AA72" s="55"/>
      <c r="AB72" s="56">
        <v>45184</v>
      </c>
      <c r="AC72" s="57">
        <v>45197</v>
      </c>
      <c r="AD72" s="58">
        <v>-13</v>
      </c>
      <c r="AE72" s="59">
        <v>-13</v>
      </c>
    </row>
    <row r="73" spans="2:31" ht="39.75" hidden="1" customHeight="1" outlineLevel="1" x14ac:dyDescent="0.25">
      <c r="B73" s="28" t="s">
        <v>100</v>
      </c>
      <c r="C73" s="29" t="s">
        <v>101</v>
      </c>
      <c r="D73" s="30" t="s">
        <v>94</v>
      </c>
      <c r="E73" s="31">
        <v>28530</v>
      </c>
      <c r="F73" s="32">
        <v>8600.1699310000004</v>
      </c>
      <c r="G73" s="33">
        <v>6038</v>
      </c>
      <c r="H73" s="33">
        <f t="shared" si="22"/>
        <v>-2562.1699310000004</v>
      </c>
      <c r="I73" s="34">
        <f t="shared" si="23"/>
        <v>-0.29792084942001601</v>
      </c>
      <c r="J73" s="35">
        <f t="shared" si="24"/>
        <v>22492</v>
      </c>
      <c r="K73" s="36">
        <v>4275.1699310000004</v>
      </c>
      <c r="L73" s="32">
        <v>4275.1699310000004</v>
      </c>
      <c r="M73" s="33">
        <v>0</v>
      </c>
      <c r="N73" s="33">
        <f t="shared" si="25"/>
        <v>-4275.1699310000004</v>
      </c>
      <c r="O73" s="34">
        <f t="shared" si="26"/>
        <v>-1</v>
      </c>
      <c r="P73" s="35">
        <f t="shared" si="27"/>
        <v>4275.1699310000004</v>
      </c>
      <c r="Q73" s="37">
        <v>0</v>
      </c>
      <c r="R73" s="32">
        <v>0</v>
      </c>
      <c r="S73" s="33">
        <v>0</v>
      </c>
      <c r="T73" s="33">
        <f t="shared" si="28"/>
        <v>0</v>
      </c>
      <c r="U73" s="34">
        <f t="shared" si="29"/>
        <v>0</v>
      </c>
      <c r="V73" s="32">
        <v>0</v>
      </c>
      <c r="W73" s="33">
        <v>0</v>
      </c>
      <c r="X73" s="33">
        <f t="shared" si="30"/>
        <v>0</v>
      </c>
      <c r="Y73" s="34">
        <f t="shared" si="31"/>
        <v>0</v>
      </c>
      <c r="Z73" s="38">
        <f t="shared" si="32"/>
        <v>0.21163687346652646</v>
      </c>
      <c r="AA73" s="39"/>
      <c r="AB73" s="40">
        <v>45199</v>
      </c>
      <c r="AC73" s="41">
        <v>45178</v>
      </c>
      <c r="AD73" s="42">
        <v>21</v>
      </c>
      <c r="AE73" s="43">
        <v>21</v>
      </c>
    </row>
    <row r="74" spans="2:31" ht="39.75" hidden="1" customHeight="1" outlineLevel="2" x14ac:dyDescent="0.25">
      <c r="B74" s="45"/>
      <c r="C74" s="46" t="s">
        <v>30</v>
      </c>
      <c r="D74" s="47" t="s">
        <v>94</v>
      </c>
      <c r="E74" s="48">
        <v>28530</v>
      </c>
      <c r="F74" s="49">
        <v>8600.1699310000004</v>
      </c>
      <c r="G74" s="50">
        <v>6038</v>
      </c>
      <c r="H74" s="51">
        <f t="shared" si="22"/>
        <v>-2562.1699310000004</v>
      </c>
      <c r="I74" s="52">
        <f t="shared" si="23"/>
        <v>-0.29792084942001601</v>
      </c>
      <c r="J74" s="53">
        <f t="shared" si="24"/>
        <v>22492</v>
      </c>
      <c r="K74" s="54">
        <v>4275.1699310000004</v>
      </c>
      <c r="L74" s="49">
        <v>4275.1699310000004</v>
      </c>
      <c r="M74" s="50">
        <v>0</v>
      </c>
      <c r="N74" s="51">
        <f t="shared" si="25"/>
        <v>-4275.1699310000004</v>
      </c>
      <c r="O74" s="52">
        <f t="shared" si="26"/>
        <v>-1</v>
      </c>
      <c r="P74" s="53">
        <f t="shared" si="27"/>
        <v>4275.1699310000004</v>
      </c>
      <c r="Q74" s="54">
        <v>0</v>
      </c>
      <c r="R74" s="49">
        <v>0</v>
      </c>
      <c r="S74" s="50">
        <v>0</v>
      </c>
      <c r="T74" s="51">
        <f t="shared" si="28"/>
        <v>0</v>
      </c>
      <c r="U74" s="52">
        <f t="shared" si="29"/>
        <v>0</v>
      </c>
      <c r="V74" s="49">
        <v>0</v>
      </c>
      <c r="W74" s="50">
        <v>0</v>
      </c>
      <c r="X74" s="51">
        <f t="shared" si="30"/>
        <v>0</v>
      </c>
      <c r="Y74" s="52">
        <f t="shared" si="31"/>
        <v>0</v>
      </c>
      <c r="Z74" s="22">
        <f t="shared" si="32"/>
        <v>0.21163687346652646</v>
      </c>
      <c r="AA74" s="55"/>
      <c r="AB74" s="56">
        <v>45199</v>
      </c>
      <c r="AC74" s="57">
        <v>45178</v>
      </c>
      <c r="AD74" s="58">
        <v>21</v>
      </c>
      <c r="AE74" s="59">
        <v>21</v>
      </c>
    </row>
    <row r="75" spans="2:31" ht="39.75" hidden="1" customHeight="1" outlineLevel="1" x14ac:dyDescent="0.25">
      <c r="B75" s="28" t="s">
        <v>102</v>
      </c>
      <c r="C75" s="29" t="s">
        <v>103</v>
      </c>
      <c r="D75" s="30" t="s">
        <v>94</v>
      </c>
      <c r="E75" s="31">
        <v>3286</v>
      </c>
      <c r="F75" s="32">
        <v>241</v>
      </c>
      <c r="G75" s="33">
        <v>7</v>
      </c>
      <c r="H75" s="33">
        <f t="shared" si="22"/>
        <v>-234</v>
      </c>
      <c r="I75" s="34">
        <f t="shared" si="23"/>
        <v>-0.97095435684647302</v>
      </c>
      <c r="J75" s="35">
        <f t="shared" si="24"/>
        <v>3279</v>
      </c>
      <c r="K75" s="36">
        <v>117</v>
      </c>
      <c r="L75" s="32">
        <v>117</v>
      </c>
      <c r="M75" s="33">
        <v>0</v>
      </c>
      <c r="N75" s="33">
        <f t="shared" si="25"/>
        <v>-117</v>
      </c>
      <c r="O75" s="34">
        <f t="shared" si="26"/>
        <v>-1</v>
      </c>
      <c r="P75" s="35">
        <f t="shared" si="27"/>
        <v>117</v>
      </c>
      <c r="Q75" s="37">
        <v>0</v>
      </c>
      <c r="R75" s="32">
        <v>0</v>
      </c>
      <c r="S75" s="33">
        <v>0</v>
      </c>
      <c r="T75" s="33">
        <f t="shared" si="28"/>
        <v>0</v>
      </c>
      <c r="U75" s="34">
        <f t="shared" si="29"/>
        <v>0</v>
      </c>
      <c r="V75" s="32">
        <v>0</v>
      </c>
      <c r="W75" s="33">
        <v>0</v>
      </c>
      <c r="X75" s="33">
        <f t="shared" si="30"/>
        <v>0</v>
      </c>
      <c r="Y75" s="34">
        <f t="shared" si="31"/>
        <v>0</v>
      </c>
      <c r="Z75" s="38">
        <f t="shared" si="32"/>
        <v>2.1302495435179549E-3</v>
      </c>
      <c r="AA75" s="39"/>
      <c r="AB75" s="40">
        <v>45189</v>
      </c>
      <c r="AC75" s="41">
        <v>45193</v>
      </c>
      <c r="AD75" s="42">
        <v>-4</v>
      </c>
      <c r="AE75" s="43">
        <v>-4</v>
      </c>
    </row>
    <row r="76" spans="2:31" ht="39.75" hidden="1" customHeight="1" outlineLevel="2" x14ac:dyDescent="0.25">
      <c r="B76" s="45"/>
      <c r="C76" s="46" t="s">
        <v>30</v>
      </c>
      <c r="D76" s="47" t="s">
        <v>94</v>
      </c>
      <c r="E76" s="48">
        <v>3286</v>
      </c>
      <c r="F76" s="49">
        <v>241</v>
      </c>
      <c r="G76" s="50">
        <v>7</v>
      </c>
      <c r="H76" s="51">
        <f t="shared" si="22"/>
        <v>-234</v>
      </c>
      <c r="I76" s="52">
        <f t="shared" si="23"/>
        <v>-0.97095435684647302</v>
      </c>
      <c r="J76" s="53">
        <f t="shared" si="24"/>
        <v>3279</v>
      </c>
      <c r="K76" s="54">
        <v>117</v>
      </c>
      <c r="L76" s="49">
        <v>117</v>
      </c>
      <c r="M76" s="50">
        <v>0</v>
      </c>
      <c r="N76" s="51">
        <f t="shared" si="25"/>
        <v>-117</v>
      </c>
      <c r="O76" s="52">
        <f t="shared" si="26"/>
        <v>-1</v>
      </c>
      <c r="P76" s="53">
        <f t="shared" si="27"/>
        <v>117</v>
      </c>
      <c r="Q76" s="54">
        <v>0</v>
      </c>
      <c r="R76" s="49">
        <v>0</v>
      </c>
      <c r="S76" s="50">
        <v>0</v>
      </c>
      <c r="T76" s="51">
        <f t="shared" si="28"/>
        <v>0</v>
      </c>
      <c r="U76" s="52">
        <f t="shared" si="29"/>
        <v>0</v>
      </c>
      <c r="V76" s="49">
        <v>0</v>
      </c>
      <c r="W76" s="50">
        <v>0</v>
      </c>
      <c r="X76" s="51">
        <f t="shared" si="30"/>
        <v>0</v>
      </c>
      <c r="Y76" s="52">
        <f t="shared" si="31"/>
        <v>0</v>
      </c>
      <c r="Z76" s="22">
        <f t="shared" si="32"/>
        <v>2.1302495435179549E-3</v>
      </c>
      <c r="AA76" s="55"/>
      <c r="AB76" s="56">
        <v>45189</v>
      </c>
      <c r="AC76" s="57">
        <v>45193</v>
      </c>
      <c r="AD76" s="58">
        <v>-4</v>
      </c>
      <c r="AE76" s="59">
        <v>-4</v>
      </c>
    </row>
    <row r="77" spans="2:31" ht="39.75" hidden="1" customHeight="1" outlineLevel="1" x14ac:dyDescent="0.25">
      <c r="B77" s="28" t="s">
        <v>104</v>
      </c>
      <c r="C77" s="29" t="s">
        <v>105</v>
      </c>
      <c r="D77" s="30" t="s">
        <v>94</v>
      </c>
      <c r="E77" s="31">
        <v>15361</v>
      </c>
      <c r="F77" s="32">
        <v>3629.8699700000002</v>
      </c>
      <c r="G77" s="33">
        <v>1544</v>
      </c>
      <c r="H77" s="33">
        <f t="shared" si="22"/>
        <v>-2085.8699700000002</v>
      </c>
      <c r="I77" s="34">
        <f t="shared" si="23"/>
        <v>-0.57464041060401949</v>
      </c>
      <c r="J77" s="35">
        <f t="shared" si="24"/>
        <v>13817</v>
      </c>
      <c r="K77" s="36">
        <v>1217.7999709999999</v>
      </c>
      <c r="L77" s="32">
        <v>1217.7999709999999</v>
      </c>
      <c r="M77" s="33">
        <v>0</v>
      </c>
      <c r="N77" s="33">
        <f t="shared" si="25"/>
        <v>-1217.7999709999999</v>
      </c>
      <c r="O77" s="34">
        <f t="shared" si="26"/>
        <v>-1</v>
      </c>
      <c r="P77" s="35">
        <f t="shared" si="27"/>
        <v>1217.7999709999999</v>
      </c>
      <c r="Q77" s="37">
        <v>0</v>
      </c>
      <c r="R77" s="32">
        <v>0</v>
      </c>
      <c r="S77" s="33">
        <v>0</v>
      </c>
      <c r="T77" s="33">
        <f t="shared" si="28"/>
        <v>0</v>
      </c>
      <c r="U77" s="34">
        <f t="shared" si="29"/>
        <v>0</v>
      </c>
      <c r="V77" s="32">
        <v>0</v>
      </c>
      <c r="W77" s="33">
        <v>0</v>
      </c>
      <c r="X77" s="33">
        <f t="shared" si="30"/>
        <v>0</v>
      </c>
      <c r="Y77" s="34">
        <f t="shared" si="31"/>
        <v>0</v>
      </c>
      <c r="Z77" s="38">
        <f t="shared" si="32"/>
        <v>0.10051428943428162</v>
      </c>
      <c r="AA77" s="39"/>
      <c r="AB77" s="40">
        <v>45199</v>
      </c>
      <c r="AC77" s="41">
        <v>45219</v>
      </c>
      <c r="AD77" s="42">
        <v>-20</v>
      </c>
      <c r="AE77" s="43">
        <v>-20</v>
      </c>
    </row>
    <row r="78" spans="2:31" ht="39.75" hidden="1" customHeight="1" outlineLevel="2" x14ac:dyDescent="0.25">
      <c r="B78" s="45"/>
      <c r="C78" s="46" t="s">
        <v>30</v>
      </c>
      <c r="D78" s="47" t="s">
        <v>94</v>
      </c>
      <c r="E78" s="48">
        <v>15361</v>
      </c>
      <c r="F78" s="49">
        <v>3629.8699700000002</v>
      </c>
      <c r="G78" s="50">
        <v>1544</v>
      </c>
      <c r="H78" s="51">
        <f t="shared" si="22"/>
        <v>-2085.8699700000002</v>
      </c>
      <c r="I78" s="52">
        <f t="shared" si="23"/>
        <v>-0.57464041060401949</v>
      </c>
      <c r="J78" s="53">
        <f t="shared" si="24"/>
        <v>13817</v>
      </c>
      <c r="K78" s="54">
        <v>1217.7999709999999</v>
      </c>
      <c r="L78" s="49">
        <v>1217.7999709999999</v>
      </c>
      <c r="M78" s="50">
        <v>0</v>
      </c>
      <c r="N78" s="51">
        <f t="shared" si="25"/>
        <v>-1217.7999709999999</v>
      </c>
      <c r="O78" s="52">
        <f t="shared" si="26"/>
        <v>-1</v>
      </c>
      <c r="P78" s="53">
        <f t="shared" si="27"/>
        <v>1217.7999709999999</v>
      </c>
      <c r="Q78" s="54">
        <v>0</v>
      </c>
      <c r="R78" s="49">
        <v>0</v>
      </c>
      <c r="S78" s="50">
        <v>0</v>
      </c>
      <c r="T78" s="51">
        <f t="shared" si="28"/>
        <v>0</v>
      </c>
      <c r="U78" s="52">
        <f t="shared" si="29"/>
        <v>0</v>
      </c>
      <c r="V78" s="49">
        <v>0</v>
      </c>
      <c r="W78" s="50">
        <v>0</v>
      </c>
      <c r="X78" s="51">
        <f t="shared" si="30"/>
        <v>0</v>
      </c>
      <c r="Y78" s="52">
        <f t="shared" si="31"/>
        <v>0</v>
      </c>
      <c r="Z78" s="22">
        <f t="shared" si="32"/>
        <v>0.10051428943428162</v>
      </c>
      <c r="AA78" s="55"/>
      <c r="AB78" s="56">
        <v>45199</v>
      </c>
      <c r="AC78" s="57">
        <v>45219</v>
      </c>
      <c r="AD78" s="58">
        <v>-20</v>
      </c>
      <c r="AE78" s="59">
        <v>-20</v>
      </c>
    </row>
    <row r="79" spans="2:31" ht="39.75" hidden="1" customHeight="1" outlineLevel="1" x14ac:dyDescent="0.25">
      <c r="B79" s="28" t="s">
        <v>106</v>
      </c>
      <c r="C79" s="29" t="s">
        <v>107</v>
      </c>
      <c r="D79" s="30" t="s">
        <v>94</v>
      </c>
      <c r="E79" s="31">
        <v>8152</v>
      </c>
      <c r="F79" s="32">
        <v>547.20000600000003</v>
      </c>
      <c r="G79" s="33">
        <v>10</v>
      </c>
      <c r="H79" s="33">
        <f t="shared" si="22"/>
        <v>-537.20000600000003</v>
      </c>
      <c r="I79" s="34">
        <f t="shared" si="23"/>
        <v>-0.9817251463992126</v>
      </c>
      <c r="J79" s="35">
        <f t="shared" si="24"/>
        <v>8142</v>
      </c>
      <c r="K79" s="36">
        <v>205.200006</v>
      </c>
      <c r="L79" s="32">
        <v>205.200006</v>
      </c>
      <c r="M79" s="33">
        <v>0</v>
      </c>
      <c r="N79" s="33">
        <f t="shared" si="25"/>
        <v>-205.200006</v>
      </c>
      <c r="O79" s="34">
        <f t="shared" si="26"/>
        <v>-1</v>
      </c>
      <c r="P79" s="35">
        <f t="shared" si="27"/>
        <v>205.200006</v>
      </c>
      <c r="Q79" s="37">
        <v>0</v>
      </c>
      <c r="R79" s="32">
        <v>0</v>
      </c>
      <c r="S79" s="33">
        <v>0</v>
      </c>
      <c r="T79" s="33">
        <f t="shared" si="28"/>
        <v>0</v>
      </c>
      <c r="U79" s="34">
        <f t="shared" si="29"/>
        <v>0</v>
      </c>
      <c r="V79" s="32">
        <v>0</v>
      </c>
      <c r="W79" s="33">
        <v>0</v>
      </c>
      <c r="X79" s="33">
        <f t="shared" si="30"/>
        <v>0</v>
      </c>
      <c r="Y79" s="34">
        <f t="shared" si="31"/>
        <v>0</v>
      </c>
      <c r="Z79" s="38">
        <f t="shared" si="32"/>
        <v>1.2266928361138372E-3</v>
      </c>
      <c r="AA79" s="39"/>
      <c r="AB79" s="40">
        <v>45199</v>
      </c>
      <c r="AC79" s="41">
        <v>45197</v>
      </c>
      <c r="AD79" s="42">
        <v>2</v>
      </c>
      <c r="AE79" s="43">
        <v>2</v>
      </c>
    </row>
    <row r="80" spans="2:31" ht="39.75" hidden="1" customHeight="1" outlineLevel="2" x14ac:dyDescent="0.25">
      <c r="B80" s="45"/>
      <c r="C80" s="46" t="s">
        <v>30</v>
      </c>
      <c r="D80" s="47" t="s">
        <v>94</v>
      </c>
      <c r="E80" s="48">
        <v>8152</v>
      </c>
      <c r="F80" s="49">
        <v>547.20000600000003</v>
      </c>
      <c r="G80" s="50">
        <v>10</v>
      </c>
      <c r="H80" s="51">
        <f t="shared" si="22"/>
        <v>-537.20000600000003</v>
      </c>
      <c r="I80" s="52">
        <f t="shared" si="23"/>
        <v>-0.9817251463992126</v>
      </c>
      <c r="J80" s="53">
        <f t="shared" si="24"/>
        <v>8142</v>
      </c>
      <c r="K80" s="54">
        <v>205.200006</v>
      </c>
      <c r="L80" s="49">
        <v>205.200006</v>
      </c>
      <c r="M80" s="50">
        <v>0</v>
      </c>
      <c r="N80" s="51">
        <f t="shared" si="25"/>
        <v>-205.200006</v>
      </c>
      <c r="O80" s="52">
        <f t="shared" si="26"/>
        <v>-1</v>
      </c>
      <c r="P80" s="53">
        <f t="shared" si="27"/>
        <v>205.200006</v>
      </c>
      <c r="Q80" s="54">
        <v>0</v>
      </c>
      <c r="R80" s="49">
        <v>0</v>
      </c>
      <c r="S80" s="50">
        <v>0</v>
      </c>
      <c r="T80" s="51">
        <f t="shared" si="28"/>
        <v>0</v>
      </c>
      <c r="U80" s="52">
        <f t="shared" si="29"/>
        <v>0</v>
      </c>
      <c r="V80" s="49">
        <v>0</v>
      </c>
      <c r="W80" s="50">
        <v>0</v>
      </c>
      <c r="X80" s="51">
        <f t="shared" si="30"/>
        <v>0</v>
      </c>
      <c r="Y80" s="52">
        <f t="shared" si="31"/>
        <v>0</v>
      </c>
      <c r="Z80" s="22">
        <f t="shared" si="32"/>
        <v>1.2266928361138372E-3</v>
      </c>
      <c r="AA80" s="55"/>
      <c r="AB80" s="56">
        <v>45199</v>
      </c>
      <c r="AC80" s="57">
        <v>45197</v>
      </c>
      <c r="AD80" s="58">
        <v>2</v>
      </c>
      <c r="AE80" s="59">
        <v>2</v>
      </c>
    </row>
    <row r="81" spans="2:31" ht="39.75" customHeight="1" collapsed="1" x14ac:dyDescent="0.25">
      <c r="B81" s="14">
        <v>9</v>
      </c>
      <c r="C81" s="15" t="s">
        <v>108</v>
      </c>
      <c r="D81" s="14"/>
      <c r="E81" s="16">
        <v>91172.25</v>
      </c>
      <c r="F81" s="17">
        <v>49576.860105</v>
      </c>
      <c r="G81" s="18">
        <v>20334</v>
      </c>
      <c r="H81" s="18">
        <f t="shared" si="22"/>
        <v>-29242.860105</v>
      </c>
      <c r="I81" s="19">
        <f t="shared" si="23"/>
        <v>-0.58984897476495801</v>
      </c>
      <c r="J81" s="20">
        <f t="shared" si="24"/>
        <v>70838.25</v>
      </c>
      <c r="K81" s="21">
        <v>41415.449997000003</v>
      </c>
      <c r="L81" s="17">
        <v>41415.449997000003</v>
      </c>
      <c r="M81" s="18">
        <v>0</v>
      </c>
      <c r="N81" s="18">
        <f t="shared" si="25"/>
        <v>-41415.449997000003</v>
      </c>
      <c r="O81" s="19">
        <f t="shared" si="26"/>
        <v>-1</v>
      </c>
      <c r="P81" s="20">
        <f t="shared" si="27"/>
        <v>41415.449997000003</v>
      </c>
      <c r="Q81" s="21">
        <v>4</v>
      </c>
      <c r="R81" s="17">
        <v>4</v>
      </c>
      <c r="S81" s="18">
        <v>0</v>
      </c>
      <c r="T81" s="18">
        <f t="shared" si="28"/>
        <v>-4</v>
      </c>
      <c r="U81" s="19">
        <f t="shared" si="29"/>
        <v>-1</v>
      </c>
      <c r="V81" s="17">
        <v>2</v>
      </c>
      <c r="W81" s="18">
        <v>0</v>
      </c>
      <c r="X81" s="18">
        <f t="shared" si="30"/>
        <v>-2</v>
      </c>
      <c r="Y81" s="19">
        <f t="shared" si="31"/>
        <v>-1</v>
      </c>
      <c r="Z81" s="22">
        <f t="shared" si="32"/>
        <v>0.22302838857218069</v>
      </c>
      <c r="AA81" s="23"/>
      <c r="AB81" s="24">
        <v>45224</v>
      </c>
      <c r="AC81" s="25">
        <v>45220</v>
      </c>
      <c r="AD81" s="26">
        <v>4</v>
      </c>
      <c r="AE81" s="27">
        <v>4</v>
      </c>
    </row>
    <row r="82" spans="2:31" ht="39.75" hidden="1" customHeight="1" outlineLevel="1" x14ac:dyDescent="0.25">
      <c r="B82" s="28" t="s">
        <v>109</v>
      </c>
      <c r="C82" s="29" t="s">
        <v>110</v>
      </c>
      <c r="D82" s="30" t="s">
        <v>87</v>
      </c>
      <c r="E82" s="31">
        <v>18135</v>
      </c>
      <c r="F82" s="32">
        <v>3202.4499700000001</v>
      </c>
      <c r="G82" s="33">
        <v>1015</v>
      </c>
      <c r="H82" s="33">
        <f t="shared" si="22"/>
        <v>-2187.4499700000001</v>
      </c>
      <c r="I82" s="34">
        <f t="shared" si="23"/>
        <v>-0.68305515792335703</v>
      </c>
      <c r="J82" s="35">
        <f t="shared" si="24"/>
        <v>17120</v>
      </c>
      <c r="K82" s="36">
        <v>423.449997</v>
      </c>
      <c r="L82" s="32">
        <v>423.449997</v>
      </c>
      <c r="M82" s="33">
        <v>0</v>
      </c>
      <c r="N82" s="33">
        <f t="shared" si="25"/>
        <v>-423.449997</v>
      </c>
      <c r="O82" s="34">
        <f t="shared" si="26"/>
        <v>-1</v>
      </c>
      <c r="P82" s="35">
        <f t="shared" si="27"/>
        <v>423.449997</v>
      </c>
      <c r="Q82" s="37">
        <v>0</v>
      </c>
      <c r="R82" s="32">
        <v>0</v>
      </c>
      <c r="S82" s="33">
        <v>0</v>
      </c>
      <c r="T82" s="33">
        <f t="shared" si="28"/>
        <v>0</v>
      </c>
      <c r="U82" s="34">
        <f t="shared" si="29"/>
        <v>0</v>
      </c>
      <c r="V82" s="32">
        <v>0</v>
      </c>
      <c r="W82" s="33">
        <v>0</v>
      </c>
      <c r="X82" s="33">
        <f t="shared" si="30"/>
        <v>0</v>
      </c>
      <c r="Y82" s="34">
        <f t="shared" si="31"/>
        <v>0</v>
      </c>
      <c r="Z82" s="38">
        <f t="shared" si="32"/>
        <v>5.5969120485249518E-2</v>
      </c>
      <c r="AA82" s="39"/>
      <c r="AB82" s="40">
        <v>45219</v>
      </c>
      <c r="AC82" s="41">
        <v>45209</v>
      </c>
      <c r="AD82" s="42">
        <v>10</v>
      </c>
      <c r="AE82" s="43">
        <v>10</v>
      </c>
    </row>
    <row r="83" spans="2:31" ht="39.75" hidden="1" customHeight="1" outlineLevel="2" x14ac:dyDescent="0.25">
      <c r="B83" s="45"/>
      <c r="C83" s="46" t="s">
        <v>30</v>
      </c>
      <c r="D83" s="47" t="s">
        <v>87</v>
      </c>
      <c r="E83" s="48">
        <v>18135</v>
      </c>
      <c r="F83" s="49">
        <v>3202.4499700000001</v>
      </c>
      <c r="G83" s="50">
        <v>1015</v>
      </c>
      <c r="H83" s="51">
        <f t="shared" si="22"/>
        <v>-2187.4499700000001</v>
      </c>
      <c r="I83" s="52">
        <f t="shared" si="23"/>
        <v>-0.68305515792335703</v>
      </c>
      <c r="J83" s="53">
        <f t="shared" si="24"/>
        <v>17120</v>
      </c>
      <c r="K83" s="54">
        <v>423.449997</v>
      </c>
      <c r="L83" s="49">
        <v>423.449997</v>
      </c>
      <c r="M83" s="50">
        <v>0</v>
      </c>
      <c r="N83" s="51">
        <f t="shared" si="25"/>
        <v>-423.449997</v>
      </c>
      <c r="O83" s="52">
        <f t="shared" si="26"/>
        <v>-1</v>
      </c>
      <c r="P83" s="53">
        <f t="shared" si="27"/>
        <v>423.449997</v>
      </c>
      <c r="Q83" s="54">
        <v>0</v>
      </c>
      <c r="R83" s="49">
        <v>0</v>
      </c>
      <c r="S83" s="50">
        <v>0</v>
      </c>
      <c r="T83" s="51">
        <f t="shared" si="28"/>
        <v>0</v>
      </c>
      <c r="U83" s="52">
        <f t="shared" si="29"/>
        <v>0</v>
      </c>
      <c r="V83" s="49">
        <v>0</v>
      </c>
      <c r="W83" s="50">
        <v>0</v>
      </c>
      <c r="X83" s="51">
        <f t="shared" si="30"/>
        <v>0</v>
      </c>
      <c r="Y83" s="52">
        <f t="shared" si="31"/>
        <v>0</v>
      </c>
      <c r="Z83" s="22">
        <f t="shared" si="32"/>
        <v>5.5969120485249518E-2</v>
      </c>
      <c r="AA83" s="55"/>
      <c r="AB83" s="56">
        <v>45219</v>
      </c>
      <c r="AC83" s="57">
        <v>45209</v>
      </c>
      <c r="AD83" s="58">
        <v>10</v>
      </c>
      <c r="AE83" s="59">
        <v>10</v>
      </c>
    </row>
    <row r="84" spans="2:31" ht="39.75" hidden="1" customHeight="1" outlineLevel="1" x14ac:dyDescent="0.25">
      <c r="B84" s="28" t="s">
        <v>111</v>
      </c>
      <c r="C84" s="29" t="s">
        <v>112</v>
      </c>
      <c r="D84" s="30" t="s">
        <v>87</v>
      </c>
      <c r="E84" s="31">
        <v>11145</v>
      </c>
      <c r="F84" s="32">
        <v>3271.9101350000001</v>
      </c>
      <c r="G84" s="33">
        <v>795</v>
      </c>
      <c r="H84" s="33">
        <f t="shared" si="22"/>
        <v>-2476.9101350000001</v>
      </c>
      <c r="I84" s="34">
        <f t="shared" si="23"/>
        <v>-0.7570226665164812</v>
      </c>
      <c r="J84" s="35">
        <f t="shared" si="24"/>
        <v>10350</v>
      </c>
      <c r="K84" s="36">
        <v>475.5</v>
      </c>
      <c r="L84" s="32">
        <v>475.5</v>
      </c>
      <c r="M84" s="33">
        <v>0</v>
      </c>
      <c r="N84" s="33">
        <f t="shared" si="25"/>
        <v>-475.5</v>
      </c>
      <c r="O84" s="34">
        <f t="shared" si="26"/>
        <v>-1</v>
      </c>
      <c r="P84" s="35">
        <f t="shared" si="27"/>
        <v>475.5</v>
      </c>
      <c r="Q84" s="37">
        <v>0</v>
      </c>
      <c r="R84" s="32">
        <v>0</v>
      </c>
      <c r="S84" s="33">
        <v>0</v>
      </c>
      <c r="T84" s="33">
        <f t="shared" si="28"/>
        <v>0</v>
      </c>
      <c r="U84" s="34">
        <f t="shared" si="29"/>
        <v>0</v>
      </c>
      <c r="V84" s="32">
        <v>0</v>
      </c>
      <c r="W84" s="33">
        <v>0</v>
      </c>
      <c r="X84" s="33">
        <f t="shared" si="30"/>
        <v>0</v>
      </c>
      <c r="Y84" s="34">
        <f t="shared" si="31"/>
        <v>0</v>
      </c>
      <c r="Z84" s="38">
        <f t="shared" si="32"/>
        <v>7.1332436069986543E-2</v>
      </c>
      <c r="AA84" s="39"/>
      <c r="AB84" s="40">
        <v>45219</v>
      </c>
      <c r="AC84" s="41">
        <v>45209</v>
      </c>
      <c r="AD84" s="42">
        <v>10</v>
      </c>
      <c r="AE84" s="43">
        <v>10</v>
      </c>
    </row>
    <row r="85" spans="2:31" ht="39.75" hidden="1" customHeight="1" outlineLevel="2" x14ac:dyDescent="0.25">
      <c r="B85" s="45"/>
      <c r="C85" s="46" t="s">
        <v>30</v>
      </c>
      <c r="D85" s="47" t="s">
        <v>87</v>
      </c>
      <c r="E85" s="48">
        <v>11145</v>
      </c>
      <c r="F85" s="49">
        <v>3271.9101350000001</v>
      </c>
      <c r="G85" s="50">
        <v>795</v>
      </c>
      <c r="H85" s="51">
        <f t="shared" si="22"/>
        <v>-2476.9101350000001</v>
      </c>
      <c r="I85" s="52">
        <f t="shared" si="23"/>
        <v>-0.7570226665164812</v>
      </c>
      <c r="J85" s="53">
        <f t="shared" si="24"/>
        <v>10350</v>
      </c>
      <c r="K85" s="54">
        <v>475.5</v>
      </c>
      <c r="L85" s="49">
        <v>475.5</v>
      </c>
      <c r="M85" s="50">
        <v>0</v>
      </c>
      <c r="N85" s="51">
        <f t="shared" si="25"/>
        <v>-475.5</v>
      </c>
      <c r="O85" s="52">
        <f t="shared" si="26"/>
        <v>-1</v>
      </c>
      <c r="P85" s="53">
        <f t="shared" si="27"/>
        <v>475.5</v>
      </c>
      <c r="Q85" s="54">
        <v>0</v>
      </c>
      <c r="R85" s="49">
        <v>0</v>
      </c>
      <c r="S85" s="50">
        <v>0</v>
      </c>
      <c r="T85" s="51">
        <f t="shared" si="28"/>
        <v>0</v>
      </c>
      <c r="U85" s="52">
        <f t="shared" si="29"/>
        <v>0</v>
      </c>
      <c r="V85" s="49">
        <v>0</v>
      </c>
      <c r="W85" s="50">
        <v>0</v>
      </c>
      <c r="X85" s="51">
        <f t="shared" si="30"/>
        <v>0</v>
      </c>
      <c r="Y85" s="52">
        <f t="shared" si="31"/>
        <v>0</v>
      </c>
      <c r="Z85" s="22">
        <f t="shared" si="32"/>
        <v>7.1332436069986543E-2</v>
      </c>
      <c r="AA85" s="55"/>
      <c r="AB85" s="56">
        <v>45219</v>
      </c>
      <c r="AC85" s="57">
        <v>45209</v>
      </c>
      <c r="AD85" s="58">
        <v>10</v>
      </c>
      <c r="AE85" s="59">
        <v>10</v>
      </c>
    </row>
    <row r="86" spans="2:31" ht="39.75" hidden="1" customHeight="1" outlineLevel="1" x14ac:dyDescent="0.25">
      <c r="B86" s="28" t="s">
        <v>113</v>
      </c>
      <c r="C86" s="29" t="s">
        <v>114</v>
      </c>
      <c r="D86" s="30" t="s">
        <v>87</v>
      </c>
      <c r="E86" s="31">
        <v>8416.25</v>
      </c>
      <c r="F86" s="32">
        <v>1125</v>
      </c>
      <c r="G86" s="33">
        <v>967</v>
      </c>
      <c r="H86" s="33">
        <f t="shared" si="22"/>
        <v>-158</v>
      </c>
      <c r="I86" s="34">
        <f t="shared" si="23"/>
        <v>-0.14044444444444446</v>
      </c>
      <c r="J86" s="35">
        <f t="shared" si="24"/>
        <v>7449.25</v>
      </c>
      <c r="K86" s="36">
        <v>1125</v>
      </c>
      <c r="L86" s="32">
        <v>1125</v>
      </c>
      <c r="M86" s="33">
        <v>0</v>
      </c>
      <c r="N86" s="33">
        <f t="shared" si="25"/>
        <v>-1125</v>
      </c>
      <c r="O86" s="34">
        <f t="shared" si="26"/>
        <v>-1</v>
      </c>
      <c r="P86" s="35">
        <f t="shared" si="27"/>
        <v>1125</v>
      </c>
      <c r="Q86" s="37">
        <v>0</v>
      </c>
      <c r="R86" s="32">
        <v>0</v>
      </c>
      <c r="S86" s="33">
        <v>0</v>
      </c>
      <c r="T86" s="33">
        <f t="shared" si="28"/>
        <v>0</v>
      </c>
      <c r="U86" s="34">
        <f t="shared" si="29"/>
        <v>0</v>
      </c>
      <c r="V86" s="32">
        <v>0</v>
      </c>
      <c r="W86" s="33">
        <v>0</v>
      </c>
      <c r="X86" s="33">
        <f t="shared" si="30"/>
        <v>0</v>
      </c>
      <c r="Y86" s="34">
        <f t="shared" si="31"/>
        <v>0</v>
      </c>
      <c r="Z86" s="38">
        <f t="shared" si="32"/>
        <v>0.1148967770681717</v>
      </c>
      <c r="AA86" s="39"/>
      <c r="AB86" s="40">
        <v>45219</v>
      </c>
      <c r="AC86" s="41">
        <v>45213</v>
      </c>
      <c r="AD86" s="42">
        <v>6</v>
      </c>
      <c r="AE86" s="43">
        <v>6</v>
      </c>
    </row>
    <row r="87" spans="2:31" ht="39.75" hidden="1" customHeight="1" outlineLevel="2" x14ac:dyDescent="0.25">
      <c r="B87" s="45"/>
      <c r="C87" s="46" t="s">
        <v>30</v>
      </c>
      <c r="D87" s="47" t="s">
        <v>87</v>
      </c>
      <c r="E87" s="48">
        <v>8416.25</v>
      </c>
      <c r="F87" s="49">
        <v>1125</v>
      </c>
      <c r="G87" s="50">
        <v>967</v>
      </c>
      <c r="H87" s="51">
        <f t="shared" si="22"/>
        <v>-158</v>
      </c>
      <c r="I87" s="52">
        <f t="shared" si="23"/>
        <v>-0.14044444444444446</v>
      </c>
      <c r="J87" s="53">
        <f t="shared" si="24"/>
        <v>7449.25</v>
      </c>
      <c r="K87" s="54">
        <v>1125</v>
      </c>
      <c r="L87" s="49">
        <v>1125</v>
      </c>
      <c r="M87" s="50">
        <v>0</v>
      </c>
      <c r="N87" s="51">
        <f t="shared" si="25"/>
        <v>-1125</v>
      </c>
      <c r="O87" s="52">
        <f t="shared" si="26"/>
        <v>-1</v>
      </c>
      <c r="P87" s="53">
        <f t="shared" si="27"/>
        <v>1125</v>
      </c>
      <c r="Q87" s="54">
        <v>0</v>
      </c>
      <c r="R87" s="49">
        <v>0</v>
      </c>
      <c r="S87" s="50">
        <v>0</v>
      </c>
      <c r="T87" s="51">
        <f t="shared" si="28"/>
        <v>0</v>
      </c>
      <c r="U87" s="52">
        <f t="shared" si="29"/>
        <v>0</v>
      </c>
      <c r="V87" s="49">
        <v>0</v>
      </c>
      <c r="W87" s="50">
        <v>0</v>
      </c>
      <c r="X87" s="51">
        <f t="shared" si="30"/>
        <v>0</v>
      </c>
      <c r="Y87" s="52">
        <f t="shared" si="31"/>
        <v>0</v>
      </c>
      <c r="Z87" s="22">
        <f t="shared" si="32"/>
        <v>0.1148967770681717</v>
      </c>
      <c r="AA87" s="55"/>
      <c r="AB87" s="56">
        <v>45219</v>
      </c>
      <c r="AC87" s="57">
        <v>45213</v>
      </c>
      <c r="AD87" s="58">
        <v>6</v>
      </c>
      <c r="AE87" s="59">
        <v>6</v>
      </c>
    </row>
    <row r="88" spans="2:31" ht="39.75" hidden="1" customHeight="1" outlineLevel="1" x14ac:dyDescent="0.25">
      <c r="B88" s="28" t="s">
        <v>115</v>
      </c>
      <c r="C88" s="29" t="s">
        <v>116</v>
      </c>
      <c r="D88" s="30" t="s">
        <v>87</v>
      </c>
      <c r="E88" s="31">
        <v>39242</v>
      </c>
      <c r="F88" s="32">
        <v>39242</v>
      </c>
      <c r="G88" s="33">
        <v>15000</v>
      </c>
      <c r="H88" s="33">
        <f t="shared" si="22"/>
        <v>-24242</v>
      </c>
      <c r="I88" s="34">
        <f t="shared" si="23"/>
        <v>-0.61775648539829775</v>
      </c>
      <c r="J88" s="35">
        <f t="shared" si="24"/>
        <v>24242</v>
      </c>
      <c r="K88" s="36">
        <v>39242</v>
      </c>
      <c r="L88" s="32">
        <v>39242</v>
      </c>
      <c r="M88" s="33">
        <v>0</v>
      </c>
      <c r="N88" s="33">
        <f t="shared" si="25"/>
        <v>-39242</v>
      </c>
      <c r="O88" s="34">
        <f t="shared" si="26"/>
        <v>-1</v>
      </c>
      <c r="P88" s="35">
        <f t="shared" si="27"/>
        <v>39242</v>
      </c>
      <c r="Q88" s="37">
        <v>0</v>
      </c>
      <c r="R88" s="32">
        <v>0</v>
      </c>
      <c r="S88" s="33">
        <v>0</v>
      </c>
      <c r="T88" s="33">
        <f t="shared" si="28"/>
        <v>0</v>
      </c>
      <c r="U88" s="34">
        <f t="shared" si="29"/>
        <v>0</v>
      </c>
      <c r="V88" s="32">
        <v>0</v>
      </c>
      <c r="W88" s="33">
        <v>0</v>
      </c>
      <c r="X88" s="33">
        <f t="shared" si="30"/>
        <v>0</v>
      </c>
      <c r="Y88" s="34">
        <f t="shared" si="31"/>
        <v>0</v>
      </c>
      <c r="Z88" s="38">
        <f t="shared" si="32"/>
        <v>0.38224351460170225</v>
      </c>
      <c r="AA88" s="39"/>
      <c r="AB88" s="40">
        <v>45174</v>
      </c>
      <c r="AC88" s="41">
        <v>45192</v>
      </c>
      <c r="AD88" s="42">
        <v>-18</v>
      </c>
      <c r="AE88" s="43">
        <v>-18</v>
      </c>
    </row>
    <row r="89" spans="2:31" ht="39.75" hidden="1" customHeight="1" outlineLevel="2" x14ac:dyDescent="0.25">
      <c r="B89" s="45"/>
      <c r="C89" s="46" t="s">
        <v>30</v>
      </c>
      <c r="D89" s="47" t="s">
        <v>87</v>
      </c>
      <c r="E89" s="48">
        <v>39242</v>
      </c>
      <c r="F89" s="49">
        <v>39242</v>
      </c>
      <c r="G89" s="50">
        <v>15000</v>
      </c>
      <c r="H89" s="51">
        <f t="shared" si="22"/>
        <v>-24242</v>
      </c>
      <c r="I89" s="52">
        <f t="shared" si="23"/>
        <v>-0.61775648539829775</v>
      </c>
      <c r="J89" s="53">
        <f t="shared" si="24"/>
        <v>24242</v>
      </c>
      <c r="K89" s="54">
        <v>39242</v>
      </c>
      <c r="L89" s="49">
        <v>39242</v>
      </c>
      <c r="M89" s="50">
        <v>0</v>
      </c>
      <c r="N89" s="51">
        <f t="shared" si="25"/>
        <v>-39242</v>
      </c>
      <c r="O89" s="52">
        <f t="shared" si="26"/>
        <v>-1</v>
      </c>
      <c r="P89" s="53">
        <f t="shared" si="27"/>
        <v>39242</v>
      </c>
      <c r="Q89" s="54">
        <v>0</v>
      </c>
      <c r="R89" s="49">
        <v>0</v>
      </c>
      <c r="S89" s="50">
        <v>0</v>
      </c>
      <c r="T89" s="51">
        <f t="shared" si="28"/>
        <v>0</v>
      </c>
      <c r="U89" s="52">
        <f t="shared" si="29"/>
        <v>0</v>
      </c>
      <c r="V89" s="49">
        <v>0</v>
      </c>
      <c r="W89" s="50">
        <v>0</v>
      </c>
      <c r="X89" s="51">
        <f t="shared" si="30"/>
        <v>0</v>
      </c>
      <c r="Y89" s="52">
        <f t="shared" si="31"/>
        <v>0</v>
      </c>
      <c r="Z89" s="22">
        <f t="shared" si="32"/>
        <v>0.38224351460170225</v>
      </c>
      <c r="AA89" s="55"/>
      <c r="AB89" s="56">
        <v>45174</v>
      </c>
      <c r="AC89" s="57">
        <v>45192</v>
      </c>
      <c r="AD89" s="58">
        <v>-18</v>
      </c>
      <c r="AE89" s="59">
        <v>-18</v>
      </c>
    </row>
    <row r="90" spans="2:31" ht="39.75" hidden="1" customHeight="1" outlineLevel="1" x14ac:dyDescent="0.25">
      <c r="B90" s="28" t="s">
        <v>117</v>
      </c>
      <c r="C90" s="29" t="s">
        <v>118</v>
      </c>
      <c r="D90" s="30" t="s">
        <v>87</v>
      </c>
      <c r="E90" s="31">
        <v>3000</v>
      </c>
      <c r="F90" s="32">
        <v>25</v>
      </c>
      <c r="G90" s="33">
        <v>0</v>
      </c>
      <c r="H90" s="33">
        <f t="shared" si="22"/>
        <v>-25</v>
      </c>
      <c r="I90" s="34">
        <f t="shared" si="23"/>
        <v>-1</v>
      </c>
      <c r="J90" s="35">
        <f t="shared" si="24"/>
        <v>3000</v>
      </c>
      <c r="K90" s="36">
        <v>0</v>
      </c>
      <c r="L90" s="32">
        <v>0</v>
      </c>
      <c r="M90" s="33">
        <v>0</v>
      </c>
      <c r="N90" s="33">
        <f t="shared" si="25"/>
        <v>0</v>
      </c>
      <c r="O90" s="34">
        <f t="shared" si="26"/>
        <v>0</v>
      </c>
      <c r="P90" s="35">
        <f t="shared" si="27"/>
        <v>0</v>
      </c>
      <c r="Q90" s="37">
        <v>0</v>
      </c>
      <c r="R90" s="32">
        <v>0</v>
      </c>
      <c r="S90" s="33">
        <v>0</v>
      </c>
      <c r="T90" s="33">
        <f t="shared" si="28"/>
        <v>0</v>
      </c>
      <c r="U90" s="34">
        <f t="shared" si="29"/>
        <v>0</v>
      </c>
      <c r="V90" s="32">
        <v>0</v>
      </c>
      <c r="W90" s="33">
        <v>0</v>
      </c>
      <c r="X90" s="33">
        <f t="shared" si="30"/>
        <v>0</v>
      </c>
      <c r="Y90" s="34">
        <f t="shared" si="31"/>
        <v>0</v>
      </c>
      <c r="Z90" s="38">
        <f t="shared" si="32"/>
        <v>0</v>
      </c>
      <c r="AA90" s="39"/>
      <c r="AB90" s="40">
        <v>45174</v>
      </c>
      <c r="AC90" s="41">
        <v>45220</v>
      </c>
      <c r="AD90" s="42">
        <v>-46</v>
      </c>
      <c r="AE90" s="43">
        <v>-46</v>
      </c>
    </row>
    <row r="91" spans="2:31" ht="39.75" hidden="1" customHeight="1" outlineLevel="2" x14ac:dyDescent="0.25">
      <c r="B91" s="45"/>
      <c r="C91" s="46" t="s">
        <v>30</v>
      </c>
      <c r="D91" s="47" t="s">
        <v>87</v>
      </c>
      <c r="E91" s="48">
        <v>3000</v>
      </c>
      <c r="F91" s="49">
        <v>25</v>
      </c>
      <c r="G91" s="50">
        <v>0</v>
      </c>
      <c r="H91" s="51">
        <f t="shared" si="22"/>
        <v>-25</v>
      </c>
      <c r="I91" s="52">
        <f t="shared" si="23"/>
        <v>-1</v>
      </c>
      <c r="J91" s="53">
        <f t="shared" si="24"/>
        <v>3000</v>
      </c>
      <c r="K91" s="54">
        <v>0</v>
      </c>
      <c r="L91" s="49">
        <v>0</v>
      </c>
      <c r="M91" s="50">
        <v>0</v>
      </c>
      <c r="N91" s="51">
        <f t="shared" si="25"/>
        <v>0</v>
      </c>
      <c r="O91" s="52">
        <f t="shared" si="26"/>
        <v>0</v>
      </c>
      <c r="P91" s="53">
        <f t="shared" si="27"/>
        <v>0</v>
      </c>
      <c r="Q91" s="54">
        <v>0</v>
      </c>
      <c r="R91" s="49">
        <v>0</v>
      </c>
      <c r="S91" s="50">
        <v>0</v>
      </c>
      <c r="T91" s="51">
        <f t="shared" si="28"/>
        <v>0</v>
      </c>
      <c r="U91" s="52">
        <f t="shared" si="29"/>
        <v>0</v>
      </c>
      <c r="V91" s="49">
        <v>0</v>
      </c>
      <c r="W91" s="50">
        <v>0</v>
      </c>
      <c r="X91" s="51">
        <f t="shared" si="30"/>
        <v>0</v>
      </c>
      <c r="Y91" s="52">
        <f t="shared" si="31"/>
        <v>0</v>
      </c>
      <c r="Z91" s="22">
        <f t="shared" si="32"/>
        <v>0</v>
      </c>
      <c r="AA91" s="55"/>
      <c r="AB91" s="56">
        <v>45174</v>
      </c>
      <c r="AC91" s="57">
        <v>45220</v>
      </c>
      <c r="AD91" s="58">
        <v>-46</v>
      </c>
      <c r="AE91" s="59">
        <v>-46</v>
      </c>
    </row>
    <row r="92" spans="2:31" ht="39.75" hidden="1" customHeight="1" outlineLevel="1" x14ac:dyDescent="0.25">
      <c r="B92" s="28" t="s">
        <v>119</v>
      </c>
      <c r="C92" s="29" t="s">
        <v>120</v>
      </c>
      <c r="D92" s="30" t="s">
        <v>87</v>
      </c>
      <c r="E92" s="31">
        <v>10360</v>
      </c>
      <c r="F92" s="32">
        <v>2497.5</v>
      </c>
      <c r="G92" s="33">
        <v>2436</v>
      </c>
      <c r="H92" s="33">
        <f t="shared" si="22"/>
        <v>-61.5</v>
      </c>
      <c r="I92" s="34">
        <f t="shared" si="23"/>
        <v>-2.4624624624624624E-2</v>
      </c>
      <c r="J92" s="35">
        <f t="shared" si="24"/>
        <v>7924</v>
      </c>
      <c r="K92" s="36">
        <v>61.5</v>
      </c>
      <c r="L92" s="32">
        <v>61.5</v>
      </c>
      <c r="M92" s="33">
        <v>0</v>
      </c>
      <c r="N92" s="33">
        <f t="shared" si="25"/>
        <v>-61.5</v>
      </c>
      <c r="O92" s="34">
        <f t="shared" si="26"/>
        <v>-1</v>
      </c>
      <c r="P92" s="35">
        <f t="shared" si="27"/>
        <v>61.5</v>
      </c>
      <c r="Q92" s="37">
        <v>0</v>
      </c>
      <c r="R92" s="32">
        <v>0</v>
      </c>
      <c r="S92" s="33">
        <v>0</v>
      </c>
      <c r="T92" s="33">
        <f t="shared" si="28"/>
        <v>0</v>
      </c>
      <c r="U92" s="34">
        <f t="shared" si="29"/>
        <v>0</v>
      </c>
      <c r="V92" s="32">
        <v>0</v>
      </c>
      <c r="W92" s="33">
        <v>0</v>
      </c>
      <c r="X92" s="33">
        <f t="shared" si="30"/>
        <v>0</v>
      </c>
      <c r="Y92" s="34">
        <f t="shared" si="31"/>
        <v>0</v>
      </c>
      <c r="Z92" s="38">
        <f t="shared" si="32"/>
        <v>0.23513513513513515</v>
      </c>
      <c r="AA92" s="39"/>
      <c r="AB92" s="40">
        <v>45224</v>
      </c>
      <c r="AC92" s="41">
        <v>45169</v>
      </c>
      <c r="AD92" s="42">
        <v>55</v>
      </c>
      <c r="AE92" s="43">
        <v>55</v>
      </c>
    </row>
    <row r="93" spans="2:31" ht="39.75" hidden="1" customHeight="1" outlineLevel="2" x14ac:dyDescent="0.25">
      <c r="B93" s="45"/>
      <c r="C93" s="46" t="s">
        <v>30</v>
      </c>
      <c r="D93" s="47" t="s">
        <v>87</v>
      </c>
      <c r="E93" s="48">
        <v>10360</v>
      </c>
      <c r="F93" s="49">
        <v>2497.5</v>
      </c>
      <c r="G93" s="50">
        <v>2436</v>
      </c>
      <c r="H93" s="51">
        <f t="shared" si="22"/>
        <v>-61.5</v>
      </c>
      <c r="I93" s="52">
        <f t="shared" si="23"/>
        <v>-2.4624624624624624E-2</v>
      </c>
      <c r="J93" s="53">
        <f t="shared" si="24"/>
        <v>7924</v>
      </c>
      <c r="K93" s="54">
        <v>61.5</v>
      </c>
      <c r="L93" s="49">
        <v>61.5</v>
      </c>
      <c r="M93" s="50">
        <v>0</v>
      </c>
      <c r="N93" s="51">
        <f t="shared" si="25"/>
        <v>-61.5</v>
      </c>
      <c r="O93" s="52">
        <f t="shared" si="26"/>
        <v>-1</v>
      </c>
      <c r="P93" s="53">
        <f t="shared" si="27"/>
        <v>61.5</v>
      </c>
      <c r="Q93" s="54">
        <v>0</v>
      </c>
      <c r="R93" s="49">
        <v>0</v>
      </c>
      <c r="S93" s="50">
        <v>0</v>
      </c>
      <c r="T93" s="51">
        <f t="shared" si="28"/>
        <v>0</v>
      </c>
      <c r="U93" s="52">
        <f t="shared" si="29"/>
        <v>0</v>
      </c>
      <c r="V93" s="49">
        <v>0</v>
      </c>
      <c r="W93" s="50">
        <v>0</v>
      </c>
      <c r="X93" s="51">
        <f t="shared" si="30"/>
        <v>0</v>
      </c>
      <c r="Y93" s="52">
        <f t="shared" si="31"/>
        <v>0</v>
      </c>
      <c r="Z93" s="22">
        <f t="shared" si="32"/>
        <v>0.23513513513513515</v>
      </c>
      <c r="AA93" s="55"/>
      <c r="AB93" s="56">
        <v>45224</v>
      </c>
      <c r="AC93" s="57">
        <v>45169</v>
      </c>
      <c r="AD93" s="58">
        <v>55</v>
      </c>
      <c r="AE93" s="59">
        <v>55</v>
      </c>
    </row>
    <row r="94" spans="2:31" ht="39.75" hidden="1" customHeight="1" outlineLevel="1" x14ac:dyDescent="0.25">
      <c r="B94" s="28" t="s">
        <v>121</v>
      </c>
      <c r="C94" s="29" t="s">
        <v>122</v>
      </c>
      <c r="D94" s="30" t="s">
        <v>87</v>
      </c>
      <c r="E94" s="31">
        <v>669</v>
      </c>
      <c r="F94" s="32">
        <v>147</v>
      </c>
      <c r="G94" s="33">
        <v>80</v>
      </c>
      <c r="H94" s="33">
        <f t="shared" si="22"/>
        <v>-67</v>
      </c>
      <c r="I94" s="34">
        <f t="shared" si="23"/>
        <v>-0.45578231292517007</v>
      </c>
      <c r="J94" s="35">
        <f t="shared" si="24"/>
        <v>589</v>
      </c>
      <c r="K94" s="36">
        <v>63</v>
      </c>
      <c r="L94" s="32">
        <v>63</v>
      </c>
      <c r="M94" s="33">
        <v>0</v>
      </c>
      <c r="N94" s="33">
        <f t="shared" si="25"/>
        <v>-63</v>
      </c>
      <c r="O94" s="34">
        <f t="shared" si="26"/>
        <v>-1</v>
      </c>
      <c r="P94" s="35">
        <f t="shared" si="27"/>
        <v>63</v>
      </c>
      <c r="Q94" s="37">
        <v>4</v>
      </c>
      <c r="R94" s="32">
        <v>4</v>
      </c>
      <c r="S94" s="33">
        <v>0</v>
      </c>
      <c r="T94" s="33">
        <f t="shared" si="28"/>
        <v>-4</v>
      </c>
      <c r="U94" s="34">
        <f t="shared" si="29"/>
        <v>-1</v>
      </c>
      <c r="V94" s="32">
        <v>2</v>
      </c>
      <c r="W94" s="33">
        <v>0</v>
      </c>
      <c r="X94" s="33">
        <f t="shared" si="30"/>
        <v>-2</v>
      </c>
      <c r="Y94" s="34">
        <f t="shared" si="31"/>
        <v>-1</v>
      </c>
      <c r="Z94" s="38">
        <f t="shared" si="32"/>
        <v>0.11958146487294469</v>
      </c>
      <c r="AA94" s="39"/>
      <c r="AB94" s="40">
        <v>45219</v>
      </c>
      <c r="AC94" s="41">
        <v>45170</v>
      </c>
      <c r="AD94" s="42">
        <v>49</v>
      </c>
      <c r="AE94" s="43">
        <v>49</v>
      </c>
    </row>
    <row r="95" spans="2:31" ht="39.75" hidden="1" customHeight="1" outlineLevel="2" x14ac:dyDescent="0.25">
      <c r="B95" s="45"/>
      <c r="C95" s="46" t="s">
        <v>30</v>
      </c>
      <c r="D95" s="47" t="s">
        <v>51</v>
      </c>
      <c r="E95" s="48">
        <v>669</v>
      </c>
      <c r="F95" s="49">
        <v>147</v>
      </c>
      <c r="G95" s="50">
        <v>80</v>
      </c>
      <c r="H95" s="51">
        <f t="shared" si="22"/>
        <v>-67</v>
      </c>
      <c r="I95" s="52">
        <f t="shared" si="23"/>
        <v>-0.45578231292517007</v>
      </c>
      <c r="J95" s="53">
        <f t="shared" si="24"/>
        <v>589</v>
      </c>
      <c r="K95" s="54">
        <v>63</v>
      </c>
      <c r="L95" s="49">
        <v>63</v>
      </c>
      <c r="M95" s="50">
        <v>0</v>
      </c>
      <c r="N95" s="51">
        <f t="shared" si="25"/>
        <v>-63</v>
      </c>
      <c r="O95" s="52">
        <f t="shared" si="26"/>
        <v>-1</v>
      </c>
      <c r="P95" s="53">
        <f t="shared" si="27"/>
        <v>63</v>
      </c>
      <c r="Q95" s="54">
        <v>4</v>
      </c>
      <c r="R95" s="49">
        <v>4</v>
      </c>
      <c r="S95" s="50">
        <v>0</v>
      </c>
      <c r="T95" s="51">
        <f t="shared" si="28"/>
        <v>-4</v>
      </c>
      <c r="U95" s="52">
        <f t="shared" si="29"/>
        <v>-1</v>
      </c>
      <c r="V95" s="49">
        <v>2</v>
      </c>
      <c r="W95" s="50">
        <v>0</v>
      </c>
      <c r="X95" s="51">
        <f t="shared" si="30"/>
        <v>-2</v>
      </c>
      <c r="Y95" s="52">
        <f t="shared" si="31"/>
        <v>-1</v>
      </c>
      <c r="Z95" s="22">
        <f t="shared" si="32"/>
        <v>0.11958146487294469</v>
      </c>
      <c r="AA95" s="55"/>
      <c r="AB95" s="56">
        <v>45219</v>
      </c>
      <c r="AC95" s="57">
        <v>45170</v>
      </c>
      <c r="AD95" s="58">
        <v>49</v>
      </c>
      <c r="AE95" s="59">
        <v>49</v>
      </c>
    </row>
    <row r="96" spans="2:31" ht="39.75" hidden="1" customHeight="1" outlineLevel="1" x14ac:dyDescent="0.25">
      <c r="B96" s="28" t="s">
        <v>123</v>
      </c>
      <c r="C96" s="29" t="s">
        <v>124</v>
      </c>
      <c r="D96" s="30" t="s">
        <v>87</v>
      </c>
      <c r="E96" s="31">
        <v>205</v>
      </c>
      <c r="F96" s="32">
        <v>66</v>
      </c>
      <c r="G96" s="33">
        <v>41</v>
      </c>
      <c r="H96" s="33">
        <f t="shared" si="22"/>
        <v>-25</v>
      </c>
      <c r="I96" s="34">
        <f t="shared" si="23"/>
        <v>-0.37878787878787878</v>
      </c>
      <c r="J96" s="35">
        <f t="shared" si="24"/>
        <v>164</v>
      </c>
      <c r="K96" s="36">
        <v>25</v>
      </c>
      <c r="L96" s="32">
        <v>25</v>
      </c>
      <c r="M96" s="33">
        <v>0</v>
      </c>
      <c r="N96" s="33">
        <f t="shared" si="25"/>
        <v>-25</v>
      </c>
      <c r="O96" s="34">
        <f t="shared" si="26"/>
        <v>-1</v>
      </c>
      <c r="P96" s="35">
        <f t="shared" si="27"/>
        <v>25</v>
      </c>
      <c r="Q96" s="37">
        <v>0</v>
      </c>
      <c r="R96" s="32">
        <v>0</v>
      </c>
      <c r="S96" s="33">
        <v>0</v>
      </c>
      <c r="T96" s="33">
        <f t="shared" si="28"/>
        <v>0</v>
      </c>
      <c r="U96" s="34">
        <f t="shared" si="29"/>
        <v>0</v>
      </c>
      <c r="V96" s="32">
        <v>0</v>
      </c>
      <c r="W96" s="33">
        <v>0</v>
      </c>
      <c r="X96" s="33">
        <f t="shared" si="30"/>
        <v>0</v>
      </c>
      <c r="Y96" s="34">
        <f t="shared" si="31"/>
        <v>0</v>
      </c>
      <c r="Z96" s="38">
        <f t="shared" si="32"/>
        <v>0.2</v>
      </c>
      <c r="AA96" s="39"/>
      <c r="AB96" s="40">
        <v>45207</v>
      </c>
      <c r="AC96" s="41">
        <v>45214</v>
      </c>
      <c r="AD96" s="42">
        <v>-7</v>
      </c>
      <c r="AE96" s="43">
        <v>-7</v>
      </c>
    </row>
    <row r="97" spans="2:31" ht="39.75" hidden="1" customHeight="1" outlineLevel="2" x14ac:dyDescent="0.25">
      <c r="B97" s="45"/>
      <c r="C97" s="46" t="s">
        <v>30</v>
      </c>
      <c r="D97" s="47" t="s">
        <v>51</v>
      </c>
      <c r="E97" s="48">
        <v>205</v>
      </c>
      <c r="F97" s="49">
        <v>66</v>
      </c>
      <c r="G97" s="50">
        <v>41</v>
      </c>
      <c r="H97" s="51">
        <f t="shared" si="22"/>
        <v>-25</v>
      </c>
      <c r="I97" s="52">
        <f t="shared" si="23"/>
        <v>-0.37878787878787878</v>
      </c>
      <c r="J97" s="53">
        <f t="shared" si="24"/>
        <v>164</v>
      </c>
      <c r="K97" s="54">
        <v>25</v>
      </c>
      <c r="L97" s="49">
        <v>25</v>
      </c>
      <c r="M97" s="50">
        <v>0</v>
      </c>
      <c r="N97" s="51">
        <f t="shared" si="25"/>
        <v>-25</v>
      </c>
      <c r="O97" s="52">
        <f t="shared" si="26"/>
        <v>-1</v>
      </c>
      <c r="P97" s="53">
        <f t="shared" si="27"/>
        <v>25</v>
      </c>
      <c r="Q97" s="54">
        <v>0</v>
      </c>
      <c r="R97" s="49">
        <v>0</v>
      </c>
      <c r="S97" s="50">
        <v>0</v>
      </c>
      <c r="T97" s="51">
        <f t="shared" si="28"/>
        <v>0</v>
      </c>
      <c r="U97" s="52">
        <f t="shared" si="29"/>
        <v>0</v>
      </c>
      <c r="V97" s="49">
        <v>0</v>
      </c>
      <c r="W97" s="50">
        <v>0</v>
      </c>
      <c r="X97" s="51">
        <f t="shared" si="30"/>
        <v>0</v>
      </c>
      <c r="Y97" s="52">
        <f t="shared" si="31"/>
        <v>0</v>
      </c>
      <c r="Z97" s="22">
        <f t="shared" si="32"/>
        <v>0.2</v>
      </c>
      <c r="AA97" s="55"/>
      <c r="AB97" s="56">
        <v>45207</v>
      </c>
      <c r="AC97" s="57">
        <v>45214</v>
      </c>
      <c r="AD97" s="58">
        <v>-7</v>
      </c>
      <c r="AE97" s="59">
        <v>-7</v>
      </c>
    </row>
    <row r="98" spans="2:31" ht="39.75" customHeight="1" collapsed="1" x14ac:dyDescent="0.25">
      <c r="B98" s="14">
        <v>10</v>
      </c>
      <c r="C98" s="15" t="s">
        <v>125</v>
      </c>
      <c r="D98" s="14"/>
      <c r="E98" s="16">
        <v>69977.820000000007</v>
      </c>
      <c r="F98" s="17">
        <v>45780.979994000001</v>
      </c>
      <c r="G98" s="18">
        <v>17632.580000000002</v>
      </c>
      <c r="H98" s="18">
        <f t="shared" si="22"/>
        <v>-28148.399993999999</v>
      </c>
      <c r="I98" s="19">
        <f t="shared" si="23"/>
        <v>-0.61484922336064218</v>
      </c>
      <c r="J98" s="20">
        <f t="shared" si="24"/>
        <v>52345.240000000005</v>
      </c>
      <c r="K98" s="21">
        <v>40436.559994000003</v>
      </c>
      <c r="L98" s="17">
        <v>40436.559994000003</v>
      </c>
      <c r="M98" s="18">
        <v>0</v>
      </c>
      <c r="N98" s="18">
        <f t="shared" si="25"/>
        <v>-40436.559994000003</v>
      </c>
      <c r="O98" s="19">
        <f t="shared" si="26"/>
        <v>-1</v>
      </c>
      <c r="P98" s="20">
        <f t="shared" si="27"/>
        <v>40436.559994000003</v>
      </c>
      <c r="Q98" s="21">
        <v>10</v>
      </c>
      <c r="R98" s="17">
        <v>10</v>
      </c>
      <c r="S98" s="18">
        <v>0</v>
      </c>
      <c r="T98" s="18">
        <f t="shared" si="28"/>
        <v>-10</v>
      </c>
      <c r="U98" s="19">
        <f t="shared" si="29"/>
        <v>-1</v>
      </c>
      <c r="V98" s="17">
        <v>5</v>
      </c>
      <c r="W98" s="18">
        <v>0</v>
      </c>
      <c r="X98" s="18">
        <f t="shared" si="30"/>
        <v>-5</v>
      </c>
      <c r="Y98" s="19">
        <f t="shared" si="31"/>
        <v>-1</v>
      </c>
      <c r="Z98" s="22">
        <f t="shared" si="32"/>
        <v>0.25197383971092557</v>
      </c>
      <c r="AA98" s="23"/>
      <c r="AB98" s="24">
        <v>45219</v>
      </c>
      <c r="AC98" s="25">
        <v>45220</v>
      </c>
      <c r="AD98" s="26">
        <v>-1</v>
      </c>
      <c r="AE98" s="27">
        <v>-1</v>
      </c>
    </row>
    <row r="99" spans="2:31" ht="39.75" hidden="1" customHeight="1" outlineLevel="1" x14ac:dyDescent="0.25">
      <c r="B99" s="45"/>
      <c r="C99" s="46" t="s">
        <v>30</v>
      </c>
      <c r="D99" s="47" t="s">
        <v>94</v>
      </c>
      <c r="E99" s="48">
        <v>919.7</v>
      </c>
      <c r="F99" s="49">
        <v>530.41</v>
      </c>
      <c r="G99" s="50">
        <v>38.1</v>
      </c>
      <c r="H99" s="51">
        <f t="shared" si="22"/>
        <v>-492.30999999999995</v>
      </c>
      <c r="I99" s="52">
        <f t="shared" si="23"/>
        <v>-0.9281687750985087</v>
      </c>
      <c r="J99" s="53">
        <f t="shared" si="24"/>
        <v>881.6</v>
      </c>
      <c r="K99" s="54">
        <v>464.6</v>
      </c>
      <c r="L99" s="49">
        <v>464.6</v>
      </c>
      <c r="M99" s="50">
        <v>0</v>
      </c>
      <c r="N99" s="51">
        <f t="shared" si="25"/>
        <v>-464.6</v>
      </c>
      <c r="O99" s="52">
        <f t="shared" si="26"/>
        <v>-1</v>
      </c>
      <c r="P99" s="53">
        <f t="shared" si="27"/>
        <v>464.6</v>
      </c>
      <c r="Q99" s="54">
        <v>10</v>
      </c>
      <c r="R99" s="49">
        <v>10</v>
      </c>
      <c r="S99" s="50">
        <v>0</v>
      </c>
      <c r="T99" s="51">
        <f t="shared" si="28"/>
        <v>-10</v>
      </c>
      <c r="U99" s="52">
        <f t="shared" si="29"/>
        <v>-1</v>
      </c>
      <c r="V99" s="49">
        <v>5</v>
      </c>
      <c r="W99" s="50">
        <v>0</v>
      </c>
      <c r="X99" s="51">
        <f t="shared" si="30"/>
        <v>-5</v>
      </c>
      <c r="Y99" s="52">
        <f t="shared" si="31"/>
        <v>-1</v>
      </c>
      <c r="Z99" s="22">
        <f t="shared" si="32"/>
        <v>4.1426552136566271E-2</v>
      </c>
      <c r="AA99" s="55"/>
      <c r="AB99" s="56">
        <v>45219</v>
      </c>
      <c r="AC99" s="57">
        <v>45190</v>
      </c>
      <c r="AD99" s="58">
        <v>29</v>
      </c>
      <c r="AE99" s="59">
        <v>29</v>
      </c>
    </row>
    <row r="100" spans="2:31" ht="39.75" hidden="1" customHeight="1" outlineLevel="1" x14ac:dyDescent="0.25">
      <c r="B100" s="45"/>
      <c r="C100" s="46" t="s">
        <v>30</v>
      </c>
      <c r="D100" s="47" t="s">
        <v>87</v>
      </c>
      <c r="E100" s="48">
        <v>57733</v>
      </c>
      <c r="F100" s="49">
        <v>43672.289992999999</v>
      </c>
      <c r="G100" s="50">
        <v>16706</v>
      </c>
      <c r="H100" s="51">
        <f t="shared" si="22"/>
        <v>-26966.289992999999</v>
      </c>
      <c r="I100" s="52">
        <f t="shared" si="23"/>
        <v>-0.61746910906944164</v>
      </c>
      <c r="J100" s="53">
        <f t="shared" si="24"/>
        <v>41027</v>
      </c>
      <c r="K100" s="54">
        <v>39672.289992999999</v>
      </c>
      <c r="L100" s="49">
        <v>39672.289992999999</v>
      </c>
      <c r="M100" s="50">
        <v>0</v>
      </c>
      <c r="N100" s="51">
        <f t="shared" si="25"/>
        <v>-39672.289992999999</v>
      </c>
      <c r="O100" s="52">
        <f t="shared" si="26"/>
        <v>-1</v>
      </c>
      <c r="P100" s="53">
        <f t="shared" si="27"/>
        <v>39672.289992999999</v>
      </c>
      <c r="Q100" s="54">
        <v>0</v>
      </c>
      <c r="R100" s="49">
        <v>0</v>
      </c>
      <c r="S100" s="50">
        <v>0</v>
      </c>
      <c r="T100" s="51">
        <f t="shared" si="28"/>
        <v>0</v>
      </c>
      <c r="U100" s="52">
        <f t="shared" si="29"/>
        <v>0</v>
      </c>
      <c r="V100" s="49">
        <v>0</v>
      </c>
      <c r="W100" s="50">
        <v>0</v>
      </c>
      <c r="X100" s="51">
        <f t="shared" si="30"/>
        <v>0</v>
      </c>
      <c r="Y100" s="52">
        <f t="shared" si="31"/>
        <v>0</v>
      </c>
      <c r="Z100" s="22">
        <f t="shared" si="32"/>
        <v>0.28936656678156342</v>
      </c>
      <c r="AA100" s="55"/>
      <c r="AB100" s="56">
        <v>45219</v>
      </c>
      <c r="AC100" s="57">
        <v>45168</v>
      </c>
      <c r="AD100" s="58">
        <v>51</v>
      </c>
      <c r="AE100" s="59">
        <v>51</v>
      </c>
    </row>
    <row r="101" spans="2:31" ht="39.75" hidden="1" customHeight="1" outlineLevel="1" x14ac:dyDescent="0.25">
      <c r="B101" s="45"/>
      <c r="C101" s="46" t="s">
        <v>30</v>
      </c>
      <c r="D101" s="47" t="s">
        <v>79</v>
      </c>
      <c r="E101" s="48">
        <v>8469.1200000000008</v>
      </c>
      <c r="F101" s="49">
        <v>621.28000099999997</v>
      </c>
      <c r="G101" s="50">
        <v>405.48</v>
      </c>
      <c r="H101" s="51">
        <f t="shared" si="22"/>
        <v>-215.80000099999995</v>
      </c>
      <c r="I101" s="52">
        <f t="shared" si="23"/>
        <v>-0.34734741284550052</v>
      </c>
      <c r="J101" s="53">
        <f t="shared" si="24"/>
        <v>8063.6400000000012</v>
      </c>
      <c r="K101" s="54">
        <v>67.670000999999999</v>
      </c>
      <c r="L101" s="49">
        <v>67.670000999999999</v>
      </c>
      <c r="M101" s="50">
        <v>0</v>
      </c>
      <c r="N101" s="51">
        <f t="shared" si="25"/>
        <v>-67.670000999999999</v>
      </c>
      <c r="O101" s="52">
        <f t="shared" si="26"/>
        <v>-1</v>
      </c>
      <c r="P101" s="53">
        <f t="shared" si="27"/>
        <v>67.670000999999999</v>
      </c>
      <c r="Q101" s="54">
        <v>0</v>
      </c>
      <c r="R101" s="49">
        <v>0</v>
      </c>
      <c r="S101" s="50">
        <v>0</v>
      </c>
      <c r="T101" s="51">
        <f t="shared" si="28"/>
        <v>0</v>
      </c>
      <c r="U101" s="52">
        <f t="shared" si="29"/>
        <v>0</v>
      </c>
      <c r="V101" s="49">
        <v>0</v>
      </c>
      <c r="W101" s="50">
        <v>0</v>
      </c>
      <c r="X101" s="51">
        <f t="shared" si="30"/>
        <v>0</v>
      </c>
      <c r="Y101" s="52">
        <f t="shared" si="31"/>
        <v>0</v>
      </c>
      <c r="Z101" s="22">
        <f t="shared" si="32"/>
        <v>4.7877465427340733E-2</v>
      </c>
      <c r="AA101" s="55"/>
      <c r="AB101" s="56">
        <v>45219</v>
      </c>
      <c r="AC101" s="57">
        <v>45162</v>
      </c>
      <c r="AD101" s="58">
        <v>57</v>
      </c>
      <c r="AE101" s="59">
        <v>57</v>
      </c>
    </row>
    <row r="102" spans="2:31" ht="39.75" hidden="1" customHeight="1" outlineLevel="1" x14ac:dyDescent="0.25">
      <c r="B102" s="45"/>
      <c r="C102" s="46" t="s">
        <v>30</v>
      </c>
      <c r="D102" s="47" t="s">
        <v>31</v>
      </c>
      <c r="E102" s="48">
        <v>2667</v>
      </c>
      <c r="F102" s="49">
        <v>764</v>
      </c>
      <c r="G102" s="50">
        <v>483</v>
      </c>
      <c r="H102" s="51">
        <f t="shared" si="22"/>
        <v>-281</v>
      </c>
      <c r="I102" s="52">
        <f t="shared" si="23"/>
        <v>-0.36780104712041883</v>
      </c>
      <c r="J102" s="53">
        <f t="shared" si="24"/>
        <v>2184</v>
      </c>
      <c r="K102" s="54">
        <v>202</v>
      </c>
      <c r="L102" s="49">
        <v>202</v>
      </c>
      <c r="M102" s="50">
        <v>0</v>
      </c>
      <c r="N102" s="51">
        <f t="shared" si="25"/>
        <v>-202</v>
      </c>
      <c r="O102" s="52">
        <f t="shared" si="26"/>
        <v>-1</v>
      </c>
      <c r="P102" s="53">
        <f t="shared" si="27"/>
        <v>202</v>
      </c>
      <c r="Q102" s="54">
        <v>0</v>
      </c>
      <c r="R102" s="49">
        <v>0</v>
      </c>
      <c r="S102" s="50">
        <v>0</v>
      </c>
      <c r="T102" s="51">
        <f t="shared" si="28"/>
        <v>0</v>
      </c>
      <c r="U102" s="52">
        <f t="shared" si="29"/>
        <v>0</v>
      </c>
      <c r="V102" s="49">
        <v>0</v>
      </c>
      <c r="W102" s="50">
        <v>0</v>
      </c>
      <c r="X102" s="51">
        <f t="shared" si="30"/>
        <v>0</v>
      </c>
      <c r="Y102" s="52">
        <f t="shared" si="31"/>
        <v>0</v>
      </c>
      <c r="Z102" s="22">
        <f t="shared" si="32"/>
        <v>0.18110236220472442</v>
      </c>
      <c r="AA102" s="55"/>
      <c r="AB102" s="56">
        <v>45138</v>
      </c>
      <c r="AC102" s="57">
        <v>45183</v>
      </c>
      <c r="AD102" s="58">
        <v>-45</v>
      </c>
      <c r="AE102" s="59">
        <v>-45</v>
      </c>
    </row>
    <row r="103" spans="2:31" ht="39.75" hidden="1" customHeight="1" outlineLevel="1" x14ac:dyDescent="0.25">
      <c r="B103" s="45"/>
      <c r="C103" s="46" t="s">
        <v>30</v>
      </c>
      <c r="D103" s="47" t="s">
        <v>51</v>
      </c>
      <c r="E103" s="48">
        <v>189</v>
      </c>
      <c r="F103" s="49">
        <v>193</v>
      </c>
      <c r="G103" s="50">
        <v>0</v>
      </c>
      <c r="H103" s="51">
        <f t="shared" ref="H103:H134" si="33">G103-F103</f>
        <v>-193</v>
      </c>
      <c r="I103" s="52">
        <f t="shared" ref="I103:I134" si="34">(IFERROR(H103/F103,0))</f>
        <v>-1</v>
      </c>
      <c r="J103" s="53">
        <f t="shared" ref="J103:J134" si="35">IF(AND(OR(E103-G103=0,E103&lt;G103),E103&lt;&gt;0),"Выполнено",IF(E103&lt;&gt;0,E103-G103,"-"))</f>
        <v>189</v>
      </c>
      <c r="K103" s="54">
        <v>30</v>
      </c>
      <c r="L103" s="49">
        <v>30</v>
      </c>
      <c r="M103" s="50">
        <v>0</v>
      </c>
      <c r="N103" s="51">
        <f t="shared" ref="N103:N134" si="36">M103-L103</f>
        <v>-30</v>
      </c>
      <c r="O103" s="52">
        <f t="shared" ref="O103:O134" si="37">(IFERROR(N103/L103,0))</f>
        <v>-1</v>
      </c>
      <c r="P103" s="53">
        <f t="shared" ref="P103:P134" si="38">IF(K103=0,0,IF((K103-M103)&gt;0,K103-M103,IF((K103-M103)&lt;=0,"Выполнено")))</f>
        <v>30</v>
      </c>
      <c r="Q103" s="54">
        <v>0</v>
      </c>
      <c r="R103" s="49">
        <v>0</v>
      </c>
      <c r="S103" s="50">
        <v>0</v>
      </c>
      <c r="T103" s="51">
        <f t="shared" ref="T103:T134" si="39">S103-R103</f>
        <v>0</v>
      </c>
      <c r="U103" s="52">
        <f t="shared" ref="U103:U134" si="40">(IFERROR(T103/R103,0))</f>
        <v>0</v>
      </c>
      <c r="V103" s="49">
        <v>0</v>
      </c>
      <c r="W103" s="50">
        <v>0</v>
      </c>
      <c r="X103" s="51">
        <f t="shared" ref="X103:X134" si="41">W103-V103</f>
        <v>0</v>
      </c>
      <c r="Y103" s="52">
        <f t="shared" ref="Y103:Y134" si="42">(IFERROR(X103/V103,0))</f>
        <v>0</v>
      </c>
      <c r="Z103" s="22">
        <f t="shared" ref="Z103:Z134" si="43">IFERROR(G103/E103,"-")</f>
        <v>0</v>
      </c>
      <c r="AA103" s="55"/>
      <c r="AB103" s="56">
        <v>45199</v>
      </c>
      <c r="AC103" s="57">
        <v>45220</v>
      </c>
      <c r="AD103" s="58">
        <v>-21</v>
      </c>
      <c r="AE103" s="59">
        <v>-21</v>
      </c>
    </row>
    <row r="104" spans="2:31" ht="39.75" customHeight="1" collapsed="1" x14ac:dyDescent="0.25">
      <c r="B104" s="14">
        <v>11</v>
      </c>
      <c r="C104" s="15" t="s">
        <v>126</v>
      </c>
      <c r="D104" s="14"/>
      <c r="E104" s="16">
        <v>1</v>
      </c>
      <c r="F104" s="17">
        <v>1</v>
      </c>
      <c r="G104" s="18">
        <v>1</v>
      </c>
      <c r="H104" s="18">
        <f t="shared" si="33"/>
        <v>0</v>
      </c>
      <c r="I104" s="19">
        <f t="shared" si="34"/>
        <v>0</v>
      </c>
      <c r="J104" s="20" t="str">
        <f t="shared" si="35"/>
        <v>Выполнено</v>
      </c>
      <c r="K104" s="21">
        <v>0</v>
      </c>
      <c r="L104" s="17">
        <v>0</v>
      </c>
      <c r="M104" s="18">
        <v>0</v>
      </c>
      <c r="N104" s="18">
        <f t="shared" si="36"/>
        <v>0</v>
      </c>
      <c r="O104" s="19">
        <f t="shared" si="37"/>
        <v>0</v>
      </c>
      <c r="P104" s="20">
        <f t="shared" si="38"/>
        <v>0</v>
      </c>
      <c r="Q104" s="21">
        <v>0</v>
      </c>
      <c r="R104" s="17">
        <v>0</v>
      </c>
      <c r="S104" s="18">
        <v>0</v>
      </c>
      <c r="T104" s="18">
        <f t="shared" si="39"/>
        <v>0</v>
      </c>
      <c r="U104" s="19">
        <f t="shared" si="40"/>
        <v>0</v>
      </c>
      <c r="V104" s="17">
        <v>0</v>
      </c>
      <c r="W104" s="18">
        <v>0</v>
      </c>
      <c r="X104" s="18">
        <f t="shared" si="41"/>
        <v>0</v>
      </c>
      <c r="Y104" s="19">
        <f t="shared" si="42"/>
        <v>0</v>
      </c>
      <c r="Z104" s="22">
        <f t="shared" si="43"/>
        <v>1</v>
      </c>
      <c r="AA104" s="23"/>
      <c r="AB104" s="24">
        <v>45107</v>
      </c>
      <c r="AC104" s="25">
        <v>45168</v>
      </c>
      <c r="AD104" s="26">
        <v>-61</v>
      </c>
      <c r="AE104" s="27">
        <v>-61</v>
      </c>
    </row>
    <row r="105" spans="2:31" ht="39.75" hidden="1" customHeight="1" outlineLevel="1" x14ac:dyDescent="0.25">
      <c r="B105" s="28" t="s">
        <v>127</v>
      </c>
      <c r="C105" s="29" t="s">
        <v>128</v>
      </c>
      <c r="D105" s="30" t="s">
        <v>51</v>
      </c>
      <c r="E105" s="31">
        <v>1</v>
      </c>
      <c r="F105" s="32">
        <v>1</v>
      </c>
      <c r="G105" s="33">
        <v>1</v>
      </c>
      <c r="H105" s="33">
        <f t="shared" si="33"/>
        <v>0</v>
      </c>
      <c r="I105" s="34">
        <f t="shared" si="34"/>
        <v>0</v>
      </c>
      <c r="J105" s="35" t="str">
        <f t="shared" si="35"/>
        <v>Выполнено</v>
      </c>
      <c r="K105" s="36">
        <v>0</v>
      </c>
      <c r="L105" s="32">
        <v>0</v>
      </c>
      <c r="M105" s="33">
        <v>0</v>
      </c>
      <c r="N105" s="33">
        <f t="shared" si="36"/>
        <v>0</v>
      </c>
      <c r="O105" s="34">
        <f t="shared" si="37"/>
        <v>0</v>
      </c>
      <c r="P105" s="35">
        <f t="shared" si="38"/>
        <v>0</v>
      </c>
      <c r="Q105" s="37">
        <v>0</v>
      </c>
      <c r="R105" s="32">
        <v>0</v>
      </c>
      <c r="S105" s="33">
        <v>0</v>
      </c>
      <c r="T105" s="33">
        <f t="shared" si="39"/>
        <v>0</v>
      </c>
      <c r="U105" s="34">
        <f t="shared" si="40"/>
        <v>0</v>
      </c>
      <c r="V105" s="32">
        <v>0</v>
      </c>
      <c r="W105" s="33">
        <v>0</v>
      </c>
      <c r="X105" s="33">
        <f t="shared" si="41"/>
        <v>0</v>
      </c>
      <c r="Y105" s="34">
        <f t="shared" si="42"/>
        <v>0</v>
      </c>
      <c r="Z105" s="38">
        <f t="shared" si="43"/>
        <v>1</v>
      </c>
      <c r="AA105" s="39"/>
      <c r="AB105" s="40">
        <v>45107</v>
      </c>
      <c r="AC105" s="41">
        <v>45168</v>
      </c>
      <c r="AD105" s="42">
        <v>-61</v>
      </c>
      <c r="AE105" s="43">
        <v>-61</v>
      </c>
    </row>
    <row r="106" spans="2:31" ht="39.75" hidden="1" customHeight="1" outlineLevel="2" x14ac:dyDescent="0.25">
      <c r="B106" s="45"/>
      <c r="C106" s="46" t="s">
        <v>30</v>
      </c>
      <c r="D106" s="47" t="s">
        <v>51</v>
      </c>
      <c r="E106" s="48">
        <v>1</v>
      </c>
      <c r="F106" s="49">
        <v>1</v>
      </c>
      <c r="G106" s="50">
        <v>1</v>
      </c>
      <c r="H106" s="51">
        <f t="shared" si="33"/>
        <v>0</v>
      </c>
      <c r="I106" s="52">
        <f t="shared" si="34"/>
        <v>0</v>
      </c>
      <c r="J106" s="53" t="str">
        <f t="shared" si="35"/>
        <v>Выполнено</v>
      </c>
      <c r="K106" s="54">
        <v>0</v>
      </c>
      <c r="L106" s="49">
        <v>0</v>
      </c>
      <c r="M106" s="50">
        <v>0</v>
      </c>
      <c r="N106" s="51">
        <f t="shared" si="36"/>
        <v>0</v>
      </c>
      <c r="O106" s="52">
        <f t="shared" si="37"/>
        <v>0</v>
      </c>
      <c r="P106" s="53">
        <f t="shared" si="38"/>
        <v>0</v>
      </c>
      <c r="Q106" s="54">
        <v>0</v>
      </c>
      <c r="R106" s="49">
        <v>0</v>
      </c>
      <c r="S106" s="50">
        <v>0</v>
      </c>
      <c r="T106" s="51">
        <f t="shared" si="39"/>
        <v>0</v>
      </c>
      <c r="U106" s="52">
        <f t="shared" si="40"/>
        <v>0</v>
      </c>
      <c r="V106" s="49">
        <v>0</v>
      </c>
      <c r="W106" s="50">
        <v>0</v>
      </c>
      <c r="X106" s="51">
        <f t="shared" si="41"/>
        <v>0</v>
      </c>
      <c r="Y106" s="52">
        <f t="shared" si="42"/>
        <v>0</v>
      </c>
      <c r="Z106" s="22">
        <f t="shared" si="43"/>
        <v>1</v>
      </c>
      <c r="AA106" s="55"/>
      <c r="AB106" s="56">
        <v>45107</v>
      </c>
      <c r="AC106" s="57">
        <v>45168</v>
      </c>
      <c r="AD106" s="58">
        <v>-61</v>
      </c>
      <c r="AE106" s="59">
        <v>-61</v>
      </c>
    </row>
    <row r="107" spans="2:31" ht="39.75" customHeight="1" collapsed="1" x14ac:dyDescent="0.25">
      <c r="B107" s="14">
        <v>12</v>
      </c>
      <c r="C107" s="15" t="s">
        <v>129</v>
      </c>
      <c r="D107" s="14"/>
      <c r="E107" s="16">
        <v>2</v>
      </c>
      <c r="F107" s="17">
        <v>0.97</v>
      </c>
      <c r="G107" s="18">
        <v>0.45</v>
      </c>
      <c r="H107" s="18">
        <f t="shared" si="33"/>
        <v>-0.52</v>
      </c>
      <c r="I107" s="19">
        <f t="shared" si="34"/>
        <v>-0.53608247422680411</v>
      </c>
      <c r="J107" s="20">
        <f t="shared" si="35"/>
        <v>1.55</v>
      </c>
      <c r="K107" s="21">
        <v>0.36</v>
      </c>
      <c r="L107" s="17">
        <v>0.36</v>
      </c>
      <c r="M107" s="18">
        <v>0</v>
      </c>
      <c r="N107" s="18">
        <f t="shared" si="36"/>
        <v>-0.36</v>
      </c>
      <c r="O107" s="19">
        <f t="shared" si="37"/>
        <v>-1</v>
      </c>
      <c r="P107" s="20">
        <f t="shared" si="38"/>
        <v>0.36</v>
      </c>
      <c r="Q107" s="21">
        <v>0.04</v>
      </c>
      <c r="R107" s="17">
        <v>0.04</v>
      </c>
      <c r="S107" s="18">
        <v>0</v>
      </c>
      <c r="T107" s="18">
        <f t="shared" si="39"/>
        <v>-0.04</v>
      </c>
      <c r="U107" s="19">
        <f t="shared" si="40"/>
        <v>-1</v>
      </c>
      <c r="V107" s="17">
        <v>0.01</v>
      </c>
      <c r="W107" s="18">
        <v>0</v>
      </c>
      <c r="X107" s="18">
        <f t="shared" si="41"/>
        <v>-0.01</v>
      </c>
      <c r="Y107" s="19">
        <f t="shared" si="42"/>
        <v>-1</v>
      </c>
      <c r="Z107" s="22">
        <f t="shared" si="43"/>
        <v>0.22500000000000001</v>
      </c>
      <c r="AA107" s="23"/>
      <c r="AB107" s="24">
        <v>45169</v>
      </c>
      <c r="AC107" s="25">
        <v>45217</v>
      </c>
      <c r="AD107" s="26">
        <v>-48</v>
      </c>
      <c r="AE107" s="27">
        <v>-48</v>
      </c>
    </row>
    <row r="108" spans="2:31" ht="39.75" hidden="1" customHeight="1" outlineLevel="1" x14ac:dyDescent="0.25">
      <c r="B108" s="45"/>
      <c r="C108" s="46" t="s">
        <v>30</v>
      </c>
      <c r="D108" s="47" t="s">
        <v>130</v>
      </c>
      <c r="E108" s="48">
        <v>2</v>
      </c>
      <c r="F108" s="49">
        <v>0.97</v>
      </c>
      <c r="G108" s="50">
        <v>0.45</v>
      </c>
      <c r="H108" s="51">
        <f t="shared" si="33"/>
        <v>-0.52</v>
      </c>
      <c r="I108" s="52">
        <f t="shared" si="34"/>
        <v>-0.53608247422680411</v>
      </c>
      <c r="J108" s="53">
        <f t="shared" si="35"/>
        <v>1.55</v>
      </c>
      <c r="K108" s="54">
        <v>0.36</v>
      </c>
      <c r="L108" s="49">
        <v>0.36</v>
      </c>
      <c r="M108" s="50">
        <v>0</v>
      </c>
      <c r="N108" s="51">
        <f t="shared" si="36"/>
        <v>-0.36</v>
      </c>
      <c r="O108" s="52">
        <f t="shared" si="37"/>
        <v>-1</v>
      </c>
      <c r="P108" s="53">
        <f t="shared" si="38"/>
        <v>0.36</v>
      </c>
      <c r="Q108" s="54">
        <v>0.04</v>
      </c>
      <c r="R108" s="49">
        <v>0.04</v>
      </c>
      <c r="S108" s="50">
        <v>0</v>
      </c>
      <c r="T108" s="51">
        <f t="shared" si="39"/>
        <v>-0.04</v>
      </c>
      <c r="U108" s="52">
        <f t="shared" si="40"/>
        <v>-1</v>
      </c>
      <c r="V108" s="49">
        <v>0.01</v>
      </c>
      <c r="W108" s="50">
        <v>0</v>
      </c>
      <c r="X108" s="51">
        <f t="shared" si="41"/>
        <v>-0.01</v>
      </c>
      <c r="Y108" s="52">
        <f t="shared" si="42"/>
        <v>-1</v>
      </c>
      <c r="Z108" s="22">
        <f t="shared" si="43"/>
        <v>0.22500000000000001</v>
      </c>
      <c r="AA108" s="55"/>
      <c r="AB108" s="56">
        <v>45169</v>
      </c>
      <c r="AC108" s="57">
        <v>45217</v>
      </c>
      <c r="AD108" s="58">
        <v>-48</v>
      </c>
      <c r="AE108" s="59">
        <v>-48</v>
      </c>
    </row>
    <row r="109" spans="2:31" ht="39.75" customHeight="1" collapsed="1" x14ac:dyDescent="0.25">
      <c r="B109" s="14">
        <v>13</v>
      </c>
      <c r="C109" s="15" t="s">
        <v>131</v>
      </c>
      <c r="D109" s="14"/>
      <c r="E109" s="16">
        <v>268</v>
      </c>
      <c r="F109" s="17">
        <v>121</v>
      </c>
      <c r="G109" s="18">
        <v>89</v>
      </c>
      <c r="H109" s="18">
        <f t="shared" si="33"/>
        <v>-32</v>
      </c>
      <c r="I109" s="19">
        <f t="shared" si="34"/>
        <v>-0.26446280991735538</v>
      </c>
      <c r="J109" s="20">
        <f t="shared" si="35"/>
        <v>179</v>
      </c>
      <c r="K109" s="21">
        <v>51</v>
      </c>
      <c r="L109" s="17">
        <v>51</v>
      </c>
      <c r="M109" s="18">
        <v>0</v>
      </c>
      <c r="N109" s="18">
        <f t="shared" si="36"/>
        <v>-51</v>
      </c>
      <c r="O109" s="19">
        <f t="shared" si="37"/>
        <v>-1</v>
      </c>
      <c r="P109" s="20">
        <f t="shared" si="38"/>
        <v>51</v>
      </c>
      <c r="Q109" s="21">
        <v>4</v>
      </c>
      <c r="R109" s="17">
        <v>4</v>
      </c>
      <c r="S109" s="18">
        <v>0</v>
      </c>
      <c r="T109" s="18">
        <f t="shared" si="39"/>
        <v>-4</v>
      </c>
      <c r="U109" s="19">
        <f t="shared" si="40"/>
        <v>-1</v>
      </c>
      <c r="V109" s="17">
        <v>2</v>
      </c>
      <c r="W109" s="18">
        <v>0</v>
      </c>
      <c r="X109" s="18">
        <f t="shared" si="41"/>
        <v>-2</v>
      </c>
      <c r="Y109" s="19">
        <f t="shared" si="42"/>
        <v>-1</v>
      </c>
      <c r="Z109" s="22">
        <f t="shared" si="43"/>
        <v>0.33208955223880599</v>
      </c>
      <c r="AA109" s="23"/>
      <c r="AB109" s="24">
        <v>45204</v>
      </c>
      <c r="AC109" s="25">
        <v>45218</v>
      </c>
      <c r="AD109" s="26">
        <v>-14</v>
      </c>
      <c r="AE109" s="27">
        <v>-14</v>
      </c>
    </row>
    <row r="110" spans="2:31" ht="39.75" hidden="1" customHeight="1" outlineLevel="1" x14ac:dyDescent="0.25">
      <c r="B110" s="28" t="s">
        <v>132</v>
      </c>
      <c r="C110" s="29" t="s">
        <v>133</v>
      </c>
      <c r="D110" s="30" t="s">
        <v>51</v>
      </c>
      <c r="E110" s="31">
        <v>97</v>
      </c>
      <c r="F110" s="32">
        <v>31</v>
      </c>
      <c r="G110" s="33">
        <v>30</v>
      </c>
      <c r="H110" s="33">
        <f t="shared" si="33"/>
        <v>-1</v>
      </c>
      <c r="I110" s="34">
        <f t="shared" si="34"/>
        <v>-3.2258064516129031E-2</v>
      </c>
      <c r="J110" s="35">
        <f t="shared" si="35"/>
        <v>67</v>
      </c>
      <c r="K110" s="36">
        <v>15</v>
      </c>
      <c r="L110" s="32">
        <v>15</v>
      </c>
      <c r="M110" s="33">
        <v>0</v>
      </c>
      <c r="N110" s="33">
        <f t="shared" si="36"/>
        <v>-15</v>
      </c>
      <c r="O110" s="34">
        <f t="shared" si="37"/>
        <v>-1</v>
      </c>
      <c r="P110" s="35">
        <f t="shared" si="38"/>
        <v>15</v>
      </c>
      <c r="Q110" s="37">
        <v>0</v>
      </c>
      <c r="R110" s="32">
        <v>0</v>
      </c>
      <c r="S110" s="33">
        <v>0</v>
      </c>
      <c r="T110" s="33">
        <f t="shared" si="39"/>
        <v>0</v>
      </c>
      <c r="U110" s="34">
        <f t="shared" si="40"/>
        <v>0</v>
      </c>
      <c r="V110" s="32">
        <v>0</v>
      </c>
      <c r="W110" s="33">
        <v>0</v>
      </c>
      <c r="X110" s="33">
        <f t="shared" si="41"/>
        <v>0</v>
      </c>
      <c r="Y110" s="34">
        <f t="shared" si="42"/>
        <v>0</v>
      </c>
      <c r="Z110" s="38">
        <f t="shared" si="43"/>
        <v>0.30927835051546393</v>
      </c>
      <c r="AA110" s="39"/>
      <c r="AB110" s="40">
        <v>45199</v>
      </c>
      <c r="AC110" s="41">
        <v>45218</v>
      </c>
      <c r="AD110" s="42">
        <v>-19</v>
      </c>
      <c r="AE110" s="43">
        <v>-19</v>
      </c>
    </row>
    <row r="111" spans="2:31" ht="39.75" hidden="1" customHeight="1" outlineLevel="2" x14ac:dyDescent="0.25">
      <c r="B111" s="45"/>
      <c r="C111" s="46" t="s">
        <v>30</v>
      </c>
      <c r="D111" s="47" t="s">
        <v>51</v>
      </c>
      <c r="E111" s="48">
        <v>97</v>
      </c>
      <c r="F111" s="49">
        <v>31</v>
      </c>
      <c r="G111" s="50">
        <v>30</v>
      </c>
      <c r="H111" s="51">
        <f t="shared" si="33"/>
        <v>-1</v>
      </c>
      <c r="I111" s="52">
        <f t="shared" si="34"/>
        <v>-3.2258064516129031E-2</v>
      </c>
      <c r="J111" s="53">
        <f t="shared" si="35"/>
        <v>67</v>
      </c>
      <c r="K111" s="54">
        <v>15</v>
      </c>
      <c r="L111" s="49">
        <v>15</v>
      </c>
      <c r="M111" s="50">
        <v>0</v>
      </c>
      <c r="N111" s="51">
        <f t="shared" si="36"/>
        <v>-15</v>
      </c>
      <c r="O111" s="52">
        <f t="shared" si="37"/>
        <v>-1</v>
      </c>
      <c r="P111" s="53">
        <f t="shared" si="38"/>
        <v>15</v>
      </c>
      <c r="Q111" s="54">
        <v>0</v>
      </c>
      <c r="R111" s="49">
        <v>0</v>
      </c>
      <c r="S111" s="50">
        <v>0</v>
      </c>
      <c r="T111" s="51">
        <f t="shared" si="39"/>
        <v>0</v>
      </c>
      <c r="U111" s="52">
        <f t="shared" si="40"/>
        <v>0</v>
      </c>
      <c r="V111" s="49">
        <v>0</v>
      </c>
      <c r="W111" s="50">
        <v>0</v>
      </c>
      <c r="X111" s="51">
        <f t="shared" si="41"/>
        <v>0</v>
      </c>
      <c r="Y111" s="52">
        <f t="shared" si="42"/>
        <v>0</v>
      </c>
      <c r="Z111" s="22">
        <f t="shared" si="43"/>
        <v>0.30927835051546393</v>
      </c>
      <c r="AA111" s="55"/>
      <c r="AB111" s="56">
        <v>45199</v>
      </c>
      <c r="AC111" s="57">
        <v>45218</v>
      </c>
      <c r="AD111" s="58">
        <v>-19</v>
      </c>
      <c r="AE111" s="59">
        <v>-19</v>
      </c>
    </row>
    <row r="112" spans="2:31" ht="39.75" hidden="1" customHeight="1" outlineLevel="1" x14ac:dyDescent="0.25">
      <c r="B112" s="28" t="s">
        <v>134</v>
      </c>
      <c r="C112" s="29" t="s">
        <v>135</v>
      </c>
      <c r="D112" s="30" t="s">
        <v>51</v>
      </c>
      <c r="E112" s="31">
        <v>88</v>
      </c>
      <c r="F112" s="32">
        <v>33</v>
      </c>
      <c r="G112" s="33">
        <v>49</v>
      </c>
      <c r="H112" s="33">
        <f t="shared" si="33"/>
        <v>16</v>
      </c>
      <c r="I112" s="34">
        <f t="shared" si="34"/>
        <v>0.48484848484848486</v>
      </c>
      <c r="J112" s="35">
        <f t="shared" si="35"/>
        <v>39</v>
      </c>
      <c r="K112" s="36">
        <v>10</v>
      </c>
      <c r="L112" s="32">
        <v>10</v>
      </c>
      <c r="M112" s="33">
        <v>0</v>
      </c>
      <c r="N112" s="33">
        <f t="shared" si="36"/>
        <v>-10</v>
      </c>
      <c r="O112" s="34">
        <f t="shared" si="37"/>
        <v>-1</v>
      </c>
      <c r="P112" s="35">
        <f t="shared" si="38"/>
        <v>10</v>
      </c>
      <c r="Q112" s="37">
        <v>0</v>
      </c>
      <c r="R112" s="32">
        <v>0</v>
      </c>
      <c r="S112" s="33">
        <v>0</v>
      </c>
      <c r="T112" s="33">
        <f t="shared" si="39"/>
        <v>0</v>
      </c>
      <c r="U112" s="34">
        <f t="shared" si="40"/>
        <v>0</v>
      </c>
      <c r="V112" s="32">
        <v>0</v>
      </c>
      <c r="W112" s="33">
        <v>0</v>
      </c>
      <c r="X112" s="33">
        <f t="shared" si="41"/>
        <v>0</v>
      </c>
      <c r="Y112" s="34">
        <f t="shared" si="42"/>
        <v>0</v>
      </c>
      <c r="Z112" s="38">
        <f t="shared" si="43"/>
        <v>0.55681818181818177</v>
      </c>
      <c r="AA112" s="39"/>
      <c r="AB112" s="40">
        <v>45199</v>
      </c>
      <c r="AC112" s="41">
        <v>45189</v>
      </c>
      <c r="AD112" s="42">
        <v>10</v>
      </c>
      <c r="AE112" s="43">
        <v>10</v>
      </c>
    </row>
    <row r="113" spans="2:31" ht="39.75" hidden="1" customHeight="1" outlineLevel="2" x14ac:dyDescent="0.25">
      <c r="B113" s="45"/>
      <c r="C113" s="46" t="s">
        <v>30</v>
      </c>
      <c r="D113" s="47" t="s">
        <v>51</v>
      </c>
      <c r="E113" s="48">
        <v>88</v>
      </c>
      <c r="F113" s="49">
        <v>33</v>
      </c>
      <c r="G113" s="50">
        <v>49</v>
      </c>
      <c r="H113" s="51">
        <f t="shared" si="33"/>
        <v>16</v>
      </c>
      <c r="I113" s="52">
        <f t="shared" si="34"/>
        <v>0.48484848484848486</v>
      </c>
      <c r="J113" s="53">
        <f t="shared" si="35"/>
        <v>39</v>
      </c>
      <c r="K113" s="54">
        <v>10</v>
      </c>
      <c r="L113" s="49">
        <v>10</v>
      </c>
      <c r="M113" s="50">
        <v>0</v>
      </c>
      <c r="N113" s="51">
        <f t="shared" si="36"/>
        <v>-10</v>
      </c>
      <c r="O113" s="52">
        <f t="shared" si="37"/>
        <v>-1</v>
      </c>
      <c r="P113" s="53">
        <f t="shared" si="38"/>
        <v>10</v>
      </c>
      <c r="Q113" s="54">
        <v>0</v>
      </c>
      <c r="R113" s="49">
        <v>0</v>
      </c>
      <c r="S113" s="50">
        <v>0</v>
      </c>
      <c r="T113" s="51">
        <f t="shared" si="39"/>
        <v>0</v>
      </c>
      <c r="U113" s="52">
        <f t="shared" si="40"/>
        <v>0</v>
      </c>
      <c r="V113" s="49">
        <v>0</v>
      </c>
      <c r="W113" s="50">
        <v>0</v>
      </c>
      <c r="X113" s="51">
        <f t="shared" si="41"/>
        <v>0</v>
      </c>
      <c r="Y113" s="52">
        <f t="shared" si="42"/>
        <v>0</v>
      </c>
      <c r="Z113" s="22">
        <f t="shared" si="43"/>
        <v>0.55681818181818177</v>
      </c>
      <c r="AA113" s="55"/>
      <c r="AB113" s="56">
        <v>45199</v>
      </c>
      <c r="AC113" s="57">
        <v>45189</v>
      </c>
      <c r="AD113" s="58">
        <v>10</v>
      </c>
      <c r="AE113" s="59">
        <v>10</v>
      </c>
    </row>
    <row r="114" spans="2:31" ht="39.75" hidden="1" customHeight="1" outlineLevel="1" x14ac:dyDescent="0.25">
      <c r="B114" s="28" t="s">
        <v>136</v>
      </c>
      <c r="C114" s="29" t="s">
        <v>137</v>
      </c>
      <c r="D114" s="30" t="s">
        <v>51</v>
      </c>
      <c r="E114" s="31">
        <v>83</v>
      </c>
      <c r="F114" s="32">
        <v>57</v>
      </c>
      <c r="G114" s="33">
        <v>10</v>
      </c>
      <c r="H114" s="33">
        <f t="shared" si="33"/>
        <v>-47</v>
      </c>
      <c r="I114" s="34">
        <f t="shared" si="34"/>
        <v>-0.82456140350877194</v>
      </c>
      <c r="J114" s="35">
        <f t="shared" si="35"/>
        <v>73</v>
      </c>
      <c r="K114" s="36">
        <v>26</v>
      </c>
      <c r="L114" s="32">
        <v>26</v>
      </c>
      <c r="M114" s="33">
        <v>0</v>
      </c>
      <c r="N114" s="33">
        <f t="shared" si="36"/>
        <v>-26</v>
      </c>
      <c r="O114" s="34">
        <f t="shared" si="37"/>
        <v>-1</v>
      </c>
      <c r="P114" s="35">
        <f t="shared" si="38"/>
        <v>26</v>
      </c>
      <c r="Q114" s="37">
        <v>4</v>
      </c>
      <c r="R114" s="32">
        <v>4</v>
      </c>
      <c r="S114" s="33">
        <v>0</v>
      </c>
      <c r="T114" s="33">
        <f t="shared" si="39"/>
        <v>-4</v>
      </c>
      <c r="U114" s="34">
        <f t="shared" si="40"/>
        <v>-1</v>
      </c>
      <c r="V114" s="32">
        <v>2</v>
      </c>
      <c r="W114" s="33">
        <v>0</v>
      </c>
      <c r="X114" s="33">
        <f t="shared" si="41"/>
        <v>-2</v>
      </c>
      <c r="Y114" s="34">
        <f t="shared" si="42"/>
        <v>-1</v>
      </c>
      <c r="Z114" s="38">
        <f t="shared" si="43"/>
        <v>0.12048192771084337</v>
      </c>
      <c r="AA114" s="39"/>
      <c r="AB114" s="40">
        <v>45204</v>
      </c>
      <c r="AC114" s="41">
        <v>45218</v>
      </c>
      <c r="AD114" s="42">
        <v>-14</v>
      </c>
      <c r="AE114" s="43">
        <v>-14</v>
      </c>
    </row>
    <row r="115" spans="2:31" ht="39.75" hidden="1" customHeight="1" outlineLevel="2" x14ac:dyDescent="0.25">
      <c r="B115" s="45"/>
      <c r="C115" s="46" t="s">
        <v>30</v>
      </c>
      <c r="D115" s="47" t="s">
        <v>51</v>
      </c>
      <c r="E115" s="48">
        <v>83</v>
      </c>
      <c r="F115" s="49">
        <v>57</v>
      </c>
      <c r="G115" s="50">
        <v>10</v>
      </c>
      <c r="H115" s="51">
        <f t="shared" si="33"/>
        <v>-47</v>
      </c>
      <c r="I115" s="52">
        <f t="shared" si="34"/>
        <v>-0.82456140350877194</v>
      </c>
      <c r="J115" s="53">
        <f t="shared" si="35"/>
        <v>73</v>
      </c>
      <c r="K115" s="54">
        <v>26</v>
      </c>
      <c r="L115" s="49">
        <v>26</v>
      </c>
      <c r="M115" s="50">
        <v>0</v>
      </c>
      <c r="N115" s="51">
        <f t="shared" si="36"/>
        <v>-26</v>
      </c>
      <c r="O115" s="52">
        <f t="shared" si="37"/>
        <v>-1</v>
      </c>
      <c r="P115" s="53">
        <f t="shared" si="38"/>
        <v>26</v>
      </c>
      <c r="Q115" s="54">
        <v>4</v>
      </c>
      <c r="R115" s="49">
        <v>4</v>
      </c>
      <c r="S115" s="50">
        <v>0</v>
      </c>
      <c r="T115" s="51">
        <f t="shared" si="39"/>
        <v>-4</v>
      </c>
      <c r="U115" s="52">
        <f t="shared" si="40"/>
        <v>-1</v>
      </c>
      <c r="V115" s="49">
        <v>2</v>
      </c>
      <c r="W115" s="50">
        <v>0</v>
      </c>
      <c r="X115" s="51">
        <f t="shared" si="41"/>
        <v>-2</v>
      </c>
      <c r="Y115" s="52">
        <f t="shared" si="42"/>
        <v>-1</v>
      </c>
      <c r="Z115" s="22">
        <f t="shared" si="43"/>
        <v>0.12048192771084337</v>
      </c>
      <c r="AA115" s="55"/>
      <c r="AB115" s="56">
        <v>45204</v>
      </c>
      <c r="AC115" s="57">
        <v>45218</v>
      </c>
      <c r="AD115" s="58">
        <v>-14</v>
      </c>
      <c r="AE115" s="59">
        <v>-14</v>
      </c>
    </row>
    <row r="116" spans="2:31" ht="39.75" customHeight="1" collapsed="1" x14ac:dyDescent="0.25">
      <c r="B116" s="14">
        <v>14</v>
      </c>
      <c r="C116" s="15" t="s">
        <v>138</v>
      </c>
      <c r="D116" s="14"/>
      <c r="E116" s="16">
        <v>49.68</v>
      </c>
      <c r="F116" s="17">
        <v>5.23</v>
      </c>
      <c r="G116" s="18">
        <v>2.39</v>
      </c>
      <c r="H116" s="18">
        <f t="shared" si="33"/>
        <v>-2.8400000000000003</v>
      </c>
      <c r="I116" s="19">
        <f t="shared" si="34"/>
        <v>-0.54302103250478018</v>
      </c>
      <c r="J116" s="20">
        <f t="shared" si="35"/>
        <v>47.29</v>
      </c>
      <c r="K116" s="21">
        <v>2.34</v>
      </c>
      <c r="L116" s="17">
        <v>2.34</v>
      </c>
      <c r="M116" s="18">
        <v>0</v>
      </c>
      <c r="N116" s="18">
        <f t="shared" si="36"/>
        <v>-2.34</v>
      </c>
      <c r="O116" s="19">
        <f t="shared" si="37"/>
        <v>-1</v>
      </c>
      <c r="P116" s="20">
        <f t="shared" si="38"/>
        <v>2.34</v>
      </c>
      <c r="Q116" s="21">
        <v>0</v>
      </c>
      <c r="R116" s="17">
        <v>0</v>
      </c>
      <c r="S116" s="18">
        <v>0</v>
      </c>
      <c r="T116" s="18">
        <f t="shared" si="39"/>
        <v>0</v>
      </c>
      <c r="U116" s="19">
        <f t="shared" si="40"/>
        <v>0</v>
      </c>
      <c r="V116" s="17">
        <v>0</v>
      </c>
      <c r="W116" s="18">
        <v>0</v>
      </c>
      <c r="X116" s="18">
        <f t="shared" si="41"/>
        <v>0</v>
      </c>
      <c r="Y116" s="19">
        <f t="shared" si="42"/>
        <v>0</v>
      </c>
      <c r="Z116" s="22">
        <f t="shared" si="43"/>
        <v>4.8107890499194852E-2</v>
      </c>
      <c r="AA116" s="23"/>
      <c r="AB116" s="24">
        <v>45224</v>
      </c>
      <c r="AC116" s="25">
        <v>45178</v>
      </c>
      <c r="AD116" s="26">
        <v>46</v>
      </c>
      <c r="AE116" s="27">
        <v>46</v>
      </c>
    </row>
    <row r="117" spans="2:31" ht="39.75" hidden="1" customHeight="1" outlineLevel="1" x14ac:dyDescent="0.25">
      <c r="B117" s="28" t="s">
        <v>139</v>
      </c>
      <c r="C117" s="29" t="s">
        <v>140</v>
      </c>
      <c r="D117" s="30" t="s">
        <v>79</v>
      </c>
      <c r="E117" s="31">
        <v>46.25</v>
      </c>
      <c r="F117" s="32">
        <v>3</v>
      </c>
      <c r="G117" s="33">
        <v>1.45</v>
      </c>
      <c r="H117" s="33">
        <f t="shared" si="33"/>
        <v>-1.55</v>
      </c>
      <c r="I117" s="34">
        <f t="shared" si="34"/>
        <v>-0.51666666666666672</v>
      </c>
      <c r="J117" s="35">
        <f t="shared" si="35"/>
        <v>44.8</v>
      </c>
      <c r="K117" s="36">
        <v>2.25</v>
      </c>
      <c r="L117" s="32">
        <v>2.25</v>
      </c>
      <c r="M117" s="33">
        <v>0</v>
      </c>
      <c r="N117" s="33">
        <f t="shared" si="36"/>
        <v>-2.25</v>
      </c>
      <c r="O117" s="34">
        <f t="shared" si="37"/>
        <v>-1</v>
      </c>
      <c r="P117" s="35">
        <f t="shared" si="38"/>
        <v>2.25</v>
      </c>
      <c r="Q117" s="37">
        <v>0</v>
      </c>
      <c r="R117" s="32">
        <v>0</v>
      </c>
      <c r="S117" s="33">
        <v>0</v>
      </c>
      <c r="T117" s="33">
        <f t="shared" si="39"/>
        <v>0</v>
      </c>
      <c r="U117" s="34">
        <f t="shared" si="40"/>
        <v>0</v>
      </c>
      <c r="V117" s="32">
        <v>0</v>
      </c>
      <c r="W117" s="33">
        <v>0</v>
      </c>
      <c r="X117" s="33">
        <f t="shared" si="41"/>
        <v>0</v>
      </c>
      <c r="Y117" s="34">
        <f t="shared" si="42"/>
        <v>0</v>
      </c>
      <c r="Z117" s="38">
        <f t="shared" si="43"/>
        <v>3.135135135135135E-2</v>
      </c>
      <c r="AA117" s="39"/>
      <c r="AB117" s="40">
        <v>45219</v>
      </c>
      <c r="AC117" s="41">
        <v>45160</v>
      </c>
      <c r="AD117" s="42">
        <v>59</v>
      </c>
      <c r="AE117" s="43">
        <v>59</v>
      </c>
    </row>
    <row r="118" spans="2:31" ht="39.75" hidden="1" customHeight="1" outlineLevel="2" x14ac:dyDescent="0.25">
      <c r="B118" s="45"/>
      <c r="C118" s="46" t="s">
        <v>30</v>
      </c>
      <c r="D118" s="47" t="s">
        <v>79</v>
      </c>
      <c r="E118" s="48">
        <v>46.25</v>
      </c>
      <c r="F118" s="49">
        <v>3</v>
      </c>
      <c r="G118" s="50">
        <v>1.45</v>
      </c>
      <c r="H118" s="51">
        <f t="shared" si="33"/>
        <v>-1.55</v>
      </c>
      <c r="I118" s="52">
        <f t="shared" si="34"/>
        <v>-0.51666666666666672</v>
      </c>
      <c r="J118" s="53">
        <f t="shared" si="35"/>
        <v>44.8</v>
      </c>
      <c r="K118" s="54">
        <v>2.25</v>
      </c>
      <c r="L118" s="49">
        <v>2.25</v>
      </c>
      <c r="M118" s="50">
        <v>0</v>
      </c>
      <c r="N118" s="51">
        <f t="shared" si="36"/>
        <v>-2.25</v>
      </c>
      <c r="O118" s="52">
        <f t="shared" si="37"/>
        <v>-1</v>
      </c>
      <c r="P118" s="53">
        <f t="shared" si="38"/>
        <v>2.25</v>
      </c>
      <c r="Q118" s="54">
        <v>0</v>
      </c>
      <c r="R118" s="49">
        <v>0</v>
      </c>
      <c r="S118" s="50">
        <v>0</v>
      </c>
      <c r="T118" s="51">
        <f t="shared" si="39"/>
        <v>0</v>
      </c>
      <c r="U118" s="52">
        <f t="shared" si="40"/>
        <v>0</v>
      </c>
      <c r="V118" s="49">
        <v>0</v>
      </c>
      <c r="W118" s="50">
        <v>0</v>
      </c>
      <c r="X118" s="51">
        <f t="shared" si="41"/>
        <v>0</v>
      </c>
      <c r="Y118" s="52">
        <f t="shared" si="42"/>
        <v>0</v>
      </c>
      <c r="Z118" s="22">
        <f t="shared" si="43"/>
        <v>3.135135135135135E-2</v>
      </c>
      <c r="AA118" s="55"/>
      <c r="AB118" s="56">
        <v>45219</v>
      </c>
      <c r="AC118" s="57">
        <v>45160</v>
      </c>
      <c r="AD118" s="58">
        <v>59</v>
      </c>
      <c r="AE118" s="59">
        <v>59</v>
      </c>
    </row>
    <row r="119" spans="2:31" ht="39.75" hidden="1" customHeight="1" outlineLevel="1" x14ac:dyDescent="0.25">
      <c r="B119" s="28" t="s">
        <v>141</v>
      </c>
      <c r="C119" s="29" t="s">
        <v>142</v>
      </c>
      <c r="D119" s="30" t="s">
        <v>79</v>
      </c>
      <c r="E119" s="31">
        <v>2.4900000000000002</v>
      </c>
      <c r="F119" s="32">
        <v>1.29</v>
      </c>
      <c r="G119" s="33">
        <v>0</v>
      </c>
      <c r="H119" s="33">
        <f t="shared" si="33"/>
        <v>-1.29</v>
      </c>
      <c r="I119" s="34">
        <f t="shared" si="34"/>
        <v>-1</v>
      </c>
      <c r="J119" s="35">
        <f t="shared" si="35"/>
        <v>2.4900000000000002</v>
      </c>
      <c r="K119" s="36">
        <v>0.09</v>
      </c>
      <c r="L119" s="32">
        <v>0.09</v>
      </c>
      <c r="M119" s="33">
        <v>0</v>
      </c>
      <c r="N119" s="33">
        <f t="shared" si="36"/>
        <v>-0.09</v>
      </c>
      <c r="O119" s="34">
        <f t="shared" si="37"/>
        <v>-1</v>
      </c>
      <c r="P119" s="35">
        <f t="shared" si="38"/>
        <v>0.09</v>
      </c>
      <c r="Q119" s="37">
        <v>0</v>
      </c>
      <c r="R119" s="32">
        <v>0</v>
      </c>
      <c r="S119" s="33">
        <v>0</v>
      </c>
      <c r="T119" s="33">
        <f t="shared" si="39"/>
        <v>0</v>
      </c>
      <c r="U119" s="34">
        <f t="shared" si="40"/>
        <v>0</v>
      </c>
      <c r="V119" s="32">
        <v>0</v>
      </c>
      <c r="W119" s="33">
        <v>0</v>
      </c>
      <c r="X119" s="33">
        <f t="shared" si="41"/>
        <v>0</v>
      </c>
      <c r="Y119" s="34">
        <f t="shared" si="42"/>
        <v>0</v>
      </c>
      <c r="Z119" s="38">
        <f t="shared" si="43"/>
        <v>0</v>
      </c>
      <c r="AA119" s="39"/>
      <c r="AB119" s="40">
        <v>45207</v>
      </c>
      <c r="AC119" s="41">
        <v>45178</v>
      </c>
      <c r="AD119" s="42">
        <v>29</v>
      </c>
      <c r="AE119" s="43">
        <v>29</v>
      </c>
    </row>
    <row r="120" spans="2:31" ht="39.75" hidden="1" customHeight="1" outlineLevel="2" x14ac:dyDescent="0.25">
      <c r="B120" s="45"/>
      <c r="C120" s="46" t="s">
        <v>30</v>
      </c>
      <c r="D120" s="47" t="s">
        <v>79</v>
      </c>
      <c r="E120" s="48">
        <v>2.4900000000000002</v>
      </c>
      <c r="F120" s="49">
        <v>1.29</v>
      </c>
      <c r="G120" s="50">
        <v>0</v>
      </c>
      <c r="H120" s="51">
        <f t="shared" si="33"/>
        <v>-1.29</v>
      </c>
      <c r="I120" s="52">
        <f t="shared" si="34"/>
        <v>-1</v>
      </c>
      <c r="J120" s="53">
        <f t="shared" si="35"/>
        <v>2.4900000000000002</v>
      </c>
      <c r="K120" s="54">
        <v>0.09</v>
      </c>
      <c r="L120" s="49">
        <v>0.09</v>
      </c>
      <c r="M120" s="50">
        <v>0</v>
      </c>
      <c r="N120" s="51">
        <f t="shared" si="36"/>
        <v>-0.09</v>
      </c>
      <c r="O120" s="52">
        <f t="shared" si="37"/>
        <v>-1</v>
      </c>
      <c r="P120" s="53">
        <f t="shared" si="38"/>
        <v>0.09</v>
      </c>
      <c r="Q120" s="54">
        <v>0</v>
      </c>
      <c r="R120" s="49">
        <v>0</v>
      </c>
      <c r="S120" s="50">
        <v>0</v>
      </c>
      <c r="T120" s="51">
        <f t="shared" si="39"/>
        <v>0</v>
      </c>
      <c r="U120" s="52">
        <f t="shared" si="40"/>
        <v>0</v>
      </c>
      <c r="V120" s="49">
        <v>0</v>
      </c>
      <c r="W120" s="50">
        <v>0</v>
      </c>
      <c r="X120" s="51">
        <f t="shared" si="41"/>
        <v>0</v>
      </c>
      <c r="Y120" s="52">
        <f t="shared" si="42"/>
        <v>0</v>
      </c>
      <c r="Z120" s="22">
        <f t="shared" si="43"/>
        <v>0</v>
      </c>
      <c r="AA120" s="55"/>
      <c r="AB120" s="56">
        <v>45207</v>
      </c>
      <c r="AC120" s="57">
        <v>45178</v>
      </c>
      <c r="AD120" s="58">
        <v>29</v>
      </c>
      <c r="AE120" s="59">
        <v>29</v>
      </c>
    </row>
    <row r="121" spans="2:31" ht="39.75" hidden="1" customHeight="1" outlineLevel="1" x14ac:dyDescent="0.25">
      <c r="B121" s="28" t="s">
        <v>143</v>
      </c>
      <c r="C121" s="29" t="s">
        <v>144</v>
      </c>
      <c r="D121" s="30" t="s">
        <v>79</v>
      </c>
      <c r="E121" s="31">
        <v>0.94</v>
      </c>
      <c r="F121" s="32">
        <v>0.94</v>
      </c>
      <c r="G121" s="33">
        <v>0.94</v>
      </c>
      <c r="H121" s="33">
        <f t="shared" si="33"/>
        <v>0</v>
      </c>
      <c r="I121" s="34">
        <f t="shared" si="34"/>
        <v>0</v>
      </c>
      <c r="J121" s="35" t="str">
        <f t="shared" si="35"/>
        <v>Выполнено</v>
      </c>
      <c r="K121" s="36">
        <v>0</v>
      </c>
      <c r="L121" s="32">
        <v>0</v>
      </c>
      <c r="M121" s="33">
        <v>0</v>
      </c>
      <c r="N121" s="33">
        <f t="shared" si="36"/>
        <v>0</v>
      </c>
      <c r="O121" s="34">
        <f t="shared" si="37"/>
        <v>0</v>
      </c>
      <c r="P121" s="35">
        <f t="shared" si="38"/>
        <v>0</v>
      </c>
      <c r="Q121" s="37">
        <v>0</v>
      </c>
      <c r="R121" s="32">
        <v>0</v>
      </c>
      <c r="S121" s="33">
        <v>0</v>
      </c>
      <c r="T121" s="33">
        <f t="shared" si="39"/>
        <v>0</v>
      </c>
      <c r="U121" s="34">
        <f t="shared" si="40"/>
        <v>0</v>
      </c>
      <c r="V121" s="32">
        <v>0</v>
      </c>
      <c r="W121" s="33">
        <v>0</v>
      </c>
      <c r="X121" s="33">
        <f t="shared" si="41"/>
        <v>0</v>
      </c>
      <c r="Y121" s="34">
        <f t="shared" si="42"/>
        <v>0</v>
      </c>
      <c r="Z121" s="38">
        <f t="shared" si="43"/>
        <v>1</v>
      </c>
      <c r="AA121" s="39"/>
      <c r="AB121" s="40">
        <v>45224</v>
      </c>
      <c r="AC121" s="41">
        <v>45167</v>
      </c>
      <c r="AD121" s="42">
        <v>57</v>
      </c>
      <c r="AE121" s="43">
        <v>57</v>
      </c>
    </row>
    <row r="122" spans="2:31" ht="39.75" hidden="1" customHeight="1" outlineLevel="2" x14ac:dyDescent="0.25">
      <c r="B122" s="45"/>
      <c r="C122" s="46" t="s">
        <v>30</v>
      </c>
      <c r="D122" s="47" t="s">
        <v>79</v>
      </c>
      <c r="E122" s="48">
        <v>0.94</v>
      </c>
      <c r="F122" s="49">
        <v>0.94</v>
      </c>
      <c r="G122" s="50">
        <v>0.94</v>
      </c>
      <c r="H122" s="51">
        <f t="shared" si="33"/>
        <v>0</v>
      </c>
      <c r="I122" s="52">
        <f t="shared" si="34"/>
        <v>0</v>
      </c>
      <c r="J122" s="53" t="str">
        <f t="shared" si="35"/>
        <v>Выполнено</v>
      </c>
      <c r="K122" s="54">
        <v>0</v>
      </c>
      <c r="L122" s="49">
        <v>0</v>
      </c>
      <c r="M122" s="50">
        <v>0</v>
      </c>
      <c r="N122" s="51">
        <f t="shared" si="36"/>
        <v>0</v>
      </c>
      <c r="O122" s="52">
        <f t="shared" si="37"/>
        <v>0</v>
      </c>
      <c r="P122" s="53">
        <f t="shared" si="38"/>
        <v>0</v>
      </c>
      <c r="Q122" s="54">
        <v>0</v>
      </c>
      <c r="R122" s="49">
        <v>0</v>
      </c>
      <c r="S122" s="50">
        <v>0</v>
      </c>
      <c r="T122" s="51">
        <f t="shared" si="39"/>
        <v>0</v>
      </c>
      <c r="U122" s="52">
        <f t="shared" si="40"/>
        <v>0</v>
      </c>
      <c r="V122" s="49">
        <v>0</v>
      </c>
      <c r="W122" s="50">
        <v>0</v>
      </c>
      <c r="X122" s="51">
        <f t="shared" si="41"/>
        <v>0</v>
      </c>
      <c r="Y122" s="52">
        <f t="shared" si="42"/>
        <v>0</v>
      </c>
      <c r="Z122" s="22">
        <f t="shared" si="43"/>
        <v>1</v>
      </c>
      <c r="AA122" s="55"/>
      <c r="AB122" s="56">
        <v>45224</v>
      </c>
      <c r="AC122" s="57">
        <v>45167</v>
      </c>
      <c r="AD122" s="58">
        <v>57</v>
      </c>
      <c r="AE122" s="59">
        <v>57</v>
      </c>
    </row>
    <row r="123" spans="2:31" ht="39.75" customHeight="1" collapsed="1" x14ac:dyDescent="0.25">
      <c r="B123" s="14">
        <v>15</v>
      </c>
      <c r="C123" s="15" t="s">
        <v>145</v>
      </c>
      <c r="D123" s="14"/>
      <c r="E123" s="16">
        <v>2.1800000000000002</v>
      </c>
      <c r="F123" s="17">
        <v>1.19</v>
      </c>
      <c r="G123" s="18">
        <v>0.03</v>
      </c>
      <c r="H123" s="18">
        <f t="shared" si="33"/>
        <v>-1.1599999999999999</v>
      </c>
      <c r="I123" s="19">
        <f t="shared" si="34"/>
        <v>-0.97478991596638653</v>
      </c>
      <c r="J123" s="20">
        <f t="shared" si="35"/>
        <v>2.1500000000000004</v>
      </c>
      <c r="K123" s="21">
        <v>0.4</v>
      </c>
      <c r="L123" s="17">
        <v>0.4</v>
      </c>
      <c r="M123" s="18">
        <v>0</v>
      </c>
      <c r="N123" s="18">
        <f t="shared" si="36"/>
        <v>-0.4</v>
      </c>
      <c r="O123" s="19">
        <f t="shared" si="37"/>
        <v>-1</v>
      </c>
      <c r="P123" s="20">
        <f t="shared" si="38"/>
        <v>0.4</v>
      </c>
      <c r="Q123" s="21">
        <v>0</v>
      </c>
      <c r="R123" s="17">
        <v>0</v>
      </c>
      <c r="S123" s="18">
        <v>0</v>
      </c>
      <c r="T123" s="18">
        <f t="shared" si="39"/>
        <v>0</v>
      </c>
      <c r="U123" s="19">
        <f t="shared" si="40"/>
        <v>0</v>
      </c>
      <c r="V123" s="17">
        <v>0</v>
      </c>
      <c r="W123" s="18">
        <v>0</v>
      </c>
      <c r="X123" s="18">
        <f t="shared" si="41"/>
        <v>0</v>
      </c>
      <c r="Y123" s="19">
        <f t="shared" si="42"/>
        <v>0</v>
      </c>
      <c r="Z123" s="22">
        <f t="shared" si="43"/>
        <v>1.3761467889908256E-2</v>
      </c>
      <c r="AA123" s="23"/>
      <c r="AB123" s="24">
        <v>45219</v>
      </c>
      <c r="AC123" s="25">
        <v>45160</v>
      </c>
      <c r="AD123" s="26">
        <v>59</v>
      </c>
      <c r="AE123" s="27">
        <v>59</v>
      </c>
    </row>
    <row r="124" spans="2:31" ht="39.75" hidden="1" customHeight="1" outlineLevel="1" x14ac:dyDescent="0.25">
      <c r="B124" s="28" t="s">
        <v>146</v>
      </c>
      <c r="C124" s="29" t="s">
        <v>145</v>
      </c>
      <c r="D124" s="30" t="s">
        <v>70</v>
      </c>
      <c r="E124" s="31">
        <v>2.1800000000000002</v>
      </c>
      <c r="F124" s="32">
        <v>1.19</v>
      </c>
      <c r="G124" s="33">
        <v>0.03</v>
      </c>
      <c r="H124" s="33">
        <f t="shared" si="33"/>
        <v>-1.1599999999999999</v>
      </c>
      <c r="I124" s="34">
        <f t="shared" si="34"/>
        <v>-0.97478991596638653</v>
      </c>
      <c r="J124" s="35">
        <f t="shared" si="35"/>
        <v>2.1500000000000004</v>
      </c>
      <c r="K124" s="36">
        <v>0.4</v>
      </c>
      <c r="L124" s="32">
        <v>0.4</v>
      </c>
      <c r="M124" s="33">
        <v>0</v>
      </c>
      <c r="N124" s="33">
        <f t="shared" si="36"/>
        <v>-0.4</v>
      </c>
      <c r="O124" s="34">
        <f t="shared" si="37"/>
        <v>-1</v>
      </c>
      <c r="P124" s="35">
        <f t="shared" si="38"/>
        <v>0.4</v>
      </c>
      <c r="Q124" s="37">
        <v>0</v>
      </c>
      <c r="R124" s="32">
        <v>0</v>
      </c>
      <c r="S124" s="33">
        <v>0</v>
      </c>
      <c r="T124" s="33">
        <f t="shared" si="39"/>
        <v>0</v>
      </c>
      <c r="U124" s="34">
        <f t="shared" si="40"/>
        <v>0</v>
      </c>
      <c r="V124" s="32">
        <v>0</v>
      </c>
      <c r="W124" s="33">
        <v>0</v>
      </c>
      <c r="X124" s="33">
        <f t="shared" si="41"/>
        <v>0</v>
      </c>
      <c r="Y124" s="34">
        <f t="shared" si="42"/>
        <v>0</v>
      </c>
      <c r="Z124" s="38">
        <f t="shared" si="43"/>
        <v>1.3761467889908256E-2</v>
      </c>
      <c r="AA124" s="39"/>
      <c r="AB124" s="40">
        <v>45219</v>
      </c>
      <c r="AC124" s="41">
        <v>45160</v>
      </c>
      <c r="AD124" s="42">
        <v>59</v>
      </c>
      <c r="AE124" s="43">
        <v>59</v>
      </c>
    </row>
    <row r="125" spans="2:31" ht="39.75" hidden="1" customHeight="1" outlineLevel="2" x14ac:dyDescent="0.25">
      <c r="B125" s="45"/>
      <c r="C125" s="46" t="s">
        <v>30</v>
      </c>
      <c r="D125" s="47" t="s">
        <v>71</v>
      </c>
      <c r="E125" s="48">
        <v>2.1800000000000002</v>
      </c>
      <c r="F125" s="49">
        <v>1.19</v>
      </c>
      <c r="G125" s="50">
        <v>0.03</v>
      </c>
      <c r="H125" s="51">
        <f t="shared" si="33"/>
        <v>-1.1599999999999999</v>
      </c>
      <c r="I125" s="52">
        <f t="shared" si="34"/>
        <v>-0.97478991596638653</v>
      </c>
      <c r="J125" s="53">
        <f t="shared" si="35"/>
        <v>2.1500000000000004</v>
      </c>
      <c r="K125" s="54">
        <v>0.4</v>
      </c>
      <c r="L125" s="49">
        <v>0.4</v>
      </c>
      <c r="M125" s="50">
        <v>0</v>
      </c>
      <c r="N125" s="51">
        <f t="shared" si="36"/>
        <v>-0.4</v>
      </c>
      <c r="O125" s="52">
        <f t="shared" si="37"/>
        <v>-1</v>
      </c>
      <c r="P125" s="53">
        <f t="shared" si="38"/>
        <v>0.4</v>
      </c>
      <c r="Q125" s="54">
        <v>0</v>
      </c>
      <c r="R125" s="49">
        <v>0</v>
      </c>
      <c r="S125" s="50">
        <v>0</v>
      </c>
      <c r="T125" s="51">
        <f t="shared" si="39"/>
        <v>0</v>
      </c>
      <c r="U125" s="52">
        <f t="shared" si="40"/>
        <v>0</v>
      </c>
      <c r="V125" s="49">
        <v>0</v>
      </c>
      <c r="W125" s="50">
        <v>0</v>
      </c>
      <c r="X125" s="51">
        <f t="shared" si="41"/>
        <v>0</v>
      </c>
      <c r="Y125" s="52">
        <f t="shared" si="42"/>
        <v>0</v>
      </c>
      <c r="Z125" s="22">
        <f t="shared" si="43"/>
        <v>1.3761467889908256E-2</v>
      </c>
      <c r="AA125" s="55"/>
      <c r="AB125" s="56">
        <v>45219</v>
      </c>
      <c r="AC125" s="57">
        <v>45160</v>
      </c>
      <c r="AD125" s="58">
        <v>59</v>
      </c>
      <c r="AE125" s="59">
        <v>59</v>
      </c>
    </row>
    <row r="126" spans="2:31" ht="39.75" customHeight="1" collapsed="1" x14ac:dyDescent="0.25">
      <c r="B126" s="14">
        <v>16</v>
      </c>
      <c r="C126" s="15" t="s">
        <v>147</v>
      </c>
      <c r="D126" s="14"/>
      <c r="E126" s="16">
        <v>7</v>
      </c>
      <c r="F126" s="17">
        <v>0</v>
      </c>
      <c r="G126" s="18">
        <v>5</v>
      </c>
      <c r="H126" s="18">
        <f t="shared" si="33"/>
        <v>5</v>
      </c>
      <c r="I126" s="19">
        <f t="shared" si="34"/>
        <v>0</v>
      </c>
      <c r="J126" s="20">
        <f t="shared" si="35"/>
        <v>2</v>
      </c>
      <c r="K126" s="21">
        <v>0</v>
      </c>
      <c r="L126" s="17">
        <v>0</v>
      </c>
      <c r="M126" s="18">
        <v>0</v>
      </c>
      <c r="N126" s="18">
        <f t="shared" si="36"/>
        <v>0</v>
      </c>
      <c r="O126" s="19">
        <f t="shared" si="37"/>
        <v>0</v>
      </c>
      <c r="P126" s="20">
        <f t="shared" si="38"/>
        <v>0</v>
      </c>
      <c r="Q126" s="21">
        <v>0</v>
      </c>
      <c r="R126" s="17">
        <v>0</v>
      </c>
      <c r="S126" s="18">
        <v>0</v>
      </c>
      <c r="T126" s="18">
        <f t="shared" si="39"/>
        <v>0</v>
      </c>
      <c r="U126" s="19">
        <f t="shared" si="40"/>
        <v>0</v>
      </c>
      <c r="V126" s="17">
        <v>0</v>
      </c>
      <c r="W126" s="18">
        <v>0</v>
      </c>
      <c r="X126" s="18">
        <f t="shared" si="41"/>
        <v>0</v>
      </c>
      <c r="Y126" s="19">
        <f t="shared" si="42"/>
        <v>0</v>
      </c>
      <c r="Z126" s="22">
        <f t="shared" si="43"/>
        <v>0.7142857142857143</v>
      </c>
      <c r="AA126" s="23"/>
      <c r="AB126" s="24">
        <v>45158</v>
      </c>
      <c r="AC126" s="25">
        <v>45167</v>
      </c>
      <c r="AD126" s="26">
        <v>-9</v>
      </c>
      <c r="AE126" s="27">
        <v>-9</v>
      </c>
    </row>
    <row r="127" spans="2:31" ht="39.75" hidden="1" customHeight="1" outlineLevel="1" x14ac:dyDescent="0.25">
      <c r="B127" s="28" t="s">
        <v>148</v>
      </c>
      <c r="C127" s="29" t="s">
        <v>147</v>
      </c>
      <c r="D127" s="30" t="s">
        <v>94</v>
      </c>
      <c r="E127" s="31">
        <v>7</v>
      </c>
      <c r="F127" s="32">
        <v>0</v>
      </c>
      <c r="G127" s="33">
        <v>5</v>
      </c>
      <c r="H127" s="33">
        <f t="shared" si="33"/>
        <v>5</v>
      </c>
      <c r="I127" s="34">
        <f t="shared" si="34"/>
        <v>0</v>
      </c>
      <c r="J127" s="35">
        <f t="shared" si="35"/>
        <v>2</v>
      </c>
      <c r="K127" s="36">
        <v>0</v>
      </c>
      <c r="L127" s="32">
        <v>0</v>
      </c>
      <c r="M127" s="33">
        <v>0</v>
      </c>
      <c r="N127" s="33">
        <f t="shared" si="36"/>
        <v>0</v>
      </c>
      <c r="O127" s="34">
        <f t="shared" si="37"/>
        <v>0</v>
      </c>
      <c r="P127" s="35">
        <f t="shared" si="38"/>
        <v>0</v>
      </c>
      <c r="Q127" s="37">
        <v>0</v>
      </c>
      <c r="R127" s="32">
        <v>0</v>
      </c>
      <c r="S127" s="33">
        <v>0</v>
      </c>
      <c r="T127" s="33">
        <f t="shared" si="39"/>
        <v>0</v>
      </c>
      <c r="U127" s="34">
        <f t="shared" si="40"/>
        <v>0</v>
      </c>
      <c r="V127" s="32">
        <v>0</v>
      </c>
      <c r="W127" s="33">
        <v>0</v>
      </c>
      <c r="X127" s="33">
        <f t="shared" si="41"/>
        <v>0</v>
      </c>
      <c r="Y127" s="34">
        <f t="shared" si="42"/>
        <v>0</v>
      </c>
      <c r="Z127" s="38">
        <f t="shared" si="43"/>
        <v>0.7142857142857143</v>
      </c>
      <c r="AA127" s="39"/>
      <c r="AB127" s="40">
        <v>45158</v>
      </c>
      <c r="AC127" s="41">
        <v>45167</v>
      </c>
      <c r="AD127" s="42">
        <v>-9</v>
      </c>
      <c r="AE127" s="43">
        <v>-9</v>
      </c>
    </row>
    <row r="128" spans="2:31" ht="39.75" hidden="1" customHeight="1" outlineLevel="2" x14ac:dyDescent="0.25">
      <c r="B128" s="45"/>
      <c r="C128" s="46" t="s">
        <v>30</v>
      </c>
      <c r="D128" s="47" t="s">
        <v>94</v>
      </c>
      <c r="E128" s="48">
        <v>7</v>
      </c>
      <c r="F128" s="49">
        <v>0</v>
      </c>
      <c r="G128" s="50">
        <v>5</v>
      </c>
      <c r="H128" s="51">
        <f t="shared" si="33"/>
        <v>5</v>
      </c>
      <c r="I128" s="52">
        <f t="shared" si="34"/>
        <v>0</v>
      </c>
      <c r="J128" s="53">
        <f t="shared" si="35"/>
        <v>2</v>
      </c>
      <c r="K128" s="54">
        <v>0</v>
      </c>
      <c r="L128" s="49">
        <v>0</v>
      </c>
      <c r="M128" s="50">
        <v>0</v>
      </c>
      <c r="N128" s="51">
        <f t="shared" si="36"/>
        <v>0</v>
      </c>
      <c r="O128" s="52">
        <f t="shared" si="37"/>
        <v>0</v>
      </c>
      <c r="P128" s="53">
        <f t="shared" si="38"/>
        <v>0</v>
      </c>
      <c r="Q128" s="54">
        <v>0</v>
      </c>
      <c r="R128" s="49">
        <v>0</v>
      </c>
      <c r="S128" s="50">
        <v>0</v>
      </c>
      <c r="T128" s="51">
        <f t="shared" si="39"/>
        <v>0</v>
      </c>
      <c r="U128" s="52">
        <f t="shared" si="40"/>
        <v>0</v>
      </c>
      <c r="V128" s="49">
        <v>0</v>
      </c>
      <c r="W128" s="50">
        <v>0</v>
      </c>
      <c r="X128" s="51">
        <f t="shared" si="41"/>
        <v>0</v>
      </c>
      <c r="Y128" s="52">
        <f t="shared" si="42"/>
        <v>0</v>
      </c>
      <c r="Z128" s="22">
        <f t="shared" si="43"/>
        <v>0.7142857142857143</v>
      </c>
      <c r="AA128" s="55"/>
      <c r="AB128" s="56">
        <v>45158</v>
      </c>
      <c r="AC128" s="57">
        <v>45167</v>
      </c>
      <c r="AD128" s="58">
        <v>-9</v>
      </c>
      <c r="AE128" s="59">
        <v>-9</v>
      </c>
    </row>
    <row r="129" spans="2:31" ht="39.75" customHeight="1" collapsed="1" x14ac:dyDescent="0.25">
      <c r="B129" s="14">
        <v>17</v>
      </c>
      <c r="C129" s="15" t="s">
        <v>149</v>
      </c>
      <c r="D129" s="14"/>
      <c r="E129" s="16">
        <v>2357.31</v>
      </c>
      <c r="F129" s="17">
        <v>0</v>
      </c>
      <c r="G129" s="18">
        <v>0</v>
      </c>
      <c r="H129" s="18">
        <f t="shared" si="33"/>
        <v>0</v>
      </c>
      <c r="I129" s="19">
        <f t="shared" si="34"/>
        <v>0</v>
      </c>
      <c r="J129" s="20">
        <f t="shared" si="35"/>
        <v>2357.31</v>
      </c>
      <c r="K129" s="21">
        <v>0</v>
      </c>
      <c r="L129" s="17">
        <v>0</v>
      </c>
      <c r="M129" s="18">
        <v>0</v>
      </c>
      <c r="N129" s="18">
        <f t="shared" si="36"/>
        <v>0</v>
      </c>
      <c r="O129" s="19">
        <f t="shared" si="37"/>
        <v>0</v>
      </c>
      <c r="P129" s="20">
        <f t="shared" si="38"/>
        <v>0</v>
      </c>
      <c r="Q129" s="21">
        <v>0</v>
      </c>
      <c r="R129" s="17">
        <v>0</v>
      </c>
      <c r="S129" s="18">
        <v>0</v>
      </c>
      <c r="T129" s="18">
        <f t="shared" si="39"/>
        <v>0</v>
      </c>
      <c r="U129" s="19">
        <f t="shared" si="40"/>
        <v>0</v>
      </c>
      <c r="V129" s="17">
        <v>0</v>
      </c>
      <c r="W129" s="18">
        <v>0</v>
      </c>
      <c r="X129" s="18">
        <f t="shared" si="41"/>
        <v>0</v>
      </c>
      <c r="Y129" s="19">
        <f t="shared" si="42"/>
        <v>0</v>
      </c>
      <c r="Z129" s="22">
        <f t="shared" si="43"/>
        <v>0</v>
      </c>
      <c r="AA129" s="23"/>
      <c r="AB129" s="24">
        <v>45199</v>
      </c>
      <c r="AC129" s="25">
        <v>45250</v>
      </c>
      <c r="AD129" s="26">
        <v>-51</v>
      </c>
      <c r="AE129" s="27">
        <v>-51</v>
      </c>
    </row>
    <row r="130" spans="2:31" ht="39.75" hidden="1" customHeight="1" outlineLevel="1" x14ac:dyDescent="0.25">
      <c r="B130" s="28" t="s">
        <v>150</v>
      </c>
      <c r="C130" s="29" t="s">
        <v>149</v>
      </c>
      <c r="D130" s="30" t="s">
        <v>79</v>
      </c>
      <c r="E130" s="31">
        <v>2357.31</v>
      </c>
      <c r="F130" s="32">
        <v>0</v>
      </c>
      <c r="G130" s="33">
        <v>0</v>
      </c>
      <c r="H130" s="33">
        <f t="shared" si="33"/>
        <v>0</v>
      </c>
      <c r="I130" s="34">
        <f t="shared" si="34"/>
        <v>0</v>
      </c>
      <c r="J130" s="35">
        <f t="shared" si="35"/>
        <v>2357.31</v>
      </c>
      <c r="K130" s="36">
        <v>0</v>
      </c>
      <c r="L130" s="32">
        <v>0</v>
      </c>
      <c r="M130" s="33">
        <v>0</v>
      </c>
      <c r="N130" s="33">
        <f t="shared" si="36"/>
        <v>0</v>
      </c>
      <c r="O130" s="34">
        <f t="shared" si="37"/>
        <v>0</v>
      </c>
      <c r="P130" s="35">
        <f t="shared" si="38"/>
        <v>0</v>
      </c>
      <c r="Q130" s="37">
        <v>0</v>
      </c>
      <c r="R130" s="32">
        <v>0</v>
      </c>
      <c r="S130" s="33">
        <v>0</v>
      </c>
      <c r="T130" s="33">
        <f t="shared" si="39"/>
        <v>0</v>
      </c>
      <c r="U130" s="34">
        <f t="shared" si="40"/>
        <v>0</v>
      </c>
      <c r="V130" s="32">
        <v>0</v>
      </c>
      <c r="W130" s="33">
        <v>0</v>
      </c>
      <c r="X130" s="33">
        <f t="shared" si="41"/>
        <v>0</v>
      </c>
      <c r="Y130" s="34">
        <f t="shared" si="42"/>
        <v>0</v>
      </c>
      <c r="Z130" s="38">
        <f t="shared" si="43"/>
        <v>0</v>
      </c>
      <c r="AA130" s="39"/>
      <c r="AB130" s="40">
        <v>45199</v>
      </c>
      <c r="AC130" s="41">
        <v>45250</v>
      </c>
      <c r="AD130" s="42">
        <v>-51</v>
      </c>
      <c r="AE130" s="43">
        <v>-51</v>
      </c>
    </row>
    <row r="131" spans="2:31" ht="39.75" hidden="1" customHeight="1" outlineLevel="2" x14ac:dyDescent="0.25">
      <c r="B131" s="45"/>
      <c r="C131" s="46" t="s">
        <v>30</v>
      </c>
      <c r="D131" s="47" t="s">
        <v>79</v>
      </c>
      <c r="E131" s="48">
        <v>2357.31</v>
      </c>
      <c r="F131" s="49">
        <v>0</v>
      </c>
      <c r="G131" s="50">
        <v>0</v>
      </c>
      <c r="H131" s="51">
        <f t="shared" si="33"/>
        <v>0</v>
      </c>
      <c r="I131" s="52">
        <f t="shared" si="34"/>
        <v>0</v>
      </c>
      <c r="J131" s="53">
        <f t="shared" si="35"/>
        <v>2357.31</v>
      </c>
      <c r="K131" s="54">
        <v>0</v>
      </c>
      <c r="L131" s="49">
        <v>0</v>
      </c>
      <c r="M131" s="50">
        <v>0</v>
      </c>
      <c r="N131" s="51">
        <f t="shared" si="36"/>
        <v>0</v>
      </c>
      <c r="O131" s="52">
        <f t="shared" si="37"/>
        <v>0</v>
      </c>
      <c r="P131" s="53">
        <f t="shared" si="38"/>
        <v>0</v>
      </c>
      <c r="Q131" s="54">
        <v>0</v>
      </c>
      <c r="R131" s="49">
        <v>0</v>
      </c>
      <c r="S131" s="50">
        <v>0</v>
      </c>
      <c r="T131" s="51">
        <f t="shared" si="39"/>
        <v>0</v>
      </c>
      <c r="U131" s="52">
        <f t="shared" si="40"/>
        <v>0</v>
      </c>
      <c r="V131" s="49">
        <v>0</v>
      </c>
      <c r="W131" s="50">
        <v>0</v>
      </c>
      <c r="X131" s="51">
        <f t="shared" si="41"/>
        <v>0</v>
      </c>
      <c r="Y131" s="52">
        <f t="shared" si="42"/>
        <v>0</v>
      </c>
      <c r="Z131" s="22">
        <f t="shared" si="43"/>
        <v>0</v>
      </c>
      <c r="AA131" s="55"/>
      <c r="AB131" s="56">
        <v>45199</v>
      </c>
      <c r="AC131" s="57">
        <v>45250</v>
      </c>
      <c r="AD131" s="58">
        <v>-51</v>
      </c>
      <c r="AE131" s="59">
        <v>-51</v>
      </c>
    </row>
    <row r="132" spans="2:31" ht="39.75" customHeight="1" collapsed="1" x14ac:dyDescent="0.25">
      <c r="B132" s="14">
        <v>18</v>
      </c>
      <c r="C132" s="15" t="s">
        <v>151</v>
      </c>
      <c r="D132" s="14"/>
      <c r="E132" s="16">
        <v>14</v>
      </c>
      <c r="F132" s="17">
        <v>7</v>
      </c>
      <c r="G132" s="18">
        <v>3</v>
      </c>
      <c r="H132" s="18">
        <f t="shared" si="33"/>
        <v>-4</v>
      </c>
      <c r="I132" s="19">
        <f t="shared" si="34"/>
        <v>-0.5714285714285714</v>
      </c>
      <c r="J132" s="20">
        <f t="shared" si="35"/>
        <v>11</v>
      </c>
      <c r="K132" s="21">
        <v>0</v>
      </c>
      <c r="L132" s="17">
        <v>0</v>
      </c>
      <c r="M132" s="18">
        <v>0</v>
      </c>
      <c r="N132" s="18">
        <f t="shared" si="36"/>
        <v>0</v>
      </c>
      <c r="O132" s="19">
        <f t="shared" si="37"/>
        <v>0</v>
      </c>
      <c r="P132" s="20">
        <f t="shared" si="38"/>
        <v>0</v>
      </c>
      <c r="Q132" s="21">
        <v>0</v>
      </c>
      <c r="R132" s="17">
        <v>0</v>
      </c>
      <c r="S132" s="18">
        <v>0</v>
      </c>
      <c r="T132" s="18">
        <f t="shared" si="39"/>
        <v>0</v>
      </c>
      <c r="U132" s="19">
        <f t="shared" si="40"/>
        <v>0</v>
      </c>
      <c r="V132" s="17">
        <v>0</v>
      </c>
      <c r="W132" s="18">
        <v>0</v>
      </c>
      <c r="X132" s="18">
        <f t="shared" si="41"/>
        <v>0</v>
      </c>
      <c r="Y132" s="19">
        <f t="shared" si="42"/>
        <v>0</v>
      </c>
      <c r="Z132" s="22">
        <f t="shared" si="43"/>
        <v>0.21428571428571427</v>
      </c>
      <c r="AA132" s="23"/>
      <c r="AB132" s="24">
        <v>45207</v>
      </c>
      <c r="AC132" s="25">
        <v>45220</v>
      </c>
      <c r="AD132" s="26">
        <v>-13</v>
      </c>
      <c r="AE132" s="27">
        <v>-13</v>
      </c>
    </row>
    <row r="133" spans="2:31" ht="39.75" hidden="1" customHeight="1" outlineLevel="1" x14ac:dyDescent="0.25">
      <c r="B133" s="28" t="s">
        <v>152</v>
      </c>
      <c r="C133" s="29" t="s">
        <v>151</v>
      </c>
      <c r="D133" s="30" t="s">
        <v>87</v>
      </c>
      <c r="E133" s="31">
        <v>14</v>
      </c>
      <c r="F133" s="32">
        <v>7</v>
      </c>
      <c r="G133" s="33">
        <v>3</v>
      </c>
      <c r="H133" s="33">
        <f t="shared" si="33"/>
        <v>-4</v>
      </c>
      <c r="I133" s="34">
        <f t="shared" si="34"/>
        <v>-0.5714285714285714</v>
      </c>
      <c r="J133" s="35">
        <f t="shared" si="35"/>
        <v>11</v>
      </c>
      <c r="K133" s="36">
        <v>0</v>
      </c>
      <c r="L133" s="32">
        <v>0</v>
      </c>
      <c r="M133" s="33">
        <v>0</v>
      </c>
      <c r="N133" s="33">
        <f t="shared" si="36"/>
        <v>0</v>
      </c>
      <c r="O133" s="34">
        <f t="shared" si="37"/>
        <v>0</v>
      </c>
      <c r="P133" s="35">
        <f t="shared" si="38"/>
        <v>0</v>
      </c>
      <c r="Q133" s="37">
        <v>0</v>
      </c>
      <c r="R133" s="32">
        <v>0</v>
      </c>
      <c r="S133" s="33">
        <v>0</v>
      </c>
      <c r="T133" s="33">
        <f t="shared" si="39"/>
        <v>0</v>
      </c>
      <c r="U133" s="34">
        <f t="shared" si="40"/>
        <v>0</v>
      </c>
      <c r="V133" s="32">
        <v>0</v>
      </c>
      <c r="W133" s="33">
        <v>0</v>
      </c>
      <c r="X133" s="33">
        <f t="shared" si="41"/>
        <v>0</v>
      </c>
      <c r="Y133" s="34">
        <f t="shared" si="42"/>
        <v>0</v>
      </c>
      <c r="Z133" s="38">
        <f t="shared" si="43"/>
        <v>0.21428571428571427</v>
      </c>
      <c r="AA133" s="39"/>
      <c r="AB133" s="40">
        <v>45207</v>
      </c>
      <c r="AC133" s="41">
        <v>45220</v>
      </c>
      <c r="AD133" s="42">
        <v>-13</v>
      </c>
      <c r="AE133" s="43">
        <v>-13</v>
      </c>
    </row>
    <row r="134" spans="2:31" ht="39.75" hidden="1" customHeight="1" outlineLevel="2" x14ac:dyDescent="0.25">
      <c r="B134" s="45"/>
      <c r="C134" s="46" t="s">
        <v>30</v>
      </c>
      <c r="D134" s="47" t="s">
        <v>87</v>
      </c>
      <c r="E134" s="48">
        <v>14</v>
      </c>
      <c r="F134" s="49">
        <v>7</v>
      </c>
      <c r="G134" s="50">
        <v>3</v>
      </c>
      <c r="H134" s="51">
        <f t="shared" si="33"/>
        <v>-4</v>
      </c>
      <c r="I134" s="52">
        <f t="shared" si="34"/>
        <v>-0.5714285714285714</v>
      </c>
      <c r="J134" s="53">
        <f t="shared" si="35"/>
        <v>11</v>
      </c>
      <c r="K134" s="54">
        <v>0</v>
      </c>
      <c r="L134" s="49">
        <v>0</v>
      </c>
      <c r="M134" s="50">
        <v>0</v>
      </c>
      <c r="N134" s="51">
        <f t="shared" si="36"/>
        <v>0</v>
      </c>
      <c r="O134" s="52">
        <f t="shared" si="37"/>
        <v>0</v>
      </c>
      <c r="P134" s="53">
        <f t="shared" si="38"/>
        <v>0</v>
      </c>
      <c r="Q134" s="54">
        <v>0</v>
      </c>
      <c r="R134" s="49">
        <v>0</v>
      </c>
      <c r="S134" s="50">
        <v>0</v>
      </c>
      <c r="T134" s="51">
        <f t="shared" si="39"/>
        <v>0</v>
      </c>
      <c r="U134" s="52">
        <f t="shared" si="40"/>
        <v>0</v>
      </c>
      <c r="V134" s="49">
        <v>0</v>
      </c>
      <c r="W134" s="50">
        <v>0</v>
      </c>
      <c r="X134" s="51">
        <f t="shared" si="41"/>
        <v>0</v>
      </c>
      <c r="Y134" s="52">
        <f t="shared" si="42"/>
        <v>0</v>
      </c>
      <c r="Z134" s="22">
        <f t="shared" si="43"/>
        <v>0.21428571428571427</v>
      </c>
      <c r="AA134" s="55"/>
      <c r="AB134" s="56">
        <v>45207</v>
      </c>
      <c r="AC134" s="57">
        <v>45220</v>
      </c>
      <c r="AD134" s="58">
        <v>-13</v>
      </c>
      <c r="AE134" s="59">
        <v>-13</v>
      </c>
    </row>
    <row r="135" spans="2:31" ht="39.75" customHeight="1" collapsed="1" x14ac:dyDescent="0.25">
      <c r="B135" s="14">
        <v>19</v>
      </c>
      <c r="C135" s="15" t="s">
        <v>153</v>
      </c>
      <c r="D135" s="14"/>
      <c r="E135" s="16">
        <v>1919</v>
      </c>
      <c r="F135" s="17">
        <v>1037</v>
      </c>
      <c r="G135" s="18">
        <v>902</v>
      </c>
      <c r="H135" s="18">
        <f t="shared" ref="H135:H166" si="44">G135-F135</f>
        <v>-135</v>
      </c>
      <c r="I135" s="19">
        <f t="shared" ref="I135:I166" si="45">(IFERROR(H135/F135,0))</f>
        <v>-0.13018322082931533</v>
      </c>
      <c r="J135" s="20">
        <f t="shared" ref="J135:J151" si="46">IF(AND(OR(E135-G135=0,E135&lt;G135),E135&lt;&gt;0),"Выполнено",IF(E135&lt;&gt;0,E135-G135,"-"))</f>
        <v>1017</v>
      </c>
      <c r="K135" s="21">
        <v>70</v>
      </c>
      <c r="L135" s="17">
        <v>70</v>
      </c>
      <c r="M135" s="18">
        <v>0</v>
      </c>
      <c r="N135" s="18">
        <f t="shared" ref="N135:N166" si="47">M135-L135</f>
        <v>-70</v>
      </c>
      <c r="O135" s="19">
        <f t="shared" ref="O135:O166" si="48">(IFERROR(N135/L135,0))</f>
        <v>-1</v>
      </c>
      <c r="P135" s="20">
        <f t="shared" ref="P135:P151" si="49">IF(K135=0,0,IF((K135-M135)&gt;0,K135-M135,IF((K135-M135)&lt;=0,"Выполнено")))</f>
        <v>70</v>
      </c>
      <c r="Q135" s="21">
        <v>0</v>
      </c>
      <c r="R135" s="17">
        <v>0</v>
      </c>
      <c r="S135" s="18">
        <v>0</v>
      </c>
      <c r="T135" s="18">
        <f t="shared" ref="T135:T166" si="50">S135-R135</f>
        <v>0</v>
      </c>
      <c r="U135" s="19">
        <f t="shared" ref="U135:U166" si="51">(IFERROR(T135/R135,0))</f>
        <v>0</v>
      </c>
      <c r="V135" s="17">
        <v>0</v>
      </c>
      <c r="W135" s="18">
        <v>0</v>
      </c>
      <c r="X135" s="18">
        <f t="shared" ref="X135:X166" si="52">W135-V135</f>
        <v>0</v>
      </c>
      <c r="Y135" s="19">
        <f t="shared" ref="Y135:Y166" si="53">(IFERROR(X135/V135,0))</f>
        <v>0</v>
      </c>
      <c r="Z135" s="22">
        <f t="shared" ref="Z135:Z151" si="54">IFERROR(G135/E135,"-")</f>
        <v>0.4700364773319437</v>
      </c>
      <c r="AA135" s="23"/>
      <c r="AB135" s="24">
        <v>45199</v>
      </c>
      <c r="AC135" s="25">
        <v>45176</v>
      </c>
      <c r="AD135" s="26">
        <v>23</v>
      </c>
      <c r="AE135" s="27">
        <v>23</v>
      </c>
    </row>
    <row r="136" spans="2:31" ht="39.75" hidden="1" customHeight="1" outlineLevel="1" x14ac:dyDescent="0.25">
      <c r="B136" s="28" t="s">
        <v>154</v>
      </c>
      <c r="C136" s="29" t="s">
        <v>153</v>
      </c>
      <c r="D136" s="30" t="s">
        <v>94</v>
      </c>
      <c r="E136" s="31">
        <v>1919</v>
      </c>
      <c r="F136" s="32">
        <v>1037</v>
      </c>
      <c r="G136" s="33">
        <v>902</v>
      </c>
      <c r="H136" s="33">
        <f t="shared" si="44"/>
        <v>-135</v>
      </c>
      <c r="I136" s="34">
        <f t="shared" si="45"/>
        <v>-0.13018322082931533</v>
      </c>
      <c r="J136" s="35">
        <f t="shared" si="46"/>
        <v>1017</v>
      </c>
      <c r="K136" s="36">
        <v>70</v>
      </c>
      <c r="L136" s="32">
        <v>70</v>
      </c>
      <c r="M136" s="33">
        <v>0</v>
      </c>
      <c r="N136" s="33">
        <f t="shared" si="47"/>
        <v>-70</v>
      </c>
      <c r="O136" s="34">
        <f t="shared" si="48"/>
        <v>-1</v>
      </c>
      <c r="P136" s="35">
        <f t="shared" si="49"/>
        <v>70</v>
      </c>
      <c r="Q136" s="37">
        <v>0</v>
      </c>
      <c r="R136" s="32">
        <v>0</v>
      </c>
      <c r="S136" s="33">
        <v>0</v>
      </c>
      <c r="T136" s="33">
        <f t="shared" si="50"/>
        <v>0</v>
      </c>
      <c r="U136" s="34">
        <f t="shared" si="51"/>
        <v>0</v>
      </c>
      <c r="V136" s="32">
        <v>0</v>
      </c>
      <c r="W136" s="33">
        <v>0</v>
      </c>
      <c r="X136" s="33">
        <f t="shared" si="52"/>
        <v>0</v>
      </c>
      <c r="Y136" s="34">
        <f t="shared" si="53"/>
        <v>0</v>
      </c>
      <c r="Z136" s="38">
        <f t="shared" si="54"/>
        <v>0.4700364773319437</v>
      </c>
      <c r="AA136" s="39"/>
      <c r="AB136" s="40">
        <v>45199</v>
      </c>
      <c r="AC136" s="41">
        <v>45176</v>
      </c>
      <c r="AD136" s="42">
        <v>23</v>
      </c>
      <c r="AE136" s="43">
        <v>23</v>
      </c>
    </row>
    <row r="137" spans="2:31" ht="39.75" hidden="1" customHeight="1" outlineLevel="2" x14ac:dyDescent="0.25">
      <c r="B137" s="45"/>
      <c r="C137" s="46" t="s">
        <v>30</v>
      </c>
      <c r="D137" s="47" t="s">
        <v>51</v>
      </c>
      <c r="E137" s="48">
        <v>1919</v>
      </c>
      <c r="F137" s="49">
        <v>1037</v>
      </c>
      <c r="G137" s="50">
        <v>902</v>
      </c>
      <c r="H137" s="51">
        <f t="shared" si="44"/>
        <v>-135</v>
      </c>
      <c r="I137" s="52">
        <f t="shared" si="45"/>
        <v>-0.13018322082931533</v>
      </c>
      <c r="J137" s="53">
        <f t="shared" si="46"/>
        <v>1017</v>
      </c>
      <c r="K137" s="54">
        <v>70</v>
      </c>
      <c r="L137" s="49">
        <v>70</v>
      </c>
      <c r="M137" s="50">
        <v>0</v>
      </c>
      <c r="N137" s="51">
        <f t="shared" si="47"/>
        <v>-70</v>
      </c>
      <c r="O137" s="52">
        <f t="shared" si="48"/>
        <v>-1</v>
      </c>
      <c r="P137" s="53">
        <f t="shared" si="49"/>
        <v>70</v>
      </c>
      <c r="Q137" s="54">
        <v>0</v>
      </c>
      <c r="R137" s="49">
        <v>0</v>
      </c>
      <c r="S137" s="50">
        <v>0</v>
      </c>
      <c r="T137" s="51">
        <f t="shared" si="50"/>
        <v>0</v>
      </c>
      <c r="U137" s="52">
        <f t="shared" si="51"/>
        <v>0</v>
      </c>
      <c r="V137" s="49">
        <v>0</v>
      </c>
      <c r="W137" s="50">
        <v>0</v>
      </c>
      <c r="X137" s="51">
        <f t="shared" si="52"/>
        <v>0</v>
      </c>
      <c r="Y137" s="52">
        <f t="shared" si="53"/>
        <v>0</v>
      </c>
      <c r="Z137" s="22">
        <f t="shared" si="54"/>
        <v>0.4700364773319437</v>
      </c>
      <c r="AA137" s="55"/>
      <c r="AB137" s="56">
        <v>45199</v>
      </c>
      <c r="AC137" s="57">
        <v>45176</v>
      </c>
      <c r="AD137" s="58">
        <v>23</v>
      </c>
      <c r="AE137" s="59">
        <v>23</v>
      </c>
    </row>
    <row r="138" spans="2:31" ht="39.75" customHeight="1" collapsed="1" x14ac:dyDescent="0.25">
      <c r="B138" s="14">
        <v>20</v>
      </c>
      <c r="C138" s="15" t="s">
        <v>155</v>
      </c>
      <c r="D138" s="14"/>
      <c r="E138" s="16">
        <v>4628.5</v>
      </c>
      <c r="F138" s="17">
        <v>1461.97</v>
      </c>
      <c r="G138" s="18">
        <v>1166</v>
      </c>
      <c r="H138" s="18">
        <f t="shared" si="44"/>
        <v>-295.97000000000003</v>
      </c>
      <c r="I138" s="19">
        <f t="shared" si="45"/>
        <v>-0.20244601462410311</v>
      </c>
      <c r="J138" s="20">
        <f t="shared" si="46"/>
        <v>3462.5</v>
      </c>
      <c r="K138" s="21">
        <v>430</v>
      </c>
      <c r="L138" s="17">
        <v>430</v>
      </c>
      <c r="M138" s="18">
        <v>0</v>
      </c>
      <c r="N138" s="18">
        <f t="shared" si="47"/>
        <v>-430</v>
      </c>
      <c r="O138" s="19">
        <f t="shared" si="48"/>
        <v>-1</v>
      </c>
      <c r="P138" s="20">
        <f t="shared" si="49"/>
        <v>430</v>
      </c>
      <c r="Q138" s="21">
        <v>60</v>
      </c>
      <c r="R138" s="17">
        <v>60</v>
      </c>
      <c r="S138" s="18">
        <v>0</v>
      </c>
      <c r="T138" s="18">
        <f t="shared" si="50"/>
        <v>-60</v>
      </c>
      <c r="U138" s="19">
        <f t="shared" si="51"/>
        <v>-1</v>
      </c>
      <c r="V138" s="17">
        <v>30</v>
      </c>
      <c r="W138" s="18">
        <v>0</v>
      </c>
      <c r="X138" s="18">
        <f t="shared" si="52"/>
        <v>-30</v>
      </c>
      <c r="Y138" s="19">
        <f t="shared" si="53"/>
        <v>-1</v>
      </c>
      <c r="Z138" s="22">
        <f t="shared" si="54"/>
        <v>0.25191746786215835</v>
      </c>
      <c r="AA138" s="23"/>
      <c r="AB138" s="24">
        <v>45209</v>
      </c>
      <c r="AC138" s="25">
        <v>45190</v>
      </c>
      <c r="AD138" s="26">
        <v>19</v>
      </c>
      <c r="AE138" s="27">
        <v>19</v>
      </c>
    </row>
    <row r="139" spans="2:31" ht="39.75" hidden="1" customHeight="1" outlineLevel="1" x14ac:dyDescent="0.25">
      <c r="B139" s="28" t="s">
        <v>156</v>
      </c>
      <c r="C139" s="29" t="s">
        <v>155</v>
      </c>
      <c r="D139" s="30" t="s">
        <v>51</v>
      </c>
      <c r="E139" s="31">
        <v>4628.5</v>
      </c>
      <c r="F139" s="32">
        <v>1461.97</v>
      </c>
      <c r="G139" s="33">
        <v>1166</v>
      </c>
      <c r="H139" s="33">
        <f t="shared" si="44"/>
        <v>-295.97000000000003</v>
      </c>
      <c r="I139" s="34">
        <f t="shared" si="45"/>
        <v>-0.20244601462410311</v>
      </c>
      <c r="J139" s="35">
        <f t="shared" si="46"/>
        <v>3462.5</v>
      </c>
      <c r="K139" s="36">
        <v>430</v>
      </c>
      <c r="L139" s="32">
        <v>430</v>
      </c>
      <c r="M139" s="33">
        <v>0</v>
      </c>
      <c r="N139" s="33">
        <f t="shared" si="47"/>
        <v>-430</v>
      </c>
      <c r="O139" s="34">
        <f t="shared" si="48"/>
        <v>-1</v>
      </c>
      <c r="P139" s="35">
        <f t="shared" si="49"/>
        <v>430</v>
      </c>
      <c r="Q139" s="37">
        <v>60</v>
      </c>
      <c r="R139" s="32">
        <v>60</v>
      </c>
      <c r="S139" s="33">
        <v>0</v>
      </c>
      <c r="T139" s="33">
        <f t="shared" si="50"/>
        <v>-60</v>
      </c>
      <c r="U139" s="34">
        <f t="shared" si="51"/>
        <v>-1</v>
      </c>
      <c r="V139" s="32">
        <v>30</v>
      </c>
      <c r="W139" s="33">
        <v>0</v>
      </c>
      <c r="X139" s="33">
        <f t="shared" si="52"/>
        <v>-30</v>
      </c>
      <c r="Y139" s="34">
        <f t="shared" si="53"/>
        <v>-1</v>
      </c>
      <c r="Z139" s="38">
        <f t="shared" si="54"/>
        <v>0.25191746786215835</v>
      </c>
      <c r="AA139" s="39"/>
      <c r="AB139" s="40">
        <v>45209</v>
      </c>
      <c r="AC139" s="41">
        <v>45190</v>
      </c>
      <c r="AD139" s="42">
        <v>19</v>
      </c>
      <c r="AE139" s="43">
        <v>19</v>
      </c>
    </row>
    <row r="140" spans="2:31" ht="39.75" hidden="1" customHeight="1" outlineLevel="2" x14ac:dyDescent="0.25">
      <c r="B140" s="45"/>
      <c r="C140" s="46" t="s">
        <v>30</v>
      </c>
      <c r="D140" s="47" t="s">
        <v>94</v>
      </c>
      <c r="E140" s="48">
        <v>4628.5</v>
      </c>
      <c r="F140" s="49">
        <v>1461.97</v>
      </c>
      <c r="G140" s="50">
        <v>1166</v>
      </c>
      <c r="H140" s="51">
        <f t="shared" si="44"/>
        <v>-295.97000000000003</v>
      </c>
      <c r="I140" s="52">
        <f t="shared" si="45"/>
        <v>-0.20244601462410311</v>
      </c>
      <c r="J140" s="53">
        <f t="shared" si="46"/>
        <v>3462.5</v>
      </c>
      <c r="K140" s="54">
        <v>430</v>
      </c>
      <c r="L140" s="49">
        <v>430</v>
      </c>
      <c r="M140" s="50">
        <v>0</v>
      </c>
      <c r="N140" s="51">
        <f t="shared" si="47"/>
        <v>-430</v>
      </c>
      <c r="O140" s="52">
        <f t="shared" si="48"/>
        <v>-1</v>
      </c>
      <c r="P140" s="53">
        <f t="shared" si="49"/>
        <v>430</v>
      </c>
      <c r="Q140" s="54">
        <v>60</v>
      </c>
      <c r="R140" s="49">
        <v>60</v>
      </c>
      <c r="S140" s="50">
        <v>0</v>
      </c>
      <c r="T140" s="51">
        <f t="shared" si="50"/>
        <v>-60</v>
      </c>
      <c r="U140" s="52">
        <f t="shared" si="51"/>
        <v>-1</v>
      </c>
      <c r="V140" s="49">
        <v>30</v>
      </c>
      <c r="W140" s="50">
        <v>0</v>
      </c>
      <c r="X140" s="51">
        <f t="shared" si="52"/>
        <v>-30</v>
      </c>
      <c r="Y140" s="52">
        <f t="shared" si="53"/>
        <v>-1</v>
      </c>
      <c r="Z140" s="22">
        <f t="shared" si="54"/>
        <v>0.25191746786215835</v>
      </c>
      <c r="AA140" s="55"/>
      <c r="AB140" s="56">
        <v>45209</v>
      </c>
      <c r="AC140" s="57">
        <v>45190</v>
      </c>
      <c r="AD140" s="58">
        <v>19</v>
      </c>
      <c r="AE140" s="59">
        <v>19</v>
      </c>
    </row>
    <row r="141" spans="2:31" ht="39.75" customHeight="1" collapsed="1" x14ac:dyDescent="0.25">
      <c r="B141" s="14">
        <v>21</v>
      </c>
      <c r="C141" s="15" t="s">
        <v>157</v>
      </c>
      <c r="D141" s="14"/>
      <c r="E141" s="16">
        <v>2241.5</v>
      </c>
      <c r="F141" s="17">
        <v>973.39</v>
      </c>
      <c r="G141" s="18">
        <v>281.5</v>
      </c>
      <c r="H141" s="18">
        <f t="shared" si="44"/>
        <v>-691.89</v>
      </c>
      <c r="I141" s="19">
        <f t="shared" si="45"/>
        <v>-0.71080450795672856</v>
      </c>
      <c r="J141" s="20">
        <f t="shared" si="46"/>
        <v>1960</v>
      </c>
      <c r="K141" s="21">
        <v>648.04999999999995</v>
      </c>
      <c r="L141" s="17">
        <v>648.04999999999995</v>
      </c>
      <c r="M141" s="18">
        <v>0</v>
      </c>
      <c r="N141" s="18">
        <f t="shared" si="47"/>
        <v>-648.04999999999995</v>
      </c>
      <c r="O141" s="19">
        <f t="shared" si="48"/>
        <v>-1</v>
      </c>
      <c r="P141" s="20">
        <f t="shared" si="49"/>
        <v>648.04999999999995</v>
      </c>
      <c r="Q141" s="21">
        <v>10</v>
      </c>
      <c r="R141" s="17">
        <v>10</v>
      </c>
      <c r="S141" s="18">
        <v>0</v>
      </c>
      <c r="T141" s="18">
        <f t="shared" si="50"/>
        <v>-10</v>
      </c>
      <c r="U141" s="19">
        <f t="shared" si="51"/>
        <v>-1</v>
      </c>
      <c r="V141" s="17">
        <v>0</v>
      </c>
      <c r="W141" s="18">
        <v>0</v>
      </c>
      <c r="X141" s="18">
        <f t="shared" si="52"/>
        <v>0</v>
      </c>
      <c r="Y141" s="19">
        <f t="shared" si="53"/>
        <v>0</v>
      </c>
      <c r="Z141" s="22">
        <f t="shared" si="54"/>
        <v>0.12558554539370956</v>
      </c>
      <c r="AA141" s="23"/>
      <c r="AB141" s="24">
        <v>45204</v>
      </c>
      <c r="AC141" s="25">
        <v>45179</v>
      </c>
      <c r="AD141" s="26">
        <v>25</v>
      </c>
      <c r="AE141" s="27">
        <v>25</v>
      </c>
    </row>
    <row r="142" spans="2:31" ht="39.75" hidden="1" customHeight="1" outlineLevel="1" x14ac:dyDescent="0.25">
      <c r="B142" s="28" t="s">
        <v>158</v>
      </c>
      <c r="C142" s="29" t="s">
        <v>157</v>
      </c>
      <c r="D142" s="30" t="s">
        <v>94</v>
      </c>
      <c r="E142" s="31">
        <v>2241.5</v>
      </c>
      <c r="F142" s="32">
        <v>973.39</v>
      </c>
      <c r="G142" s="33">
        <v>281.5</v>
      </c>
      <c r="H142" s="33">
        <f t="shared" si="44"/>
        <v>-691.89</v>
      </c>
      <c r="I142" s="34">
        <f t="shared" si="45"/>
        <v>-0.71080450795672856</v>
      </c>
      <c r="J142" s="35">
        <f t="shared" si="46"/>
        <v>1960</v>
      </c>
      <c r="K142" s="36">
        <v>648.04999999999995</v>
      </c>
      <c r="L142" s="32">
        <v>648.04999999999995</v>
      </c>
      <c r="M142" s="33">
        <v>0</v>
      </c>
      <c r="N142" s="33">
        <f t="shared" si="47"/>
        <v>-648.04999999999995</v>
      </c>
      <c r="O142" s="34">
        <f t="shared" si="48"/>
        <v>-1</v>
      </c>
      <c r="P142" s="35">
        <f t="shared" si="49"/>
        <v>648.04999999999995</v>
      </c>
      <c r="Q142" s="37">
        <v>10</v>
      </c>
      <c r="R142" s="32">
        <v>10</v>
      </c>
      <c r="S142" s="33">
        <v>0</v>
      </c>
      <c r="T142" s="33">
        <f t="shared" si="50"/>
        <v>-10</v>
      </c>
      <c r="U142" s="34">
        <f t="shared" si="51"/>
        <v>-1</v>
      </c>
      <c r="V142" s="32">
        <v>0</v>
      </c>
      <c r="W142" s="33">
        <v>0</v>
      </c>
      <c r="X142" s="33">
        <f t="shared" si="52"/>
        <v>0</v>
      </c>
      <c r="Y142" s="34">
        <f t="shared" si="53"/>
        <v>0</v>
      </c>
      <c r="Z142" s="38">
        <f t="shared" si="54"/>
        <v>0.12558554539370956</v>
      </c>
      <c r="AA142" s="39"/>
      <c r="AB142" s="40">
        <v>45204</v>
      </c>
      <c r="AC142" s="41">
        <v>45179</v>
      </c>
      <c r="AD142" s="42">
        <v>25</v>
      </c>
      <c r="AE142" s="43">
        <v>25</v>
      </c>
    </row>
    <row r="143" spans="2:31" ht="39.75" hidden="1" customHeight="1" outlineLevel="2" x14ac:dyDescent="0.25">
      <c r="B143" s="45"/>
      <c r="C143" s="46" t="s">
        <v>30</v>
      </c>
      <c r="D143" s="47" t="s">
        <v>94</v>
      </c>
      <c r="E143" s="48">
        <v>2241.5</v>
      </c>
      <c r="F143" s="49">
        <v>973.39</v>
      </c>
      <c r="G143" s="50">
        <v>281.5</v>
      </c>
      <c r="H143" s="51">
        <f t="shared" si="44"/>
        <v>-691.89</v>
      </c>
      <c r="I143" s="52">
        <f t="shared" si="45"/>
        <v>-0.71080450795672856</v>
      </c>
      <c r="J143" s="53">
        <f t="shared" si="46"/>
        <v>1960</v>
      </c>
      <c r="K143" s="54">
        <v>648.04999999999995</v>
      </c>
      <c r="L143" s="49">
        <v>648.04999999999995</v>
      </c>
      <c r="M143" s="50">
        <v>0</v>
      </c>
      <c r="N143" s="51">
        <f t="shared" si="47"/>
        <v>-648.04999999999995</v>
      </c>
      <c r="O143" s="52">
        <f t="shared" si="48"/>
        <v>-1</v>
      </c>
      <c r="P143" s="53">
        <f t="shared" si="49"/>
        <v>648.04999999999995</v>
      </c>
      <c r="Q143" s="54">
        <v>10</v>
      </c>
      <c r="R143" s="49">
        <v>10</v>
      </c>
      <c r="S143" s="50">
        <v>0</v>
      </c>
      <c r="T143" s="51">
        <f t="shared" si="50"/>
        <v>-10</v>
      </c>
      <c r="U143" s="52">
        <f t="shared" si="51"/>
        <v>-1</v>
      </c>
      <c r="V143" s="49">
        <v>0</v>
      </c>
      <c r="W143" s="50">
        <v>0</v>
      </c>
      <c r="X143" s="51">
        <f t="shared" si="52"/>
        <v>0</v>
      </c>
      <c r="Y143" s="52">
        <f t="shared" si="53"/>
        <v>0</v>
      </c>
      <c r="Z143" s="22">
        <f t="shared" si="54"/>
        <v>0.12558554539370956</v>
      </c>
      <c r="AA143" s="55"/>
      <c r="AB143" s="56">
        <v>45204</v>
      </c>
      <c r="AC143" s="57">
        <v>45179</v>
      </c>
      <c r="AD143" s="58">
        <v>25</v>
      </c>
      <c r="AE143" s="59">
        <v>25</v>
      </c>
    </row>
    <row r="144" spans="2:31" ht="39.75" customHeight="1" collapsed="1" x14ac:dyDescent="0.25">
      <c r="B144" s="14">
        <v>22</v>
      </c>
      <c r="C144" s="15" t="s">
        <v>159</v>
      </c>
      <c r="D144" s="14"/>
      <c r="E144" s="16">
        <v>260</v>
      </c>
      <c r="F144" s="17">
        <v>101</v>
      </c>
      <c r="G144" s="18">
        <v>87</v>
      </c>
      <c r="H144" s="18">
        <f t="shared" si="44"/>
        <v>-14</v>
      </c>
      <c r="I144" s="19">
        <f t="shared" si="45"/>
        <v>-0.13861386138613863</v>
      </c>
      <c r="J144" s="20">
        <f t="shared" si="46"/>
        <v>173</v>
      </c>
      <c r="K144" s="21">
        <v>14</v>
      </c>
      <c r="L144" s="17">
        <v>14</v>
      </c>
      <c r="M144" s="18">
        <v>0</v>
      </c>
      <c r="N144" s="18">
        <f t="shared" si="47"/>
        <v>-14</v>
      </c>
      <c r="O144" s="19">
        <f t="shared" si="48"/>
        <v>-1</v>
      </c>
      <c r="P144" s="20">
        <f t="shared" si="49"/>
        <v>14</v>
      </c>
      <c r="Q144" s="21">
        <v>0</v>
      </c>
      <c r="R144" s="17">
        <v>0</v>
      </c>
      <c r="S144" s="18">
        <v>0</v>
      </c>
      <c r="T144" s="18">
        <f t="shared" si="50"/>
        <v>0</v>
      </c>
      <c r="U144" s="19">
        <f t="shared" si="51"/>
        <v>0</v>
      </c>
      <c r="V144" s="17">
        <v>0</v>
      </c>
      <c r="W144" s="18">
        <v>0</v>
      </c>
      <c r="X144" s="18">
        <f t="shared" si="52"/>
        <v>0</v>
      </c>
      <c r="Y144" s="19">
        <f t="shared" si="53"/>
        <v>0</v>
      </c>
      <c r="Z144" s="22">
        <f t="shared" si="54"/>
        <v>0.33461538461538459</v>
      </c>
      <c r="AA144" s="23"/>
      <c r="AB144" s="24">
        <v>45224</v>
      </c>
      <c r="AC144" s="25">
        <v>45169</v>
      </c>
      <c r="AD144" s="26">
        <v>55</v>
      </c>
      <c r="AE144" s="27">
        <v>55</v>
      </c>
    </row>
    <row r="145" spans="2:31" ht="39.75" hidden="1" customHeight="1" outlineLevel="1" x14ac:dyDescent="0.25">
      <c r="B145" s="28" t="s">
        <v>160</v>
      </c>
      <c r="C145" s="29" t="s">
        <v>159</v>
      </c>
      <c r="D145" s="30" t="s">
        <v>51</v>
      </c>
      <c r="E145" s="31">
        <v>260</v>
      </c>
      <c r="F145" s="32">
        <v>101</v>
      </c>
      <c r="G145" s="33">
        <v>87</v>
      </c>
      <c r="H145" s="33">
        <f t="shared" si="44"/>
        <v>-14</v>
      </c>
      <c r="I145" s="34">
        <f t="shared" si="45"/>
        <v>-0.13861386138613863</v>
      </c>
      <c r="J145" s="35">
        <f t="shared" si="46"/>
        <v>173</v>
      </c>
      <c r="K145" s="36">
        <v>14</v>
      </c>
      <c r="L145" s="32">
        <v>14</v>
      </c>
      <c r="M145" s="33">
        <v>0</v>
      </c>
      <c r="N145" s="33">
        <f t="shared" si="47"/>
        <v>-14</v>
      </c>
      <c r="O145" s="34">
        <f t="shared" si="48"/>
        <v>-1</v>
      </c>
      <c r="P145" s="35">
        <f t="shared" si="49"/>
        <v>14</v>
      </c>
      <c r="Q145" s="37">
        <v>0</v>
      </c>
      <c r="R145" s="32">
        <v>0</v>
      </c>
      <c r="S145" s="33">
        <v>0</v>
      </c>
      <c r="T145" s="33">
        <f t="shared" si="50"/>
        <v>0</v>
      </c>
      <c r="U145" s="34">
        <f t="shared" si="51"/>
        <v>0</v>
      </c>
      <c r="V145" s="32">
        <v>0</v>
      </c>
      <c r="W145" s="33">
        <v>0</v>
      </c>
      <c r="X145" s="33">
        <f t="shared" si="52"/>
        <v>0</v>
      </c>
      <c r="Y145" s="34">
        <f t="shared" si="53"/>
        <v>0</v>
      </c>
      <c r="Z145" s="38">
        <f t="shared" si="54"/>
        <v>0.33461538461538459</v>
      </c>
      <c r="AA145" s="39"/>
      <c r="AB145" s="40">
        <v>45224</v>
      </c>
      <c r="AC145" s="41">
        <v>45169</v>
      </c>
      <c r="AD145" s="42">
        <v>55</v>
      </c>
      <c r="AE145" s="43">
        <v>55</v>
      </c>
    </row>
    <row r="146" spans="2:31" ht="39.75" hidden="1" customHeight="1" outlineLevel="2" x14ac:dyDescent="0.25">
      <c r="B146" s="45"/>
      <c r="C146" s="46" t="s">
        <v>30</v>
      </c>
      <c r="D146" s="47" t="s">
        <v>51</v>
      </c>
      <c r="E146" s="48">
        <v>260</v>
      </c>
      <c r="F146" s="49">
        <v>101</v>
      </c>
      <c r="G146" s="50">
        <v>87</v>
      </c>
      <c r="H146" s="51">
        <f t="shared" si="44"/>
        <v>-14</v>
      </c>
      <c r="I146" s="52">
        <f t="shared" si="45"/>
        <v>-0.13861386138613863</v>
      </c>
      <c r="J146" s="53">
        <f t="shared" si="46"/>
        <v>173</v>
      </c>
      <c r="K146" s="54">
        <v>14</v>
      </c>
      <c r="L146" s="49">
        <v>14</v>
      </c>
      <c r="M146" s="50">
        <v>0</v>
      </c>
      <c r="N146" s="51">
        <f t="shared" si="47"/>
        <v>-14</v>
      </c>
      <c r="O146" s="52">
        <f t="shared" si="48"/>
        <v>-1</v>
      </c>
      <c r="P146" s="53">
        <f t="shared" si="49"/>
        <v>14</v>
      </c>
      <c r="Q146" s="54">
        <v>0</v>
      </c>
      <c r="R146" s="49">
        <v>0</v>
      </c>
      <c r="S146" s="50">
        <v>0</v>
      </c>
      <c r="T146" s="51">
        <f t="shared" si="50"/>
        <v>0</v>
      </c>
      <c r="U146" s="52">
        <f t="shared" si="51"/>
        <v>0</v>
      </c>
      <c r="V146" s="49">
        <v>0</v>
      </c>
      <c r="W146" s="50">
        <v>0</v>
      </c>
      <c r="X146" s="51">
        <f t="shared" si="52"/>
        <v>0</v>
      </c>
      <c r="Y146" s="52">
        <f t="shared" si="53"/>
        <v>0</v>
      </c>
      <c r="Z146" s="22">
        <f t="shared" si="54"/>
        <v>0.33461538461538459</v>
      </c>
      <c r="AA146" s="55"/>
      <c r="AB146" s="56">
        <v>45224</v>
      </c>
      <c r="AC146" s="57">
        <v>45169</v>
      </c>
      <c r="AD146" s="58">
        <v>55</v>
      </c>
      <c r="AE146" s="59">
        <v>55</v>
      </c>
    </row>
    <row r="147" spans="2:31" ht="39.75" customHeight="1" collapsed="1" x14ac:dyDescent="0.25">
      <c r="B147" s="14">
        <v>23</v>
      </c>
      <c r="C147" s="15" t="s">
        <v>161</v>
      </c>
      <c r="D147" s="14"/>
      <c r="E147" s="16">
        <v>323</v>
      </c>
      <c r="F147" s="17">
        <v>141</v>
      </c>
      <c r="G147" s="18">
        <v>154</v>
      </c>
      <c r="H147" s="18">
        <f t="shared" si="44"/>
        <v>13</v>
      </c>
      <c r="I147" s="19">
        <f t="shared" si="45"/>
        <v>9.2198581560283682E-2</v>
      </c>
      <c r="J147" s="20">
        <f t="shared" si="46"/>
        <v>169</v>
      </c>
      <c r="K147" s="21">
        <v>66</v>
      </c>
      <c r="L147" s="17">
        <v>66</v>
      </c>
      <c r="M147" s="18">
        <v>0</v>
      </c>
      <c r="N147" s="18">
        <f t="shared" si="47"/>
        <v>-66</v>
      </c>
      <c r="O147" s="19">
        <f t="shared" si="48"/>
        <v>-1</v>
      </c>
      <c r="P147" s="20">
        <f t="shared" si="49"/>
        <v>66</v>
      </c>
      <c r="Q147" s="21">
        <v>0</v>
      </c>
      <c r="R147" s="17">
        <v>0</v>
      </c>
      <c r="S147" s="18">
        <v>0</v>
      </c>
      <c r="T147" s="18">
        <f t="shared" si="50"/>
        <v>0</v>
      </c>
      <c r="U147" s="19">
        <f t="shared" si="51"/>
        <v>0</v>
      </c>
      <c r="V147" s="17">
        <v>0</v>
      </c>
      <c r="W147" s="18">
        <v>0</v>
      </c>
      <c r="X147" s="18">
        <f t="shared" si="52"/>
        <v>0</v>
      </c>
      <c r="Y147" s="19">
        <f t="shared" si="53"/>
        <v>0</v>
      </c>
      <c r="Z147" s="22">
        <f t="shared" si="54"/>
        <v>0.47678018575851394</v>
      </c>
      <c r="AA147" s="23"/>
      <c r="AB147" s="24">
        <v>45208</v>
      </c>
      <c r="AC147" s="25">
        <v>45186</v>
      </c>
      <c r="AD147" s="26">
        <v>22</v>
      </c>
      <c r="AE147" s="27">
        <v>22</v>
      </c>
    </row>
    <row r="148" spans="2:31" ht="39.75" hidden="1" customHeight="1" outlineLevel="1" x14ac:dyDescent="0.25">
      <c r="B148" s="28" t="s">
        <v>162</v>
      </c>
      <c r="C148" s="29" t="s">
        <v>161</v>
      </c>
      <c r="D148" s="30" t="s">
        <v>51</v>
      </c>
      <c r="E148" s="31">
        <v>323</v>
      </c>
      <c r="F148" s="32">
        <v>141</v>
      </c>
      <c r="G148" s="33">
        <v>154</v>
      </c>
      <c r="H148" s="33">
        <f t="shared" si="44"/>
        <v>13</v>
      </c>
      <c r="I148" s="34">
        <f t="shared" si="45"/>
        <v>9.2198581560283682E-2</v>
      </c>
      <c r="J148" s="35">
        <f t="shared" si="46"/>
        <v>169</v>
      </c>
      <c r="K148" s="36">
        <v>66</v>
      </c>
      <c r="L148" s="32">
        <v>66</v>
      </c>
      <c r="M148" s="33">
        <v>0</v>
      </c>
      <c r="N148" s="33">
        <f t="shared" si="47"/>
        <v>-66</v>
      </c>
      <c r="O148" s="34">
        <f t="shared" si="48"/>
        <v>-1</v>
      </c>
      <c r="P148" s="35">
        <f t="shared" si="49"/>
        <v>66</v>
      </c>
      <c r="Q148" s="37">
        <v>0</v>
      </c>
      <c r="R148" s="32">
        <v>0</v>
      </c>
      <c r="S148" s="33">
        <v>0</v>
      </c>
      <c r="T148" s="33">
        <f t="shared" si="50"/>
        <v>0</v>
      </c>
      <c r="U148" s="34">
        <f t="shared" si="51"/>
        <v>0</v>
      </c>
      <c r="V148" s="32">
        <v>0</v>
      </c>
      <c r="W148" s="33">
        <v>0</v>
      </c>
      <c r="X148" s="33">
        <f t="shared" si="52"/>
        <v>0</v>
      </c>
      <c r="Y148" s="34">
        <f t="shared" si="53"/>
        <v>0</v>
      </c>
      <c r="Z148" s="38">
        <f t="shared" si="54"/>
        <v>0.47678018575851394</v>
      </c>
      <c r="AA148" s="39"/>
      <c r="AB148" s="40">
        <v>45208</v>
      </c>
      <c r="AC148" s="41">
        <v>45186</v>
      </c>
      <c r="AD148" s="42">
        <v>22</v>
      </c>
      <c r="AE148" s="43">
        <v>22</v>
      </c>
    </row>
    <row r="149" spans="2:31" ht="39.75" hidden="1" customHeight="1" outlineLevel="2" x14ac:dyDescent="0.25">
      <c r="B149" s="45"/>
      <c r="C149" s="46" t="s">
        <v>30</v>
      </c>
      <c r="D149" s="47" t="s">
        <v>51</v>
      </c>
      <c r="E149" s="48">
        <v>323</v>
      </c>
      <c r="F149" s="49">
        <v>141</v>
      </c>
      <c r="G149" s="50">
        <v>154</v>
      </c>
      <c r="H149" s="51">
        <f t="shared" si="44"/>
        <v>13</v>
      </c>
      <c r="I149" s="52">
        <f t="shared" si="45"/>
        <v>9.2198581560283682E-2</v>
      </c>
      <c r="J149" s="53">
        <f t="shared" si="46"/>
        <v>169</v>
      </c>
      <c r="K149" s="54">
        <v>66</v>
      </c>
      <c r="L149" s="49">
        <v>66</v>
      </c>
      <c r="M149" s="50">
        <v>0</v>
      </c>
      <c r="N149" s="51">
        <f t="shared" si="47"/>
        <v>-66</v>
      </c>
      <c r="O149" s="52">
        <f t="shared" si="48"/>
        <v>-1</v>
      </c>
      <c r="P149" s="53">
        <f t="shared" si="49"/>
        <v>66</v>
      </c>
      <c r="Q149" s="54">
        <v>0</v>
      </c>
      <c r="R149" s="49">
        <v>0</v>
      </c>
      <c r="S149" s="50">
        <v>0</v>
      </c>
      <c r="T149" s="51">
        <f t="shared" si="50"/>
        <v>0</v>
      </c>
      <c r="U149" s="52">
        <f t="shared" si="51"/>
        <v>0</v>
      </c>
      <c r="V149" s="49">
        <v>0</v>
      </c>
      <c r="W149" s="50">
        <v>0</v>
      </c>
      <c r="X149" s="51">
        <f t="shared" si="52"/>
        <v>0</v>
      </c>
      <c r="Y149" s="52">
        <f t="shared" si="53"/>
        <v>0</v>
      </c>
      <c r="Z149" s="22">
        <f t="shared" si="54"/>
        <v>0.47678018575851394</v>
      </c>
      <c r="AA149" s="55"/>
      <c r="AB149" s="56">
        <v>45208</v>
      </c>
      <c r="AC149" s="57">
        <v>45186</v>
      </c>
      <c r="AD149" s="58">
        <v>22</v>
      </c>
      <c r="AE149" s="59">
        <v>22</v>
      </c>
    </row>
    <row r="150" spans="2:31" ht="39.75" customHeight="1" collapsed="1" x14ac:dyDescent="0.25">
      <c r="B150" s="14">
        <v>24</v>
      </c>
      <c r="C150" s="15" t="s">
        <v>163</v>
      </c>
      <c r="D150" s="14"/>
      <c r="E150" s="16">
        <v>4027.06</v>
      </c>
      <c r="F150" s="17">
        <v>1046.8399899999999</v>
      </c>
      <c r="G150" s="18">
        <v>767</v>
      </c>
      <c r="H150" s="18">
        <f t="shared" si="44"/>
        <v>-279.83998999999994</v>
      </c>
      <c r="I150" s="19">
        <f t="shared" si="45"/>
        <v>-0.26731878097243872</v>
      </c>
      <c r="J150" s="20">
        <f t="shared" si="46"/>
        <v>3260.06</v>
      </c>
      <c r="K150" s="21">
        <v>258.93999200000002</v>
      </c>
      <c r="L150" s="17">
        <v>258.93999200000002</v>
      </c>
      <c r="M150" s="18">
        <v>0</v>
      </c>
      <c r="N150" s="18">
        <f t="shared" si="47"/>
        <v>-258.93999200000002</v>
      </c>
      <c r="O150" s="19">
        <f t="shared" si="48"/>
        <v>-1</v>
      </c>
      <c r="P150" s="20">
        <f t="shared" si="49"/>
        <v>258.93999200000002</v>
      </c>
      <c r="Q150" s="21">
        <v>0</v>
      </c>
      <c r="R150" s="17">
        <v>0</v>
      </c>
      <c r="S150" s="18">
        <v>0</v>
      </c>
      <c r="T150" s="18">
        <f t="shared" si="50"/>
        <v>0</v>
      </c>
      <c r="U150" s="19">
        <f t="shared" si="51"/>
        <v>0</v>
      </c>
      <c r="V150" s="17">
        <v>0</v>
      </c>
      <c r="W150" s="18">
        <v>0</v>
      </c>
      <c r="X150" s="18">
        <f t="shared" si="52"/>
        <v>0</v>
      </c>
      <c r="Y150" s="19">
        <f t="shared" si="53"/>
        <v>0</v>
      </c>
      <c r="Z150" s="22">
        <f t="shared" si="54"/>
        <v>0.19046152776467198</v>
      </c>
      <c r="AA150" s="23"/>
      <c r="AB150" s="24">
        <v>45219</v>
      </c>
      <c r="AC150" s="25">
        <v>45220</v>
      </c>
      <c r="AD150" s="26">
        <v>-1</v>
      </c>
      <c r="AE150" s="27">
        <v>-1</v>
      </c>
    </row>
    <row r="151" spans="2:31" ht="39.75" hidden="1" customHeight="1" outlineLevel="1" x14ac:dyDescent="0.25">
      <c r="B151" s="45"/>
      <c r="C151" s="46" t="s">
        <v>30</v>
      </c>
      <c r="D151" s="47" t="s">
        <v>79</v>
      </c>
      <c r="E151" s="48">
        <v>4027.06</v>
      </c>
      <c r="F151" s="49">
        <v>1046.8399899999999</v>
      </c>
      <c r="G151" s="50">
        <v>767</v>
      </c>
      <c r="H151" s="51">
        <f t="shared" si="44"/>
        <v>-279.83998999999994</v>
      </c>
      <c r="I151" s="52">
        <f t="shared" si="45"/>
        <v>-0.26731878097243872</v>
      </c>
      <c r="J151" s="53">
        <f t="shared" si="46"/>
        <v>3260.06</v>
      </c>
      <c r="K151" s="54">
        <v>258.93999200000002</v>
      </c>
      <c r="L151" s="49">
        <v>258.93999200000002</v>
      </c>
      <c r="M151" s="50">
        <v>0</v>
      </c>
      <c r="N151" s="51">
        <f t="shared" si="47"/>
        <v>-258.93999200000002</v>
      </c>
      <c r="O151" s="52">
        <f t="shared" si="48"/>
        <v>-1</v>
      </c>
      <c r="P151" s="53">
        <f t="shared" si="49"/>
        <v>258.93999200000002</v>
      </c>
      <c r="Q151" s="54">
        <v>0</v>
      </c>
      <c r="R151" s="49">
        <v>0</v>
      </c>
      <c r="S151" s="50">
        <v>0</v>
      </c>
      <c r="T151" s="51">
        <f t="shared" si="50"/>
        <v>0</v>
      </c>
      <c r="U151" s="52">
        <f t="shared" si="51"/>
        <v>0</v>
      </c>
      <c r="V151" s="49">
        <v>0</v>
      </c>
      <c r="W151" s="50">
        <v>0</v>
      </c>
      <c r="X151" s="51">
        <f t="shared" si="52"/>
        <v>0</v>
      </c>
      <c r="Y151" s="52">
        <f t="shared" si="53"/>
        <v>0</v>
      </c>
      <c r="Z151" s="22">
        <f t="shared" si="54"/>
        <v>0.19046152776467198</v>
      </c>
      <c r="AA151" s="55"/>
      <c r="AB151" s="56">
        <v>45219</v>
      </c>
      <c r="AC151" s="57">
        <v>45220</v>
      </c>
      <c r="AD151" s="58">
        <v>-1</v>
      </c>
      <c r="AE151" s="59">
        <v>-1</v>
      </c>
    </row>
  </sheetData>
  <mergeCells count="19">
    <mergeCell ref="Z5:Z6"/>
    <mergeCell ref="AA5:AA6"/>
    <mergeCell ref="AB5:AE5"/>
    <mergeCell ref="N4:O4"/>
    <mergeCell ref="Z4:AA4"/>
    <mergeCell ref="AG2:AI2"/>
    <mergeCell ref="B2:AA2"/>
    <mergeCell ref="B5:B6"/>
    <mergeCell ref="C5:C6"/>
    <mergeCell ref="D5:D6"/>
    <mergeCell ref="E5:E6"/>
    <mergeCell ref="F5:I5"/>
    <mergeCell ref="J5:J6"/>
    <mergeCell ref="K5:K6"/>
    <mergeCell ref="L5:O5"/>
    <mergeCell ref="P5:P6"/>
    <mergeCell ref="Q5:Q6"/>
    <mergeCell ref="R5:U5"/>
    <mergeCell ref="V5:Y5"/>
  </mergeCells>
  <conditionalFormatting sqref="J7:J151">
    <cfRule type="containsText" dxfId="131" priority="7" operator="containsText" text="Выполнено">
      <formula>NOT(ISERROR(SEARCH("Выполнено",J7)))</formula>
    </cfRule>
  </conditionalFormatting>
  <conditionalFormatting sqref="O7:O151">
    <cfRule type="dataBar" priority="6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{E1CE4B6D-14CE-4F4B-B895-6A5637958AA7}</x14:id>
        </ext>
      </extLst>
    </cfRule>
  </conditionalFormatting>
  <conditionalFormatting sqref="N7:N151">
    <cfRule type="cellIs" dxfId="130" priority="8" operator="greaterThan">
      <formula>0</formula>
    </cfRule>
    <cfRule type="cellIs" dxfId="129" priority="9" operator="lessThan">
      <formula>0</formula>
    </cfRule>
  </conditionalFormatting>
  <conditionalFormatting sqref="H7:H151">
    <cfRule type="cellIs" dxfId="128" priority="10" operator="greaterThan">
      <formula>0</formula>
    </cfRule>
    <cfRule type="cellIs" dxfId="127" priority="11" operator="lessThan">
      <formula>0</formula>
    </cfRule>
  </conditionalFormatting>
  <conditionalFormatting sqref="X7:X151">
    <cfRule type="cellIs" dxfId="126" priority="12" operator="greaterThan">
      <formula>0</formula>
    </cfRule>
    <cfRule type="cellIs" dxfId="125" priority="13" operator="lessThan">
      <formula>0</formula>
    </cfRule>
  </conditionalFormatting>
  <conditionalFormatting sqref="P7:P151">
    <cfRule type="containsText" dxfId="124" priority="5" operator="containsText" text="Выполнено">
      <formula>NOT(ISERROR(SEARCH("Выполнено",P7)))</formula>
    </cfRule>
  </conditionalFormatting>
  <conditionalFormatting sqref="Y7:Y151">
    <cfRule type="dataBar" priority="4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{BA5CD92B-0AA4-4A21-AB48-93AEF0324BA4}</x14:id>
        </ext>
      </extLst>
    </cfRule>
  </conditionalFormatting>
  <conditionalFormatting sqref="U7:U151">
    <cfRule type="dataBar" priority="3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{3A0658BA-9C98-440E-80DB-77F248E23007}</x14:id>
        </ext>
      </extLst>
    </cfRule>
  </conditionalFormatting>
  <conditionalFormatting sqref="T7:T151">
    <cfRule type="cellIs" dxfId="123" priority="14" operator="greaterThan">
      <formula>0</formula>
    </cfRule>
    <cfRule type="cellIs" dxfId="122" priority="15" operator="lessThan">
      <formula>0</formula>
    </cfRule>
  </conditionalFormatting>
  <conditionalFormatting sqref="I7:I151">
    <cfRule type="dataBar" priority="2">
      <dataBar>
        <cfvo type="num" val="0"/>
        <cfvo type="num" val="-1"/>
        <color rgb="FFFF7C80"/>
      </dataBar>
      <extLst>
        <ext xmlns:x14="http://schemas.microsoft.com/office/spreadsheetml/2009/9/main" uri="{B025F937-C7B1-47D3-B67F-A62EFF666E3E}">
          <x14:id>{33C887FB-F5DE-4D08-91A2-D14FCD61B505}</x14:id>
        </ext>
      </extLst>
    </cfRule>
  </conditionalFormatting>
  <conditionalFormatting sqref="Z7:Z151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{68595C22-7C86-4506-B52C-451FE17AD11B}</x14:id>
        </ext>
      </extLst>
    </cfRule>
  </conditionalFormatting>
  <conditionalFormatting sqref="V10">
    <cfRule type="cellIs" dxfId="121" priority="16" stopIfTrue="1" operator="greaterThan">
      <formula>0</formula>
    </cfRule>
    <cfRule type="cellIs" dxfId="120" priority="17" stopIfTrue="1" operator="lessThan">
      <formula>0</formula>
    </cfRule>
  </conditionalFormatting>
  <conditionalFormatting sqref="V12">
    <cfRule type="cellIs" dxfId="119" priority="18" stopIfTrue="1" operator="greaterThan">
      <formula>0</formula>
    </cfRule>
    <cfRule type="cellIs" dxfId="118" priority="19" stopIfTrue="1" operator="lessThan">
      <formula>0</formula>
    </cfRule>
  </conditionalFormatting>
  <conditionalFormatting sqref="V15">
    <cfRule type="cellIs" dxfId="117" priority="20" stopIfTrue="1" operator="greaterThan">
      <formula>0</formula>
    </cfRule>
    <cfRule type="cellIs" dxfId="116" priority="21" stopIfTrue="1" operator="lessThan">
      <formula>0</formula>
    </cfRule>
  </conditionalFormatting>
  <conditionalFormatting sqref="V17">
    <cfRule type="cellIs" dxfId="115" priority="22" stopIfTrue="1" operator="greaterThan">
      <formula>0</formula>
    </cfRule>
    <cfRule type="cellIs" dxfId="114" priority="23" stopIfTrue="1" operator="lessThan">
      <formula>0</formula>
    </cfRule>
  </conditionalFormatting>
  <conditionalFormatting sqref="V20">
    <cfRule type="cellIs" dxfId="113" priority="24" stopIfTrue="1" operator="greaterThan">
      <formula>0</formula>
    </cfRule>
    <cfRule type="cellIs" dxfId="112" priority="25" stopIfTrue="1" operator="lessThan">
      <formula>0</formula>
    </cfRule>
  </conditionalFormatting>
  <conditionalFormatting sqref="V22">
    <cfRule type="cellIs" dxfId="111" priority="26" stopIfTrue="1" operator="greaterThan">
      <formula>0</formula>
    </cfRule>
    <cfRule type="cellIs" dxfId="110" priority="27" stopIfTrue="1" operator="lessThan">
      <formula>0</formula>
    </cfRule>
  </conditionalFormatting>
  <conditionalFormatting sqref="V24">
    <cfRule type="cellIs" dxfId="109" priority="28" stopIfTrue="1" operator="greaterThan">
      <formula>0</formula>
    </cfRule>
    <cfRule type="cellIs" dxfId="108" priority="29" stopIfTrue="1" operator="lessThan">
      <formula>0</formula>
    </cfRule>
  </conditionalFormatting>
  <conditionalFormatting sqref="V28">
    <cfRule type="cellIs" dxfId="107" priority="30" stopIfTrue="1" operator="greaterThan">
      <formula>0</formula>
    </cfRule>
    <cfRule type="cellIs" dxfId="106" priority="31" stopIfTrue="1" operator="lessThan">
      <formula>0</formula>
    </cfRule>
  </conditionalFormatting>
  <conditionalFormatting sqref="V30">
    <cfRule type="cellIs" dxfId="105" priority="32" stopIfTrue="1" operator="greaterThan">
      <formula>0</formula>
    </cfRule>
    <cfRule type="cellIs" dxfId="104" priority="33" stopIfTrue="1" operator="lessThan">
      <formula>0</formula>
    </cfRule>
  </conditionalFormatting>
  <conditionalFormatting sqref="V33">
    <cfRule type="cellIs" dxfId="103" priority="34" stopIfTrue="1" operator="greaterThan">
      <formula>0</formula>
    </cfRule>
  </conditionalFormatting>
  <conditionalFormatting sqref="V33">
    <cfRule type="cellIs" dxfId="102" priority="35" stopIfTrue="1" operator="lessThan">
      <formula>0</formula>
    </cfRule>
  </conditionalFormatting>
  <conditionalFormatting sqref="V35">
    <cfRule type="cellIs" dxfId="101" priority="36" stopIfTrue="1" operator="greaterThan">
      <formula>0</formula>
    </cfRule>
    <cfRule type="cellIs" dxfId="100" priority="37" stopIfTrue="1" operator="lessThan">
      <formula>0</formula>
    </cfRule>
  </conditionalFormatting>
  <conditionalFormatting sqref="V38">
    <cfRule type="cellIs" dxfId="99" priority="38" stopIfTrue="1" operator="greaterThan">
      <formula>0</formula>
    </cfRule>
    <cfRule type="cellIs" dxfId="98" priority="39" stopIfTrue="1" operator="lessThan">
      <formula>0</formula>
    </cfRule>
  </conditionalFormatting>
  <conditionalFormatting sqref="V40">
    <cfRule type="cellIs" dxfId="97" priority="40" stopIfTrue="1" operator="greaterThan">
      <formula>0</formula>
    </cfRule>
    <cfRule type="cellIs" dxfId="96" priority="41" stopIfTrue="1" operator="lessThan">
      <formula>0</formula>
    </cfRule>
  </conditionalFormatting>
  <conditionalFormatting sqref="V43">
    <cfRule type="cellIs" dxfId="95" priority="42" stopIfTrue="1" operator="greaterThan">
      <formula>0</formula>
    </cfRule>
    <cfRule type="cellIs" dxfId="94" priority="43" stopIfTrue="1" operator="lessThan">
      <formula>0</formula>
    </cfRule>
  </conditionalFormatting>
  <conditionalFormatting sqref="V45">
    <cfRule type="cellIs" dxfId="93" priority="44" stopIfTrue="1" operator="greaterThan">
      <formula>0</formula>
    </cfRule>
    <cfRule type="cellIs" dxfId="92" priority="45" stopIfTrue="1" operator="lessThan">
      <formula>0</formula>
    </cfRule>
  </conditionalFormatting>
  <conditionalFormatting sqref="V48">
    <cfRule type="cellIs" dxfId="91" priority="46" stopIfTrue="1" operator="greaterThan">
      <formula>0</formula>
    </cfRule>
    <cfRule type="cellIs" dxfId="90" priority="47" stopIfTrue="1" operator="lessThan">
      <formula>0</formula>
    </cfRule>
  </conditionalFormatting>
  <conditionalFormatting sqref="V50">
    <cfRule type="cellIs" dxfId="89" priority="48" stopIfTrue="1" operator="greaterThan">
      <formula>0</formula>
    </cfRule>
    <cfRule type="cellIs" dxfId="88" priority="49" stopIfTrue="1" operator="lessThan">
      <formula>0</formula>
    </cfRule>
  </conditionalFormatting>
  <conditionalFormatting sqref="V52">
    <cfRule type="cellIs" dxfId="87" priority="50" stopIfTrue="1" operator="greaterThan">
      <formula>0</formula>
    </cfRule>
    <cfRule type="cellIs" dxfId="86" priority="51" stopIfTrue="1" operator="lessThan">
      <formula>0</formula>
    </cfRule>
  </conditionalFormatting>
  <conditionalFormatting sqref="V55">
    <cfRule type="cellIs" dxfId="85" priority="52" stopIfTrue="1" operator="greaterThan">
      <formula>0</formula>
    </cfRule>
  </conditionalFormatting>
  <conditionalFormatting sqref="V55">
    <cfRule type="cellIs" dxfId="84" priority="53" stopIfTrue="1" operator="lessThan">
      <formula>0</formula>
    </cfRule>
  </conditionalFormatting>
  <conditionalFormatting sqref="V57">
    <cfRule type="cellIs" dxfId="83" priority="54" stopIfTrue="1" operator="greaterThan">
      <formula>0</formula>
    </cfRule>
    <cfRule type="cellIs" dxfId="82" priority="55" stopIfTrue="1" operator="lessThan">
      <formula>0</formula>
    </cfRule>
  </conditionalFormatting>
  <conditionalFormatting sqref="V59">
    <cfRule type="cellIs" dxfId="81" priority="56" stopIfTrue="1" operator="greaterThan">
      <formula>0</formula>
    </cfRule>
    <cfRule type="cellIs" dxfId="80" priority="57" stopIfTrue="1" operator="lessThan">
      <formula>0</formula>
    </cfRule>
  </conditionalFormatting>
  <conditionalFormatting sqref="V62">
    <cfRule type="cellIs" dxfId="79" priority="58" stopIfTrue="1" operator="greaterThan">
      <formula>0</formula>
    </cfRule>
    <cfRule type="cellIs" dxfId="78" priority="59" stopIfTrue="1" operator="lessThan">
      <formula>0</formula>
    </cfRule>
  </conditionalFormatting>
  <conditionalFormatting sqref="V64">
    <cfRule type="cellIs" dxfId="77" priority="60" stopIfTrue="1" operator="greaterThan">
      <formula>0</formula>
    </cfRule>
    <cfRule type="cellIs" dxfId="76" priority="61" stopIfTrue="1" operator="lessThan">
      <formula>0</formula>
    </cfRule>
  </conditionalFormatting>
  <conditionalFormatting sqref="V67">
    <cfRule type="cellIs" dxfId="75" priority="62" stopIfTrue="1" operator="greaterThan">
      <formula>0</formula>
    </cfRule>
    <cfRule type="cellIs" dxfId="74" priority="63" stopIfTrue="1" operator="lessThan">
      <formula>0</formula>
    </cfRule>
  </conditionalFormatting>
  <conditionalFormatting sqref="V69">
    <cfRule type="cellIs" dxfId="73" priority="64" stopIfTrue="1" operator="greaterThan">
      <formula>0</formula>
    </cfRule>
    <cfRule type="cellIs" dxfId="72" priority="65" stopIfTrue="1" operator="lessThan">
      <formula>0</formula>
    </cfRule>
  </conditionalFormatting>
  <conditionalFormatting sqref="V72">
    <cfRule type="cellIs" dxfId="71" priority="66" stopIfTrue="1" operator="greaterThan">
      <formula>0</formula>
    </cfRule>
    <cfRule type="cellIs" dxfId="70" priority="67" stopIfTrue="1" operator="lessThan">
      <formula>0</formula>
    </cfRule>
  </conditionalFormatting>
  <conditionalFormatting sqref="V74">
    <cfRule type="cellIs" dxfId="69" priority="68" stopIfTrue="1" operator="greaterThan">
      <formula>0</formula>
    </cfRule>
    <cfRule type="cellIs" dxfId="68" priority="69" stopIfTrue="1" operator="lessThan">
      <formula>0</formula>
    </cfRule>
  </conditionalFormatting>
  <conditionalFormatting sqref="V76">
    <cfRule type="cellIs" dxfId="67" priority="70" stopIfTrue="1" operator="greaterThan">
      <formula>0</formula>
    </cfRule>
    <cfRule type="cellIs" dxfId="66" priority="71" stopIfTrue="1" operator="lessThan">
      <formula>0</formula>
    </cfRule>
  </conditionalFormatting>
  <conditionalFormatting sqref="V78">
    <cfRule type="cellIs" dxfId="65" priority="72" stopIfTrue="1" operator="greaterThan">
      <formula>0</formula>
    </cfRule>
  </conditionalFormatting>
  <conditionalFormatting sqref="V78">
    <cfRule type="cellIs" dxfId="64" priority="73" stopIfTrue="1" operator="lessThan">
      <formula>0</formula>
    </cfRule>
  </conditionalFormatting>
  <conditionalFormatting sqref="V80">
    <cfRule type="cellIs" dxfId="63" priority="74" stopIfTrue="1" operator="greaterThan">
      <formula>0</formula>
    </cfRule>
  </conditionalFormatting>
  <conditionalFormatting sqref="V80">
    <cfRule type="cellIs" dxfId="62" priority="75" stopIfTrue="1" operator="lessThan">
      <formula>0</formula>
    </cfRule>
  </conditionalFormatting>
  <conditionalFormatting sqref="V83">
    <cfRule type="cellIs" dxfId="61" priority="76" stopIfTrue="1" operator="greaterThan">
      <formula>0</formula>
    </cfRule>
  </conditionalFormatting>
  <conditionalFormatting sqref="V83">
    <cfRule type="cellIs" dxfId="60" priority="77" stopIfTrue="1" operator="lessThan">
      <formula>0</formula>
    </cfRule>
  </conditionalFormatting>
  <conditionalFormatting sqref="V85">
    <cfRule type="cellIs" dxfId="59" priority="78" stopIfTrue="1" operator="greaterThan">
      <formula>0</formula>
    </cfRule>
  </conditionalFormatting>
  <conditionalFormatting sqref="V85">
    <cfRule type="cellIs" dxfId="58" priority="79" stopIfTrue="1" operator="lessThan">
      <formula>0</formula>
    </cfRule>
  </conditionalFormatting>
  <conditionalFormatting sqref="V87">
    <cfRule type="cellIs" dxfId="57" priority="80" stopIfTrue="1" operator="greaterThan">
      <formula>0</formula>
    </cfRule>
  </conditionalFormatting>
  <conditionalFormatting sqref="V87">
    <cfRule type="cellIs" dxfId="56" priority="81" stopIfTrue="1" operator="lessThan">
      <formula>0</formula>
    </cfRule>
  </conditionalFormatting>
  <conditionalFormatting sqref="V89">
    <cfRule type="cellIs" dxfId="55" priority="82" stopIfTrue="1" operator="greaterThan">
      <formula>0</formula>
    </cfRule>
  </conditionalFormatting>
  <conditionalFormatting sqref="V89">
    <cfRule type="cellIs" dxfId="54" priority="83" stopIfTrue="1" operator="lessThan">
      <formula>0</formula>
    </cfRule>
  </conditionalFormatting>
  <conditionalFormatting sqref="V91">
    <cfRule type="cellIs" dxfId="53" priority="84" stopIfTrue="1" operator="greaterThan">
      <formula>0</formula>
    </cfRule>
  </conditionalFormatting>
  <conditionalFormatting sqref="V91">
    <cfRule type="cellIs" dxfId="52" priority="85" stopIfTrue="1" operator="lessThan">
      <formula>0</formula>
    </cfRule>
  </conditionalFormatting>
  <conditionalFormatting sqref="V93">
    <cfRule type="cellIs" dxfId="51" priority="86" stopIfTrue="1" operator="greaterThan">
      <formula>0</formula>
    </cfRule>
  </conditionalFormatting>
  <conditionalFormatting sqref="V93">
    <cfRule type="cellIs" dxfId="50" priority="87" stopIfTrue="1" operator="lessThan">
      <formula>0</formula>
    </cfRule>
  </conditionalFormatting>
  <conditionalFormatting sqref="V95">
    <cfRule type="cellIs" dxfId="49" priority="88" stopIfTrue="1" operator="greaterThan">
      <formula>0</formula>
    </cfRule>
  </conditionalFormatting>
  <conditionalFormatting sqref="V95">
    <cfRule type="cellIs" dxfId="48" priority="89" stopIfTrue="1" operator="lessThan">
      <formula>0</formula>
    </cfRule>
  </conditionalFormatting>
  <conditionalFormatting sqref="V97">
    <cfRule type="cellIs" dxfId="47" priority="90" stopIfTrue="1" operator="greaterThan">
      <formula>0</formula>
    </cfRule>
  </conditionalFormatting>
  <conditionalFormatting sqref="V97">
    <cfRule type="cellIs" dxfId="46" priority="91" stopIfTrue="1" operator="lessThan">
      <formula>0</formula>
    </cfRule>
  </conditionalFormatting>
  <conditionalFormatting sqref="V99">
    <cfRule type="cellIs" dxfId="45" priority="92" stopIfTrue="1" operator="greaterThan">
      <formula>0</formula>
    </cfRule>
  </conditionalFormatting>
  <conditionalFormatting sqref="V99">
    <cfRule type="cellIs" dxfId="44" priority="93" stopIfTrue="1" operator="lessThan">
      <formula>0</formula>
    </cfRule>
  </conditionalFormatting>
  <conditionalFormatting sqref="V100">
    <cfRule type="cellIs" dxfId="43" priority="94" stopIfTrue="1" operator="greaterThan">
      <formula>0</formula>
    </cfRule>
  </conditionalFormatting>
  <conditionalFormatting sqref="V100">
    <cfRule type="cellIs" dxfId="42" priority="95" stopIfTrue="1" operator="lessThan">
      <formula>0</formula>
    </cfRule>
  </conditionalFormatting>
  <conditionalFormatting sqref="V101">
    <cfRule type="cellIs" dxfId="41" priority="96" stopIfTrue="1" operator="greaterThan">
      <formula>0</formula>
    </cfRule>
  </conditionalFormatting>
  <conditionalFormatting sqref="V101">
    <cfRule type="cellIs" dxfId="40" priority="97" stopIfTrue="1" operator="lessThan">
      <formula>0</formula>
    </cfRule>
  </conditionalFormatting>
  <conditionalFormatting sqref="V102">
    <cfRule type="cellIs" dxfId="39" priority="98" stopIfTrue="1" operator="greaterThan">
      <formula>0</formula>
    </cfRule>
  </conditionalFormatting>
  <conditionalFormatting sqref="V102">
    <cfRule type="cellIs" dxfId="38" priority="99" stopIfTrue="1" operator="lessThan">
      <formula>0</formula>
    </cfRule>
  </conditionalFormatting>
  <conditionalFormatting sqref="V103">
    <cfRule type="cellIs" dxfId="37" priority="100" stopIfTrue="1" operator="greaterThan">
      <formula>0</formula>
    </cfRule>
  </conditionalFormatting>
  <conditionalFormatting sqref="V103">
    <cfRule type="cellIs" dxfId="36" priority="101" stopIfTrue="1" operator="lessThan">
      <formula>0</formula>
    </cfRule>
  </conditionalFormatting>
  <conditionalFormatting sqref="V106">
    <cfRule type="cellIs" dxfId="35" priority="102" stopIfTrue="1" operator="greaterThan">
      <formula>0</formula>
    </cfRule>
  </conditionalFormatting>
  <conditionalFormatting sqref="V106">
    <cfRule type="cellIs" dxfId="34" priority="103" stopIfTrue="1" operator="lessThan">
      <formula>0</formula>
    </cfRule>
  </conditionalFormatting>
  <conditionalFormatting sqref="V108">
    <cfRule type="cellIs" dxfId="33" priority="104" stopIfTrue="1" operator="greaterThan">
      <formula>0</formula>
    </cfRule>
  </conditionalFormatting>
  <conditionalFormatting sqref="V108">
    <cfRule type="cellIs" dxfId="32" priority="105" stopIfTrue="1" operator="lessThan">
      <formula>0</formula>
    </cfRule>
  </conditionalFormatting>
  <conditionalFormatting sqref="V111">
    <cfRule type="cellIs" dxfId="31" priority="106" stopIfTrue="1" operator="greaterThan">
      <formula>0</formula>
    </cfRule>
  </conditionalFormatting>
  <conditionalFormatting sqref="V111">
    <cfRule type="cellIs" dxfId="30" priority="107" stopIfTrue="1" operator="lessThan">
      <formula>0</formula>
    </cfRule>
  </conditionalFormatting>
  <conditionalFormatting sqref="V113">
    <cfRule type="cellIs" dxfId="29" priority="108" stopIfTrue="1" operator="greaterThan">
      <formula>0</formula>
    </cfRule>
  </conditionalFormatting>
  <conditionalFormatting sqref="V113">
    <cfRule type="cellIs" dxfId="28" priority="109" stopIfTrue="1" operator="lessThan">
      <formula>0</formula>
    </cfRule>
  </conditionalFormatting>
  <conditionalFormatting sqref="V115">
    <cfRule type="cellIs" dxfId="27" priority="110" stopIfTrue="1" operator="greaterThan">
      <formula>0</formula>
    </cfRule>
  </conditionalFormatting>
  <conditionalFormatting sqref="V115">
    <cfRule type="cellIs" dxfId="26" priority="111" stopIfTrue="1" operator="lessThan">
      <formula>0</formula>
    </cfRule>
  </conditionalFormatting>
  <conditionalFormatting sqref="V118">
    <cfRule type="cellIs" dxfId="25" priority="112" stopIfTrue="1" operator="greaterThan">
      <formula>0</formula>
    </cfRule>
  </conditionalFormatting>
  <conditionalFormatting sqref="V118">
    <cfRule type="cellIs" dxfId="24" priority="113" stopIfTrue="1" operator="lessThan">
      <formula>0</formula>
    </cfRule>
  </conditionalFormatting>
  <conditionalFormatting sqref="V120">
    <cfRule type="cellIs" dxfId="23" priority="114" stopIfTrue="1" operator="greaterThan">
      <formula>0</formula>
    </cfRule>
  </conditionalFormatting>
  <conditionalFormatting sqref="V120">
    <cfRule type="cellIs" dxfId="22" priority="115" stopIfTrue="1" operator="lessThan">
      <formula>0</formula>
    </cfRule>
  </conditionalFormatting>
  <conditionalFormatting sqref="V122">
    <cfRule type="cellIs" dxfId="21" priority="116" stopIfTrue="1" operator="greaterThan">
      <formula>0</formula>
    </cfRule>
  </conditionalFormatting>
  <conditionalFormatting sqref="V122">
    <cfRule type="cellIs" dxfId="20" priority="117" stopIfTrue="1" operator="lessThan">
      <formula>0</formula>
    </cfRule>
  </conditionalFormatting>
  <conditionalFormatting sqref="V125">
    <cfRule type="cellIs" dxfId="19" priority="118" stopIfTrue="1" operator="greaterThan">
      <formula>0</formula>
    </cfRule>
  </conditionalFormatting>
  <conditionalFormatting sqref="V125">
    <cfRule type="cellIs" dxfId="18" priority="119" stopIfTrue="1" operator="lessThan">
      <formula>0</formula>
    </cfRule>
  </conditionalFormatting>
  <conditionalFormatting sqref="V128">
    <cfRule type="cellIs" dxfId="17" priority="120" stopIfTrue="1" operator="greaterThan">
      <formula>0</formula>
    </cfRule>
  </conditionalFormatting>
  <conditionalFormatting sqref="V128">
    <cfRule type="cellIs" dxfId="16" priority="121" stopIfTrue="1" operator="lessThan">
      <formula>0</formula>
    </cfRule>
  </conditionalFormatting>
  <conditionalFormatting sqref="V131">
    <cfRule type="cellIs" dxfId="15" priority="122" stopIfTrue="1" operator="greaterThan">
      <formula>0</formula>
    </cfRule>
  </conditionalFormatting>
  <conditionalFormatting sqref="V131">
    <cfRule type="cellIs" dxfId="14" priority="123" stopIfTrue="1" operator="lessThan">
      <formula>0</formula>
    </cfRule>
  </conditionalFormatting>
  <conditionalFormatting sqref="V134">
    <cfRule type="cellIs" dxfId="13" priority="124" stopIfTrue="1" operator="greaterThan">
      <formula>0</formula>
    </cfRule>
  </conditionalFormatting>
  <conditionalFormatting sqref="V134">
    <cfRule type="cellIs" dxfId="12" priority="125" stopIfTrue="1" operator="lessThan">
      <formula>0</formula>
    </cfRule>
  </conditionalFormatting>
  <conditionalFormatting sqref="V137">
    <cfRule type="cellIs" dxfId="11" priority="126" stopIfTrue="1" operator="greaterThan">
      <formula>0</formula>
    </cfRule>
  </conditionalFormatting>
  <conditionalFormatting sqref="V137">
    <cfRule type="cellIs" dxfId="10" priority="127" stopIfTrue="1" operator="lessThan">
      <formula>0</formula>
    </cfRule>
  </conditionalFormatting>
  <conditionalFormatting sqref="V140">
    <cfRule type="cellIs" dxfId="9" priority="128" stopIfTrue="1" operator="greaterThan">
      <formula>0</formula>
    </cfRule>
  </conditionalFormatting>
  <conditionalFormatting sqref="V140">
    <cfRule type="cellIs" dxfId="8" priority="129" stopIfTrue="1" operator="lessThan">
      <formula>0</formula>
    </cfRule>
  </conditionalFormatting>
  <conditionalFormatting sqref="V143">
    <cfRule type="cellIs" dxfId="7" priority="130" stopIfTrue="1" operator="greaterThan">
      <formula>0</formula>
    </cfRule>
  </conditionalFormatting>
  <conditionalFormatting sqref="V143">
    <cfRule type="cellIs" dxfId="6" priority="131" stopIfTrue="1" operator="lessThan">
      <formula>0</formula>
    </cfRule>
  </conditionalFormatting>
  <conditionalFormatting sqref="V146">
    <cfRule type="cellIs" dxfId="5" priority="132" stopIfTrue="1" operator="greaterThan">
      <formula>0</formula>
    </cfRule>
  </conditionalFormatting>
  <conditionalFormatting sqref="V146">
    <cfRule type="cellIs" dxfId="4" priority="133" stopIfTrue="1" operator="lessThan">
      <formula>0</formula>
    </cfRule>
  </conditionalFormatting>
  <conditionalFormatting sqref="V149">
    <cfRule type="cellIs" dxfId="3" priority="134" stopIfTrue="1" operator="greaterThan">
      <formula>0</formula>
    </cfRule>
  </conditionalFormatting>
  <conditionalFormatting sqref="V149">
    <cfRule type="cellIs" dxfId="2" priority="135" stopIfTrue="1" operator="lessThan">
      <formula>0</formula>
    </cfRule>
  </conditionalFormatting>
  <conditionalFormatting sqref="V151">
    <cfRule type="cellIs" dxfId="1" priority="136" stopIfTrue="1" operator="greaterThan">
      <formula>0</formula>
    </cfRule>
  </conditionalFormatting>
  <conditionalFormatting sqref="V151">
    <cfRule type="cellIs" dxfId="0" priority="137" stopIfTrue="1" operator="lessThan">
      <formula>0</formula>
    </cfRule>
  </conditionalFormatting>
  <pageMargins left="0.39370078740157499" right="0.31496062992126" top="0.59055118110236204" bottom="0.39370078740157499" header="0.31496062992126" footer="0.31496062992126"/>
  <pageSetup paperSize="9" scale="16" firstPageNumber="0" fitToHeight="100" orientation="portrait" useFirstPageNumber="1" r:id="rId1"/>
  <headerFooter>
    <oddFooter>&amp;C&amp;"Times New Roman,обычный"Стр. &amp;P из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E4B6D-14CE-4F4B-B895-6A5637958AA7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0000"/>
            </x14:dataBar>
          </x14:cfRule>
          <xm:sqref>O7:O151</xm:sqref>
        </x14:conditionalFormatting>
        <x14:conditionalFormatting xmlns:xm="http://schemas.microsoft.com/office/excel/2006/main">
          <x14:cfRule type="dataBar" id="{BA5CD92B-0AA4-4A21-AB48-93AEF0324BA4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0000"/>
            </x14:dataBar>
          </x14:cfRule>
          <xm:sqref>Y7:Y151</xm:sqref>
        </x14:conditionalFormatting>
        <x14:conditionalFormatting xmlns:xm="http://schemas.microsoft.com/office/excel/2006/main">
          <x14:cfRule type="dataBar" id="{3A0658BA-9C98-440E-80DB-77F248E23007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0000"/>
            </x14:dataBar>
          </x14:cfRule>
          <xm:sqref>U7:U151</xm:sqref>
        </x14:conditionalFormatting>
        <x14:conditionalFormatting xmlns:xm="http://schemas.microsoft.com/office/excel/2006/main">
          <x14:cfRule type="dataBar" id="{33C887FB-F5DE-4D08-91A2-D14FCD61B505}">
            <x14:dataBar minLength="0" maxLength="100" gradient="0" axisPosition="none">
              <x14:cfvo type="num">
                <xm:f>0</xm:f>
              </x14:cfvo>
              <x14:cfvo type="num">
                <xm:f>-1</xm:f>
              </x14:cfvo>
              <x14:negativeFillColor rgb="FFFF0000"/>
            </x14:dataBar>
          </x14:cfRule>
          <xm:sqref>I7:I151</xm:sqref>
        </x14:conditionalFormatting>
        <x14:conditionalFormatting xmlns:xm="http://schemas.microsoft.com/office/excel/2006/main">
          <x14:cfRule type="dataBar" id="{68595C22-7C86-4506-B52C-451FE17AD11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Z7:Z151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Отчет по исполнению </vt:lpstr>
      <vt:lpstr>'Отчет по исполнению '!Заголовки_для_печати</vt:lpstr>
      <vt:lpstr>'Отчет по исполнению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СИСТЕМА</cp:lastModifiedBy>
  <dcterms:modified xsi:type="dcterms:W3CDTF">2023-09-26T06:45:59Z</dcterms:modified>
</cp:coreProperties>
</file>