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"/>
    </mc:Choice>
  </mc:AlternateContent>
  <xr:revisionPtr revIDLastSave="58" documentId="8_{E194A4E9-0780-4D2C-85A2-5935A5786084}" xr6:coauthVersionLast="47" xr6:coauthVersionMax="47" xr10:uidLastSave="{2FA16A89-9171-4927-A296-70C3F2A22DBA}"/>
  <bookViews>
    <workbookView xWindow="-120" yWindow="-120" windowWidth="29040" windowHeight="15720" activeTab="1" xr2:uid="{0F735A68-00BF-458F-A0D9-4A275F93B0FE}"/>
  </bookViews>
  <sheets>
    <sheet name="VLT_jeHaus_FBH" sheetId="1" r:id="rId1"/>
    <sheet name="Output_ambitioniert" sheetId="3" r:id="rId2"/>
    <sheet name="Output_Basis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H3" i="3"/>
  <c r="D6" i="3" a="1"/>
  <c r="D6" i="3" s="1"/>
  <c r="H4" i="3"/>
  <c r="H5" i="3" s="1"/>
  <c r="H6" i="3" s="1"/>
  <c r="D4" i="3" a="1"/>
  <c r="D4" i="3" s="1"/>
  <c r="E3" i="3"/>
  <c r="D5" i="3" s="1" a="1"/>
  <c r="D5" i="3" s="1"/>
  <c r="D3" i="3"/>
  <c r="H5" i="2"/>
  <c r="H6" i="2" s="1"/>
  <c r="H4" i="2"/>
  <c r="D4" i="2" a="1"/>
  <c r="D4" i="2" s="1"/>
  <c r="H3" i="2"/>
  <c r="E3" i="2"/>
  <c r="D3" i="2"/>
  <c r="D5" i="2" s="1" a="1"/>
  <c r="D5" i="2" s="1"/>
  <c r="K43" i="1"/>
  <c r="J43" i="1"/>
  <c r="I43" i="1"/>
  <c r="H43" i="1"/>
  <c r="C34" i="1"/>
  <c r="D34" i="1" s="1"/>
  <c r="E34" i="1" s="1"/>
  <c r="F34" i="1" s="1"/>
  <c r="C33" i="1"/>
  <c r="D33" i="1" s="1"/>
  <c r="H27" i="1"/>
  <c r="H11" i="1"/>
  <c r="H16" i="1" s="1"/>
  <c r="D6" i="2" l="1" a="1"/>
  <c r="D6" i="2" s="1"/>
  <c r="E33" i="1"/>
  <c r="D40" i="1"/>
  <c r="C40" i="1"/>
  <c r="H18" i="1"/>
  <c r="C45" i="1" l="1"/>
  <c r="C47" i="1" s="1"/>
  <c r="D45" i="1"/>
  <c r="D47" i="1" s="1"/>
  <c r="H21" i="1"/>
  <c r="H22" i="1"/>
  <c r="F33" i="1"/>
  <c r="E40" i="1"/>
  <c r="F40" i="1" l="1"/>
  <c r="H33" i="1" a="1"/>
  <c r="E45" i="1"/>
  <c r="E47" i="1" s="1"/>
  <c r="C51" i="1"/>
  <c r="C54" i="1" s="1"/>
  <c r="C3" i="2" s="1"/>
  <c r="C50" i="1"/>
  <c r="C53" i="1" s="1"/>
  <c r="D51" i="1"/>
  <c r="D54" i="1" s="1"/>
  <c r="C4" i="2" s="1"/>
  <c r="D50" i="1"/>
  <c r="D53" i="1" s="1"/>
  <c r="B4" i="2" l="1"/>
  <c r="D56" i="1"/>
  <c r="G4" i="2" s="1"/>
  <c r="B3" i="2"/>
  <c r="C56" i="1"/>
  <c r="G3" i="2" s="1"/>
  <c r="E51" i="1"/>
  <c r="E54" i="1" s="1"/>
  <c r="C5" i="2" s="1"/>
  <c r="E50" i="1"/>
  <c r="E53" i="1" s="1"/>
  <c r="K40" i="1"/>
  <c r="I40" i="1"/>
  <c r="J40" i="1"/>
  <c r="H33" i="1"/>
  <c r="F45" i="1"/>
  <c r="F47" i="1" s="1"/>
  <c r="B5" i="2" l="1"/>
  <c r="E56" i="1"/>
  <c r="G5" i="2" s="1"/>
  <c r="F51" i="1"/>
  <c r="F54" i="1" s="1"/>
  <c r="C6" i="2" s="1"/>
  <c r="F50" i="1"/>
  <c r="F53" i="1" s="1"/>
  <c r="H40" i="1"/>
  <c r="M33" i="1" a="1"/>
  <c r="M33" i="1" s="1"/>
  <c r="I45" i="1"/>
  <c r="I47" i="1" s="1"/>
  <c r="J45" i="1"/>
  <c r="J47" i="1" s="1"/>
  <c r="K45" i="1"/>
  <c r="K47" i="1" s="1"/>
  <c r="B6" i="2" l="1"/>
  <c r="F56" i="1"/>
  <c r="G6" i="2" s="1"/>
  <c r="K51" i="1"/>
  <c r="K54" i="1" s="1"/>
  <c r="K50" i="1"/>
  <c r="K53" i="1" s="1"/>
  <c r="K56" i="1" s="1"/>
  <c r="G6" i="3" s="1"/>
  <c r="J51" i="1"/>
  <c r="J54" i="1" s="1"/>
  <c r="J50" i="1"/>
  <c r="J53" i="1" s="1"/>
  <c r="J56" i="1" s="1"/>
  <c r="G5" i="3" s="1"/>
  <c r="I51" i="1"/>
  <c r="I54" i="1" s="1"/>
  <c r="I50" i="1"/>
  <c r="I53" i="1" s="1"/>
  <c r="H45" i="1"/>
  <c r="H47" i="1" s="1"/>
  <c r="M37" i="1" a="1"/>
  <c r="M37" i="1" s="1"/>
  <c r="I56" i="1" l="1"/>
  <c r="G4" i="3" s="1"/>
  <c r="H51" i="1"/>
  <c r="H54" i="1" s="1"/>
  <c r="H50" i="1"/>
  <c r="H53" i="1" s="1"/>
  <c r="H56" i="1" s="1"/>
  <c r="G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<sst xmlns="http://schemas.openxmlformats.org/spreadsheetml/2006/main" count="128" uniqueCount="67">
  <si>
    <t>Beispielrechnung</t>
  </si>
  <si>
    <t>21°C in SIM</t>
  </si>
  <si>
    <t>Allgemeine Annahmen</t>
  </si>
  <si>
    <t>Vorgehensweise</t>
  </si>
  <si>
    <t>Raumtemperatur</t>
  </si>
  <si>
    <t>T_innen</t>
  </si>
  <si>
    <t>°C</t>
  </si>
  <si>
    <t>Annahme von Normbedingungen (VLT, RLT, Raumtemp.) bei Bestands-Wärmebedarf und ausrechnen der log. Übertemperatur unter diesen Bedingungen. Durch SIMs sind geringere Wärmebedarfe gegeben. 
Ausrechnen der neuen log. Übertemperatur über die alte und die beiden Wärmebedarfe (alt &amp; neu).
Abziehen der Differenz aus alter und neuer log. Übertemperatur von der alten VLT und RLT als Ausgangswert.
Überprüfen, ob benötigte Übertemperatur durch neue VLT &amp;  RLT erreicht werden kann.</t>
  </si>
  <si>
    <t>Typische Annahme für Heizkörperexponent</t>
  </si>
  <si>
    <t>n</t>
  </si>
  <si>
    <t>-</t>
  </si>
  <si>
    <t>Außengrenztemperatur</t>
  </si>
  <si>
    <t>Normaußentemperatur</t>
  </si>
  <si>
    <t>Normbedingungen</t>
  </si>
  <si>
    <t>benötigte Heizleistung Ausgangsfall</t>
  </si>
  <si>
    <t>P1</t>
  </si>
  <si>
    <t>kW</t>
  </si>
  <si>
    <t>Annahme: VL-Temp. Im Ausgangsfall</t>
  </si>
  <si>
    <t>T_VL1</t>
  </si>
  <si>
    <t>Annahme: RL-Temp. Im Ausgangsfall</t>
  </si>
  <si>
    <t>T_RL1</t>
  </si>
  <si>
    <t>log. Übertemperatur im Ausgangsfall</t>
  </si>
  <si>
    <t>T_Über1</t>
  </si>
  <si>
    <t>K</t>
  </si>
  <si>
    <t>neuer Fall, z.B. Saniert und notwendige log. Übertemperatur (unter der Annahme, dass kein Heizkörper gewechselt wird)</t>
  </si>
  <si>
    <t>P2</t>
  </si>
  <si>
    <t>durch Anwendung der Formel rechts, neue notwendige log. Übertemperatur</t>
  </si>
  <si>
    <t>T_Über2_Soll</t>
  </si>
  <si>
    <t>Diff</t>
  </si>
  <si>
    <t>neues Temperaturpaar und Kontrolle</t>
  </si>
  <si>
    <t>berechnete VL-Temp. Im neuen Fall (als Ausgangspunkt)</t>
  </si>
  <si>
    <t>T_VL2</t>
  </si>
  <si>
    <t>berechnete RL-Temp. Im neuen Fall (als Ausgangspunkt)</t>
  </si>
  <si>
    <t>T_RL2</t>
  </si>
  <si>
    <t>Auswahl einer passenden VL-Temperatur</t>
  </si>
  <si>
    <t>Auswahl einer passenden RL-Temperatur</t>
  </si>
  <si>
    <t>Kontrolle: neue Übertemperatur</t>
  </si>
  <si>
    <t>T_Über2_Ist</t>
  </si>
  <si>
    <t>Basissanierung</t>
  </si>
  <si>
    <t>Ambitionierte Sanierung</t>
  </si>
  <si>
    <t>Unsaniert</t>
  </si>
  <si>
    <t>FVR</t>
  </si>
  <si>
    <t>SB</t>
  </si>
  <si>
    <t>SpS</t>
  </si>
  <si>
    <t>TV</t>
  </si>
  <si>
    <t>Annahme Ausgangszustand --&gt; große Auswirkung</t>
  </si>
  <si>
    <t>Bedingungen Basissanierung</t>
  </si>
  <si>
    <t>Bedingungen amb. Sanierung</t>
  </si>
  <si>
    <t>Ergebnis Basissanierung</t>
  </si>
  <si>
    <t>Ergebnis Ambitionierte Sanierung</t>
  </si>
  <si>
    <t>Norm-Vorlauftemperatur</t>
  </si>
  <si>
    <t># Norm-Rücklauftemperatur</t>
  </si>
  <si>
    <t># Norm-Außentemperatur</t>
  </si>
  <si>
    <t># Raumtemperatur</t>
  </si>
  <si>
    <t># Heizflächenexponent</t>
  </si>
  <si>
    <t># mittlere Übertemperatur Normzustand</t>
  </si>
  <si>
    <t># Grenz-Außentemperatur</t>
  </si>
  <si>
    <t>Basis</t>
  </si>
  <si>
    <t>T_VN</t>
  </si>
  <si>
    <t>T_RN</t>
  </si>
  <si>
    <t>T_aN</t>
  </si>
  <si>
    <t>T_i</t>
  </si>
  <si>
    <t>p</t>
  </si>
  <si>
    <t>delta_T_mN</t>
  </si>
  <si>
    <t>T_aGrenz</t>
  </si>
  <si>
    <t>Ambitioniert</t>
  </si>
  <si>
    <t>Heizkörperexponent Einfluss --&gt; VLT, 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</si>
</sst>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1" fillId="2" borderId="1" xfId="1" applyAlignment="1">
      <alignment horizontal="center"/>
    </xf>
    <xf numFmtId="0" fontId="3" fillId="0" borderId="0" xfId="3"/>
    <xf numFmtId="164" fontId="2" fillId="3" borderId="1" xfId="2" applyNumberFormat="1" applyAlignment="1">
      <alignment horizontal="center"/>
    </xf>
    <xf numFmtId="0" fontId="3" fillId="0" borderId="0" xfId="3" applyFill="1" applyBorder="1"/>
    <xf numFmtId="0" fontId="4" fillId="4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5" fontId="1" fillId="2" borderId="1" xfId="1" applyNumberFormat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</cellXfs>
  <cellStyles count="4">
    <cellStyle name="Berechnung" xfId="2" builtinId="22"/>
    <cellStyle name="Eingabe" xfId="1" builtinId="20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752476</xdr:colOff>
      <xdr:row>0</xdr:row>
      <xdr:rowOff>76201</xdr:rowOff>
    </xdr:from>
    <xdr:to>
      <xdr:col>15</xdr:col>
      <xdr:colOff>85725</xdr:colOff>
      <xdr:row>10</xdr:row>
      <xdr:rowOff>108243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207010A-1F1B-402C-910C-948A4408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6" y="76201"/>
          <a:ext cx="3905249" cy="1956092"/>
        </a:xfrm>
        <a:prstGeom prst="rect">
          <a:avLst/>
        </a:prstGeom>
      </xdr:spPr>
    </xdr:pic>
    <xdr:clientData/>
  </xdr:twoCellAnchor>
  <xdr:oneCellAnchor>
    <xdr:from>
      <xdr:col>9</xdr:col>
      <xdr:colOff>323850</xdr:colOff>
      <xdr:row>13</xdr:row>
      <xdr:rowOff>71437</xdr:rowOff>
    </xdr:from>
    <xdr:ext cx="2401042" cy="53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  <xdr:twoCellAnchor editAs="oneCell">
    <xdr:from>
      <xdr:col>10</xdr:col>
      <xdr:colOff>104775</xdr:colOff>
      <xdr:row>18</xdr:row>
      <xdr:rowOff>47055</xdr:rowOff>
    </xdr:from>
    <xdr:to>
      <xdr:col>13</xdr:col>
      <xdr:colOff>373105</xdr:colOff>
      <xdr:row>28</xdr:row>
      <xdr:rowOff>28575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98B640D-E0A2-4C2D-87CE-FF5FC776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504630"/>
          <a:ext cx="2554330" cy="189604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21</xdr:col>
      <xdr:colOff>200904</xdr:colOff>
      <xdr:row>67</xdr:row>
      <xdr:rowOff>76689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4AA3829-728D-46A4-8A4E-F13E0042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9410700"/>
          <a:ext cx="6296904" cy="3505689"/>
        </a:xfrm>
        <a:prstGeom prst="rect">
          <a:avLst/>
        </a:prstGeom>
      </xdr:spPr>
    </xdr:pic>
    <xdr:clientData/>
  </xdr:twoCellAnchor>
  <xdr:oneCellAnchor>
    <xdr:from>
      <xdr:col>15</xdr:col>
      <xdr:colOff>0</xdr:colOff>
      <xdr:row>19</xdr:row>
      <xdr:rowOff>0</xdr:rowOff>
    </xdr:from>
    <xdr:ext cx="2401042" cy="535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Dimensionierung/7_Dimensionierung_WN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Dimensionierung/7_Dimensionierung_W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7_Berechnungen_VLT_Heizkurven_w&#228;rmenetz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7_Berechnungen_VLT_Heizkurven_w&#228;rmenet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T-WN_K"/>
      <sheetName val="Design Conditions_Wärmeübertrag"/>
      <sheetName val="HT-WN_Stahl"/>
      <sheetName val="HT-WN"/>
      <sheetName val="max Wärmebedarfe_import"/>
    </sheetNames>
    <sheetDataSet>
      <sheetData sheetId="0"/>
      <sheetData sheetId="1"/>
      <sheetData sheetId="2"/>
      <sheetData sheetId="3"/>
      <sheetData sheetId="4">
        <row r="2">
          <cell r="C2">
            <v>51.289262713245073</v>
          </cell>
          <cell r="D2">
            <v>44.162199959884113</v>
          </cell>
          <cell r="E2">
            <v>32.354000466574441</v>
          </cell>
        </row>
        <row r="3">
          <cell r="D3">
            <v>127.3212049729668</v>
          </cell>
          <cell r="E3">
            <v>98.008536740839531</v>
          </cell>
        </row>
        <row r="4">
          <cell r="D4">
            <v>112.867449169975</v>
          </cell>
          <cell r="E4">
            <v>94.042916114717158</v>
          </cell>
        </row>
        <row r="5">
          <cell r="D5">
            <v>32.747186449920051</v>
          </cell>
          <cell r="E5">
            <v>20.46832247060502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zen_Heizkurven"/>
      <sheetName val="VLT_jeHaus"/>
      <sheetName val="Output_Unsaniert"/>
      <sheetName val="Output_Basis"/>
      <sheetName val="Output_ambitioniert"/>
      <sheetName val="Rohrdimensionierung_zentral_HT"/>
      <sheetName val="VLT_Tests"/>
      <sheetName val="VLT_alt"/>
    </sheetNames>
    <sheetDataSet>
      <sheetData sheetId="0"/>
      <sheetData sheetId="1">
        <row r="3">
          <cell r="H3">
            <v>21</v>
          </cell>
        </row>
        <row r="5">
          <cell r="H5">
            <v>21</v>
          </cell>
        </row>
        <row r="6">
          <cell r="H6">
            <v>-7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31A3-5489-4862-B1F9-D2CC6DD97E5C}">
  <dimension ref="A1:T56"/>
  <sheetViews>
    <sheetView topLeftCell="A27" workbookViewId="0">
      <selection activeCell="S43" sqref="S43"/>
    </sheetView>
  </sheetViews>
  <sheetFormatPr baseColWidth="10" defaultColWidth="11.42578125" defaultRowHeight="15" x14ac:dyDescent="0.25"/>
  <cols>
    <col min="6" max="6" width="11.42578125" style="2"/>
    <col min="7" max="7" width="11.42578125" style="3"/>
  </cols>
  <sheetData>
    <row r="1" spans="1:20" x14ac:dyDescent="0.25">
      <c r="A1" s="1" t="s">
        <v>0</v>
      </c>
      <c r="H1" s="4" t="s">
        <v>1</v>
      </c>
    </row>
    <row r="2" spans="1:20" ht="15.75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Q2" s="1" t="s">
        <v>3</v>
      </c>
    </row>
    <row r="3" spans="1:20" ht="15" customHeight="1" x14ac:dyDescent="0.25">
      <c r="F3" s="2" t="s">
        <v>4</v>
      </c>
      <c r="G3" s="3" t="s">
        <v>5</v>
      </c>
      <c r="H3" s="6">
        <v>21</v>
      </c>
      <c r="I3" s="7" t="s">
        <v>6</v>
      </c>
      <c r="Q3" s="15" t="s">
        <v>7</v>
      </c>
      <c r="R3" s="15"/>
      <c r="S3" s="15"/>
      <c r="T3" s="15"/>
    </row>
    <row r="4" spans="1:20" x14ac:dyDescent="0.25">
      <c r="F4" s="2" t="s">
        <v>8</v>
      </c>
      <c r="G4" s="3" t="s">
        <v>9</v>
      </c>
      <c r="H4" s="6">
        <v>1</v>
      </c>
      <c r="I4" s="7" t="s">
        <v>10</v>
      </c>
      <c r="Q4" s="15"/>
      <c r="R4" s="15"/>
      <c r="S4" s="15"/>
      <c r="T4" s="15"/>
    </row>
    <row r="5" spans="1:20" x14ac:dyDescent="0.25">
      <c r="F5" s="2" t="s">
        <v>11</v>
      </c>
      <c r="H5" s="6">
        <v>21</v>
      </c>
      <c r="I5" s="7" t="s">
        <v>6</v>
      </c>
      <c r="Q5" s="15"/>
      <c r="R5" s="15"/>
      <c r="S5" s="15"/>
      <c r="T5" s="15"/>
    </row>
    <row r="6" spans="1:20" x14ac:dyDescent="0.25">
      <c r="F6" s="2" t="s">
        <v>12</v>
      </c>
      <c r="H6" s="6">
        <v>-7</v>
      </c>
      <c r="I6" s="7" t="s">
        <v>6</v>
      </c>
      <c r="Q6" s="15"/>
      <c r="R6" s="15"/>
      <c r="S6" s="15"/>
      <c r="T6" s="15"/>
    </row>
    <row r="7" spans="1:20" ht="15.75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  <c r="Q7" s="15"/>
      <c r="R7" s="15"/>
      <c r="S7" s="15"/>
      <c r="T7" s="15"/>
    </row>
    <row r="8" spans="1:20" x14ac:dyDescent="0.25">
      <c r="F8" s="2" t="s">
        <v>14</v>
      </c>
      <c r="G8" s="3" t="s">
        <v>15</v>
      </c>
      <c r="H8" s="6">
        <v>40</v>
      </c>
      <c r="I8" s="7" t="s">
        <v>16</v>
      </c>
      <c r="Q8" s="15"/>
      <c r="R8" s="15"/>
      <c r="S8" s="15"/>
      <c r="T8" s="15"/>
    </row>
    <row r="9" spans="1:20" x14ac:dyDescent="0.25">
      <c r="F9" s="2" t="s">
        <v>17</v>
      </c>
      <c r="G9" s="3" t="s">
        <v>18</v>
      </c>
      <c r="H9" s="6">
        <v>75</v>
      </c>
      <c r="I9" s="7" t="s">
        <v>6</v>
      </c>
      <c r="Q9" s="15"/>
      <c r="R9" s="15"/>
      <c r="S9" s="15"/>
      <c r="T9" s="15"/>
    </row>
    <row r="10" spans="1:20" x14ac:dyDescent="0.25">
      <c r="F10" s="2" t="s">
        <v>19</v>
      </c>
      <c r="G10" s="3" t="s">
        <v>20</v>
      </c>
      <c r="H10" s="6">
        <v>65</v>
      </c>
      <c r="I10" s="7" t="s">
        <v>6</v>
      </c>
      <c r="Q10" s="15"/>
      <c r="R10" s="15"/>
      <c r="S10" s="15"/>
      <c r="T10" s="15"/>
    </row>
    <row r="11" spans="1:20" x14ac:dyDescent="0.25">
      <c r="F11" s="2" t="s">
        <v>21</v>
      </c>
      <c r="G11" s="3" t="s">
        <v>22</v>
      </c>
      <c r="H11" s="8">
        <f>(H9-H10)/ LN((H9-H3)/(H10-H3))</f>
        <v>48.829457165342603</v>
      </c>
      <c r="I11" s="9" t="s">
        <v>23</v>
      </c>
      <c r="Q11" s="15"/>
      <c r="R11" s="15"/>
      <c r="S11" s="15"/>
      <c r="T11" s="15"/>
    </row>
    <row r="12" spans="1:20" x14ac:dyDescent="0.25">
      <c r="Q12" s="15"/>
      <c r="R12" s="15"/>
      <c r="S12" s="15"/>
      <c r="T12" s="15"/>
    </row>
    <row r="13" spans="1:20" ht="15.75" x14ac:dyDescent="0.25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Q13" s="15"/>
      <c r="R13" s="15"/>
      <c r="S13" s="15"/>
      <c r="T13" s="15"/>
    </row>
    <row r="14" spans="1:20" x14ac:dyDescent="0.25">
      <c r="F14" s="2" t="s">
        <v>14</v>
      </c>
      <c r="G14" s="3" t="s">
        <v>25</v>
      </c>
      <c r="H14" s="6">
        <v>30</v>
      </c>
      <c r="I14" s="7" t="s">
        <v>16</v>
      </c>
      <c r="Q14" s="15"/>
      <c r="R14" s="15"/>
      <c r="S14" s="15"/>
      <c r="T14" s="15"/>
    </row>
    <row r="15" spans="1:20" x14ac:dyDescent="0.25">
      <c r="Q15" s="15"/>
      <c r="R15" s="15"/>
      <c r="S15" s="15"/>
      <c r="T15" s="15"/>
    </row>
    <row r="16" spans="1:20" x14ac:dyDescent="0.25">
      <c r="F16" s="2" t="s">
        <v>26</v>
      </c>
      <c r="G16" s="3" t="s">
        <v>27</v>
      </c>
      <c r="H16" s="8">
        <f>H11*(H14/H8)^(1/H4)</f>
        <v>36.622092874006952</v>
      </c>
      <c r="I16" s="9" t="s">
        <v>23</v>
      </c>
      <c r="Q16" s="15"/>
      <c r="R16" s="15"/>
      <c r="S16" s="15"/>
      <c r="T16" s="15"/>
    </row>
    <row r="17" spans="1:20" x14ac:dyDescent="0.25">
      <c r="Q17" s="15"/>
      <c r="R17" s="15"/>
      <c r="S17" s="15"/>
      <c r="T17" s="15"/>
    </row>
    <row r="18" spans="1:20" x14ac:dyDescent="0.25">
      <c r="G18" s="3" t="s">
        <v>28</v>
      </c>
      <c r="H18" s="8">
        <f>H11-H16</f>
        <v>12.207364291335651</v>
      </c>
      <c r="I18" s="9" t="s">
        <v>23</v>
      </c>
    </row>
    <row r="20" spans="1:20" ht="15.75" x14ac:dyDescent="0.25">
      <c r="A20" s="5" t="s">
        <v>29</v>
      </c>
      <c r="B20" s="5"/>
      <c r="C20" s="5"/>
      <c r="D20" s="5"/>
      <c r="E20" s="5"/>
      <c r="F20" s="5"/>
      <c r="G20" s="5"/>
      <c r="H20" s="5"/>
      <c r="I20" s="5"/>
      <c r="J20" s="5"/>
    </row>
    <row r="21" spans="1:20" x14ac:dyDescent="0.25">
      <c r="F21" s="2" t="s">
        <v>30</v>
      </c>
      <c r="G21" s="3" t="s">
        <v>31</v>
      </c>
      <c r="H21" s="8">
        <f>H9-H18</f>
        <v>62.792635708664349</v>
      </c>
      <c r="I21" s="7" t="s">
        <v>6</v>
      </c>
    </row>
    <row r="22" spans="1:20" x14ac:dyDescent="0.25">
      <c r="F22" s="2" t="s">
        <v>32</v>
      </c>
      <c r="G22" s="3" t="s">
        <v>33</v>
      </c>
      <c r="H22" s="8">
        <f>H10-H18</f>
        <v>52.792635708664349</v>
      </c>
      <c r="I22" s="7" t="s">
        <v>6</v>
      </c>
    </row>
    <row r="23" spans="1:20" x14ac:dyDescent="0.25">
      <c r="F23"/>
      <c r="G23"/>
    </row>
    <row r="24" spans="1:20" x14ac:dyDescent="0.25">
      <c r="F24" s="2" t="s">
        <v>34</v>
      </c>
      <c r="G24" s="3" t="s">
        <v>31</v>
      </c>
      <c r="H24" s="6">
        <v>65.5</v>
      </c>
      <c r="I24" s="7" t="s">
        <v>6</v>
      </c>
    </row>
    <row r="25" spans="1:20" x14ac:dyDescent="0.25">
      <c r="F25" s="2" t="s">
        <v>35</v>
      </c>
      <c r="G25" s="3" t="s">
        <v>33</v>
      </c>
      <c r="H25" s="6">
        <v>55.5</v>
      </c>
      <c r="I25" s="7" t="s">
        <v>6</v>
      </c>
    </row>
    <row r="26" spans="1:20" x14ac:dyDescent="0.25">
      <c r="F26"/>
      <c r="G26"/>
    </row>
    <row r="27" spans="1:20" x14ac:dyDescent="0.25">
      <c r="F27" s="2" t="s">
        <v>36</v>
      </c>
      <c r="G27" s="3" t="s">
        <v>37</v>
      </c>
      <c r="H27" s="8">
        <f>(H24-H25) / LN((H24-H3)/(H25-H3))</f>
        <v>39.28812045180161</v>
      </c>
      <c r="I27" s="9" t="s">
        <v>23</v>
      </c>
    </row>
    <row r="29" spans="1:20" x14ac:dyDescent="0.25">
      <c r="R29" t="s">
        <v>66</v>
      </c>
    </row>
    <row r="31" spans="1:20" x14ac:dyDescent="0.25">
      <c r="B31" s="16" t="s">
        <v>38</v>
      </c>
      <c r="C31" s="16"/>
      <c r="D31" s="16"/>
      <c r="E31" s="16"/>
      <c r="F31" s="16"/>
      <c r="H31" s="16" t="s">
        <v>39</v>
      </c>
      <c r="I31" s="16"/>
      <c r="J31" s="16"/>
      <c r="K31" s="16"/>
      <c r="M31" s="16" t="s">
        <v>40</v>
      </c>
      <c r="N31" s="16"/>
      <c r="O31" s="16"/>
      <c r="P31" s="16"/>
    </row>
    <row r="32" spans="1:20" ht="15.75" x14ac:dyDescent="0.25">
      <c r="B32" s="5"/>
      <c r="C32" s="5" t="s">
        <v>41</v>
      </c>
      <c r="D32" s="5" t="s">
        <v>42</v>
      </c>
      <c r="E32" s="5" t="s">
        <v>43</v>
      </c>
      <c r="F32" s="5" t="s">
        <v>44</v>
      </c>
      <c r="H32" s="5" t="s">
        <v>41</v>
      </c>
      <c r="I32" s="5" t="s">
        <v>42</v>
      </c>
      <c r="J32" s="5" t="s">
        <v>43</v>
      </c>
      <c r="K32" s="5" t="s">
        <v>44</v>
      </c>
      <c r="M32" s="5" t="s">
        <v>41</v>
      </c>
      <c r="N32" s="5" t="s">
        <v>42</v>
      </c>
      <c r="O32" s="5" t="s">
        <v>43</v>
      </c>
      <c r="P32" s="5" t="s">
        <v>44</v>
      </c>
    </row>
    <row r="33" spans="1:16" x14ac:dyDescent="0.25">
      <c r="B33" s="3" t="s">
        <v>5</v>
      </c>
      <c r="C33" s="6">
        <f>H3</f>
        <v>21</v>
      </c>
      <c r="D33" s="6">
        <f>C33</f>
        <v>21</v>
      </c>
      <c r="E33" s="6">
        <f>D33</f>
        <v>21</v>
      </c>
      <c r="F33" s="6">
        <f>E33</f>
        <v>21</v>
      </c>
      <c r="H33" s="6" cm="1">
        <f t="array" ref="H33:K34">C33:F34</f>
        <v>21</v>
      </c>
      <c r="I33" s="6">
        <v>21</v>
      </c>
      <c r="J33" s="6">
        <v>21</v>
      </c>
      <c r="K33" s="6">
        <v>21</v>
      </c>
      <c r="M33" s="6" cm="1">
        <f t="array" ref="M33:P34">H33:K34</f>
        <v>21</v>
      </c>
      <c r="N33" s="6">
        <v>21</v>
      </c>
      <c r="O33" s="6">
        <v>21</v>
      </c>
      <c r="P33" s="6">
        <v>21</v>
      </c>
    </row>
    <row r="34" spans="1:16" x14ac:dyDescent="0.25">
      <c r="B34" s="3" t="s">
        <v>9</v>
      </c>
      <c r="C34" s="6">
        <f>H4</f>
        <v>1</v>
      </c>
      <c r="D34" s="6">
        <f>C34</f>
        <v>1</v>
      </c>
      <c r="E34" s="6">
        <f t="shared" ref="E34:F34" si="0">D34</f>
        <v>1</v>
      </c>
      <c r="F34" s="6">
        <f t="shared" si="0"/>
        <v>1</v>
      </c>
      <c r="H34" s="6">
        <v>1</v>
      </c>
      <c r="I34" s="6">
        <v>1</v>
      </c>
      <c r="J34" s="6">
        <v>1</v>
      </c>
      <c r="K34" s="6">
        <v>1</v>
      </c>
      <c r="M34" s="6">
        <v>1</v>
      </c>
      <c r="N34" s="6">
        <v>1</v>
      </c>
      <c r="O34" s="6">
        <v>1</v>
      </c>
      <c r="P34" s="6">
        <v>1</v>
      </c>
    </row>
    <row r="35" spans="1:16" x14ac:dyDescent="0.25">
      <c r="B35" s="3"/>
      <c r="F35"/>
    </row>
    <row r="36" spans="1:16" ht="15.75" x14ac:dyDescent="0.25">
      <c r="B36" s="13" t="s">
        <v>13</v>
      </c>
      <c r="C36" s="13"/>
      <c r="D36" s="13"/>
      <c r="E36" s="13"/>
      <c r="F36" s="13"/>
      <c r="H36" s="14" t="s">
        <v>13</v>
      </c>
      <c r="I36" s="14"/>
      <c r="J36" s="14"/>
      <c r="K36" s="14"/>
    </row>
    <row r="37" spans="1:16" x14ac:dyDescent="0.25">
      <c r="B37" s="3" t="s">
        <v>15</v>
      </c>
      <c r="C37" s="6">
        <v>44</v>
      </c>
      <c r="D37" s="6">
        <v>127</v>
      </c>
      <c r="E37" s="6">
        <v>113</v>
      </c>
      <c r="F37" s="6">
        <v>33</v>
      </c>
      <c r="H37" s="6">
        <v>32</v>
      </c>
      <c r="I37" s="6">
        <v>98</v>
      </c>
      <c r="J37" s="6">
        <v>94</v>
      </c>
      <c r="K37" s="6">
        <v>20</v>
      </c>
      <c r="M37" s="6" cm="1">
        <f t="array" ref="M37:P40">H37:K40</f>
        <v>32</v>
      </c>
      <c r="N37" s="6">
        <v>98</v>
      </c>
      <c r="O37" s="6">
        <v>94</v>
      </c>
      <c r="P37" s="6">
        <v>20</v>
      </c>
    </row>
    <row r="38" spans="1:16" ht="15" customHeight="1" x14ac:dyDescent="0.25">
      <c r="A38" s="10" t="s">
        <v>45</v>
      </c>
      <c r="B38" s="3" t="s">
        <v>18</v>
      </c>
      <c r="C38" s="6">
        <v>35</v>
      </c>
      <c r="D38" s="6">
        <v>35</v>
      </c>
      <c r="E38" s="6">
        <v>35</v>
      </c>
      <c r="F38" s="6">
        <v>35</v>
      </c>
      <c r="H38" s="6">
        <v>35</v>
      </c>
      <c r="I38" s="6">
        <v>35</v>
      </c>
      <c r="J38" s="6">
        <v>35</v>
      </c>
      <c r="K38" s="6">
        <v>35</v>
      </c>
      <c r="M38" s="6">
        <v>35</v>
      </c>
      <c r="N38" s="6">
        <v>35</v>
      </c>
      <c r="O38" s="6">
        <v>35</v>
      </c>
      <c r="P38" s="6">
        <v>35</v>
      </c>
    </row>
    <row r="39" spans="1:16" x14ac:dyDescent="0.25">
      <c r="B39" s="3" t="s">
        <v>20</v>
      </c>
      <c r="C39" s="6">
        <v>30</v>
      </c>
      <c r="D39" s="6">
        <v>30</v>
      </c>
      <c r="E39" s="6">
        <v>30</v>
      </c>
      <c r="F39" s="6">
        <v>30</v>
      </c>
      <c r="H39" s="6">
        <v>30</v>
      </c>
      <c r="I39" s="6">
        <v>30</v>
      </c>
      <c r="J39" s="6">
        <v>30</v>
      </c>
      <c r="K39" s="6">
        <v>30</v>
      </c>
      <c r="L39" s="11"/>
      <c r="M39" s="6">
        <v>30</v>
      </c>
      <c r="N39" s="6">
        <v>30</v>
      </c>
      <c r="O39" s="6">
        <v>30</v>
      </c>
      <c r="P39" s="6">
        <v>30</v>
      </c>
    </row>
    <row r="40" spans="1:16" x14ac:dyDescent="0.25">
      <c r="B40" s="3" t="s">
        <v>22</v>
      </c>
      <c r="C40" s="8">
        <f>(C38-C39)/ LN((C38-C33)/(C39-C33))</f>
        <v>11.316499227839616</v>
      </c>
      <c r="D40" s="8">
        <f>(D38-D39)/ LN((D38-D33)/(D39-D33))</f>
        <v>11.316499227839616</v>
      </c>
      <c r="E40" s="8">
        <f>(E38-E39)/ LN((E38-E33)/(E39-E33))</f>
        <v>11.316499227839616</v>
      </c>
      <c r="F40" s="8">
        <f>(F38-F39)/ LN((F38-F33)/(F39-F33))</f>
        <v>11.316499227839616</v>
      </c>
      <c r="H40" s="8">
        <f>(H38-H39)/ LN((H38-H33)/(H39-H33))</f>
        <v>11.316499227839616</v>
      </c>
      <c r="I40" s="8">
        <f>(I38-I39)/ LN((I38-I33)/(I39-I33))</f>
        <v>11.316499227839616</v>
      </c>
      <c r="J40" s="8">
        <f>(J38-J39)/ LN((J38-J33)/(J39-J33))</f>
        <v>11.316499227839616</v>
      </c>
      <c r="K40" s="8">
        <f>(K38-K39)/ LN((K38-K33)/(K39-K33))</f>
        <v>11.316499227839616</v>
      </c>
      <c r="M40" s="8">
        <v>11.316499227839616</v>
      </c>
      <c r="N40" s="8">
        <v>11.316499227839616</v>
      </c>
      <c r="O40" s="8">
        <v>11.316499227839616</v>
      </c>
      <c r="P40" s="8">
        <v>11.316499227839616</v>
      </c>
    </row>
    <row r="41" spans="1:16" x14ac:dyDescent="0.25">
      <c r="B41" s="3"/>
      <c r="F41"/>
    </row>
    <row r="42" spans="1:16" ht="15.75" x14ac:dyDescent="0.25">
      <c r="B42" s="13" t="s">
        <v>46</v>
      </c>
      <c r="C42" s="13"/>
      <c r="D42" s="13"/>
      <c r="E42" s="13"/>
      <c r="F42" s="13"/>
      <c r="H42" s="14" t="s">
        <v>47</v>
      </c>
      <c r="I42" s="14"/>
      <c r="J42" s="14"/>
      <c r="K42" s="14"/>
    </row>
    <row r="43" spans="1:16" x14ac:dyDescent="0.25">
      <c r="B43" s="3" t="s">
        <v>25</v>
      </c>
      <c r="C43" s="6">
        <f>ROUND('[1]max Wärmebedarfe_import'!D2,0)</f>
        <v>44</v>
      </c>
      <c r="D43" s="6">
        <f>ROUND('[1]max Wärmebedarfe_import'!D3,0)</f>
        <v>127</v>
      </c>
      <c r="E43" s="6">
        <f>ROUND('[1]max Wärmebedarfe_import'!D4,0)</f>
        <v>113</v>
      </c>
      <c r="F43" s="6">
        <f>ROUND('[1]max Wärmebedarfe_import'!D5,0)</f>
        <v>33</v>
      </c>
      <c r="H43" s="6">
        <f>ROUND('[1]max Wärmebedarfe_import'!E2,0)</f>
        <v>32</v>
      </c>
      <c r="I43" s="6">
        <f>ROUND('[1]max Wärmebedarfe_import'!E3,0)</f>
        <v>98</v>
      </c>
      <c r="J43" s="6">
        <f>ROUND('[1]max Wärmebedarfe_import'!E4,0)</f>
        <v>94</v>
      </c>
      <c r="K43" s="6">
        <f>ROUND('[1]max Wärmebedarfe_import'!E5,0)</f>
        <v>20</v>
      </c>
    </row>
    <row r="44" spans="1:16" x14ac:dyDescent="0.25">
      <c r="B44" s="3"/>
      <c r="F44"/>
    </row>
    <row r="45" spans="1:16" x14ac:dyDescent="0.25">
      <c r="B45" s="3" t="s">
        <v>27</v>
      </c>
      <c r="C45" s="8">
        <f>C40*(C43/C37)^(1/C34)</f>
        <v>11.316499227839616</v>
      </c>
      <c r="D45" s="8">
        <f>D40*(D43/D37)^(1/D34)</f>
        <v>11.316499227839616</v>
      </c>
      <c r="E45" s="8">
        <f>E40*(E43/E37)^(1/E34)</f>
        <v>11.316499227839616</v>
      </c>
      <c r="F45" s="8">
        <f>F40*(F43/F37)^(1/F34)</f>
        <v>11.316499227839616</v>
      </c>
      <c r="H45" s="8">
        <f>H40*(H43/H37)^(1/H34)</f>
        <v>11.316499227839616</v>
      </c>
      <c r="I45" s="8">
        <f>I40*(I43/I37)^(1/I34)</f>
        <v>11.316499227839616</v>
      </c>
      <c r="J45" s="8">
        <f>J40*(J43/J37)^(1/J34)</f>
        <v>11.316499227839616</v>
      </c>
      <c r="K45" s="8">
        <f>K40*(K43/K37)^(1/K34)</f>
        <v>11.316499227839616</v>
      </c>
    </row>
    <row r="46" spans="1:16" x14ac:dyDescent="0.25">
      <c r="B46" s="3"/>
      <c r="F46"/>
    </row>
    <row r="47" spans="1:16" x14ac:dyDescent="0.25">
      <c r="B47" s="3" t="s">
        <v>28</v>
      </c>
      <c r="C47" s="8">
        <f>C40-C45</f>
        <v>0</v>
      </c>
      <c r="D47" s="8">
        <f>D40-D45</f>
        <v>0</v>
      </c>
      <c r="E47" s="8">
        <f>E40-E45</f>
        <v>0</v>
      </c>
      <c r="F47" s="8">
        <f>F40-F45</f>
        <v>0</v>
      </c>
      <c r="H47" s="8">
        <f>H40-H45</f>
        <v>0</v>
      </c>
      <c r="I47" s="8">
        <f>I40-I45</f>
        <v>0</v>
      </c>
      <c r="J47" s="8">
        <f>J40-J45</f>
        <v>0</v>
      </c>
      <c r="K47" s="8">
        <f>K40-K45</f>
        <v>0</v>
      </c>
    </row>
    <row r="48" spans="1:16" x14ac:dyDescent="0.25">
      <c r="B48" s="3"/>
      <c r="F48"/>
    </row>
    <row r="49" spans="2:11" ht="15.75" x14ac:dyDescent="0.25">
      <c r="B49" s="13" t="s">
        <v>48</v>
      </c>
      <c r="C49" s="13"/>
      <c r="D49" s="13"/>
      <c r="E49" s="13"/>
      <c r="F49" s="13"/>
      <c r="H49" s="14" t="s">
        <v>49</v>
      </c>
      <c r="I49" s="14"/>
      <c r="J49" s="14"/>
      <c r="K49" s="14"/>
    </row>
    <row r="50" spans="2:11" x14ac:dyDescent="0.25">
      <c r="B50" s="3" t="s">
        <v>31</v>
      </c>
      <c r="C50" s="8">
        <f>C38-C47</f>
        <v>35</v>
      </c>
      <c r="D50" s="8">
        <f>D38-D47</f>
        <v>35</v>
      </c>
      <c r="E50" s="8">
        <f>E38-E47</f>
        <v>35</v>
      </c>
      <c r="F50" s="8">
        <f>F38-F47</f>
        <v>35</v>
      </c>
      <c r="H50" s="8">
        <f>H38-H47</f>
        <v>35</v>
      </c>
      <c r="I50" s="8">
        <f>I38-I47</f>
        <v>35</v>
      </c>
      <c r="J50" s="8">
        <f>J38-J47</f>
        <v>35</v>
      </c>
      <c r="K50" s="8">
        <f>K38-K47</f>
        <v>35</v>
      </c>
    </row>
    <row r="51" spans="2:11" x14ac:dyDescent="0.25">
      <c r="B51" s="3" t="s">
        <v>33</v>
      </c>
      <c r="C51" s="8">
        <f>C39-C47</f>
        <v>30</v>
      </c>
      <c r="D51" s="8">
        <f>D39-D47</f>
        <v>30</v>
      </c>
      <c r="E51" s="8">
        <f>E39-E47</f>
        <v>30</v>
      </c>
      <c r="F51" s="8">
        <f>F39-F47</f>
        <v>30</v>
      </c>
      <c r="H51" s="8">
        <f>H39-H47</f>
        <v>30</v>
      </c>
      <c r="I51" s="8">
        <f>I39-I47</f>
        <v>30</v>
      </c>
      <c r="J51" s="8">
        <f>J39-J47</f>
        <v>30</v>
      </c>
      <c r="K51" s="8">
        <f>K39-K47</f>
        <v>30</v>
      </c>
    </row>
    <row r="52" spans="2:11" x14ac:dyDescent="0.25">
      <c r="F52"/>
    </row>
    <row r="53" spans="2:11" x14ac:dyDescent="0.25">
      <c r="B53" s="3" t="s">
        <v>31</v>
      </c>
      <c r="C53" s="12">
        <f>ROUND(C50,1)</f>
        <v>35</v>
      </c>
      <c r="D53" s="12">
        <f t="shared" ref="D53:F53" si="1">ROUND(D50,1)</f>
        <v>35</v>
      </c>
      <c r="E53" s="12">
        <f t="shared" si="1"/>
        <v>35</v>
      </c>
      <c r="F53" s="12">
        <f t="shared" si="1"/>
        <v>35</v>
      </c>
      <c r="H53" s="12">
        <f>ROUND(H50,1)</f>
        <v>35</v>
      </c>
      <c r="I53" s="12">
        <f t="shared" ref="I53:K54" si="2">ROUND(I50,1)</f>
        <v>35</v>
      </c>
      <c r="J53" s="12">
        <f t="shared" si="2"/>
        <v>35</v>
      </c>
      <c r="K53" s="12">
        <f t="shared" si="2"/>
        <v>35</v>
      </c>
    </row>
    <row r="54" spans="2:11" x14ac:dyDescent="0.25">
      <c r="B54" s="3" t="s">
        <v>33</v>
      </c>
      <c r="C54" s="12">
        <f>ROUND(C51,1)</f>
        <v>30</v>
      </c>
      <c r="D54" s="12">
        <f t="shared" ref="D54:F54" si="3">ROUND(D51,1)</f>
        <v>30</v>
      </c>
      <c r="E54" s="12">
        <f t="shared" si="3"/>
        <v>30</v>
      </c>
      <c r="F54" s="12">
        <f t="shared" si="3"/>
        <v>30</v>
      </c>
      <c r="H54" s="12">
        <f>ROUND(H51,1)</f>
        <v>30</v>
      </c>
      <c r="I54" s="12">
        <f t="shared" si="2"/>
        <v>30</v>
      </c>
      <c r="J54" s="12">
        <f t="shared" si="2"/>
        <v>30</v>
      </c>
      <c r="K54" s="12">
        <f t="shared" si="2"/>
        <v>30</v>
      </c>
    </row>
    <row r="55" spans="2:11" x14ac:dyDescent="0.25">
      <c r="F55"/>
    </row>
    <row r="56" spans="2:11" x14ac:dyDescent="0.25">
      <c r="B56" s="3" t="s">
        <v>37</v>
      </c>
      <c r="C56" s="8">
        <f>(C53-C54) / LN((C53-C33)/(C54-C33))</f>
        <v>11.316499227839616</v>
      </c>
      <c r="D56" s="8">
        <f>(D53-D54) / LN((D53-D33)/(D54-D33))</f>
        <v>11.316499227839616</v>
      </c>
      <c r="E56" s="8">
        <f>(E53-E54) / LN((E53-E33)/(E54-E33))</f>
        <v>11.316499227839616</v>
      </c>
      <c r="F56" s="8">
        <f>(F53-F54) / LN((F53-F33)/(F54-F33))</f>
        <v>11.316499227839616</v>
      </c>
      <c r="H56" s="8">
        <f>(H53-H54) / LN((H53-H33)/(H54-H33))</f>
        <v>11.316499227839616</v>
      </c>
      <c r="I56" s="8">
        <f>(I53-I54) / LN((I53-I33)/(I54-I33))</f>
        <v>11.316499227839616</v>
      </c>
      <c r="J56" s="8">
        <f>(J53-J54) / LN((J53-J33)/(J54-J33))</f>
        <v>11.316499227839616</v>
      </c>
      <c r="K56" s="8">
        <f>(K53-K54) / LN((K53-K33)/(K54-K33))</f>
        <v>11.316499227839616</v>
      </c>
    </row>
  </sheetData>
  <mergeCells count="10">
    <mergeCell ref="B42:F42"/>
    <mergeCell ref="H42:K42"/>
    <mergeCell ref="B49:F49"/>
    <mergeCell ref="H49:K49"/>
    <mergeCell ref="Q3:T17"/>
    <mergeCell ref="B31:F31"/>
    <mergeCell ref="H31:K31"/>
    <mergeCell ref="M31:P31"/>
    <mergeCell ref="B36:F36"/>
    <mergeCell ref="H36:K3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82C0-AFA6-4F53-9FDC-E380FD125F52}">
  <dimension ref="A1:H6"/>
  <sheetViews>
    <sheetView tabSelected="1" workbookViewId="0">
      <selection activeCell="I21" sqref="I21"/>
    </sheetView>
  </sheetViews>
  <sheetFormatPr baseColWidth="10" defaultRowHeight="15" x14ac:dyDescent="0.25"/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65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v>35</v>
      </c>
      <c r="C3">
        <v>30</v>
      </c>
      <c r="D3">
        <f>[2]VLT_jeHaus!H6</f>
        <v>-7</v>
      </c>
      <c r="E3">
        <f>[2]VLT_jeHaus!H3</f>
        <v>21</v>
      </c>
      <c r="F3">
        <v>0</v>
      </c>
      <c r="G3">
        <f>VLT_jeHaus_FBH!H56</f>
        <v>11.316499227839616</v>
      </c>
      <c r="H3">
        <f>VLT_jeHaus_FBH!H5</f>
        <v>21</v>
      </c>
    </row>
    <row r="4" spans="1:8" x14ac:dyDescent="0.25">
      <c r="A4" t="s">
        <v>42</v>
      </c>
      <c r="B4">
        <v>35</v>
      </c>
      <c r="C4">
        <v>30</v>
      </c>
      <c r="D4" cm="1">
        <f t="array" ref="D4:F4">D3:F3</f>
        <v>-7</v>
      </c>
      <c r="E4">
        <v>21</v>
      </c>
      <c r="F4">
        <v>0</v>
      </c>
      <c r="G4">
        <f>VLT_jeHaus_FBH!I56</f>
        <v>11.316499227839616</v>
      </c>
      <c r="H4">
        <f>H3</f>
        <v>21</v>
      </c>
    </row>
    <row r="5" spans="1:8" x14ac:dyDescent="0.25">
      <c r="A5" t="s">
        <v>43</v>
      </c>
      <c r="B5">
        <v>35</v>
      </c>
      <c r="C5">
        <v>30</v>
      </c>
      <c r="D5" cm="1">
        <f t="array" ref="D5:F5">D3:F3</f>
        <v>-7</v>
      </c>
      <c r="E5">
        <v>21</v>
      </c>
      <c r="F5">
        <v>0</v>
      </c>
      <c r="G5">
        <f>VLT_jeHaus_FBH!J56</f>
        <v>11.316499227839616</v>
      </c>
      <c r="H5">
        <f t="shared" ref="H5:H6" si="0">H4</f>
        <v>21</v>
      </c>
    </row>
    <row r="6" spans="1:8" x14ac:dyDescent="0.25">
      <c r="A6" t="s">
        <v>44</v>
      </c>
      <c r="B6">
        <v>35</v>
      </c>
      <c r="C6">
        <v>30</v>
      </c>
      <c r="D6" cm="1">
        <f t="array" ref="D6:F6">D3:F3</f>
        <v>-7</v>
      </c>
      <c r="E6">
        <v>21</v>
      </c>
      <c r="F6">
        <v>0</v>
      </c>
      <c r="G6">
        <f>VLT_jeHaus_FBH!K56</f>
        <v>11.316499227839616</v>
      </c>
      <c r="H6">
        <f t="shared" si="0"/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E54-094C-46EC-AE96-7FD92F7B6210}">
  <dimension ref="A1:H6"/>
  <sheetViews>
    <sheetView workbookViewId="0">
      <selection activeCell="J9" sqref="J9"/>
    </sheetView>
  </sheetViews>
  <sheetFormatPr baseColWidth="10" defaultRowHeight="15" x14ac:dyDescent="0.25"/>
  <cols>
    <col min="1" max="1" width="11.42578125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f>VLT_jeHaus_FBH!C53</f>
        <v>35</v>
      </c>
      <c r="C3">
        <f>VLT_jeHaus_FBH!C54</f>
        <v>30</v>
      </c>
      <c r="D3">
        <f>[2]VLT_jeHaus!H6</f>
        <v>-7</v>
      </c>
      <c r="E3">
        <f>[2]VLT_jeHaus!H3</f>
        <v>21</v>
      </c>
      <c r="F3">
        <v>0</v>
      </c>
      <c r="G3">
        <f>VLT_jeHaus_FBH!C56</f>
        <v>11.316499227839616</v>
      </c>
      <c r="H3">
        <f>[2]VLT_jeHaus!H5</f>
        <v>21</v>
      </c>
    </row>
    <row r="4" spans="1:8" x14ac:dyDescent="0.25">
      <c r="A4" t="s">
        <v>42</v>
      </c>
      <c r="B4">
        <f>VLT_jeHaus_FBH!D53</f>
        <v>35</v>
      </c>
      <c r="C4">
        <f>VLT_jeHaus_FBH!D54</f>
        <v>30</v>
      </c>
      <c r="D4" cm="1">
        <f t="array" ref="D4:F4">D3:F3</f>
        <v>-7</v>
      </c>
      <c r="E4">
        <v>21</v>
      </c>
      <c r="F4">
        <v>0</v>
      </c>
      <c r="G4">
        <f>VLT_jeHaus_FBH!D56</f>
        <v>11.316499227839616</v>
      </c>
      <c r="H4">
        <f>H3</f>
        <v>21</v>
      </c>
    </row>
    <row r="5" spans="1:8" x14ac:dyDescent="0.25">
      <c r="A5" t="s">
        <v>43</v>
      </c>
      <c r="B5">
        <f>VLT_jeHaus_FBH!E53</f>
        <v>35</v>
      </c>
      <c r="C5">
        <f>VLT_jeHaus_FBH!E54</f>
        <v>30</v>
      </c>
      <c r="D5" cm="1">
        <f t="array" ref="D5:F5">D3:F3</f>
        <v>-7</v>
      </c>
      <c r="E5">
        <v>21</v>
      </c>
      <c r="F5">
        <v>0</v>
      </c>
      <c r="G5">
        <f>VLT_jeHaus_FBH!E56</f>
        <v>11.316499227839616</v>
      </c>
      <c r="H5">
        <f t="shared" ref="H5:H6" si="0">H4</f>
        <v>21</v>
      </c>
    </row>
    <row r="6" spans="1:8" x14ac:dyDescent="0.25">
      <c r="A6" t="s">
        <v>44</v>
      </c>
      <c r="B6">
        <f>VLT_jeHaus_FBH!F53</f>
        <v>35</v>
      </c>
      <c r="C6">
        <f>VLT_jeHaus_FBH!F54</f>
        <v>30</v>
      </c>
      <c r="D6" cm="1">
        <f t="array" ref="D6:F6">D3:F3</f>
        <v>-7</v>
      </c>
      <c r="E6">
        <v>21</v>
      </c>
      <c r="F6">
        <v>0</v>
      </c>
      <c r="G6">
        <f>VLT_jeHaus_FBH!F56</f>
        <v>11.316499227839616</v>
      </c>
      <c r="H6">
        <f t="shared" si="0"/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VLT_jeHaus_FBH</vt:lpstr>
      <vt:lpstr>Output_ambitioniert</vt:lpstr>
      <vt:lpstr>Output_Basis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Barnic, Lara Joséphine</dc:creator>
  <cp:lastModifiedBy>Barnic, Lara Joséphine</cp:lastModifiedBy>
  <dcterms:created xsi:type="dcterms:W3CDTF">2025-01-01T12:17:58Z</dcterms:created>
  <dcterms:modified xsi:type="dcterms:W3CDTF">2025-01-01T15:12:29Z</dcterms:modified>
</cp:coreProperties>
</file>