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rabastos/Desktop/uni/3ano/2semestre/cpd/project1/"/>
    </mc:Choice>
  </mc:AlternateContent>
  <xr:revisionPtr revIDLastSave="0" documentId="13_ncr:1_{121A5667-17A3-5F45-8970-A8968CE470E9}" xr6:coauthVersionLast="47" xr6:coauthVersionMax="47" xr10:uidLastSave="{00000000-0000-0000-0000-000000000000}"/>
  <bookViews>
    <workbookView xWindow="1540" yWindow="500" windowWidth="19380" windowHeight="16380" activeTab="2" xr2:uid="{00000000-000D-0000-FFFF-FFFF00000000}"/>
  </bookViews>
  <sheets>
    <sheet name="Folha1" sheetId="1" r:id="rId1"/>
    <sheet name="Folha2" sheetId="2" r:id="rId2"/>
    <sheet name="Fo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2" i="3" l="1"/>
  <c r="L203" i="3"/>
  <c r="L204" i="3"/>
  <c r="L205" i="3"/>
  <c r="L228" i="3" s="1"/>
  <c r="L206" i="3"/>
  <c r="L229" i="3" s="1"/>
  <c r="L207" i="3"/>
  <c r="L230" i="3" s="1"/>
  <c r="L201" i="3"/>
  <c r="L224" i="3" s="1"/>
  <c r="K202" i="3"/>
  <c r="K203" i="3"/>
  <c r="K226" i="3" s="1"/>
  <c r="K204" i="3"/>
  <c r="K205" i="3"/>
  <c r="K228" i="3" s="1"/>
  <c r="K206" i="3"/>
  <c r="K207" i="3"/>
  <c r="K201" i="3"/>
  <c r="K224" i="3" s="1"/>
  <c r="L226" i="3"/>
  <c r="L227" i="3"/>
  <c r="K230" i="3"/>
  <c r="K225" i="3"/>
  <c r="D19" i="1"/>
  <c r="D4" i="2"/>
  <c r="D21" i="1"/>
  <c r="L225" i="3"/>
  <c r="K227" i="3"/>
  <c r="K229" i="3"/>
  <c r="L170" i="3"/>
  <c r="K170" i="3"/>
  <c r="L174" i="3"/>
  <c r="L171" i="3"/>
  <c r="L172" i="3"/>
  <c r="L173" i="3"/>
  <c r="L175" i="3"/>
  <c r="L176" i="3"/>
  <c r="K176" i="3"/>
  <c r="K171" i="3"/>
  <c r="K172" i="3"/>
  <c r="K173" i="3"/>
  <c r="K174" i="3"/>
  <c r="K175" i="3"/>
  <c r="H37" i="1"/>
  <c r="M99" i="3" l="1"/>
  <c r="L101" i="3"/>
  <c r="L100" i="3"/>
  <c r="L99" i="3"/>
  <c r="N100" i="3"/>
  <c r="N101" i="3"/>
  <c r="N102" i="3"/>
  <c r="N99" i="3"/>
  <c r="M100" i="3"/>
  <c r="M101" i="3"/>
  <c r="M102" i="3"/>
  <c r="L102" i="3"/>
  <c r="K100" i="3"/>
  <c r="K101" i="3"/>
  <c r="K102" i="3"/>
  <c r="K99" i="3"/>
  <c r="K32" i="3"/>
  <c r="D46" i="1"/>
  <c r="F4" i="1"/>
  <c r="F6" i="1"/>
  <c r="F8" i="1"/>
  <c r="F10" i="1"/>
  <c r="F12" i="1"/>
  <c r="F14" i="1"/>
  <c r="F16" i="1"/>
  <c r="M33" i="3"/>
  <c r="N33" i="3"/>
  <c r="M34" i="3"/>
  <c r="N34" i="3"/>
  <c r="M35" i="3"/>
  <c r="N35" i="3"/>
  <c r="M36" i="3"/>
  <c r="N36" i="3"/>
  <c r="M37" i="3"/>
  <c r="N37" i="3"/>
  <c r="M38" i="3"/>
  <c r="N38" i="3"/>
  <c r="N32" i="3"/>
  <c r="M32" i="3"/>
  <c r="L38" i="3"/>
  <c r="L33" i="3"/>
  <c r="L34" i="3"/>
  <c r="L35" i="3"/>
  <c r="L36" i="3"/>
  <c r="L37" i="3"/>
  <c r="L32" i="3"/>
  <c r="K33" i="3"/>
  <c r="K34" i="3"/>
  <c r="K35" i="3"/>
  <c r="K36" i="3"/>
  <c r="K37" i="3"/>
  <c r="K38" i="3"/>
  <c r="D4" i="1"/>
  <c r="J31" i="2" l="1"/>
  <c r="H31" i="2"/>
  <c r="F31" i="2"/>
  <c r="D31" i="2"/>
  <c r="J29" i="2"/>
  <c r="H29" i="2"/>
  <c r="F29" i="2"/>
  <c r="D29" i="2"/>
  <c r="J27" i="2"/>
  <c r="H27" i="2"/>
  <c r="F27" i="2"/>
  <c r="D27" i="2"/>
  <c r="J25" i="2"/>
  <c r="H25" i="2"/>
  <c r="F25" i="2"/>
  <c r="D25" i="2"/>
  <c r="J23" i="2"/>
  <c r="H23" i="2"/>
  <c r="F23" i="2"/>
  <c r="D23" i="2"/>
  <c r="J21" i="2"/>
  <c r="H21" i="2"/>
  <c r="F21" i="2"/>
  <c r="D21" i="2"/>
  <c r="J19" i="2"/>
  <c r="H19" i="2"/>
  <c r="F19" i="2"/>
  <c r="D19" i="2"/>
  <c r="J16" i="2"/>
  <c r="H16" i="2"/>
  <c r="F16" i="2"/>
  <c r="D16" i="2"/>
  <c r="J14" i="2"/>
  <c r="H14" i="2"/>
  <c r="F14" i="2"/>
  <c r="D14" i="2"/>
  <c r="J12" i="2"/>
  <c r="H12" i="2"/>
  <c r="F12" i="2"/>
  <c r="D12" i="2"/>
  <c r="J10" i="2"/>
  <c r="H10" i="2"/>
  <c r="F10" i="2"/>
  <c r="D10" i="2"/>
  <c r="J8" i="2"/>
  <c r="H8" i="2"/>
  <c r="F8" i="2"/>
  <c r="D8" i="2"/>
  <c r="J6" i="2"/>
  <c r="H6" i="2"/>
  <c r="F6" i="2"/>
  <c r="D6" i="2"/>
  <c r="J4" i="2"/>
  <c r="H4" i="2"/>
  <c r="F4" i="2"/>
  <c r="D35" i="1"/>
  <c r="J44" i="1"/>
  <c r="J46" i="1"/>
  <c r="J48" i="1"/>
  <c r="J50" i="1"/>
  <c r="J52" i="1"/>
  <c r="J54" i="1"/>
  <c r="J56" i="1"/>
  <c r="J58" i="1"/>
  <c r="J60" i="1"/>
  <c r="J62" i="1"/>
  <c r="J64" i="1"/>
  <c r="H44" i="1"/>
  <c r="H46" i="1"/>
  <c r="H48" i="1"/>
  <c r="H50" i="1"/>
  <c r="H52" i="1"/>
  <c r="H54" i="1"/>
  <c r="H56" i="1"/>
  <c r="H58" i="1"/>
  <c r="H60" i="1"/>
  <c r="H62" i="1"/>
  <c r="H64" i="1"/>
  <c r="F44" i="1"/>
  <c r="F46" i="1"/>
  <c r="F48" i="1"/>
  <c r="F50" i="1"/>
  <c r="F52" i="1"/>
  <c r="F54" i="1"/>
  <c r="F56" i="1"/>
  <c r="F58" i="1"/>
  <c r="F60" i="1"/>
  <c r="F62" i="1"/>
  <c r="F64" i="1"/>
  <c r="J42" i="1"/>
  <c r="H42" i="1"/>
  <c r="F42" i="1"/>
  <c r="D42" i="1"/>
  <c r="L21" i="1"/>
  <c r="L23" i="1"/>
  <c r="L25" i="1"/>
  <c r="L27" i="1"/>
  <c r="L29" i="1"/>
  <c r="L31" i="1"/>
  <c r="L33" i="1"/>
  <c r="L35" i="1"/>
  <c r="L37" i="1"/>
  <c r="L39" i="1"/>
  <c r="L19" i="1"/>
  <c r="J21" i="1"/>
  <c r="J23" i="1"/>
  <c r="J25" i="1"/>
  <c r="J27" i="1"/>
  <c r="J29" i="1"/>
  <c r="J31" i="1"/>
  <c r="J33" i="1"/>
  <c r="J35" i="1"/>
  <c r="J37" i="1"/>
  <c r="J39" i="1"/>
  <c r="J19" i="1"/>
  <c r="H21" i="1"/>
  <c r="H23" i="1"/>
  <c r="H25" i="1"/>
  <c r="H27" i="1"/>
  <c r="H29" i="1"/>
  <c r="H31" i="1"/>
  <c r="H33" i="1"/>
  <c r="H39" i="1"/>
  <c r="H19" i="1"/>
  <c r="F21" i="1"/>
  <c r="F23" i="1"/>
  <c r="F25" i="1"/>
  <c r="F27" i="1"/>
  <c r="F29" i="1"/>
  <c r="F31" i="1"/>
  <c r="F33" i="1"/>
  <c r="F35" i="1"/>
  <c r="F37" i="1"/>
  <c r="F39" i="1"/>
  <c r="F19" i="1"/>
  <c r="D44" i="1"/>
  <c r="D48" i="1"/>
  <c r="D50" i="1"/>
  <c r="D52" i="1"/>
  <c r="D54" i="1"/>
  <c r="D56" i="1"/>
  <c r="D58" i="1"/>
  <c r="D60" i="1"/>
  <c r="D62" i="1"/>
  <c r="D64" i="1"/>
  <c r="D23" i="1"/>
  <c r="D25" i="1"/>
  <c r="D27" i="1"/>
  <c r="D29" i="1"/>
  <c r="D31" i="1"/>
  <c r="D33" i="1"/>
  <c r="D37" i="1"/>
  <c r="D39" i="1"/>
  <c r="J16" i="1"/>
  <c r="H16" i="1"/>
  <c r="L6" i="1"/>
  <c r="L8" i="1"/>
  <c r="L10" i="1"/>
  <c r="L12" i="1"/>
  <c r="L14" i="1"/>
  <c r="L16" i="1"/>
  <c r="L4" i="1"/>
  <c r="J6" i="1"/>
  <c r="J8" i="1"/>
  <c r="J10" i="1"/>
  <c r="J12" i="1"/>
  <c r="J14" i="1"/>
  <c r="J4" i="1"/>
  <c r="H6" i="1"/>
  <c r="H8" i="1"/>
  <c r="H10" i="1"/>
  <c r="H12" i="1"/>
  <c r="H14" i="1"/>
  <c r="H4" i="1"/>
  <c r="D6" i="1"/>
  <c r="D8" i="1"/>
  <c r="D10" i="1"/>
  <c r="D12" i="1"/>
  <c r="D14" i="1"/>
  <c r="D16" i="1"/>
  <c r="H35" i="1"/>
</calcChain>
</file>

<file path=xl/sharedStrings.xml><?xml version="1.0" encoding="utf-8"?>
<sst xmlns="http://schemas.openxmlformats.org/spreadsheetml/2006/main" count="87" uniqueCount="60">
  <si>
    <t>Algoritmo 1</t>
  </si>
  <si>
    <t>C++</t>
  </si>
  <si>
    <t>Linhas</t>
  </si>
  <si>
    <t>Tempo</t>
  </si>
  <si>
    <t>Tempo Médio</t>
  </si>
  <si>
    <t>L1 DCM</t>
  </si>
  <si>
    <t>L1 DCM Médio</t>
  </si>
  <si>
    <t>L2 DCM</t>
  </si>
  <si>
    <t>L2 DCM Médio</t>
  </si>
  <si>
    <t>L2 DCA</t>
  </si>
  <si>
    <t>L2 DCA Médio</t>
  </si>
  <si>
    <t>Java</t>
  </si>
  <si>
    <t>Algoritmo 2</t>
  </si>
  <si>
    <t>Algoritmo 3</t>
  </si>
  <si>
    <t>Blocos</t>
  </si>
  <si>
    <t>Tempo 1</t>
  </si>
  <si>
    <t>Tempo 2</t>
  </si>
  <si>
    <t>C++ Multiplication</t>
  </si>
  <si>
    <t>Java Multiplication</t>
  </si>
  <si>
    <t>C++ Line Multiplication</t>
  </si>
  <si>
    <t>Java Line Multiplication</t>
  </si>
  <si>
    <t>C++ Multiplication FLOPS</t>
  </si>
  <si>
    <t>Java Multiplication FLOPS</t>
  </si>
  <si>
    <t>C++ Line Multiplication FLOPS</t>
  </si>
  <si>
    <t>Java Line Multiplication FLOPS</t>
  </si>
  <si>
    <t>Multiplication L1 DCM</t>
  </si>
  <si>
    <t>Multiplication L2 DCM</t>
  </si>
  <si>
    <t>Line Multiplication L1 DCM</t>
  </si>
  <si>
    <t>Line Multiplication L2 DCM</t>
  </si>
  <si>
    <t>C++ Line Multiplicaiton</t>
  </si>
  <si>
    <t>C++ 128 Block Multiplication</t>
  </si>
  <si>
    <t>C++ 256 Block Multiplication</t>
  </si>
  <si>
    <t>C++ 512 Block Multiplication</t>
  </si>
  <si>
    <t>Exec Time</t>
  </si>
  <si>
    <t>FLOPS</t>
  </si>
  <si>
    <t>CACHE MISSES</t>
  </si>
  <si>
    <t>EXEC TIME</t>
  </si>
  <si>
    <t>n</t>
  </si>
  <si>
    <t>N</t>
  </si>
  <si>
    <t>C++ 128 Block Multiplication FLOPS</t>
  </si>
  <si>
    <t>C++ 256 Block Multiplication FLOPS</t>
  </si>
  <si>
    <t>C++ 512 Block Multiplication FLOPS</t>
  </si>
  <si>
    <t>C++ 128 Block Multiplication L1 DCM</t>
  </si>
  <si>
    <t>C++ Line Multiplicaiton L1 DCM</t>
  </si>
  <si>
    <t>C++ 256 Block Multiplication L1 DCM</t>
  </si>
  <si>
    <t>C++ 512 Block Multiplication L1 DCM</t>
  </si>
  <si>
    <t>C++ Line Multiplicaiton L2 DCM</t>
  </si>
  <si>
    <t>C++ 128 Block Multiplication L2 DCM</t>
  </si>
  <si>
    <t>C++ 256 Block Multiplication L2 DCM</t>
  </si>
  <si>
    <t>C++ Line Multiplication Paralel FLOPS</t>
  </si>
  <si>
    <t>Coluna1</t>
  </si>
  <si>
    <t>C++ Line Multiplication Paralel time</t>
  </si>
  <si>
    <t>C++ Multiplication Paralel time</t>
  </si>
  <si>
    <t>C++  Multiplication Paralel FLOPS</t>
  </si>
  <si>
    <t>C++ Sequential Line</t>
  </si>
  <si>
    <t>C++ Multiplication EFFs</t>
  </si>
  <si>
    <t>C++ Line Multiplication EFFs</t>
  </si>
  <si>
    <t>C++ Parallel Line Multiplication Solution 1 Speedup</t>
  </si>
  <si>
    <t>C++ Parallel Line Multiplication Solution 2 Speedup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</si>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</sst>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E+00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9C65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F9F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3" fillId="11" borderId="0" applyNumberFormat="0" applyBorder="0" applyAlignment="0" applyProtection="0"/>
  </cellStyleXfs>
  <cellXfs count="42">
    <xf numFmtId="0" fontId="0" fillId="0" borderId="0" xfId="0"/>
    <xf numFmtId="0" fontId="0" fillId="4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0" fontId="2" fillId="9" borderId="5" xfId="0" applyFont="1" applyFill="1" applyBorder="1"/>
    <xf numFmtId="0" fontId="2" fillId="9" borderId="6" xfId="0" applyFont="1" applyFill="1" applyBorder="1"/>
    <xf numFmtId="0" fontId="0" fillId="10" borderId="7" xfId="0" applyFill="1" applyBorder="1"/>
    <xf numFmtId="0" fontId="0" fillId="0" borderId="8" xfId="0" applyBorder="1"/>
    <xf numFmtId="0" fontId="0" fillId="10" borderId="8" xfId="0" applyFill="1" applyBorder="1"/>
    <xf numFmtId="0" fontId="0" fillId="0" borderId="9" xfId="0" applyBorder="1"/>
    <xf numFmtId="0" fontId="3" fillId="11" borderId="0" xfId="1"/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colors>
    <mruColors>
      <color rgb="FFECF9F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Folha3!$K$5</c:f>
              <c:strCache>
                <c:ptCount val="1"/>
                <c:pt idx="0">
                  <c:v>C++ Multiplication</c:v>
                </c:pt>
              </c:strCache>
            </c:strRef>
          </c:tx>
          <c:marker>
            <c:symbol val="diamond"/>
            <c:size val="5"/>
          </c:marker>
          <c:cat>
            <c:numRef>
              <c:f>Folha3!$J$6:$J$14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Folha3!$K$6:$K$14</c:f>
              <c:numCache>
                <c:formatCode>General</c:formatCode>
                <c:ptCount val="9"/>
                <c:pt idx="1">
                  <c:v>0.25</c:v>
                </c:pt>
                <c:pt idx="2">
                  <c:v>2.3129999999999997</c:v>
                </c:pt>
                <c:pt idx="3">
                  <c:v>5.9</c:v>
                </c:pt>
                <c:pt idx="4">
                  <c:v>35.597000000000001</c:v>
                </c:pt>
                <c:pt idx="5">
                  <c:v>77.797499999999999</c:v>
                </c:pt>
                <c:pt idx="6">
                  <c:v>133.4855</c:v>
                </c:pt>
                <c:pt idx="7">
                  <c:v>220.09899999999999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4-754B-BA13-199543E70FBF}"/>
            </c:ext>
          </c:extLst>
        </c:ser>
        <c:ser>
          <c:idx val="1"/>
          <c:order val="1"/>
          <c:tx>
            <c:strRef>
              <c:f>Folha3!$L$5</c:f>
              <c:strCache>
                <c:ptCount val="1"/>
                <c:pt idx="0">
                  <c:v>Java Multiplication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Folha3!$J$6:$J$14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Folha3!$L$6:$L$14</c:f>
              <c:numCache>
                <c:formatCode>General</c:formatCode>
                <c:ptCount val="9"/>
                <c:pt idx="1">
                  <c:v>0.28849999999999998</c:v>
                </c:pt>
                <c:pt idx="2">
                  <c:v>2.6864999999999997</c:v>
                </c:pt>
                <c:pt idx="3">
                  <c:v>6.4649999999999999</c:v>
                </c:pt>
                <c:pt idx="4">
                  <c:v>37.615499999999997</c:v>
                </c:pt>
                <c:pt idx="5">
                  <c:v>76.255499999999998</c:v>
                </c:pt>
                <c:pt idx="6">
                  <c:v>128.85849999999999</c:v>
                </c:pt>
                <c:pt idx="7">
                  <c:v>215.66149999999999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4-754B-BA13-199543E70FBF}"/>
            </c:ext>
          </c:extLst>
        </c:ser>
        <c:ser>
          <c:idx val="2"/>
          <c:order val="2"/>
          <c:tx>
            <c:strRef>
              <c:f>Folha3!$M$5</c:f>
              <c:strCache>
                <c:ptCount val="1"/>
                <c:pt idx="0">
                  <c:v>C++ Line Multiplication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Folha3!$J$6:$J$14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Folha3!$M$6:$M$14</c:f>
              <c:numCache>
                <c:formatCode>General</c:formatCode>
                <c:ptCount val="9"/>
                <c:pt idx="1">
                  <c:v>0.16099999999999998</c:v>
                </c:pt>
                <c:pt idx="2">
                  <c:v>0.753</c:v>
                </c:pt>
                <c:pt idx="3">
                  <c:v>2.15</c:v>
                </c:pt>
                <c:pt idx="4">
                  <c:v>4.7910000000000004</c:v>
                </c:pt>
                <c:pt idx="5">
                  <c:v>8.6319999999999997</c:v>
                </c:pt>
                <c:pt idx="6">
                  <c:v>15.501999999999999</c:v>
                </c:pt>
                <c:pt idx="7">
                  <c:v>23.802999999999997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4-754B-BA13-199543E70FBF}"/>
            </c:ext>
          </c:extLst>
        </c:ser>
        <c:ser>
          <c:idx val="3"/>
          <c:order val="3"/>
          <c:tx>
            <c:strRef>
              <c:f>Folha3!$N$5</c:f>
              <c:strCache>
                <c:ptCount val="1"/>
                <c:pt idx="0">
                  <c:v>Java Line Multiplication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Folha3!$J$6:$J$14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Folha3!$N$6:$N$14</c:f>
              <c:numCache>
                <c:formatCode>General</c:formatCode>
                <c:ptCount val="9"/>
                <c:pt idx="1">
                  <c:v>0.14849999999999999</c:v>
                </c:pt>
                <c:pt idx="2">
                  <c:v>0.8135</c:v>
                </c:pt>
                <c:pt idx="3">
                  <c:v>2.37</c:v>
                </c:pt>
                <c:pt idx="4">
                  <c:v>5.0949999999999998</c:v>
                </c:pt>
                <c:pt idx="5">
                  <c:v>9.6449999999999996</c:v>
                </c:pt>
                <c:pt idx="6">
                  <c:v>16.686</c:v>
                </c:pt>
                <c:pt idx="7">
                  <c:v>25.638500000000001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A4-754B-BA13-199543E70FBF}"/>
            </c:ext>
          </c:extLst>
        </c:ser>
        <c:ser>
          <c:idx val="4"/>
          <c:order val="4"/>
          <c:tx>
            <c:strRef>
              <c:f>Folha3!$O$5</c:f>
              <c:strCache>
                <c:ptCount val="1"/>
              </c:strCache>
            </c:strRef>
          </c:tx>
          <c:cat>
            <c:numRef>
              <c:f>Folha3!$J$6:$J$14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Folha3!$O$6:$O$14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A4-754B-BA13-199543E7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45952"/>
        <c:axId val="154847488"/>
      </c:lineChart>
      <c:catAx>
        <c:axId val="1548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47488"/>
        <c:crosses val="autoZero"/>
        <c:auto val="1"/>
        <c:lblAlgn val="ctr"/>
        <c:lblOffset val="100"/>
        <c:noMultiLvlLbl val="0"/>
      </c:catAx>
      <c:valAx>
        <c:axId val="15484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45952"/>
        <c:crosses val="autoZero"/>
        <c:crossBetween val="between"/>
      </c:valAx>
    </c:plotArea>
    <c:legend>
      <c:legendPos val="r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Folha3!$K$222</c:f>
              <c:strCache>
                <c:ptCount val="1"/>
                <c:pt idx="0">
                  <c:v>C++ Multiplication EFFs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Folha3!$J$223:$J$231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Folha3!$K$223:$K$231</c:f>
              <c:numCache>
                <c:formatCode>General</c:formatCode>
                <c:ptCount val="9"/>
                <c:pt idx="1">
                  <c:v>0.55517241379310334</c:v>
                </c:pt>
                <c:pt idx="2">
                  <c:v>1.1802507836990594</c:v>
                </c:pt>
                <c:pt idx="3">
                  <c:v>1.138771186440678</c:v>
                </c:pt>
                <c:pt idx="4">
                  <c:v>1.0938356164383563</c:v>
                </c:pt>
                <c:pt idx="5">
                  <c:v>1.0738989798457328</c:v>
                </c:pt>
                <c:pt idx="6">
                  <c:v>1.1522223873940833</c:v>
                </c:pt>
                <c:pt idx="7">
                  <c:v>1.0536963258078795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CC41-B274-681413932046}"/>
            </c:ext>
          </c:extLst>
        </c:ser>
        <c:ser>
          <c:idx val="1"/>
          <c:order val="1"/>
          <c:tx>
            <c:strRef>
              <c:f>Folha3!$L$222</c:f>
              <c:strCache>
                <c:ptCount val="1"/>
                <c:pt idx="0">
                  <c:v>C++ Line Multiplication EFFs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Folha3!$J$223:$J$231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Folha3!$L$223:$L$231</c:f>
              <c:numCache>
                <c:formatCode>General</c:formatCode>
                <c:ptCount val="9"/>
                <c:pt idx="1">
                  <c:v>0.18548387096774191</c:v>
                </c:pt>
                <c:pt idx="2">
                  <c:v>0.16462614779186707</c:v>
                </c:pt>
                <c:pt idx="3">
                  <c:v>0.24866990515845475</c:v>
                </c:pt>
                <c:pt idx="4">
                  <c:v>0.29835595964628225</c:v>
                </c:pt>
                <c:pt idx="5">
                  <c:v>0.29177934018388318</c:v>
                </c:pt>
                <c:pt idx="6">
                  <c:v>0.36758987005596128</c:v>
                </c:pt>
                <c:pt idx="7">
                  <c:v>0.2574911836611064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B-CC41-B274-68141393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06208"/>
        <c:axId val="52208000"/>
      </c:lineChart>
      <c:catAx>
        <c:axId val="522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08000"/>
        <c:crosses val="autoZero"/>
        <c:auto val="1"/>
        <c:lblAlgn val="ctr"/>
        <c:lblOffset val="100"/>
        <c:noMultiLvlLbl val="0"/>
      </c:catAx>
      <c:valAx>
        <c:axId val="522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0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Folha3!$K$30</c:f>
              <c:strCache>
                <c:ptCount val="1"/>
                <c:pt idx="0">
                  <c:v>C++ Multiplication FLOPS</c:v>
                </c:pt>
              </c:strCache>
            </c:strRef>
          </c:tx>
          <c:marker>
            <c:symbol val="diamond"/>
            <c:size val="5"/>
          </c:marker>
          <c:cat>
            <c:numRef>
              <c:f>Folha3!$J$31:$J$39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Folha3!$K$31:$K$39</c:f>
              <c:numCache>
                <c:formatCode>General</c:formatCode>
                <c:ptCount val="9"/>
                <c:pt idx="1">
                  <c:v>1728000000</c:v>
                </c:pt>
                <c:pt idx="2">
                  <c:v>864677907.47946405</c:v>
                </c:pt>
                <c:pt idx="3">
                  <c:v>930169491.52542365</c:v>
                </c:pt>
                <c:pt idx="4">
                  <c:v>327668061.91532993</c:v>
                </c:pt>
                <c:pt idx="5">
                  <c:v>273736302.5804171</c:v>
                </c:pt>
                <c:pt idx="6">
                  <c:v>263339463.83689615</c:v>
                </c:pt>
                <c:pt idx="7">
                  <c:v>245344140.59127939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C-AD48-AEE9-9094F5056F02}"/>
            </c:ext>
          </c:extLst>
        </c:ser>
        <c:ser>
          <c:idx val="1"/>
          <c:order val="1"/>
          <c:tx>
            <c:strRef>
              <c:f>Folha3!$L$30</c:f>
              <c:strCache>
                <c:ptCount val="1"/>
                <c:pt idx="0">
                  <c:v>Java Multiplication FLOPS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Folha3!$J$31:$J$39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Folha3!$L$31:$L$39</c:f>
              <c:numCache>
                <c:formatCode>General</c:formatCode>
                <c:ptCount val="9"/>
                <c:pt idx="1">
                  <c:v>1497400346.6204507</c:v>
                </c:pt>
                <c:pt idx="2">
                  <c:v>744463056.02084506</c:v>
                </c:pt>
                <c:pt idx="3">
                  <c:v>848878576.95282292</c:v>
                </c:pt>
                <c:pt idx="4">
                  <c:v>310084938.38975954</c:v>
                </c:pt>
                <c:pt idx="5">
                  <c:v>279271659.09344244</c:v>
                </c:pt>
                <c:pt idx="6">
                  <c:v>272795353.04229057</c:v>
                </c:pt>
                <c:pt idx="7">
                  <c:v>250392397.34491321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C-AD48-AEE9-9094F5056F02}"/>
            </c:ext>
          </c:extLst>
        </c:ser>
        <c:ser>
          <c:idx val="2"/>
          <c:order val="2"/>
          <c:tx>
            <c:strRef>
              <c:f>Folha3!$M$30</c:f>
              <c:strCache>
                <c:ptCount val="1"/>
                <c:pt idx="0">
                  <c:v>C++ Line Multiplication FLOPS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Folha3!$J$31:$J$39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Folha3!$M$31:$M$39</c:f>
              <c:numCache>
                <c:formatCode>General</c:formatCode>
                <c:ptCount val="9"/>
                <c:pt idx="1">
                  <c:v>2683229813.6645966</c:v>
                </c:pt>
                <c:pt idx="2">
                  <c:v>2656042496.6799469</c:v>
                </c:pt>
                <c:pt idx="3">
                  <c:v>2552558139.534884</c:v>
                </c:pt>
                <c:pt idx="4">
                  <c:v>2434564809.0169067</c:v>
                </c:pt>
                <c:pt idx="5">
                  <c:v>2467099165.8943467</c:v>
                </c:pt>
                <c:pt idx="6">
                  <c:v>2267578376.9836154</c:v>
                </c:pt>
                <c:pt idx="7">
                  <c:v>2268621602.3190355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C-AD48-AEE9-9094F5056F02}"/>
            </c:ext>
          </c:extLst>
        </c:ser>
        <c:ser>
          <c:idx val="3"/>
          <c:order val="3"/>
          <c:tx>
            <c:strRef>
              <c:f>Folha3!$N$30</c:f>
              <c:strCache>
                <c:ptCount val="1"/>
                <c:pt idx="0">
                  <c:v>Java Line Multiplication FLOPS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Folha3!$J$31:$J$39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Folha3!$N$31:$N$39</c:f>
              <c:numCache>
                <c:formatCode>General</c:formatCode>
                <c:ptCount val="9"/>
                <c:pt idx="1">
                  <c:v>2909090909.090909</c:v>
                </c:pt>
                <c:pt idx="2">
                  <c:v>2458512599.8770742</c:v>
                </c:pt>
                <c:pt idx="3">
                  <c:v>2315611814.3459916</c:v>
                </c:pt>
                <c:pt idx="4">
                  <c:v>2289303238.4690876</c:v>
                </c:pt>
                <c:pt idx="5">
                  <c:v>2207983411.0938311</c:v>
                </c:pt>
                <c:pt idx="6">
                  <c:v>2106676255.5435696</c:v>
                </c:pt>
                <c:pt idx="7">
                  <c:v>2106207461.4349513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C-AD48-AEE9-9094F505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98816"/>
        <c:axId val="154900352"/>
      </c:lineChart>
      <c:catAx>
        <c:axId val="1548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00352"/>
        <c:crosses val="autoZero"/>
        <c:auto val="1"/>
        <c:lblAlgn val="ctr"/>
        <c:lblOffset val="100"/>
        <c:noMultiLvlLbl val="0"/>
      </c:catAx>
      <c:valAx>
        <c:axId val="15490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Folha3!$K$54</c:f>
              <c:strCache>
                <c:ptCount val="1"/>
                <c:pt idx="0">
                  <c:v>Line Multiplication L1 DCM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Folha3!$J$55:$J$63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Folha3!$K$55:$K$63</c:f>
              <c:numCache>
                <c:formatCode>General</c:formatCode>
                <c:ptCount val="9"/>
                <c:pt idx="1">
                  <c:v>244801580.5</c:v>
                </c:pt>
                <c:pt idx="2">
                  <c:v>1250837333</c:v>
                </c:pt>
                <c:pt idx="3">
                  <c:v>3557193671</c:v>
                </c:pt>
                <c:pt idx="4">
                  <c:v>9557404385</c:v>
                </c:pt>
                <c:pt idx="5">
                  <c:v>18453910780</c:v>
                </c:pt>
                <c:pt idx="6">
                  <c:v>31344029913.5</c:v>
                </c:pt>
                <c:pt idx="7">
                  <c:v>50795978417.5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6-1744-9BCB-9C269497DB67}"/>
            </c:ext>
          </c:extLst>
        </c:ser>
        <c:ser>
          <c:idx val="1"/>
          <c:order val="1"/>
          <c:tx>
            <c:strRef>
              <c:f>Folha3!$L$54</c:f>
              <c:strCache>
                <c:ptCount val="1"/>
                <c:pt idx="0">
                  <c:v>Multiplication L2 DCM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Folha3!$J$55:$J$63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Folha3!$L$55:$L$63</c:f>
              <c:numCache>
                <c:formatCode>General</c:formatCode>
                <c:ptCount val="9"/>
                <c:pt idx="1">
                  <c:v>38711075</c:v>
                </c:pt>
                <c:pt idx="2">
                  <c:v>212819358</c:v>
                </c:pt>
                <c:pt idx="3">
                  <c:v>805876293.5</c:v>
                </c:pt>
                <c:pt idx="4">
                  <c:v>7417293930</c:v>
                </c:pt>
                <c:pt idx="5">
                  <c:v>27091367960</c:v>
                </c:pt>
                <c:pt idx="6">
                  <c:v>57178458581</c:v>
                </c:pt>
                <c:pt idx="7">
                  <c:v>109902738726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6-1744-9BCB-9C269497DB67}"/>
            </c:ext>
          </c:extLst>
        </c:ser>
        <c:ser>
          <c:idx val="2"/>
          <c:order val="2"/>
          <c:tx>
            <c:strRef>
              <c:f>Folha3!$M$54</c:f>
              <c:strCache>
                <c:ptCount val="1"/>
                <c:pt idx="0">
                  <c:v>Multiplication L1 DCM</c:v>
                </c:pt>
              </c:strCache>
            </c:strRef>
          </c:tx>
          <c:marker>
            <c:symbol val="square"/>
            <c:size val="7"/>
          </c:marker>
          <c:cat>
            <c:numRef>
              <c:f>Folha3!$J$55:$J$63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Folha3!$M$55:$M$63</c:f>
              <c:numCache>
                <c:formatCode>General</c:formatCode>
                <c:ptCount val="9"/>
                <c:pt idx="1">
                  <c:v>27429390.5</c:v>
                </c:pt>
                <c:pt idx="2">
                  <c:v>127617735.5</c:v>
                </c:pt>
                <c:pt idx="3">
                  <c:v>354467042.5</c:v>
                </c:pt>
                <c:pt idx="4">
                  <c:v>783066839.5</c:v>
                </c:pt>
                <c:pt idx="5">
                  <c:v>2111207829</c:v>
                </c:pt>
                <c:pt idx="6">
                  <c:v>4409788963</c:v>
                </c:pt>
                <c:pt idx="7">
                  <c:v>6775250233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6-1744-9BCB-9C269497DB67}"/>
            </c:ext>
          </c:extLst>
        </c:ser>
        <c:ser>
          <c:idx val="3"/>
          <c:order val="3"/>
          <c:tx>
            <c:strRef>
              <c:f>Folha3!$N$54</c:f>
              <c:strCache>
                <c:ptCount val="1"/>
                <c:pt idx="0">
                  <c:v>Line Multiplication L2 DCM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Folha3!$J$55:$J$63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Folha3!$N$55:$N$63</c:f>
              <c:numCache>
                <c:formatCode>General</c:formatCode>
                <c:ptCount val="9"/>
                <c:pt idx="1">
                  <c:v>55815364.5</c:v>
                </c:pt>
                <c:pt idx="2">
                  <c:v>254270375</c:v>
                </c:pt>
                <c:pt idx="3">
                  <c:v>689174408</c:v>
                </c:pt>
                <c:pt idx="4">
                  <c:v>1469948247</c:v>
                </c:pt>
                <c:pt idx="5">
                  <c:v>2656913799.5</c:v>
                </c:pt>
                <c:pt idx="6">
                  <c:v>4393002846</c:v>
                </c:pt>
                <c:pt idx="7">
                  <c:v>6744975179.5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6-1744-9BCB-9C269497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96800"/>
        <c:axId val="155198592"/>
      </c:lineChart>
      <c:catAx>
        <c:axId val="1551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98592"/>
        <c:crosses val="autoZero"/>
        <c:auto val="1"/>
        <c:lblAlgn val="ctr"/>
        <c:lblOffset val="100"/>
        <c:noMultiLvlLbl val="0"/>
      </c:catAx>
      <c:valAx>
        <c:axId val="1551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62724213689712E-2"/>
          <c:y val="4.2777768421310494E-2"/>
          <c:w val="0.63777270285339183"/>
          <c:h val="0.86374622402751011"/>
        </c:manualLayout>
      </c:layout>
      <c:lineChart>
        <c:grouping val="standard"/>
        <c:varyColors val="0"/>
        <c:ser>
          <c:idx val="0"/>
          <c:order val="0"/>
          <c:tx>
            <c:strRef>
              <c:f>Folha3!$K$74</c:f>
              <c:strCache>
                <c:ptCount val="1"/>
                <c:pt idx="0">
                  <c:v>C++ Line Multiplicaiton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Folha3!$J$75:$J$80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Folha3!$K$75:$K$80</c:f>
              <c:numCache>
                <c:formatCode>General</c:formatCode>
                <c:ptCount val="6"/>
                <c:pt idx="1">
                  <c:v>62.618499999999997</c:v>
                </c:pt>
                <c:pt idx="2">
                  <c:v>229.33699999999999</c:v>
                </c:pt>
                <c:pt idx="3">
                  <c:v>566.49099999999999</c:v>
                </c:pt>
                <c:pt idx="4">
                  <c:v>1120.1275000000001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A-D241-B05A-E9382EDF733F}"/>
            </c:ext>
          </c:extLst>
        </c:ser>
        <c:ser>
          <c:idx val="1"/>
          <c:order val="1"/>
          <c:tx>
            <c:strRef>
              <c:f>Folha3!$L$74</c:f>
              <c:strCache>
                <c:ptCount val="1"/>
                <c:pt idx="0">
                  <c:v>C++ 128 Block Multiplication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Folha3!$J$75:$J$80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Folha3!$L$75:$L$80</c:f>
              <c:numCache>
                <c:formatCode>General</c:formatCode>
                <c:ptCount val="6"/>
                <c:pt idx="1">
                  <c:v>50.807500000000005</c:v>
                </c:pt>
                <c:pt idx="2">
                  <c:v>176.43899999999999</c:v>
                </c:pt>
                <c:pt idx="3">
                  <c:v>333.04050000000001</c:v>
                </c:pt>
                <c:pt idx="4">
                  <c:v>731.06500000000005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A-D241-B05A-E9382EDF733F}"/>
            </c:ext>
          </c:extLst>
        </c:ser>
        <c:ser>
          <c:idx val="2"/>
          <c:order val="2"/>
          <c:tx>
            <c:strRef>
              <c:f>Folha3!$M$74</c:f>
              <c:strCache>
                <c:ptCount val="1"/>
                <c:pt idx="0">
                  <c:v>C++ 256 Block Multiplication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Folha3!$J$75:$J$80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Folha3!$M$75:$M$80</c:f>
              <c:numCache>
                <c:formatCode>General</c:formatCode>
                <c:ptCount val="6"/>
                <c:pt idx="1">
                  <c:v>51.779499999999999</c:v>
                </c:pt>
                <c:pt idx="2">
                  <c:v>146.0155</c:v>
                </c:pt>
                <c:pt idx="3">
                  <c:v>340.20799999999997</c:v>
                </c:pt>
                <c:pt idx="4">
                  <c:v>553.43600000000004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A-D241-B05A-E9382EDF733F}"/>
            </c:ext>
          </c:extLst>
        </c:ser>
        <c:ser>
          <c:idx val="3"/>
          <c:order val="3"/>
          <c:tx>
            <c:strRef>
              <c:f>Folha3!$N$74</c:f>
              <c:strCache>
                <c:ptCount val="1"/>
                <c:pt idx="0">
                  <c:v>C++ 512 Block Multiplication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Folha3!$J$75:$J$80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Folha3!$N$75:$N$80</c:f>
              <c:numCache>
                <c:formatCode>General</c:formatCode>
                <c:ptCount val="6"/>
                <c:pt idx="1">
                  <c:v>53.169499999999999</c:v>
                </c:pt>
                <c:pt idx="2">
                  <c:v>173.74650000000003</c:v>
                </c:pt>
                <c:pt idx="3">
                  <c:v>428.77350000000001</c:v>
                </c:pt>
                <c:pt idx="4">
                  <c:v>545.9905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A-D241-B05A-E9382EDF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24704"/>
        <c:axId val="155234688"/>
      </c:lineChart>
      <c:catAx>
        <c:axId val="1552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234688"/>
        <c:crosses val="autoZero"/>
        <c:auto val="1"/>
        <c:lblAlgn val="ctr"/>
        <c:lblOffset val="100"/>
        <c:noMultiLvlLbl val="0"/>
      </c:catAx>
      <c:valAx>
        <c:axId val="1552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2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Folha3!$K$97</c:f>
              <c:strCache>
                <c:ptCount val="1"/>
                <c:pt idx="0">
                  <c:v>C++ Line Multiplication FLOPS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Folha3!$J$98:$J$103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Folha3!$K$98:$K$103</c:f>
              <c:numCache>
                <c:formatCode>General</c:formatCode>
                <c:ptCount val="6"/>
                <c:pt idx="1">
                  <c:v>2194861797.5837812</c:v>
                </c:pt>
                <c:pt idx="2">
                  <c:v>2022597609.4917088</c:v>
                </c:pt>
                <c:pt idx="3">
                  <c:v>1940916321.3113713</c:v>
                </c:pt>
                <c:pt idx="4">
                  <c:v>1917177864.1270747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1-6D47-AFB6-D7F9B309116C}"/>
            </c:ext>
          </c:extLst>
        </c:ser>
        <c:ser>
          <c:idx val="1"/>
          <c:order val="1"/>
          <c:tx>
            <c:strRef>
              <c:f>Folha3!$L$97</c:f>
              <c:strCache>
                <c:ptCount val="1"/>
                <c:pt idx="0">
                  <c:v>C++ 128 Block Multiplication FLOPS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Folha3!$J$98:$J$103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Folha3!$L$98:$L$103</c:f>
              <c:numCache>
                <c:formatCode>General</c:formatCode>
                <c:ptCount val="6"/>
                <c:pt idx="1">
                  <c:v>2705091836.2840128</c:v>
                </c:pt>
                <c:pt idx="2">
                  <c:v>2628990574.4648294</c:v>
                </c:pt>
                <c:pt idx="3">
                  <c:v>3301435194.1460571</c:v>
                </c:pt>
                <c:pt idx="4">
                  <c:v>2937472930.5875673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1-6D47-AFB6-D7F9B309116C}"/>
            </c:ext>
          </c:extLst>
        </c:ser>
        <c:ser>
          <c:idx val="2"/>
          <c:order val="2"/>
          <c:tx>
            <c:strRef>
              <c:f>Folha3!$M$97</c:f>
              <c:strCache>
                <c:ptCount val="1"/>
                <c:pt idx="0">
                  <c:v>C++ 256 Block Multiplication FLOPS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Folha3!$J$98:$J$103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Folha3!$M$98:$M$103</c:f>
              <c:numCache>
                <c:formatCode>General</c:formatCode>
                <c:ptCount val="6"/>
                <c:pt idx="1">
                  <c:v>2654312101.7391052</c:v>
                </c:pt>
                <c:pt idx="2">
                  <c:v>3176761836.7091165</c:v>
                </c:pt>
                <c:pt idx="3">
                  <c:v>3231880578.2815223</c:v>
                </c:pt>
                <c:pt idx="4">
                  <c:v>3880274590.0158281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1-6D47-AFB6-D7F9B309116C}"/>
            </c:ext>
          </c:extLst>
        </c:ser>
        <c:ser>
          <c:idx val="3"/>
          <c:order val="3"/>
          <c:tx>
            <c:strRef>
              <c:f>Folha3!$N$97</c:f>
              <c:strCache>
                <c:ptCount val="1"/>
                <c:pt idx="0">
                  <c:v>C++ 512 Block Multiplication FLOPS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Folha3!$J$98:$J$103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Folha3!$N$98:$N$103</c:f>
              <c:numCache>
                <c:formatCode>General</c:formatCode>
                <c:ptCount val="6"/>
                <c:pt idx="1">
                  <c:v>2584920931.5867181</c:v>
                </c:pt>
                <c:pt idx="2">
                  <c:v>2669731292.2447352</c:v>
                </c:pt>
                <c:pt idx="3">
                  <c:v>2564318055.5141582</c:v>
                </c:pt>
                <c:pt idx="4">
                  <c:v>3933188669.0336189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1-6D47-AFB6-D7F9B3091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3824"/>
        <c:axId val="155135360"/>
      </c:lineChart>
      <c:catAx>
        <c:axId val="1551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35360"/>
        <c:crosses val="autoZero"/>
        <c:auto val="1"/>
        <c:lblAlgn val="ctr"/>
        <c:lblOffset val="100"/>
        <c:noMultiLvlLbl val="0"/>
      </c:catAx>
      <c:valAx>
        <c:axId val="1551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Folha3!$K$131</c:f>
              <c:strCache>
                <c:ptCount val="1"/>
                <c:pt idx="0">
                  <c:v>C++ Line Multiplicaiton L1 DCM</c:v>
                </c:pt>
              </c:strCache>
            </c:strRef>
          </c:tx>
          <c:marker>
            <c:symbol val="none"/>
          </c:marker>
          <c:cat>
            <c:numRef>
              <c:f>Folha3!$J$132:$J$137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Folha3!$K$132:$K$137</c:f>
              <c:numCache>
                <c:formatCode>General</c:formatCode>
                <c:ptCount val="6"/>
                <c:pt idx="1">
                  <c:v>17693607888</c:v>
                </c:pt>
                <c:pt idx="2">
                  <c:v>59671750744</c:v>
                </c:pt>
                <c:pt idx="3">
                  <c:v>141342902529</c:v>
                </c:pt>
                <c:pt idx="4">
                  <c:v>275894042187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0-7B43-ACCF-6A5EFDD9260A}"/>
            </c:ext>
          </c:extLst>
        </c:ser>
        <c:ser>
          <c:idx val="1"/>
          <c:order val="1"/>
          <c:tx>
            <c:strRef>
              <c:f>Folha3!$L$131</c:f>
              <c:strCache>
                <c:ptCount val="1"/>
                <c:pt idx="0">
                  <c:v>C++ 128 Block Multiplication L1 DCM</c:v>
                </c:pt>
              </c:strCache>
            </c:strRef>
          </c:tx>
          <c:marker>
            <c:symbol val="none"/>
          </c:marker>
          <c:cat>
            <c:numRef>
              <c:f>Folha3!$J$132:$J$137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Folha3!$L$132:$L$137</c:f>
              <c:numCache>
                <c:formatCode>General</c:formatCode>
                <c:ptCount val="6"/>
                <c:pt idx="1">
                  <c:v>9814172140.5</c:v>
                </c:pt>
                <c:pt idx="2">
                  <c:v>18130550509</c:v>
                </c:pt>
                <c:pt idx="3">
                  <c:v>78346824534</c:v>
                </c:pt>
                <c:pt idx="4">
                  <c:v>153120268290.5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0-7B43-ACCF-6A5EFDD9260A}"/>
            </c:ext>
          </c:extLst>
        </c:ser>
        <c:ser>
          <c:idx val="2"/>
          <c:order val="2"/>
          <c:tx>
            <c:strRef>
              <c:f>Folha3!$M$131</c:f>
              <c:strCache>
                <c:ptCount val="1"/>
                <c:pt idx="0">
                  <c:v>C++ 256 Block Multiplication L1 DCM</c:v>
                </c:pt>
              </c:strCache>
            </c:strRef>
          </c:tx>
          <c:marker>
            <c:symbol val="none"/>
          </c:marker>
          <c:cat>
            <c:numRef>
              <c:f>Folha3!$J$132:$J$137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Folha3!$M$132:$M$137</c:f>
              <c:numCache>
                <c:formatCode>General</c:formatCode>
                <c:ptCount val="6"/>
                <c:pt idx="1">
                  <c:v>9140447167</c:v>
                </c:pt>
                <c:pt idx="2">
                  <c:v>30804489370.5</c:v>
                </c:pt>
                <c:pt idx="3">
                  <c:v>72982268044.5</c:v>
                </c:pt>
                <c:pt idx="4">
                  <c:v>142243545704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0-7B43-ACCF-6A5EFDD9260A}"/>
            </c:ext>
          </c:extLst>
        </c:ser>
        <c:ser>
          <c:idx val="3"/>
          <c:order val="3"/>
          <c:tx>
            <c:strRef>
              <c:f>Folha3!$N$131</c:f>
              <c:strCache>
                <c:ptCount val="1"/>
                <c:pt idx="0">
                  <c:v>C++ 512 Block Multiplication L1 DCM</c:v>
                </c:pt>
              </c:strCache>
            </c:strRef>
          </c:tx>
          <c:marker>
            <c:symbol val="none"/>
          </c:marker>
          <c:cat>
            <c:numRef>
              <c:f>Folha3!$J$132:$J$137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Folha3!$N$132:$N$137</c:f>
              <c:numCache>
                <c:formatCode>General</c:formatCode>
                <c:ptCount val="6"/>
                <c:pt idx="1">
                  <c:v>8831148585.5</c:v>
                </c:pt>
                <c:pt idx="2">
                  <c:v>29842267168.5</c:v>
                </c:pt>
                <c:pt idx="3">
                  <c:v>70643129174</c:v>
                </c:pt>
                <c:pt idx="4">
                  <c:v>137548333022.5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0-7B43-ACCF-6A5EFDD9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65824"/>
        <c:axId val="155167360"/>
      </c:lineChart>
      <c:catAx>
        <c:axId val="1551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67360"/>
        <c:crosses val="autoZero"/>
        <c:auto val="1"/>
        <c:lblAlgn val="ctr"/>
        <c:lblOffset val="100"/>
        <c:noMultiLvlLbl val="0"/>
      </c:catAx>
      <c:valAx>
        <c:axId val="1551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Folha3!$K$149</c:f>
              <c:strCache>
                <c:ptCount val="1"/>
                <c:pt idx="0">
                  <c:v>C++ Line Multiplicaiton L2 DCM</c:v>
                </c:pt>
              </c:strCache>
            </c:strRef>
          </c:tx>
          <c:marker>
            <c:symbol val="none"/>
          </c:marker>
          <c:cat>
            <c:numRef>
              <c:f>Folha3!$J$150:$J$155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Folha3!$K$150:$K$155</c:f>
              <c:numCache>
                <c:formatCode>General</c:formatCode>
                <c:ptCount val="6"/>
                <c:pt idx="1">
                  <c:v>17166377059.5</c:v>
                </c:pt>
                <c:pt idx="2">
                  <c:v>58587951123.5</c:v>
                </c:pt>
                <c:pt idx="3">
                  <c:v>137833692989.5</c:v>
                </c:pt>
                <c:pt idx="4">
                  <c:v>278027618914.5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C-0E43-8819-A892C759B8A2}"/>
            </c:ext>
          </c:extLst>
        </c:ser>
        <c:ser>
          <c:idx val="1"/>
          <c:order val="1"/>
          <c:tx>
            <c:strRef>
              <c:f>Folha3!$L$149</c:f>
              <c:strCache>
                <c:ptCount val="1"/>
                <c:pt idx="0">
                  <c:v>C++ 128 Block Multiplication L2 DCM</c:v>
                </c:pt>
              </c:strCache>
            </c:strRef>
          </c:tx>
          <c:marker>
            <c:symbol val="none"/>
          </c:marker>
          <c:cat>
            <c:numRef>
              <c:f>Folha3!$J$150:$J$155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Folha3!$L$150:$L$155</c:f>
              <c:numCache>
                <c:formatCode>General</c:formatCode>
                <c:ptCount val="6"/>
                <c:pt idx="1">
                  <c:v>30559492255</c:v>
                </c:pt>
                <c:pt idx="2">
                  <c:v>100416373003.5</c:v>
                </c:pt>
                <c:pt idx="3">
                  <c:v>245260640107.5</c:v>
                </c:pt>
                <c:pt idx="4">
                  <c:v>480415555942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C-0E43-8819-A892C759B8A2}"/>
            </c:ext>
          </c:extLst>
        </c:ser>
        <c:ser>
          <c:idx val="2"/>
          <c:order val="2"/>
          <c:tx>
            <c:strRef>
              <c:f>Folha3!$M$149</c:f>
              <c:strCache>
                <c:ptCount val="1"/>
                <c:pt idx="0">
                  <c:v>C++ 256 Block Multiplication L2 DCM</c:v>
                </c:pt>
              </c:strCache>
            </c:strRef>
          </c:tx>
          <c:marker>
            <c:symbol val="none"/>
          </c:marker>
          <c:cat>
            <c:numRef>
              <c:f>Folha3!$J$150:$J$155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Folha3!$M$150:$M$155</c:f>
              <c:numCache>
                <c:formatCode>General</c:formatCode>
                <c:ptCount val="6"/>
                <c:pt idx="1">
                  <c:v>21767062017.5</c:v>
                </c:pt>
                <c:pt idx="2">
                  <c:v>73731692124.5</c:v>
                </c:pt>
                <c:pt idx="3">
                  <c:v>174513887294.5</c:v>
                </c:pt>
                <c:pt idx="4">
                  <c:v>347040413937.5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C-0E43-8819-A892C759B8A2}"/>
            </c:ext>
          </c:extLst>
        </c:ser>
        <c:ser>
          <c:idx val="3"/>
          <c:order val="3"/>
          <c:tx>
            <c:strRef>
              <c:f>Folha3!$N$149</c:f>
              <c:strCache>
                <c:ptCount val="1"/>
                <c:pt idx="0">
                  <c:v>C++ 512 Block Multiplication L1 DCM</c:v>
                </c:pt>
              </c:strCache>
            </c:strRef>
          </c:tx>
          <c:marker>
            <c:symbol val="none"/>
          </c:marker>
          <c:cat>
            <c:numRef>
              <c:f>Folha3!$J$150:$J$155</c:f>
              <c:numCache>
                <c:formatCode>General</c:formatCode>
                <c:ptCount val="6"/>
                <c:pt idx="0">
                  <c:v>0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13107</c:v>
                </c:pt>
              </c:numCache>
            </c:numRef>
          </c:cat>
          <c:val>
            <c:numRef>
              <c:f>Folha3!$N$150:$N$155</c:f>
              <c:numCache>
                <c:formatCode>General</c:formatCode>
                <c:ptCount val="6"/>
                <c:pt idx="1">
                  <c:v>18616852734</c:v>
                </c:pt>
                <c:pt idx="2">
                  <c:v>63630627003.5</c:v>
                </c:pt>
                <c:pt idx="3">
                  <c:v>148331637523.5</c:v>
                </c:pt>
                <c:pt idx="4">
                  <c:v>298274382335.5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EC-0E43-8819-A892C759B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92032"/>
        <c:axId val="155293568"/>
      </c:lineChart>
      <c:catAx>
        <c:axId val="1552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293568"/>
        <c:crosses val="autoZero"/>
        <c:auto val="1"/>
        <c:lblAlgn val="ctr"/>
        <c:lblOffset val="100"/>
        <c:noMultiLvlLbl val="0"/>
      </c:catAx>
      <c:valAx>
        <c:axId val="1552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Folha3!$K$168</c:f>
              <c:strCache>
                <c:ptCount val="1"/>
                <c:pt idx="0">
                  <c:v>C++  Multiplication Paralel FLOPS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Folha3!$J$169:$J$177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Folha3!$K$169:$K$177</c:f>
              <c:numCache>
                <c:formatCode>General</c:formatCode>
                <c:ptCount val="9"/>
                <c:pt idx="1">
                  <c:v>5958620689.6551714</c:v>
                </c:pt>
                <c:pt idx="2">
                  <c:v>12539184952.978056</c:v>
                </c:pt>
                <c:pt idx="3">
                  <c:v>11627118644.067797</c:v>
                </c:pt>
                <c:pt idx="4">
                  <c:v>10652054794.520548</c:v>
                </c:pt>
                <c:pt idx="5">
                  <c:v>10597661109.728788</c:v>
                </c:pt>
                <c:pt idx="6">
                  <c:v>10451018284.525047</c:v>
                </c:pt>
                <c:pt idx="7">
                  <c:v>9561752988.0478096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2-9641-8DDC-B34950E373A0}"/>
            </c:ext>
          </c:extLst>
        </c:ser>
        <c:ser>
          <c:idx val="1"/>
          <c:order val="1"/>
          <c:tx>
            <c:strRef>
              <c:f>Folha3!$L$168</c:f>
              <c:strCache>
                <c:ptCount val="1"/>
                <c:pt idx="0">
                  <c:v>C++ Line Multiplication Paralel FLOPS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Folha3!$J$169:$J$177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Folha3!$L$169:$L$177</c:f>
              <c:numCache>
                <c:formatCode>General</c:formatCode>
                <c:ptCount val="9"/>
                <c:pt idx="1">
                  <c:v>1990783410.1382489</c:v>
                </c:pt>
                <c:pt idx="2">
                  <c:v>1749016178.3996503</c:v>
                </c:pt>
                <c:pt idx="3">
                  <c:v>2538977561.878325</c:v>
                </c:pt>
                <c:pt idx="4">
                  <c:v>2905467679.6612282</c:v>
                </c:pt>
                <c:pt idx="5">
                  <c:v>2879394267.1714439</c:v>
                </c:pt>
                <c:pt idx="6">
                  <c:v>3334155363.7484589</c:v>
                </c:pt>
                <c:pt idx="7">
                  <c:v>2336600246.6411371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2-9641-8DDC-B34950E37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9968"/>
        <c:axId val="104858752"/>
      </c:lineChart>
      <c:catAx>
        <c:axId val="1046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58752"/>
        <c:crosses val="autoZero"/>
        <c:auto val="1"/>
        <c:lblAlgn val="ctr"/>
        <c:lblOffset val="100"/>
        <c:noMultiLvlLbl val="0"/>
      </c:catAx>
      <c:valAx>
        <c:axId val="1048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Folha3!$K$199</c:f>
              <c:strCache>
                <c:ptCount val="1"/>
                <c:pt idx="0">
                  <c:v>C++ Parallel Line Multiplication Solution 1 Speedup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Folha3!$J$200:$J$208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Folha3!$K$200:$K$208</c:f>
              <c:numCache>
                <c:formatCode>General</c:formatCode>
                <c:ptCount val="9"/>
                <c:pt idx="1">
                  <c:v>2.2206896551724133</c:v>
                </c:pt>
                <c:pt idx="2">
                  <c:v>4.7210031347962378</c:v>
                </c:pt>
                <c:pt idx="3">
                  <c:v>4.5550847457627119</c:v>
                </c:pt>
                <c:pt idx="4">
                  <c:v>4.375342465753425</c:v>
                </c:pt>
                <c:pt idx="5">
                  <c:v>4.2955959193829312</c:v>
                </c:pt>
                <c:pt idx="6">
                  <c:v>4.6088895495763333</c:v>
                </c:pt>
                <c:pt idx="7">
                  <c:v>4.2147853032315181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D-8A48-8DF8-65F2EA7F099A}"/>
            </c:ext>
          </c:extLst>
        </c:ser>
        <c:ser>
          <c:idx val="1"/>
          <c:order val="1"/>
          <c:tx>
            <c:strRef>
              <c:f>Folha3!$L$199</c:f>
              <c:strCache>
                <c:ptCount val="1"/>
                <c:pt idx="0">
                  <c:v>C++ Parallel Line Multiplication Solution 2 Speedup</c:v>
                </c:pt>
              </c:strCache>
            </c:strRef>
          </c:tx>
          <c:marker>
            <c:symbol val="square"/>
            <c:size val="5"/>
          </c:marker>
          <c:cat>
            <c:numRef>
              <c:f>Folha3!$J$200:$J$208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3500</c:v>
                </c:pt>
              </c:numCache>
            </c:numRef>
          </c:cat>
          <c:val>
            <c:numRef>
              <c:f>Folha3!$L$200:$L$208</c:f>
              <c:numCache>
                <c:formatCode>General</c:formatCode>
                <c:ptCount val="9"/>
                <c:pt idx="1">
                  <c:v>0.74193548387096764</c:v>
                </c:pt>
                <c:pt idx="2">
                  <c:v>0.65850459116746829</c:v>
                </c:pt>
                <c:pt idx="3">
                  <c:v>0.99467962063381898</c:v>
                </c:pt>
                <c:pt idx="4">
                  <c:v>1.193423838585129</c:v>
                </c:pt>
                <c:pt idx="5">
                  <c:v>1.1671173607355327</c:v>
                </c:pt>
                <c:pt idx="6">
                  <c:v>1.4703594802238451</c:v>
                </c:pt>
                <c:pt idx="7">
                  <c:v>1.0299647346444256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D-8A48-8DF8-65F2EA7F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31936"/>
        <c:axId val="115833856"/>
      </c:lineChart>
      <c:catAx>
        <c:axId val="1158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33856"/>
        <c:crosses val="autoZero"/>
        <c:auto val="1"/>
        <c:lblAlgn val="ctr"/>
        <c:lblOffset val="100"/>
        <c:noMultiLvlLbl val="0"/>
      </c:catAx>
      <c:valAx>
        <c:axId val="1158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340723</xdr:colOff>
      <xdr:row>3</xdr:row>
      <xdr:rowOff>131718</xdr:rowOff>
    </xdr:from>
    <xdr:to>
      <xdr:col>27</xdr:col>
      <xdr:colOff>348343</xdr:colOff>
      <xdr:row>24</xdr:row>
      <xdr:rowOff>71846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325174</xdr:colOff>
      <xdr:row>26</xdr:row>
      <xdr:rowOff>5705</xdr:rowOff>
    </xdr:from>
    <xdr:to>
      <xdr:col>27</xdr:col>
      <xdr:colOff>304799</xdr:colOff>
      <xdr:row>45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322728</xdr:colOff>
      <xdr:row>47</xdr:row>
      <xdr:rowOff>143435</xdr:rowOff>
    </xdr:from>
    <xdr:to>
      <xdr:col>27</xdr:col>
      <xdr:colOff>304799</xdr:colOff>
      <xdr:row>69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391884</xdr:colOff>
      <xdr:row>72</xdr:row>
      <xdr:rowOff>21770</xdr:rowOff>
    </xdr:from>
    <xdr:to>
      <xdr:col>27</xdr:col>
      <xdr:colOff>348342</xdr:colOff>
      <xdr:row>90</xdr:row>
      <xdr:rowOff>152399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326570</xdr:colOff>
      <xdr:row>93</xdr:row>
      <xdr:rowOff>108857</xdr:rowOff>
    </xdr:from>
    <xdr:to>
      <xdr:col>27</xdr:col>
      <xdr:colOff>391885</xdr:colOff>
      <xdr:row>115</xdr:row>
      <xdr:rowOff>54429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337457</xdr:colOff>
      <xdr:row>116</xdr:row>
      <xdr:rowOff>32657</xdr:rowOff>
    </xdr:from>
    <xdr:to>
      <xdr:col>27</xdr:col>
      <xdr:colOff>391886</xdr:colOff>
      <xdr:row>136</xdr:row>
      <xdr:rowOff>174171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468084</xdr:colOff>
      <xdr:row>141</xdr:row>
      <xdr:rowOff>152399</xdr:rowOff>
    </xdr:from>
    <xdr:to>
      <xdr:col>27</xdr:col>
      <xdr:colOff>500742</xdr:colOff>
      <xdr:row>164</xdr:row>
      <xdr:rowOff>32657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653143</xdr:colOff>
      <xdr:row>165</xdr:row>
      <xdr:rowOff>108856</xdr:rowOff>
    </xdr:from>
    <xdr:to>
      <xdr:col>27</xdr:col>
      <xdr:colOff>631372</xdr:colOff>
      <xdr:row>186</xdr:row>
      <xdr:rowOff>152399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65314</xdr:colOff>
      <xdr:row>190</xdr:row>
      <xdr:rowOff>130628</xdr:rowOff>
    </xdr:from>
    <xdr:to>
      <xdr:col>27</xdr:col>
      <xdr:colOff>653142</xdr:colOff>
      <xdr:row>209</xdr:row>
      <xdr:rowOff>163286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664029</xdr:colOff>
      <xdr:row>212</xdr:row>
      <xdr:rowOff>152398</xdr:rowOff>
    </xdr:from>
    <xdr:to>
      <xdr:col>28</xdr:col>
      <xdr:colOff>32657</xdr:colOff>
      <xdr:row>234</xdr:row>
      <xdr:rowOff>21770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J74:N80" totalsRowShown="0">
  <autoFilter ref="J74:N80" xr:uid="{00000000-0009-0000-0100-000002000000}"/>
  <tableColumns count="5">
    <tableColumn id="1" xr3:uid="{00000000-0010-0000-0000-000001000000}" name="N"/>
    <tableColumn id="2" xr3:uid="{00000000-0010-0000-0000-000002000000}" name="C++ Line Multiplicaiton"/>
    <tableColumn id="3" xr3:uid="{00000000-0010-0000-0000-000003000000}" name="C++ 128 Block Multiplication"/>
    <tableColumn id="4" xr3:uid="{00000000-0010-0000-0000-000004000000}" name="C++ 256 Block Multiplication"/>
    <tableColumn id="5" xr3:uid="{00000000-0010-0000-0000-000005000000}" name="C++ 512 Block Multiplication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ela11" displayName="Tabela11" ref="J222:L231" totalsRowShown="0">
  <autoFilter ref="J222:L231" xr:uid="{00000000-0009-0000-0100-00000B000000}"/>
  <tableColumns count="3">
    <tableColumn id="1" xr3:uid="{00000000-0010-0000-0900-000001000000}" name="Coluna1"/>
    <tableColumn id="2" xr3:uid="{00000000-0010-0000-0900-000002000000}" name="C++ Multiplication EFFs"/>
    <tableColumn id="3" xr3:uid="{00000000-0010-0000-0900-000003000000}" name="C++ Line Multiplication EFF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J54:N63" totalsRowShown="0">
  <autoFilter ref="J54:N63" xr:uid="{00000000-0009-0000-0100-000003000000}"/>
  <tableColumns count="5">
    <tableColumn id="1" xr3:uid="{00000000-0010-0000-0100-000001000000}" name="N"/>
    <tableColumn id="2" xr3:uid="{00000000-0010-0000-0100-000002000000}" name="Line Multiplication L1 DCM"/>
    <tableColumn id="3" xr3:uid="{00000000-0010-0000-0100-000003000000}" name="Multiplication L2 DCM"/>
    <tableColumn id="4" xr3:uid="{00000000-0010-0000-0100-000004000000}" name="Multiplication L1 DCM"/>
    <tableColumn id="5" xr3:uid="{00000000-0010-0000-0100-000005000000}" name="Line Multiplication L2 DCM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a4" displayName="Tabela4" ref="J30:N39" totalsRowShown="0">
  <autoFilter ref="J30:N39" xr:uid="{00000000-0009-0000-0100-000004000000}"/>
  <tableColumns count="5">
    <tableColumn id="1" xr3:uid="{00000000-0010-0000-0200-000001000000}" name="N"/>
    <tableColumn id="2" xr3:uid="{00000000-0010-0000-0200-000002000000}" name="C++ Multiplication FLOPS"/>
    <tableColumn id="3" xr3:uid="{00000000-0010-0000-0200-000003000000}" name="Java Multiplication FLOPS"/>
    <tableColumn id="4" xr3:uid="{00000000-0010-0000-0200-000004000000}" name="C++ Line Multiplication FLOPS"/>
    <tableColumn id="5" xr3:uid="{00000000-0010-0000-0200-000005000000}" name="Java Line Multiplication FLOPS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ela5" displayName="Tabela5" ref="J5:N14" totalsRowShown="0">
  <autoFilter ref="J5:N14" xr:uid="{00000000-0009-0000-0100-000005000000}"/>
  <tableColumns count="5">
    <tableColumn id="1" xr3:uid="{00000000-0010-0000-0300-000001000000}" name="n"/>
    <tableColumn id="2" xr3:uid="{00000000-0010-0000-0300-000002000000}" name="C++ Multiplication"/>
    <tableColumn id="3" xr3:uid="{00000000-0010-0000-0300-000003000000}" name="Java Multiplication"/>
    <tableColumn id="4" xr3:uid="{00000000-0010-0000-0300-000004000000}" name="C++ Line Multiplication"/>
    <tableColumn id="5" xr3:uid="{00000000-0010-0000-0300-000005000000}" name="Java Line Multiplication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ela6" displayName="Tabela6" ref="J97:N103" totalsRowShown="0" headerRowDxfId="5">
  <autoFilter ref="J97:N103" xr:uid="{00000000-0009-0000-0100-000006000000}"/>
  <tableColumns count="5">
    <tableColumn id="1" xr3:uid="{00000000-0010-0000-0400-000001000000}" name="Coluna1" dataDxfId="4"/>
    <tableColumn id="2" xr3:uid="{00000000-0010-0000-0400-000002000000}" name="C++ Line Multiplication FLOPS"/>
    <tableColumn id="3" xr3:uid="{00000000-0010-0000-0400-000003000000}" name="C++ 128 Block Multiplication FLOPS"/>
    <tableColumn id="4" xr3:uid="{00000000-0010-0000-0400-000004000000}" name="C++ 256 Block Multiplication FLOPS"/>
    <tableColumn id="5" xr3:uid="{00000000-0010-0000-0400-000005000000}" name="C++ 512 Block Multiplication FLOPS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a7" displayName="Tabela7" ref="J131:N137" totalsRowShown="0" headerRowDxfId="3">
  <autoFilter ref="J131:N137" xr:uid="{00000000-0009-0000-0100-000007000000}"/>
  <tableColumns count="5">
    <tableColumn id="1" xr3:uid="{00000000-0010-0000-0500-000001000000}" name="Coluna1" dataDxfId="2"/>
    <tableColumn id="2" xr3:uid="{00000000-0010-0000-0500-000002000000}" name="C++ Line Multiplicaiton L1 DCM"/>
    <tableColumn id="3" xr3:uid="{00000000-0010-0000-0500-000003000000}" name="C++ 128 Block Multiplication L1 DCM"/>
    <tableColumn id="4" xr3:uid="{00000000-0010-0000-0500-000004000000}" name="C++ 256 Block Multiplication L1 DCM"/>
    <tableColumn id="5" xr3:uid="{00000000-0010-0000-0500-000005000000}" name="C++ 512 Block Multiplication L1 DCM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ela8" displayName="Tabela8" ref="J149:N155" totalsRowShown="0" headerRowDxfId="1">
  <autoFilter ref="J149:N155" xr:uid="{00000000-0009-0000-0100-000008000000}"/>
  <tableColumns count="5">
    <tableColumn id="1" xr3:uid="{00000000-0010-0000-0600-000001000000}" name="Coluna1" dataDxfId="0"/>
    <tableColumn id="2" xr3:uid="{00000000-0010-0000-0600-000002000000}" name="C++ Line Multiplicaiton L2 DCM"/>
    <tableColumn id="3" xr3:uid="{00000000-0010-0000-0600-000003000000}" name="C++ 128 Block Multiplication L2 DCM"/>
    <tableColumn id="4" xr3:uid="{00000000-0010-0000-0600-000004000000}" name="C++ 256 Block Multiplication L2 DCM"/>
    <tableColumn id="5" xr3:uid="{00000000-0010-0000-0600-000005000000}" name="C++ 512 Block Multiplication L1 DCM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ela9" displayName="Tabela9" ref="J168:L177" totalsRowShown="0">
  <autoFilter ref="J168:L177" xr:uid="{00000000-0009-0000-0100-000009000000}"/>
  <tableColumns count="3">
    <tableColumn id="1" xr3:uid="{00000000-0010-0000-0700-000001000000}" name="Coluna1"/>
    <tableColumn id="2" xr3:uid="{00000000-0010-0000-0700-000002000000}" name="C++  Multiplication Paralel FLOPS"/>
    <tableColumn id="3" xr3:uid="{00000000-0010-0000-0700-000003000000}" name="C++ Line Multiplication Paralel FLOPS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ela10" displayName="Tabela10" ref="J199:L208" totalsRowShown="0" headerRowCellStyle="Normal" dataCellStyle="Normal">
  <autoFilter ref="J199:L208" xr:uid="{00000000-0009-0000-0100-00000A000000}"/>
  <tableColumns count="3">
    <tableColumn id="1" xr3:uid="{00000000-0010-0000-0800-000001000000}" name="Coluna1" dataCellStyle="Normal"/>
    <tableColumn id="2" xr3:uid="{00000000-0010-0000-0800-000002000000}" name="C++ Parallel Line Multiplication Solution 1 Speedup" dataCellStyle="Normal"/>
    <tableColumn id="3" xr3:uid="{00000000-0010-0000-0800-000003000000}" name="C++ Parallel Line Multiplication Solution 2 Speedup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opLeftCell="A24" zoomScaleNormal="85" workbookViewId="0">
      <selection activeCell="H33" sqref="H33:H34"/>
    </sheetView>
  </sheetViews>
  <sheetFormatPr baseColWidth="10" defaultColWidth="8.83203125" defaultRowHeight="15" x14ac:dyDescent="0.2"/>
  <cols>
    <col min="2" max="2" width="6.1640625" bestFit="1" customWidth="1"/>
    <col min="3" max="3" width="9.1640625" bestFit="1" customWidth="1"/>
    <col min="4" max="4" width="11.33203125" bestFit="1" customWidth="1"/>
    <col min="5" max="5" width="18.83203125" bestFit="1" customWidth="1"/>
    <col min="6" max="6" width="13.1640625" bestFit="1" customWidth="1"/>
    <col min="7" max="8" width="18.83203125" bestFit="1" customWidth="1"/>
    <col min="9" max="10" width="13.1640625" bestFit="1" customWidth="1"/>
    <col min="11" max="11" width="9.33203125" bestFit="1" customWidth="1"/>
    <col min="12" max="12" width="11.5" bestFit="1" customWidth="1"/>
  </cols>
  <sheetData>
    <row r="1" spans="1:18" x14ac:dyDescent="0.2">
      <c r="A1" s="33"/>
      <c r="B1" s="33"/>
      <c r="C1" s="32" t="s">
        <v>1</v>
      </c>
      <c r="D1" s="32"/>
      <c r="E1" s="32"/>
      <c r="F1" s="32"/>
      <c r="G1" s="32"/>
      <c r="H1" s="32"/>
      <c r="I1" s="32"/>
      <c r="J1" s="32"/>
      <c r="K1" s="22" t="s">
        <v>11</v>
      </c>
      <c r="L1" s="22"/>
    </row>
    <row r="2" spans="1:18" x14ac:dyDescent="0.2">
      <c r="A2" s="23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8" x14ac:dyDescent="0.2">
      <c r="A3" s="5" t="s">
        <v>2</v>
      </c>
      <c r="B3" s="5" t="s">
        <v>14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3</v>
      </c>
      <c r="L3" s="5" t="s">
        <v>4</v>
      </c>
      <c r="Q3" t="s">
        <v>15</v>
      </c>
      <c r="R3" t="s">
        <v>16</v>
      </c>
    </row>
    <row r="4" spans="1:18" x14ac:dyDescent="0.2">
      <c r="A4" s="30">
        <v>600</v>
      </c>
      <c r="B4" s="6"/>
      <c r="C4" s="2">
        <v>0.251</v>
      </c>
      <c r="D4" s="28">
        <f>AVERAGE(C4:C5)</f>
        <v>0.25</v>
      </c>
      <c r="E4" s="3">
        <v>244831457</v>
      </c>
      <c r="F4" s="25">
        <f>AVERAGE(E4:E5)</f>
        <v>244801580.5</v>
      </c>
      <c r="G4" s="3">
        <v>38737898</v>
      </c>
      <c r="H4" s="27">
        <f>AVERAGE(G4:G5)</f>
        <v>38711075</v>
      </c>
      <c r="I4" s="3">
        <v>218656377</v>
      </c>
      <c r="J4" s="27">
        <f>AVERAGE(I4:I5)</f>
        <v>218720356.5</v>
      </c>
      <c r="K4" s="7">
        <v>0.30299999999999999</v>
      </c>
      <c r="L4" s="31">
        <f>AVERAGE(K4:K5)</f>
        <v>0.28849999999999998</v>
      </c>
      <c r="P4">
        <v>1</v>
      </c>
      <c r="Q4">
        <v>12</v>
      </c>
      <c r="R4">
        <v>6</v>
      </c>
    </row>
    <row r="5" spans="1:18" x14ac:dyDescent="0.2">
      <c r="A5" s="30"/>
      <c r="B5" s="6"/>
      <c r="C5" s="2">
        <v>0.249</v>
      </c>
      <c r="D5" s="28"/>
      <c r="E5" s="3">
        <v>244771704</v>
      </c>
      <c r="F5" s="26"/>
      <c r="G5" s="3">
        <v>38684252</v>
      </c>
      <c r="H5" s="27"/>
      <c r="I5" s="3">
        <v>218784336</v>
      </c>
      <c r="J5" s="27"/>
      <c r="K5" s="7">
        <v>0.27400000000000002</v>
      </c>
      <c r="L5" s="31"/>
      <c r="P5">
        <v>2</v>
      </c>
      <c r="Q5">
        <v>24</v>
      </c>
      <c r="R5">
        <v>12</v>
      </c>
    </row>
    <row r="6" spans="1:18" x14ac:dyDescent="0.2">
      <c r="A6" s="30">
        <v>1000</v>
      </c>
      <c r="B6" s="6"/>
      <c r="C6" s="2">
        <v>2.3220000000000001</v>
      </c>
      <c r="D6" s="28">
        <f t="shared" ref="D6" si="0">AVERAGE(C6:C7)</f>
        <v>2.3129999999999997</v>
      </c>
      <c r="E6" s="3">
        <v>1255961442</v>
      </c>
      <c r="F6" s="25">
        <f t="shared" ref="F6" si="1">AVERAGE(E6:E7)</f>
        <v>1250837333</v>
      </c>
      <c r="G6" s="3">
        <v>226056384</v>
      </c>
      <c r="H6" s="27">
        <f t="shared" ref="H6" si="2">AVERAGE(G6:G7)</f>
        <v>212819358</v>
      </c>
      <c r="I6" s="3">
        <v>1144480771</v>
      </c>
      <c r="J6" s="27">
        <f t="shared" ref="J6" si="3">AVERAGE(I6:I7)</f>
        <v>1139351753</v>
      </c>
      <c r="K6" s="7">
        <v>2.6749999999999998</v>
      </c>
      <c r="L6" s="31">
        <f t="shared" ref="L6" si="4">AVERAGE(K6:K7)</f>
        <v>2.6864999999999997</v>
      </c>
      <c r="P6">
        <v>3</v>
      </c>
      <c r="Q6">
        <v>36</v>
      </c>
      <c r="R6">
        <v>18</v>
      </c>
    </row>
    <row r="7" spans="1:18" x14ac:dyDescent="0.2">
      <c r="A7" s="30"/>
      <c r="B7" s="6"/>
      <c r="C7" s="2">
        <v>2.3039999999999998</v>
      </c>
      <c r="D7" s="28"/>
      <c r="E7" s="3">
        <v>1245713224</v>
      </c>
      <c r="F7" s="26"/>
      <c r="G7" s="3">
        <v>199582332</v>
      </c>
      <c r="H7" s="27"/>
      <c r="I7" s="3">
        <v>1134222735</v>
      </c>
      <c r="J7" s="27"/>
      <c r="K7" s="7">
        <v>2.698</v>
      </c>
      <c r="L7" s="31"/>
      <c r="P7">
        <v>4</v>
      </c>
      <c r="Q7">
        <v>48</v>
      </c>
      <c r="R7">
        <v>24</v>
      </c>
    </row>
    <row r="8" spans="1:18" x14ac:dyDescent="0.2">
      <c r="A8" s="30">
        <v>1400</v>
      </c>
      <c r="B8" s="6"/>
      <c r="C8" s="2">
        <v>6.1959999999999997</v>
      </c>
      <c r="D8" s="28">
        <f t="shared" ref="D8" si="5">AVERAGE(C8:C9)</f>
        <v>5.9</v>
      </c>
      <c r="E8" s="3">
        <v>3627846389</v>
      </c>
      <c r="F8" s="25">
        <f t="shared" ref="F8" si="6">AVERAGE(E8:E9)</f>
        <v>3557193671</v>
      </c>
      <c r="G8" s="3">
        <v>889777255</v>
      </c>
      <c r="H8" s="27">
        <f t="shared" ref="H8" si="7">AVERAGE(G8:G9)</f>
        <v>805876293.5</v>
      </c>
      <c r="I8" s="3">
        <v>3328681476</v>
      </c>
      <c r="J8" s="27">
        <f t="shared" ref="J8" si="8">AVERAGE(I8:I9)</f>
        <v>3257870988</v>
      </c>
      <c r="K8" s="7">
        <v>6.3230000000000004</v>
      </c>
      <c r="L8" s="31">
        <f t="shared" ref="L8" si="9">AVERAGE(K8:K9)</f>
        <v>6.4649999999999999</v>
      </c>
      <c r="P8">
        <v>5</v>
      </c>
      <c r="Q8">
        <v>60</v>
      </c>
      <c r="R8">
        <v>30</v>
      </c>
    </row>
    <row r="9" spans="1:18" x14ac:dyDescent="0.2">
      <c r="A9" s="30"/>
      <c r="B9" s="6"/>
      <c r="C9" s="2">
        <v>5.6040000000000001</v>
      </c>
      <c r="D9" s="28"/>
      <c r="E9" s="3">
        <v>3486540953</v>
      </c>
      <c r="F9" s="26"/>
      <c r="G9" s="3">
        <v>721975332</v>
      </c>
      <c r="H9" s="27"/>
      <c r="I9" s="3">
        <v>3187060500</v>
      </c>
      <c r="J9" s="27"/>
      <c r="K9" s="7">
        <v>6.6070000000000002</v>
      </c>
      <c r="L9" s="31"/>
      <c r="P9">
        <v>6</v>
      </c>
      <c r="Q9">
        <v>72</v>
      </c>
      <c r="R9">
        <v>36</v>
      </c>
    </row>
    <row r="10" spans="1:18" x14ac:dyDescent="0.2">
      <c r="A10" s="30">
        <v>1800</v>
      </c>
      <c r="B10" s="6"/>
      <c r="C10" s="2">
        <v>34.832000000000001</v>
      </c>
      <c r="D10" s="28">
        <f t="shared" ref="D10" si="10">AVERAGE(C10:C11)</f>
        <v>35.597000000000001</v>
      </c>
      <c r="E10" s="3">
        <v>9526907210</v>
      </c>
      <c r="F10" s="25">
        <f t="shared" ref="F10" si="11">AVERAGE(E10:E11)</f>
        <v>9557404385</v>
      </c>
      <c r="G10" s="3">
        <v>7388254391</v>
      </c>
      <c r="H10" s="27">
        <f t="shared" ref="H10" si="12">AVERAGE(G10:G11)</f>
        <v>7417293930</v>
      </c>
      <c r="I10" s="3">
        <v>8861875956</v>
      </c>
      <c r="J10" s="27">
        <f t="shared" ref="J10" si="13">AVERAGE(I10:I11)</f>
        <v>8890270851</v>
      </c>
      <c r="K10" s="7">
        <v>37.271999999999998</v>
      </c>
      <c r="L10" s="31">
        <f t="shared" ref="L10" si="14">AVERAGE(K10:K11)</f>
        <v>37.615499999999997</v>
      </c>
      <c r="P10">
        <v>7</v>
      </c>
      <c r="Q10">
        <v>84</v>
      </c>
      <c r="R10">
        <v>42</v>
      </c>
    </row>
    <row r="11" spans="1:18" x14ac:dyDescent="0.2">
      <c r="A11" s="30"/>
      <c r="B11" s="6"/>
      <c r="C11" s="2">
        <v>36.362000000000002</v>
      </c>
      <c r="D11" s="28"/>
      <c r="E11" s="3">
        <v>9587901560</v>
      </c>
      <c r="F11" s="26"/>
      <c r="G11" s="3">
        <v>7446333469</v>
      </c>
      <c r="H11" s="27"/>
      <c r="I11" s="3">
        <v>8918665746</v>
      </c>
      <c r="J11" s="27"/>
      <c r="K11" s="7">
        <v>37.959000000000003</v>
      </c>
      <c r="L11" s="31"/>
      <c r="P11">
        <v>8</v>
      </c>
      <c r="Q11">
        <v>96</v>
      </c>
      <c r="R11">
        <v>48</v>
      </c>
    </row>
    <row r="12" spans="1:18" x14ac:dyDescent="0.2">
      <c r="A12" s="30">
        <v>2200</v>
      </c>
      <c r="B12" s="6"/>
      <c r="C12" s="2">
        <v>78.572999999999993</v>
      </c>
      <c r="D12" s="28">
        <f t="shared" ref="D12" si="15">AVERAGE(C12:C13)</f>
        <v>77.797499999999999</v>
      </c>
      <c r="E12" s="3">
        <v>18531089653</v>
      </c>
      <c r="F12" s="25">
        <f t="shared" ref="F12" si="16">AVERAGE(E12:E13)</f>
        <v>18453910780</v>
      </c>
      <c r="G12" s="3">
        <v>26454031829</v>
      </c>
      <c r="H12" s="27">
        <f t="shared" ref="H12" si="17">AVERAGE(G12:G13)</f>
        <v>27091367960</v>
      </c>
      <c r="I12" s="3">
        <v>17240896619</v>
      </c>
      <c r="J12" s="27">
        <f t="shared" ref="J12" si="18">AVERAGE(I12:I13)</f>
        <v>17161556282.5</v>
      </c>
      <c r="K12" s="7">
        <v>71.494</v>
      </c>
      <c r="L12" s="31">
        <f t="shared" ref="L12" si="19">AVERAGE(K12:K13)</f>
        <v>76.255499999999998</v>
      </c>
      <c r="P12">
        <v>9</v>
      </c>
      <c r="Q12">
        <v>108</v>
      </c>
      <c r="R12">
        <v>54</v>
      </c>
    </row>
    <row r="13" spans="1:18" x14ac:dyDescent="0.2">
      <c r="A13" s="30"/>
      <c r="B13" s="6"/>
      <c r="C13" s="2">
        <v>77.022000000000006</v>
      </c>
      <c r="D13" s="28"/>
      <c r="E13" s="3">
        <v>18376731907</v>
      </c>
      <c r="F13" s="26"/>
      <c r="G13" s="3">
        <v>27728704091</v>
      </c>
      <c r="H13" s="27"/>
      <c r="I13" s="3">
        <v>17082215946</v>
      </c>
      <c r="J13" s="27"/>
      <c r="K13" s="7">
        <v>81.016999999999996</v>
      </c>
      <c r="L13" s="31"/>
      <c r="P13">
        <v>10</v>
      </c>
      <c r="Q13">
        <v>120</v>
      </c>
      <c r="R13">
        <v>60</v>
      </c>
    </row>
    <row r="14" spans="1:18" x14ac:dyDescent="0.2">
      <c r="A14" s="30">
        <v>2600</v>
      </c>
      <c r="B14" s="6"/>
      <c r="C14" s="2">
        <v>134.98699999999999</v>
      </c>
      <c r="D14" s="28">
        <f t="shared" ref="D14" si="20">AVERAGE(C14:C15)</f>
        <v>133.4855</v>
      </c>
      <c r="E14" s="3">
        <v>31319646133</v>
      </c>
      <c r="F14" s="25">
        <f t="shared" ref="F14" si="21">AVERAGE(E14:E15)</f>
        <v>31344029913.5</v>
      </c>
      <c r="G14" s="3">
        <v>57204861202</v>
      </c>
      <c r="H14" s="27">
        <f t="shared" ref="H14:H16" si="22">AVERAGE(G14:G15)</f>
        <v>57178458581</v>
      </c>
      <c r="I14" s="3">
        <v>29084303861</v>
      </c>
      <c r="J14" s="27">
        <f t="shared" ref="J14:J16" si="23">AVERAGE(I14:I15)</f>
        <v>29112318718.5</v>
      </c>
      <c r="K14" s="7">
        <v>128.87</v>
      </c>
      <c r="L14" s="31">
        <f t="shared" ref="L14" si="24">AVERAGE(K14:K15)</f>
        <v>128.85849999999999</v>
      </c>
    </row>
    <row r="15" spans="1:18" x14ac:dyDescent="0.2">
      <c r="A15" s="30"/>
      <c r="B15" s="6"/>
      <c r="C15" s="2">
        <v>131.98400000000001</v>
      </c>
      <c r="D15" s="28"/>
      <c r="E15" s="3">
        <v>31368413694</v>
      </c>
      <c r="F15" s="26"/>
      <c r="G15" s="3">
        <v>57152055960</v>
      </c>
      <c r="H15" s="27"/>
      <c r="I15" s="3">
        <v>29140333576</v>
      </c>
      <c r="J15" s="27"/>
      <c r="K15" s="7">
        <v>128.84700000000001</v>
      </c>
      <c r="L15" s="31"/>
    </row>
    <row r="16" spans="1:18" x14ac:dyDescent="0.2">
      <c r="A16" s="30">
        <v>3000</v>
      </c>
      <c r="B16" s="6"/>
      <c r="C16" s="2">
        <v>219.53100000000001</v>
      </c>
      <c r="D16" s="28">
        <f t="shared" ref="D16" si="25">AVERAGE(C16:C17)</f>
        <v>220.09899999999999</v>
      </c>
      <c r="E16" s="3">
        <v>50910867702</v>
      </c>
      <c r="F16" s="25">
        <f t="shared" ref="F16" si="26">AVERAGE(E16:E17)</f>
        <v>50795978417.5</v>
      </c>
      <c r="G16" s="3">
        <v>113223734716</v>
      </c>
      <c r="H16" s="27">
        <f t="shared" si="22"/>
        <v>109902738726</v>
      </c>
      <c r="I16" s="3">
        <v>47282915227</v>
      </c>
      <c r="J16" s="27">
        <f t="shared" si="23"/>
        <v>47173378339.5</v>
      </c>
      <c r="K16" s="7">
        <v>211.88800000000001</v>
      </c>
      <c r="L16" s="31">
        <f t="shared" ref="L16" si="27">AVERAGE(K16:K17)</f>
        <v>215.66149999999999</v>
      </c>
    </row>
    <row r="17" spans="1:12" x14ac:dyDescent="0.2">
      <c r="A17" s="30"/>
      <c r="B17" s="6"/>
      <c r="C17" s="2">
        <v>220.667</v>
      </c>
      <c r="D17" s="28"/>
      <c r="E17" s="3">
        <v>50681089133</v>
      </c>
      <c r="F17" s="26"/>
      <c r="G17" s="3">
        <v>106581742736</v>
      </c>
      <c r="H17" s="27"/>
      <c r="I17" s="3">
        <v>47063841452</v>
      </c>
      <c r="J17" s="27"/>
      <c r="K17" s="7">
        <v>219.435</v>
      </c>
      <c r="L17" s="31"/>
    </row>
    <row r="18" spans="1:12" x14ac:dyDescent="0.2">
      <c r="A18" s="24" t="s">
        <v>12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2">
      <c r="A19" s="30">
        <v>600</v>
      </c>
      <c r="B19" s="6"/>
      <c r="C19" s="4">
        <v>0.14899999999999999</v>
      </c>
      <c r="D19" s="29">
        <f>AVERAGE(C19:C20)</f>
        <v>0.16099999999999998</v>
      </c>
      <c r="E19" s="4">
        <v>27382302</v>
      </c>
      <c r="F19" s="29">
        <f>AVERAGE(E19:E20)</f>
        <v>27429390.5</v>
      </c>
      <c r="G19" s="4">
        <v>55054054</v>
      </c>
      <c r="H19" s="29">
        <f>AVERAGE(G19:G20)</f>
        <v>55815364.5</v>
      </c>
      <c r="I19" s="4">
        <v>2423009</v>
      </c>
      <c r="J19" s="29">
        <f>AVERAGE(I19:I20)</f>
        <v>2235885.5</v>
      </c>
      <c r="K19" s="1">
        <v>0.14699999999999999</v>
      </c>
      <c r="L19" s="34">
        <f>AVERAGE(K19:K20)</f>
        <v>0.14849999999999999</v>
      </c>
    </row>
    <row r="20" spans="1:12" x14ac:dyDescent="0.2">
      <c r="A20" s="30"/>
      <c r="B20" s="6"/>
      <c r="C20" s="4">
        <v>0.17299999999999999</v>
      </c>
      <c r="D20" s="29"/>
      <c r="E20" s="4">
        <v>27476479</v>
      </c>
      <c r="F20" s="29"/>
      <c r="G20" s="4">
        <v>56576675</v>
      </c>
      <c r="H20" s="29"/>
      <c r="I20" s="4">
        <v>2048762</v>
      </c>
      <c r="J20" s="29"/>
      <c r="K20" s="1">
        <v>0.15</v>
      </c>
      <c r="L20" s="34"/>
    </row>
    <row r="21" spans="1:12" x14ac:dyDescent="0.2">
      <c r="A21" s="30">
        <v>1000</v>
      </c>
      <c r="B21" s="6"/>
      <c r="C21" s="4">
        <v>0.75600000000000001</v>
      </c>
      <c r="D21" s="29">
        <f>AVERAGE(C21:C22)</f>
        <v>0.753</v>
      </c>
      <c r="E21" s="4">
        <v>127891619</v>
      </c>
      <c r="F21" s="29">
        <f t="shared" ref="F21" si="28">AVERAGE(E21:E22)</f>
        <v>127617735.5</v>
      </c>
      <c r="G21" s="4">
        <v>254098430</v>
      </c>
      <c r="H21" s="29">
        <f t="shared" ref="H21" si="29">AVERAGE(G21:G22)</f>
        <v>254270375</v>
      </c>
      <c r="I21" s="4">
        <v>11275007</v>
      </c>
      <c r="J21" s="29">
        <f t="shared" ref="J21" si="30">AVERAGE(I21:I22)</f>
        <v>11312943</v>
      </c>
      <c r="K21" s="1">
        <v>0.77600000000000002</v>
      </c>
      <c r="L21" s="34">
        <f t="shared" ref="L21" si="31">AVERAGE(K21:K22)</f>
        <v>0.8135</v>
      </c>
    </row>
    <row r="22" spans="1:12" x14ac:dyDescent="0.2">
      <c r="A22" s="30"/>
      <c r="B22" s="6"/>
      <c r="C22" s="4">
        <v>0.75</v>
      </c>
      <c r="D22" s="29"/>
      <c r="E22" s="4">
        <v>127343852</v>
      </c>
      <c r="F22" s="29"/>
      <c r="G22" s="4">
        <v>254442320</v>
      </c>
      <c r="H22" s="29"/>
      <c r="I22" s="4">
        <v>11350879</v>
      </c>
      <c r="J22" s="29"/>
      <c r="K22" s="1">
        <v>0.85099999999999998</v>
      </c>
      <c r="L22" s="34"/>
    </row>
    <row r="23" spans="1:12" x14ac:dyDescent="0.2">
      <c r="A23" s="30">
        <v>1400</v>
      </c>
      <c r="B23" s="6"/>
      <c r="C23" s="4">
        <v>2.1509999999999998</v>
      </c>
      <c r="D23" s="29">
        <f t="shared" ref="D23" si="32">AVERAGE(C23:C24)</f>
        <v>2.15</v>
      </c>
      <c r="E23" s="4">
        <v>354504561</v>
      </c>
      <c r="F23" s="29">
        <f t="shared" ref="F23" si="33">AVERAGE(E23:E24)</f>
        <v>354467042.5</v>
      </c>
      <c r="G23" s="4">
        <v>688197810</v>
      </c>
      <c r="H23" s="29">
        <f t="shared" ref="H23" si="34">AVERAGE(G23:G24)</f>
        <v>689174408</v>
      </c>
      <c r="I23" s="4">
        <v>33982476</v>
      </c>
      <c r="J23" s="29">
        <f t="shared" ref="J23" si="35">AVERAGE(I23:I24)</f>
        <v>33936572</v>
      </c>
      <c r="K23" s="1">
        <v>2.4780000000000002</v>
      </c>
      <c r="L23" s="34">
        <f t="shared" ref="L23" si="36">AVERAGE(K23:K24)</f>
        <v>2.37</v>
      </c>
    </row>
    <row r="24" spans="1:12" x14ac:dyDescent="0.2">
      <c r="A24" s="30"/>
      <c r="B24" s="6"/>
      <c r="C24" s="4">
        <v>2.149</v>
      </c>
      <c r="D24" s="29"/>
      <c r="E24" s="4">
        <v>354429524</v>
      </c>
      <c r="F24" s="29"/>
      <c r="G24" s="4">
        <v>690151006</v>
      </c>
      <c r="H24" s="29"/>
      <c r="I24" s="4">
        <v>33890668</v>
      </c>
      <c r="J24" s="29"/>
      <c r="K24" s="1">
        <v>2.262</v>
      </c>
      <c r="L24" s="34"/>
    </row>
    <row r="25" spans="1:12" x14ac:dyDescent="0.2">
      <c r="A25" s="30">
        <v>1800</v>
      </c>
      <c r="B25" s="6"/>
      <c r="C25" s="4">
        <v>4.6289999999999996</v>
      </c>
      <c r="D25" s="29">
        <f t="shared" ref="D25" si="37">AVERAGE(C25:C26)</f>
        <v>4.7910000000000004</v>
      </c>
      <c r="E25" s="4">
        <v>781877289</v>
      </c>
      <c r="F25" s="29">
        <f t="shared" ref="F25" si="38">AVERAGE(E25:E26)</f>
        <v>783066839.5</v>
      </c>
      <c r="G25" s="4">
        <v>1473364541</v>
      </c>
      <c r="H25" s="29">
        <f t="shared" ref="H25" si="39">AVERAGE(G25:G26)</f>
        <v>1469948247</v>
      </c>
      <c r="I25" s="4">
        <v>80563197</v>
      </c>
      <c r="J25" s="29">
        <f t="shared" ref="J25" si="40">AVERAGE(I25:I26)</f>
        <v>81048873</v>
      </c>
      <c r="K25" s="1">
        <v>5.0359999999999996</v>
      </c>
      <c r="L25" s="34">
        <f t="shared" ref="L25" si="41">AVERAGE(K25:K26)</f>
        <v>5.0949999999999998</v>
      </c>
    </row>
    <row r="26" spans="1:12" x14ac:dyDescent="0.2">
      <c r="A26" s="30"/>
      <c r="B26" s="6"/>
      <c r="C26" s="4">
        <v>4.9530000000000003</v>
      </c>
      <c r="D26" s="29"/>
      <c r="E26" s="4">
        <v>784256390</v>
      </c>
      <c r="F26" s="29"/>
      <c r="G26" s="4">
        <v>1466531953</v>
      </c>
      <c r="H26" s="29"/>
      <c r="I26" s="4">
        <v>81534549</v>
      </c>
      <c r="J26" s="29"/>
      <c r="K26" s="1">
        <v>5.1539999999999999</v>
      </c>
      <c r="L26" s="34"/>
    </row>
    <row r="27" spans="1:12" x14ac:dyDescent="0.2">
      <c r="A27" s="30">
        <v>2200</v>
      </c>
      <c r="B27" s="6"/>
      <c r="C27" s="4">
        <v>8.6839999999999993</v>
      </c>
      <c r="D27" s="29">
        <f t="shared" ref="D27" si="42">AVERAGE(C27:C28)</f>
        <v>8.6319999999999997</v>
      </c>
      <c r="E27" s="4">
        <v>2114586503</v>
      </c>
      <c r="F27" s="29">
        <f t="shared" ref="F27" si="43">AVERAGE(E27:E28)</f>
        <v>2111207829</v>
      </c>
      <c r="G27" s="4">
        <v>2659350002</v>
      </c>
      <c r="H27" s="29">
        <f t="shared" ref="H27" si="44">AVERAGE(G27:G28)</f>
        <v>2656913799.5</v>
      </c>
      <c r="I27" s="4">
        <v>336788905</v>
      </c>
      <c r="J27" s="29">
        <f t="shared" ref="J27" si="45">AVERAGE(I27:I28)</f>
        <v>338488960.5</v>
      </c>
      <c r="K27" s="1">
        <v>8.9359999999999999</v>
      </c>
      <c r="L27" s="34">
        <f t="shared" ref="L27" si="46">AVERAGE(K27:K28)</f>
        <v>9.6449999999999996</v>
      </c>
    </row>
    <row r="28" spans="1:12" x14ac:dyDescent="0.2">
      <c r="A28" s="30"/>
      <c r="B28" s="6"/>
      <c r="C28" s="4">
        <v>8.58</v>
      </c>
      <c r="D28" s="29"/>
      <c r="E28" s="4">
        <v>2107829155</v>
      </c>
      <c r="F28" s="29"/>
      <c r="G28" s="4">
        <v>2654477597</v>
      </c>
      <c r="H28" s="29"/>
      <c r="I28" s="4">
        <v>340189016</v>
      </c>
      <c r="J28" s="29"/>
      <c r="K28" s="1">
        <v>10.353999999999999</v>
      </c>
      <c r="L28" s="34"/>
    </row>
    <row r="29" spans="1:12" x14ac:dyDescent="0.2">
      <c r="A29" s="30">
        <v>2600</v>
      </c>
      <c r="B29" s="6"/>
      <c r="C29" s="4">
        <v>15.5</v>
      </c>
      <c r="D29" s="29">
        <f t="shared" ref="D29" si="47">AVERAGE(C29:C30)</f>
        <v>15.501999999999999</v>
      </c>
      <c r="E29" s="4">
        <v>4409726668</v>
      </c>
      <c r="F29" s="29">
        <f t="shared" ref="F29" si="48">AVERAGE(E29:E30)</f>
        <v>4409788963</v>
      </c>
      <c r="G29" s="4">
        <v>4389428712</v>
      </c>
      <c r="H29" s="29">
        <f t="shared" ref="H29" si="49">AVERAGE(G29:G30)</f>
        <v>4393002846</v>
      </c>
      <c r="I29" s="4">
        <v>807935262</v>
      </c>
      <c r="J29" s="29">
        <f t="shared" ref="J29" si="50">AVERAGE(I29:I30)</f>
        <v>808775667.5</v>
      </c>
      <c r="K29" s="1">
        <v>16.875</v>
      </c>
      <c r="L29" s="34">
        <f t="shared" ref="L29" si="51">AVERAGE(K29:K30)</f>
        <v>16.686</v>
      </c>
    </row>
    <row r="30" spans="1:12" x14ac:dyDescent="0.2">
      <c r="A30" s="30"/>
      <c r="B30" s="6"/>
      <c r="C30" s="4">
        <v>15.504</v>
      </c>
      <c r="D30" s="29"/>
      <c r="E30" s="4">
        <v>4409851258</v>
      </c>
      <c r="F30" s="29"/>
      <c r="G30" s="4">
        <v>4396576980</v>
      </c>
      <c r="H30" s="29"/>
      <c r="I30" s="4">
        <v>809616073</v>
      </c>
      <c r="J30" s="29"/>
      <c r="K30" s="1">
        <v>16.497</v>
      </c>
      <c r="L30" s="34"/>
    </row>
    <row r="31" spans="1:12" x14ac:dyDescent="0.2">
      <c r="A31" s="30">
        <v>3000</v>
      </c>
      <c r="B31" s="6"/>
      <c r="C31" s="4">
        <v>23.626999999999999</v>
      </c>
      <c r="D31" s="29">
        <f t="shared" ref="D31" si="52">AVERAGE(C31:C32)</f>
        <v>23.802999999999997</v>
      </c>
      <c r="E31" s="4">
        <v>6775179505</v>
      </c>
      <c r="F31" s="29">
        <f t="shared" ref="F31" si="53">AVERAGE(E31:E32)</f>
        <v>6775250233</v>
      </c>
      <c r="G31" s="4">
        <v>6742992607</v>
      </c>
      <c r="H31" s="29">
        <f t="shared" ref="H31" si="54">AVERAGE(G31:G32)</f>
        <v>6744975179.5</v>
      </c>
      <c r="I31" s="4">
        <v>1239501313</v>
      </c>
      <c r="J31" s="29">
        <f t="shared" ref="J31" si="55">AVERAGE(I31:I32)</f>
        <v>1225991226</v>
      </c>
      <c r="K31" s="1">
        <v>25.509</v>
      </c>
      <c r="L31" s="34">
        <f t="shared" ref="L31" si="56">AVERAGE(K31:K32)</f>
        <v>25.638500000000001</v>
      </c>
    </row>
    <row r="32" spans="1:12" x14ac:dyDescent="0.2">
      <c r="A32" s="30"/>
      <c r="B32" s="6"/>
      <c r="C32" s="4">
        <v>23.978999999999999</v>
      </c>
      <c r="D32" s="29"/>
      <c r="E32" s="4">
        <v>6775320961</v>
      </c>
      <c r="F32" s="29"/>
      <c r="G32" s="4">
        <v>6746957752</v>
      </c>
      <c r="H32" s="29"/>
      <c r="I32" s="4">
        <v>1212481139</v>
      </c>
      <c r="J32" s="29"/>
      <c r="K32" s="1">
        <v>25.768000000000001</v>
      </c>
      <c r="L32" s="34"/>
    </row>
    <row r="33" spans="1:12" x14ac:dyDescent="0.2">
      <c r="A33" s="30">
        <v>4096</v>
      </c>
      <c r="B33" s="6"/>
      <c r="C33" s="4">
        <v>61.259</v>
      </c>
      <c r="D33" s="29">
        <f t="shared" ref="D33" si="57">AVERAGE(C33:C34)</f>
        <v>62.618499999999997</v>
      </c>
      <c r="E33" s="4">
        <v>17695080648</v>
      </c>
      <c r="F33" s="29">
        <f t="shared" ref="F33" si="58">AVERAGE(E33:E34)</f>
        <v>17693607888</v>
      </c>
      <c r="G33" s="4">
        <v>17271815042</v>
      </c>
      <c r="H33" s="29">
        <f t="shared" ref="H33" si="59">AVERAGE(G33:G34)</f>
        <v>17166377059.5</v>
      </c>
      <c r="I33" s="4">
        <v>4946456546</v>
      </c>
      <c r="J33" s="29">
        <f t="shared" ref="J33" si="60">AVERAGE(I33:I34)</f>
        <v>4805178968</v>
      </c>
      <c r="K33" s="1">
        <v>64.444000000000003</v>
      </c>
      <c r="L33" s="34">
        <f t="shared" ref="L33" si="61">AVERAGE(K33:K34)</f>
        <v>64.772999999999996</v>
      </c>
    </row>
    <row r="34" spans="1:12" x14ac:dyDescent="0.2">
      <c r="A34" s="30"/>
      <c r="B34" s="6"/>
      <c r="C34" s="4">
        <v>63.978000000000002</v>
      </c>
      <c r="D34" s="29"/>
      <c r="E34" s="4">
        <v>17692135128</v>
      </c>
      <c r="F34" s="29"/>
      <c r="G34" s="4">
        <v>17060939077</v>
      </c>
      <c r="H34" s="29"/>
      <c r="I34" s="4">
        <v>4663901390</v>
      </c>
      <c r="J34" s="29"/>
      <c r="K34" s="1">
        <v>65.102000000000004</v>
      </c>
      <c r="L34" s="34"/>
    </row>
    <row r="35" spans="1:12" x14ac:dyDescent="0.2">
      <c r="A35" s="30">
        <v>6144</v>
      </c>
      <c r="B35" s="6"/>
      <c r="C35" s="2">
        <v>255.86600000000001</v>
      </c>
      <c r="D35" s="29">
        <f>AVERAGE(C35:C36)</f>
        <v>229.33699999999999</v>
      </c>
      <c r="E35" s="4">
        <v>59646271623</v>
      </c>
      <c r="F35" s="29">
        <f t="shared" ref="F35" si="62">AVERAGE(E35:E36)</f>
        <v>59671750744</v>
      </c>
      <c r="G35" s="4">
        <v>59182293552</v>
      </c>
      <c r="H35" s="29">
        <f t="shared" ref="H35" si="63">AVERAGE(G35:G36)</f>
        <v>58587951123.5</v>
      </c>
      <c r="I35" s="4">
        <v>15913389858</v>
      </c>
      <c r="J35" s="29">
        <f t="shared" ref="J35" si="64">AVERAGE(I35:I36)</f>
        <v>16334076181.5</v>
      </c>
      <c r="K35" s="1">
        <v>217.76499999999999</v>
      </c>
      <c r="L35" s="34">
        <f t="shared" ref="L35" si="65">AVERAGE(K35:K36)</f>
        <v>219.994</v>
      </c>
    </row>
    <row r="36" spans="1:12" x14ac:dyDescent="0.2">
      <c r="A36" s="30"/>
      <c r="B36" s="6"/>
      <c r="C36" s="2">
        <v>202.80799999999999</v>
      </c>
      <c r="D36" s="29"/>
      <c r="E36" s="4">
        <v>59697229865</v>
      </c>
      <c r="F36" s="29"/>
      <c r="G36" s="4">
        <v>57993608695</v>
      </c>
      <c r="H36" s="29"/>
      <c r="I36" s="4">
        <v>16754762505</v>
      </c>
      <c r="J36" s="29"/>
      <c r="K36" s="1">
        <v>222.22300000000001</v>
      </c>
      <c r="L36" s="34"/>
    </row>
    <row r="37" spans="1:12" x14ac:dyDescent="0.2">
      <c r="A37" s="30">
        <v>8192</v>
      </c>
      <c r="B37" s="6"/>
      <c r="C37" s="2">
        <v>574.202</v>
      </c>
      <c r="D37" s="29">
        <f t="shared" ref="D37" si="66">AVERAGE(C37:C38)</f>
        <v>566.49099999999999</v>
      </c>
      <c r="E37" s="8">
        <v>141336599032</v>
      </c>
      <c r="F37" s="29">
        <f t="shared" ref="F37" si="67">AVERAGE(E37:E38)</f>
        <v>141342902529</v>
      </c>
      <c r="G37" s="8">
        <v>138085006406</v>
      </c>
      <c r="H37" s="35">
        <f>AVERAGE(G37:G38)</f>
        <v>137833692989.5</v>
      </c>
      <c r="I37" s="4">
        <v>38080837427</v>
      </c>
      <c r="J37" s="29">
        <f t="shared" ref="J37" si="68">AVERAGE(I37:I38)</f>
        <v>38399977286</v>
      </c>
      <c r="K37" s="1">
        <v>540.82299999999998</v>
      </c>
      <c r="L37" s="34">
        <f t="shared" ref="L37" si="69">AVERAGE(K37:K38)</f>
        <v>529.16300000000001</v>
      </c>
    </row>
    <row r="38" spans="1:12" x14ac:dyDescent="0.2">
      <c r="A38" s="30"/>
      <c r="B38" s="6"/>
      <c r="C38" s="4">
        <v>558.78</v>
      </c>
      <c r="D38" s="29"/>
      <c r="E38" s="4">
        <v>141349206026</v>
      </c>
      <c r="F38" s="29"/>
      <c r="G38" s="4">
        <v>137582379573</v>
      </c>
      <c r="H38" s="35"/>
      <c r="I38" s="4">
        <v>38719117145</v>
      </c>
      <c r="J38" s="29"/>
      <c r="K38" s="1">
        <v>517.50300000000004</v>
      </c>
      <c r="L38" s="34"/>
    </row>
    <row r="39" spans="1:12" x14ac:dyDescent="0.2">
      <c r="A39" s="30">
        <v>10240</v>
      </c>
      <c r="B39" s="6"/>
      <c r="C39" s="4">
        <v>1166.2560000000001</v>
      </c>
      <c r="D39" s="29">
        <f t="shared" ref="D39" si="70">AVERAGE(C39:C40)</f>
        <v>1120.1275000000001</v>
      </c>
      <c r="E39" s="4">
        <v>275804203633</v>
      </c>
      <c r="F39" s="29">
        <f t="shared" ref="F39" si="71">AVERAGE(E39:E40)</f>
        <v>275894042187</v>
      </c>
      <c r="G39" s="4">
        <v>280146135906</v>
      </c>
      <c r="H39" s="29">
        <f t="shared" ref="H39" si="72">AVERAGE(G39:G40)</f>
        <v>278027618914.5</v>
      </c>
      <c r="I39" s="4">
        <v>73341328433</v>
      </c>
      <c r="J39" s="29">
        <f t="shared" ref="J39" si="73">AVERAGE(I39:I40)</f>
        <v>73399787097.5</v>
      </c>
      <c r="K39" s="7">
        <v>1014.6609999999999</v>
      </c>
      <c r="L39" s="34">
        <f t="shared" ref="L39" si="74">AVERAGE(K39:K40)</f>
        <v>1095.3709999999999</v>
      </c>
    </row>
    <row r="40" spans="1:12" x14ac:dyDescent="0.2">
      <c r="A40" s="30"/>
      <c r="B40" s="6"/>
      <c r="C40" s="2">
        <v>1073.999</v>
      </c>
      <c r="D40" s="29"/>
      <c r="E40" s="4">
        <v>275983880741</v>
      </c>
      <c r="F40" s="29"/>
      <c r="G40" s="4">
        <v>275909101923</v>
      </c>
      <c r="H40" s="29"/>
      <c r="I40" s="4">
        <v>73458245762</v>
      </c>
      <c r="J40" s="29"/>
      <c r="K40" s="1">
        <v>1176.0809999999999</v>
      </c>
      <c r="L40" s="34"/>
    </row>
    <row r="41" spans="1:12" x14ac:dyDescent="0.2">
      <c r="A41" s="24" t="s">
        <v>13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1:12" x14ac:dyDescent="0.2">
      <c r="A42" s="30">
        <v>4096</v>
      </c>
      <c r="B42" s="30">
        <v>128</v>
      </c>
      <c r="C42" s="4">
        <v>54.301000000000002</v>
      </c>
      <c r="D42" s="29">
        <f>AVERAGE(C42:C43)</f>
        <v>50.807500000000005</v>
      </c>
      <c r="E42" s="4">
        <v>9829802112</v>
      </c>
      <c r="F42" s="29">
        <f>AVERAGE(E42:E43)</f>
        <v>9814172140.5</v>
      </c>
      <c r="G42" s="4">
        <v>30055742707</v>
      </c>
      <c r="H42" s="29">
        <f>AVERAGE(G42:G43)</f>
        <v>30559492255</v>
      </c>
      <c r="I42" s="4">
        <v>1847940314</v>
      </c>
      <c r="J42" s="29">
        <f>AVERAGE(I42:I43)</f>
        <v>1861902037.5</v>
      </c>
      <c r="K42" s="1"/>
      <c r="L42" s="34"/>
    </row>
    <row r="43" spans="1:12" x14ac:dyDescent="0.2">
      <c r="A43" s="30"/>
      <c r="B43" s="30"/>
      <c r="C43" s="4">
        <v>47.314</v>
      </c>
      <c r="D43" s="29"/>
      <c r="E43" s="4">
        <v>9798542169</v>
      </c>
      <c r="F43" s="29"/>
      <c r="G43" s="4">
        <v>31063241803</v>
      </c>
      <c r="H43" s="29"/>
      <c r="I43" s="4">
        <v>1875863761</v>
      </c>
      <c r="J43" s="29"/>
      <c r="K43" s="1"/>
      <c r="L43" s="34"/>
    </row>
    <row r="44" spans="1:12" x14ac:dyDescent="0.2">
      <c r="A44" s="30"/>
      <c r="B44" s="30">
        <v>256</v>
      </c>
      <c r="C44" s="4">
        <v>51.722000000000001</v>
      </c>
      <c r="D44" s="29">
        <f t="shared" ref="D44" si="75">AVERAGE(C44:C45)</f>
        <v>51.779499999999999</v>
      </c>
      <c r="E44" s="4">
        <v>9139415917</v>
      </c>
      <c r="F44" s="29">
        <f t="shared" ref="F44" si="76">AVERAGE(E44:E45)</f>
        <v>9140447167</v>
      </c>
      <c r="G44" s="4">
        <v>21740937580</v>
      </c>
      <c r="H44" s="29">
        <f t="shared" ref="H44" si="77">AVERAGE(G44:G45)</f>
        <v>21767062017.5</v>
      </c>
      <c r="I44" s="4">
        <v>1426810234</v>
      </c>
      <c r="J44" s="29">
        <f t="shared" ref="J44" si="78">AVERAGE(I44:I45)</f>
        <v>1437517201.5</v>
      </c>
      <c r="K44" s="1"/>
      <c r="L44" s="34"/>
    </row>
    <row r="45" spans="1:12" x14ac:dyDescent="0.2">
      <c r="A45" s="30"/>
      <c r="B45" s="30"/>
      <c r="C45" s="4">
        <v>51.837000000000003</v>
      </c>
      <c r="D45" s="29"/>
      <c r="E45" s="4">
        <v>9141478417</v>
      </c>
      <c r="F45" s="29"/>
      <c r="G45" s="4">
        <v>21793186455</v>
      </c>
      <c r="H45" s="29"/>
      <c r="I45" s="4">
        <v>1448224169</v>
      </c>
      <c r="J45" s="29"/>
      <c r="K45" s="1"/>
      <c r="L45" s="34"/>
    </row>
    <row r="46" spans="1:12" x14ac:dyDescent="0.2">
      <c r="A46" s="30"/>
      <c r="B46" s="30">
        <v>512</v>
      </c>
      <c r="C46" s="4">
        <v>52.65</v>
      </c>
      <c r="D46" s="29">
        <f>AVERAGE(C46:C47)</f>
        <v>53.169499999999999</v>
      </c>
      <c r="E46" s="4">
        <v>8830713194</v>
      </c>
      <c r="F46" s="29">
        <f t="shared" ref="F46" si="79">AVERAGE(E46:E47)</f>
        <v>8831148585.5</v>
      </c>
      <c r="G46" s="4">
        <v>18641160739</v>
      </c>
      <c r="H46" s="29">
        <f t="shared" ref="H46" si="80">AVERAGE(G46:G47)</f>
        <v>18616852734</v>
      </c>
      <c r="I46" s="4">
        <v>1762624140</v>
      </c>
      <c r="J46" s="29">
        <f t="shared" ref="J46" si="81">AVERAGE(I46:I47)</f>
        <v>1770491790.5</v>
      </c>
      <c r="K46" s="1"/>
      <c r="L46" s="34"/>
    </row>
    <row r="47" spans="1:12" x14ac:dyDescent="0.2">
      <c r="A47" s="30"/>
      <c r="B47" s="30"/>
      <c r="C47" s="4">
        <v>53.689</v>
      </c>
      <c r="D47" s="29"/>
      <c r="E47" s="4">
        <v>8831583977</v>
      </c>
      <c r="F47" s="29"/>
      <c r="G47" s="4">
        <v>18592544729</v>
      </c>
      <c r="H47" s="29"/>
      <c r="I47" s="4">
        <v>1778359441</v>
      </c>
      <c r="J47" s="29"/>
      <c r="K47" s="1"/>
      <c r="L47" s="34"/>
    </row>
    <row r="48" spans="1:12" x14ac:dyDescent="0.2">
      <c r="A48" s="30">
        <v>6144</v>
      </c>
      <c r="B48" s="30">
        <v>128</v>
      </c>
      <c r="C48" s="4">
        <v>170.84299999999999</v>
      </c>
      <c r="D48" s="29">
        <f t="shared" ref="D48" si="82">AVERAGE(C48:C49)</f>
        <v>176.43899999999999</v>
      </c>
      <c r="E48" s="4">
        <v>3129075078</v>
      </c>
      <c r="F48" s="29">
        <f t="shared" ref="F48" si="83">AVERAGE(E48:E49)</f>
        <v>18130550509</v>
      </c>
      <c r="G48" s="4">
        <v>98974687023</v>
      </c>
      <c r="H48" s="29">
        <f t="shared" ref="H48" si="84">AVERAGE(G48:G49)</f>
        <v>100416373003.5</v>
      </c>
      <c r="I48" s="4">
        <v>6267457614</v>
      </c>
      <c r="J48" s="29">
        <f t="shared" ref="J48" si="85">AVERAGE(I48:I49)</f>
        <v>6258074914.5</v>
      </c>
      <c r="K48" s="1"/>
      <c r="L48" s="34"/>
    </row>
    <row r="49" spans="1:12" x14ac:dyDescent="0.2">
      <c r="A49" s="30"/>
      <c r="B49" s="30"/>
      <c r="C49" s="4">
        <v>182.035</v>
      </c>
      <c r="D49" s="29"/>
      <c r="E49" s="4">
        <v>33132025940</v>
      </c>
      <c r="F49" s="29"/>
      <c r="G49" s="4">
        <v>101858058984</v>
      </c>
      <c r="H49" s="29"/>
      <c r="I49" s="4">
        <v>6248692215</v>
      </c>
      <c r="J49" s="29"/>
      <c r="K49" s="1"/>
      <c r="L49" s="34"/>
    </row>
    <row r="50" spans="1:12" x14ac:dyDescent="0.2">
      <c r="A50" s="30"/>
      <c r="B50" s="30">
        <v>256</v>
      </c>
      <c r="C50" s="4">
        <v>147.953</v>
      </c>
      <c r="D50" s="29">
        <f t="shared" ref="D50" si="86">AVERAGE(C50:C51)</f>
        <v>146.0155</v>
      </c>
      <c r="E50" s="4">
        <v>30806796346</v>
      </c>
      <c r="F50" s="29">
        <f t="shared" ref="F50" si="87">AVERAGE(E50:E51)</f>
        <v>30804489370.5</v>
      </c>
      <c r="G50" s="4">
        <v>73770224111</v>
      </c>
      <c r="H50" s="29">
        <f t="shared" ref="H50" si="88">AVERAGE(G50:G51)</f>
        <v>73731692124.5</v>
      </c>
      <c r="I50" s="4">
        <v>4333039908</v>
      </c>
      <c r="J50" s="29">
        <f t="shared" ref="J50" si="89">AVERAGE(I50:I51)</f>
        <v>4357148450.5</v>
      </c>
      <c r="K50" s="1"/>
      <c r="L50" s="34"/>
    </row>
    <row r="51" spans="1:12" x14ac:dyDescent="0.2">
      <c r="A51" s="30"/>
      <c r="B51" s="30"/>
      <c r="C51" s="4">
        <v>144.078</v>
      </c>
      <c r="D51" s="29"/>
      <c r="E51" s="4">
        <v>30802182395</v>
      </c>
      <c r="F51" s="29"/>
      <c r="G51" s="4">
        <v>73693160138</v>
      </c>
      <c r="H51" s="29"/>
      <c r="I51" s="4">
        <v>4381256993</v>
      </c>
      <c r="J51" s="29"/>
      <c r="K51" s="1"/>
      <c r="L51" s="34"/>
    </row>
    <row r="52" spans="1:12" x14ac:dyDescent="0.2">
      <c r="A52" s="30"/>
      <c r="B52" s="30">
        <v>512</v>
      </c>
      <c r="C52" s="4">
        <v>158.61600000000001</v>
      </c>
      <c r="D52" s="29">
        <f t="shared" ref="D52" si="90">AVERAGE(C52:C53)</f>
        <v>173.74650000000003</v>
      </c>
      <c r="E52" s="4">
        <v>29837232328</v>
      </c>
      <c r="F52" s="29">
        <f t="shared" ref="F52" si="91">AVERAGE(E52:E53)</f>
        <v>29842267168.5</v>
      </c>
      <c r="G52" s="4">
        <v>63828099677</v>
      </c>
      <c r="H52" s="29">
        <f t="shared" ref="H52" si="92">AVERAGE(G52:G53)</f>
        <v>63630627003.5</v>
      </c>
      <c r="I52" s="4">
        <v>3697196379</v>
      </c>
      <c r="J52" s="29">
        <f t="shared" ref="J52" si="93">AVERAGE(I52:I53)</f>
        <v>4084573881.5</v>
      </c>
      <c r="K52" s="1"/>
      <c r="L52" s="34"/>
    </row>
    <row r="53" spans="1:12" x14ac:dyDescent="0.2">
      <c r="A53" s="30"/>
      <c r="B53" s="30"/>
      <c r="C53" s="4">
        <v>188.87700000000001</v>
      </c>
      <c r="D53" s="29"/>
      <c r="E53" s="4">
        <v>29847302009</v>
      </c>
      <c r="F53" s="29"/>
      <c r="G53" s="4">
        <v>63433154330</v>
      </c>
      <c r="H53" s="29"/>
      <c r="I53" s="4">
        <v>4471951384</v>
      </c>
      <c r="J53" s="29"/>
      <c r="K53" s="1"/>
      <c r="L53" s="34"/>
    </row>
    <row r="54" spans="1:12" x14ac:dyDescent="0.2">
      <c r="A54" s="30">
        <v>8192</v>
      </c>
      <c r="B54" s="30">
        <v>128</v>
      </c>
      <c r="C54" s="4">
        <v>317.86</v>
      </c>
      <c r="D54" s="29">
        <f t="shared" ref="D54" si="94">AVERAGE(C54:C55)</f>
        <v>333.04050000000001</v>
      </c>
      <c r="E54" s="4">
        <v>78304192388</v>
      </c>
      <c r="F54" s="29">
        <f t="shared" ref="F54" si="95">AVERAGE(E54:E55)</f>
        <v>78346824534</v>
      </c>
      <c r="G54" s="4">
        <v>242867051408</v>
      </c>
      <c r="H54" s="29">
        <f t="shared" ref="H54" si="96">AVERAGE(G54:G55)</f>
        <v>245260640107.5</v>
      </c>
      <c r="I54" s="4">
        <v>14711381399</v>
      </c>
      <c r="J54" s="29">
        <f t="shared" ref="J54" si="97">AVERAGE(I54:I55)</f>
        <v>14699485955</v>
      </c>
      <c r="K54" s="1"/>
      <c r="L54" s="34"/>
    </row>
    <row r="55" spans="1:12" x14ac:dyDescent="0.2">
      <c r="A55" s="30"/>
      <c r="B55" s="30"/>
      <c r="C55" s="4">
        <v>348.221</v>
      </c>
      <c r="D55" s="29"/>
      <c r="E55" s="4">
        <v>78389456680</v>
      </c>
      <c r="F55" s="29"/>
      <c r="G55" s="4">
        <v>247654228807</v>
      </c>
      <c r="H55" s="29"/>
      <c r="I55" s="4">
        <v>14687590511</v>
      </c>
      <c r="J55" s="29"/>
      <c r="K55" s="1"/>
      <c r="L55" s="34"/>
    </row>
    <row r="56" spans="1:12" x14ac:dyDescent="0.2">
      <c r="A56" s="30"/>
      <c r="B56" s="30">
        <v>256</v>
      </c>
      <c r="C56" s="4">
        <v>304.65499999999997</v>
      </c>
      <c r="D56" s="29">
        <f t="shared" ref="D56" si="98">AVERAGE(C56:C57)</f>
        <v>340.20799999999997</v>
      </c>
      <c r="E56" s="4">
        <v>72933948494</v>
      </c>
      <c r="F56" s="29">
        <f t="shared" ref="F56" si="99">AVERAGE(E56:E57)</f>
        <v>72982268044.5</v>
      </c>
      <c r="G56" s="4">
        <v>175832210725</v>
      </c>
      <c r="H56" s="29">
        <f t="shared" ref="H56" si="100">AVERAGE(G56:G57)</f>
        <v>174513887294.5</v>
      </c>
      <c r="I56" s="4">
        <v>10288537496</v>
      </c>
      <c r="J56" s="29">
        <f t="shared" ref="J56" si="101">AVERAGE(I56:I57)</f>
        <v>11145955235.5</v>
      </c>
      <c r="K56" s="1"/>
      <c r="L56" s="34"/>
    </row>
    <row r="57" spans="1:12" x14ac:dyDescent="0.2">
      <c r="A57" s="30"/>
      <c r="B57" s="30"/>
      <c r="C57" s="4">
        <v>375.76100000000002</v>
      </c>
      <c r="D57" s="29"/>
      <c r="E57" s="4">
        <v>73030587595</v>
      </c>
      <c r="F57" s="29"/>
      <c r="G57" s="4">
        <v>173195563864</v>
      </c>
      <c r="H57" s="29"/>
      <c r="I57" s="4">
        <v>12003372975</v>
      </c>
      <c r="J57" s="29"/>
      <c r="K57" s="1"/>
      <c r="L57" s="34"/>
    </row>
    <row r="58" spans="1:12" x14ac:dyDescent="0.2">
      <c r="A58" s="30"/>
      <c r="B58" s="30">
        <v>512</v>
      </c>
      <c r="C58" s="4">
        <v>412.97</v>
      </c>
      <c r="D58" s="29">
        <f t="shared" ref="D58" si="102">AVERAGE(C58:C59)</f>
        <v>428.77350000000001</v>
      </c>
      <c r="E58" s="4">
        <v>70571185165</v>
      </c>
      <c r="F58" s="29">
        <f t="shared" ref="F58" si="103">AVERAGE(E58:E59)</f>
        <v>70643129174</v>
      </c>
      <c r="G58" s="4">
        <v>148077948848</v>
      </c>
      <c r="H58" s="29">
        <f t="shared" ref="H58" si="104">AVERAGE(G58:G59)</f>
        <v>148331637523.5</v>
      </c>
      <c r="I58" s="4">
        <v>19794452682</v>
      </c>
      <c r="J58" s="29">
        <f t="shared" ref="J58" si="105">AVERAGE(I58:I59)</f>
        <v>19403845773.5</v>
      </c>
      <c r="K58" s="1"/>
      <c r="L58" s="34"/>
    </row>
    <row r="59" spans="1:12" x14ac:dyDescent="0.2">
      <c r="A59" s="30"/>
      <c r="B59" s="30"/>
      <c r="C59" s="4">
        <v>444.577</v>
      </c>
      <c r="D59" s="29"/>
      <c r="E59" s="4">
        <v>70715073183</v>
      </c>
      <c r="F59" s="29"/>
      <c r="G59" s="4">
        <v>148585326199</v>
      </c>
      <c r="H59" s="29"/>
      <c r="I59" s="4">
        <v>19013238865</v>
      </c>
      <c r="J59" s="29"/>
      <c r="K59" s="1"/>
      <c r="L59" s="34"/>
    </row>
    <row r="60" spans="1:12" x14ac:dyDescent="0.2">
      <c r="A60" s="30">
        <v>10240</v>
      </c>
      <c r="B60" s="30">
        <v>128</v>
      </c>
      <c r="C60" s="4">
        <v>836.62599999999998</v>
      </c>
      <c r="D60" s="29">
        <f t="shared" ref="D60" si="106">AVERAGE(C60:C61)</f>
        <v>731.06500000000005</v>
      </c>
      <c r="E60" s="4">
        <v>153396922116</v>
      </c>
      <c r="F60" s="29">
        <f t="shared" ref="F60" si="107">AVERAGE(E60:E61)</f>
        <v>153120268290.5</v>
      </c>
      <c r="G60" s="4">
        <v>495421749990</v>
      </c>
      <c r="H60" s="29">
        <f t="shared" ref="H60" si="108">AVERAGE(G60:G61)</f>
        <v>480415555942</v>
      </c>
      <c r="I60" s="4">
        <v>28162631117</v>
      </c>
      <c r="J60" s="29">
        <f t="shared" ref="J60" si="109">AVERAGE(I60:I61)</f>
        <v>28219426620</v>
      </c>
      <c r="K60" s="1"/>
      <c r="L60" s="34"/>
    </row>
    <row r="61" spans="1:12" x14ac:dyDescent="0.2">
      <c r="A61" s="30"/>
      <c r="B61" s="30"/>
      <c r="C61" s="4">
        <v>625.50400000000002</v>
      </c>
      <c r="D61" s="29"/>
      <c r="E61" s="4">
        <v>152843614465</v>
      </c>
      <c r="F61" s="29"/>
      <c r="G61" s="4">
        <v>465409361894</v>
      </c>
      <c r="H61" s="29"/>
      <c r="I61" s="4">
        <v>28276222123</v>
      </c>
      <c r="J61" s="29"/>
      <c r="K61" s="1"/>
      <c r="L61" s="34"/>
    </row>
    <row r="62" spans="1:12" x14ac:dyDescent="0.2">
      <c r="A62" s="30"/>
      <c r="B62" s="30">
        <v>256</v>
      </c>
      <c r="C62" s="4">
        <v>555.08000000000004</v>
      </c>
      <c r="D62" s="29">
        <f t="shared" ref="D62" si="110">AVERAGE(C62:C63)</f>
        <v>553.43600000000004</v>
      </c>
      <c r="E62" s="4">
        <v>142252056563</v>
      </c>
      <c r="F62" s="29">
        <f t="shared" ref="F62" si="111">AVERAGE(E62:E63)</f>
        <v>142243545704</v>
      </c>
      <c r="G62" s="4">
        <v>348163217457</v>
      </c>
      <c r="H62" s="29">
        <f t="shared" ref="H62" si="112">AVERAGE(G62:G63)</f>
        <v>347040413937.5</v>
      </c>
      <c r="I62" s="4">
        <v>19682778418</v>
      </c>
      <c r="J62" s="29">
        <f t="shared" ref="J62" si="113">AVERAGE(I62:I63)</f>
        <v>19666069327</v>
      </c>
      <c r="K62" s="1"/>
      <c r="L62" s="34"/>
    </row>
    <row r="63" spans="1:12" x14ac:dyDescent="0.2">
      <c r="A63" s="30"/>
      <c r="B63" s="30"/>
      <c r="C63" s="4">
        <v>551.79200000000003</v>
      </c>
      <c r="D63" s="29"/>
      <c r="E63" s="4">
        <v>142235034845</v>
      </c>
      <c r="F63" s="29"/>
      <c r="G63" s="4">
        <v>345917610418</v>
      </c>
      <c r="H63" s="29"/>
      <c r="I63" s="4">
        <v>19649360236</v>
      </c>
      <c r="J63" s="29"/>
      <c r="K63" s="1"/>
      <c r="L63" s="34"/>
    </row>
    <row r="64" spans="1:12" x14ac:dyDescent="0.2">
      <c r="A64" s="30"/>
      <c r="B64" s="30">
        <v>512</v>
      </c>
      <c r="C64" s="4">
        <v>559.18299999999999</v>
      </c>
      <c r="D64" s="29">
        <f t="shared" ref="D64" si="114">AVERAGE(C64:C65)</f>
        <v>545.9905</v>
      </c>
      <c r="E64" s="4">
        <v>137577425117</v>
      </c>
      <c r="F64" s="29">
        <f t="shared" ref="F64" si="115">AVERAGE(E64:E65)</f>
        <v>137548333022.5</v>
      </c>
      <c r="G64" s="4">
        <v>297245191410</v>
      </c>
      <c r="H64" s="29">
        <f t="shared" ref="H64" si="116">AVERAGE(G64:G65)</f>
        <v>298274382335.5</v>
      </c>
      <c r="I64" s="4">
        <v>15697499795</v>
      </c>
      <c r="J64" s="29">
        <f t="shared" ref="J64" si="117">AVERAGE(I64:I65)</f>
        <v>15683739269.5</v>
      </c>
      <c r="K64" s="1"/>
      <c r="L64" s="34"/>
    </row>
    <row r="65" spans="1:12" x14ac:dyDescent="0.2">
      <c r="A65" s="30"/>
      <c r="B65" s="30"/>
      <c r="C65" s="4">
        <v>532.798</v>
      </c>
      <c r="D65" s="29"/>
      <c r="E65" s="4">
        <v>137519240928</v>
      </c>
      <c r="F65" s="29"/>
      <c r="G65" s="4">
        <v>299303573261</v>
      </c>
      <c r="H65" s="29"/>
      <c r="I65" s="4">
        <v>15669978744</v>
      </c>
      <c r="J65" s="29"/>
      <c r="K65" s="1"/>
      <c r="L65" s="34"/>
    </row>
  </sheetData>
  <mergeCells count="190">
    <mergeCell ref="H56:H57"/>
    <mergeCell ref="H58:H59"/>
    <mergeCell ref="H60:H61"/>
    <mergeCell ref="H62:H63"/>
    <mergeCell ref="H64:H65"/>
    <mergeCell ref="L48:L49"/>
    <mergeCell ref="L50:L51"/>
    <mergeCell ref="L52:L53"/>
    <mergeCell ref="L54:L55"/>
    <mergeCell ref="J54:J55"/>
    <mergeCell ref="J56:J57"/>
    <mergeCell ref="J58:J59"/>
    <mergeCell ref="J60:J61"/>
    <mergeCell ref="J62:J63"/>
    <mergeCell ref="J52:J53"/>
    <mergeCell ref="F64:F65"/>
    <mergeCell ref="H42:H43"/>
    <mergeCell ref="J42:J43"/>
    <mergeCell ref="L42:L43"/>
    <mergeCell ref="H44:H45"/>
    <mergeCell ref="H46:H47"/>
    <mergeCell ref="H48:H49"/>
    <mergeCell ref="H50:H51"/>
    <mergeCell ref="H52:H53"/>
    <mergeCell ref="H54:H55"/>
    <mergeCell ref="F52:F53"/>
    <mergeCell ref="F54:F55"/>
    <mergeCell ref="F56:F57"/>
    <mergeCell ref="F58:F59"/>
    <mergeCell ref="F60:F61"/>
    <mergeCell ref="F62:F63"/>
    <mergeCell ref="L56:L57"/>
    <mergeCell ref="L58:L59"/>
    <mergeCell ref="L60:L61"/>
    <mergeCell ref="L62:L63"/>
    <mergeCell ref="L64:L65"/>
    <mergeCell ref="L44:L45"/>
    <mergeCell ref="L46:L47"/>
    <mergeCell ref="J64:J65"/>
    <mergeCell ref="B64:B65"/>
    <mergeCell ref="A60:A65"/>
    <mergeCell ref="A54:A59"/>
    <mergeCell ref="A48:A53"/>
    <mergeCell ref="A42:A47"/>
    <mergeCell ref="F42:F43"/>
    <mergeCell ref="F44:F45"/>
    <mergeCell ref="F46:F47"/>
    <mergeCell ref="F48:F49"/>
    <mergeCell ref="F50:F51"/>
    <mergeCell ref="B52:B53"/>
    <mergeCell ref="B54:B55"/>
    <mergeCell ref="B56:B57"/>
    <mergeCell ref="B58:B59"/>
    <mergeCell ref="B60:B61"/>
    <mergeCell ref="B62:B63"/>
    <mergeCell ref="D56:D57"/>
    <mergeCell ref="D58:D59"/>
    <mergeCell ref="D60:D61"/>
    <mergeCell ref="D62:D63"/>
    <mergeCell ref="D64:D65"/>
    <mergeCell ref="B42:B43"/>
    <mergeCell ref="B44:B45"/>
    <mergeCell ref="B46:B47"/>
    <mergeCell ref="B48:B49"/>
    <mergeCell ref="B50:B51"/>
    <mergeCell ref="D44:D45"/>
    <mergeCell ref="D46:D47"/>
    <mergeCell ref="D48:D49"/>
    <mergeCell ref="D50:D51"/>
    <mergeCell ref="D52:D53"/>
    <mergeCell ref="D54:D55"/>
    <mergeCell ref="J31:J32"/>
    <mergeCell ref="J33:J34"/>
    <mergeCell ref="J35:J36"/>
    <mergeCell ref="J37:J38"/>
    <mergeCell ref="J39:J40"/>
    <mergeCell ref="D42:D43"/>
    <mergeCell ref="H33:H34"/>
    <mergeCell ref="H35:H36"/>
    <mergeCell ref="H37:H38"/>
    <mergeCell ref="H39:H40"/>
    <mergeCell ref="D37:D38"/>
    <mergeCell ref="D39:D40"/>
    <mergeCell ref="J44:J45"/>
    <mergeCell ref="J46:J47"/>
    <mergeCell ref="J48:J49"/>
    <mergeCell ref="J50:J51"/>
    <mergeCell ref="A27:A28"/>
    <mergeCell ref="A29:A30"/>
    <mergeCell ref="J23:J24"/>
    <mergeCell ref="J25:J26"/>
    <mergeCell ref="J27:J28"/>
    <mergeCell ref="J29:J30"/>
    <mergeCell ref="F35:F36"/>
    <mergeCell ref="F37:F38"/>
    <mergeCell ref="F39:F40"/>
    <mergeCell ref="H23:H24"/>
    <mergeCell ref="H25:H26"/>
    <mergeCell ref="H27:H28"/>
    <mergeCell ref="H29:H30"/>
    <mergeCell ref="H31:H32"/>
    <mergeCell ref="F23:F24"/>
    <mergeCell ref="F25:F26"/>
    <mergeCell ref="F27:F28"/>
    <mergeCell ref="F29:F30"/>
    <mergeCell ref="F31:F32"/>
    <mergeCell ref="F33:F34"/>
    <mergeCell ref="D29:D30"/>
    <mergeCell ref="D31:D32"/>
    <mergeCell ref="D33:D34"/>
    <mergeCell ref="D35:D36"/>
    <mergeCell ref="L37:L38"/>
    <mergeCell ref="L39:L40"/>
    <mergeCell ref="A41:L41"/>
    <mergeCell ref="L29:L30"/>
    <mergeCell ref="L31:L32"/>
    <mergeCell ref="L33:L34"/>
    <mergeCell ref="L35:L36"/>
    <mergeCell ref="A35:A36"/>
    <mergeCell ref="A37:A38"/>
    <mergeCell ref="A39:A40"/>
    <mergeCell ref="A31:A32"/>
    <mergeCell ref="A33:A34"/>
    <mergeCell ref="H12:H13"/>
    <mergeCell ref="L25:L26"/>
    <mergeCell ref="L27:L28"/>
    <mergeCell ref="L14:L15"/>
    <mergeCell ref="D23:D24"/>
    <mergeCell ref="D25:D26"/>
    <mergeCell ref="J10:J11"/>
    <mergeCell ref="L4:L5"/>
    <mergeCell ref="L6:L7"/>
    <mergeCell ref="L8:L9"/>
    <mergeCell ref="L10:L11"/>
    <mergeCell ref="L12:L13"/>
    <mergeCell ref="J12:J13"/>
    <mergeCell ref="F6:F7"/>
    <mergeCell ref="H6:H7"/>
    <mergeCell ref="J6:J7"/>
    <mergeCell ref="D27:D28"/>
    <mergeCell ref="H19:H20"/>
    <mergeCell ref="H21:H22"/>
    <mergeCell ref="F19:F20"/>
    <mergeCell ref="F21:F22"/>
    <mergeCell ref="L23:L24"/>
    <mergeCell ref="H14:H15"/>
    <mergeCell ref="H16:H17"/>
    <mergeCell ref="A25:A26"/>
    <mergeCell ref="A6:A7"/>
    <mergeCell ref="A8:A9"/>
    <mergeCell ref="A10:A11"/>
    <mergeCell ref="A12:A13"/>
    <mergeCell ref="A14:A15"/>
    <mergeCell ref="A16:A17"/>
    <mergeCell ref="D12:D13"/>
    <mergeCell ref="D14:D15"/>
    <mergeCell ref="D16:D17"/>
    <mergeCell ref="J14:J15"/>
    <mergeCell ref="J16:J17"/>
    <mergeCell ref="J19:J20"/>
    <mergeCell ref="J21:J22"/>
    <mergeCell ref="A19:A20"/>
    <mergeCell ref="A21:A22"/>
    <mergeCell ref="A23:A24"/>
    <mergeCell ref="F14:F15"/>
    <mergeCell ref="F16:F17"/>
    <mergeCell ref="K1:L1"/>
    <mergeCell ref="A2:L2"/>
    <mergeCell ref="F4:F5"/>
    <mergeCell ref="H4:H5"/>
    <mergeCell ref="J4:J5"/>
    <mergeCell ref="D4:D5"/>
    <mergeCell ref="D6:D7"/>
    <mergeCell ref="D19:D20"/>
    <mergeCell ref="D21:D22"/>
    <mergeCell ref="A4:A5"/>
    <mergeCell ref="F8:F9"/>
    <mergeCell ref="F10:F11"/>
    <mergeCell ref="H8:H9"/>
    <mergeCell ref="H10:H11"/>
    <mergeCell ref="J8:J9"/>
    <mergeCell ref="L16:L17"/>
    <mergeCell ref="C1:J1"/>
    <mergeCell ref="A1:B1"/>
    <mergeCell ref="D8:D9"/>
    <mergeCell ref="D10:D11"/>
    <mergeCell ref="A18:L18"/>
    <mergeCell ref="L19:L20"/>
    <mergeCell ref="L21:L22"/>
    <mergeCell ref="F12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workbookViewId="0">
      <selection activeCell="H6" sqref="H6:H7"/>
    </sheetView>
  </sheetViews>
  <sheetFormatPr baseColWidth="10" defaultColWidth="8.83203125" defaultRowHeight="15" x14ac:dyDescent="0.2"/>
  <cols>
    <col min="3" max="3" width="8.6640625" bestFit="1" customWidth="1"/>
    <col min="4" max="4" width="11.33203125" bestFit="1" customWidth="1"/>
    <col min="5" max="5" width="17.33203125" bestFit="1" customWidth="1"/>
    <col min="6" max="6" width="12.1640625" bestFit="1" customWidth="1"/>
    <col min="7" max="8" width="17.33203125" bestFit="1" customWidth="1"/>
    <col min="9" max="10" width="11.6640625" bestFit="1" customWidth="1"/>
  </cols>
  <sheetData>
    <row r="1" spans="1:12" x14ac:dyDescent="0.2">
      <c r="A1" s="33"/>
      <c r="B1" s="33"/>
      <c r="C1" s="32" t="s">
        <v>1</v>
      </c>
      <c r="D1" s="32"/>
      <c r="E1" s="32"/>
      <c r="F1" s="32"/>
      <c r="G1" s="32"/>
      <c r="H1" s="32"/>
      <c r="I1" s="32"/>
      <c r="J1" s="32"/>
      <c r="K1" s="9"/>
      <c r="L1" s="9"/>
    </row>
    <row r="2" spans="1:12" x14ac:dyDescent="0.2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9"/>
      <c r="L2" s="9"/>
    </row>
    <row r="3" spans="1:12" x14ac:dyDescent="0.2">
      <c r="A3" s="5" t="s">
        <v>2</v>
      </c>
      <c r="B3" s="5" t="s">
        <v>14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10"/>
      <c r="L3" s="10"/>
    </row>
    <row r="4" spans="1:12" x14ac:dyDescent="0.2">
      <c r="A4" s="30">
        <v>600</v>
      </c>
      <c r="B4" s="6"/>
      <c r="C4" s="2">
        <v>8.2000000000000003E-2</v>
      </c>
      <c r="D4" s="28">
        <f>AVERAGE(C4:C5)</f>
        <v>7.2500000000000009E-2</v>
      </c>
      <c r="E4" s="3">
        <v>3514053</v>
      </c>
      <c r="F4" s="27">
        <f>AVERAGE(E4:E5)</f>
        <v>3491616</v>
      </c>
      <c r="G4" s="3">
        <v>7104392</v>
      </c>
      <c r="H4" s="27">
        <f>AVERAGE(G4:G5)</f>
        <v>7104392</v>
      </c>
      <c r="I4" s="3">
        <v>335535</v>
      </c>
      <c r="J4" s="27">
        <f>AVERAGE(I4:I5)</f>
        <v>328566</v>
      </c>
      <c r="K4" s="11"/>
      <c r="L4" s="12"/>
    </row>
    <row r="5" spans="1:12" x14ac:dyDescent="0.2">
      <c r="A5" s="30"/>
      <c r="B5" s="6"/>
      <c r="C5" s="2">
        <v>6.3E-2</v>
      </c>
      <c r="D5" s="28"/>
      <c r="E5" s="3">
        <v>3469179</v>
      </c>
      <c r="F5" s="27"/>
      <c r="G5" s="3">
        <v>7104392</v>
      </c>
      <c r="H5" s="27"/>
      <c r="I5" s="3">
        <v>321597</v>
      </c>
      <c r="J5" s="27"/>
      <c r="K5" s="11"/>
      <c r="L5" s="12"/>
    </row>
    <row r="6" spans="1:12" x14ac:dyDescent="0.2">
      <c r="A6" s="30">
        <v>1000</v>
      </c>
      <c r="B6" s="6"/>
      <c r="C6" s="2">
        <v>0.156</v>
      </c>
      <c r="D6" s="28">
        <f t="shared" ref="D6" si="0">AVERAGE(C6:C7)</f>
        <v>0.1595</v>
      </c>
      <c r="E6" s="3">
        <v>14995203</v>
      </c>
      <c r="F6" s="27">
        <f t="shared" ref="F6" si="1">AVERAGE(E6:E7)</f>
        <v>14474464.5</v>
      </c>
      <c r="G6" s="3">
        <v>27990039</v>
      </c>
      <c r="H6" s="27">
        <f t="shared" ref="H6" si="2">AVERAGE(G6:G7)</f>
        <v>26757291.5</v>
      </c>
      <c r="I6" s="3">
        <v>1214740</v>
      </c>
      <c r="J6" s="27">
        <f t="shared" ref="J6" si="3">AVERAGE(I6:I7)</f>
        <v>1173668.5</v>
      </c>
      <c r="K6" s="11"/>
      <c r="L6" s="12"/>
    </row>
    <row r="7" spans="1:12" x14ac:dyDescent="0.2">
      <c r="A7" s="30"/>
      <c r="B7" s="6"/>
      <c r="C7" s="2">
        <v>0.16300000000000001</v>
      </c>
      <c r="D7" s="28"/>
      <c r="E7" s="3">
        <v>13953726</v>
      </c>
      <c r="F7" s="27"/>
      <c r="G7" s="3">
        <v>25524544</v>
      </c>
      <c r="H7" s="27"/>
      <c r="I7" s="3">
        <v>1132597</v>
      </c>
      <c r="J7" s="27"/>
      <c r="K7" s="11"/>
      <c r="L7" s="12"/>
    </row>
    <row r="8" spans="1:12" x14ac:dyDescent="0.2">
      <c r="A8" s="30">
        <v>1400</v>
      </c>
      <c r="B8" s="6"/>
      <c r="C8" s="2">
        <v>0.49399999999999999</v>
      </c>
      <c r="D8" s="28">
        <f t="shared" ref="D8" si="4">AVERAGE(C8:C9)</f>
        <v>0.47199999999999998</v>
      </c>
      <c r="E8" s="3">
        <v>62642836</v>
      </c>
      <c r="F8" s="27">
        <f t="shared" ref="F8" si="5">AVERAGE(E8:E9)</f>
        <v>61992557.5</v>
      </c>
      <c r="G8" s="3">
        <v>68154701</v>
      </c>
      <c r="H8" s="27">
        <f t="shared" ref="H8" si="6">AVERAGE(G8:G9)</f>
        <v>66558518</v>
      </c>
      <c r="I8" s="3">
        <v>5893359</v>
      </c>
      <c r="J8" s="27">
        <f t="shared" ref="J8" si="7">AVERAGE(I8:I9)</f>
        <v>5920753</v>
      </c>
      <c r="K8" s="11"/>
      <c r="L8" s="12"/>
    </row>
    <row r="9" spans="1:12" x14ac:dyDescent="0.2">
      <c r="A9" s="30"/>
      <c r="B9" s="6"/>
      <c r="C9" s="2">
        <v>0.45</v>
      </c>
      <c r="D9" s="28"/>
      <c r="E9" s="3">
        <v>61342279</v>
      </c>
      <c r="F9" s="27"/>
      <c r="G9" s="3">
        <v>64962335</v>
      </c>
      <c r="H9" s="27"/>
      <c r="I9" s="3">
        <v>5948147</v>
      </c>
      <c r="J9" s="27"/>
      <c r="K9" s="11"/>
      <c r="L9" s="12"/>
    </row>
    <row r="10" spans="1:12" x14ac:dyDescent="0.2">
      <c r="A10" s="30">
        <v>1800</v>
      </c>
      <c r="B10" s="6"/>
      <c r="C10" s="2">
        <v>1.169</v>
      </c>
      <c r="D10" s="28">
        <f t="shared" ref="D10" si="8">AVERAGE(C10:C11)</f>
        <v>1.095</v>
      </c>
      <c r="E10" s="3">
        <v>165124018</v>
      </c>
      <c r="F10" s="27">
        <f t="shared" ref="F10" si="9">AVERAGE(E10:E11)</f>
        <v>163819511</v>
      </c>
      <c r="G10" s="3">
        <v>154790102</v>
      </c>
      <c r="H10" s="27">
        <f t="shared" ref="H10" si="10">AVERAGE(G10:G11)</f>
        <v>152359564</v>
      </c>
      <c r="I10" s="3">
        <v>16397943</v>
      </c>
      <c r="J10" s="27">
        <f t="shared" ref="J10" si="11">AVERAGE(I10:I11)</f>
        <v>16276255</v>
      </c>
      <c r="K10" s="11"/>
      <c r="L10" s="12"/>
    </row>
    <row r="11" spans="1:12" x14ac:dyDescent="0.2">
      <c r="A11" s="30"/>
      <c r="B11" s="6"/>
      <c r="C11" s="2">
        <v>1.0209999999999999</v>
      </c>
      <c r="D11" s="28"/>
      <c r="E11" s="3">
        <v>162515004</v>
      </c>
      <c r="F11" s="27"/>
      <c r="G11" s="3">
        <v>149929026</v>
      </c>
      <c r="H11" s="27"/>
      <c r="I11" s="3">
        <v>16154567</v>
      </c>
      <c r="J11" s="27"/>
      <c r="K11" s="11"/>
      <c r="L11" s="12"/>
    </row>
    <row r="12" spans="1:12" x14ac:dyDescent="0.2">
      <c r="A12" s="30">
        <v>2200</v>
      </c>
      <c r="B12" s="6"/>
      <c r="C12" s="2">
        <v>1.9159999999999999</v>
      </c>
      <c r="D12" s="28">
        <f t="shared" ref="D12" si="12">AVERAGE(C12:C13)</f>
        <v>2.0095000000000001</v>
      </c>
      <c r="E12" s="3">
        <v>314396517</v>
      </c>
      <c r="F12" s="27">
        <f t="shared" ref="F12" si="13">AVERAGE(E12:E13)</f>
        <v>308134793</v>
      </c>
      <c r="G12" s="3">
        <v>304526763</v>
      </c>
      <c r="H12" s="27">
        <f t="shared" ref="H12" si="14">AVERAGE(G12:G13)</f>
        <v>295464952</v>
      </c>
      <c r="I12" s="3">
        <v>35776740</v>
      </c>
      <c r="J12" s="27">
        <f t="shared" ref="J12" si="15">AVERAGE(I12:I13)</f>
        <v>33808390.5</v>
      </c>
      <c r="K12" s="11"/>
      <c r="L12" s="12"/>
    </row>
    <row r="13" spans="1:12" x14ac:dyDescent="0.2">
      <c r="A13" s="30"/>
      <c r="B13" s="6"/>
      <c r="C13" s="2">
        <v>2.1030000000000002</v>
      </c>
      <c r="D13" s="28"/>
      <c r="E13" s="3">
        <v>301873069</v>
      </c>
      <c r="F13" s="27"/>
      <c r="G13" s="3">
        <v>286403141</v>
      </c>
      <c r="H13" s="27"/>
      <c r="I13" s="3">
        <v>31840041</v>
      </c>
      <c r="J13" s="27"/>
      <c r="K13" s="11"/>
      <c r="L13" s="12"/>
    </row>
    <row r="14" spans="1:12" x14ac:dyDescent="0.2">
      <c r="A14" s="30">
        <v>2600</v>
      </c>
      <c r="B14" s="6"/>
      <c r="C14" s="2">
        <v>3.3210000000000002</v>
      </c>
      <c r="D14" s="28">
        <f t="shared" ref="D14" si="16">AVERAGE(C14:C15)</f>
        <v>3.3635000000000002</v>
      </c>
      <c r="E14" s="3">
        <v>506994763</v>
      </c>
      <c r="F14" s="27">
        <f t="shared" ref="F14" si="17">AVERAGE(E14:E15)</f>
        <v>511470180</v>
      </c>
      <c r="G14" s="3">
        <v>466151740</v>
      </c>
      <c r="H14" s="27">
        <f t="shared" ref="H14:H16" si="18">AVERAGE(G14:G15)</f>
        <v>475293699</v>
      </c>
      <c r="I14" s="3">
        <v>53324886</v>
      </c>
      <c r="J14" s="27">
        <f t="shared" ref="J14:J16" si="19">AVERAGE(I14:I15)</f>
        <v>52982863.5</v>
      </c>
      <c r="K14" s="11"/>
      <c r="L14" s="12"/>
    </row>
    <row r="15" spans="1:12" x14ac:dyDescent="0.2">
      <c r="A15" s="30"/>
      <c r="B15" s="6"/>
      <c r="C15" s="2">
        <v>3.4060000000000001</v>
      </c>
      <c r="D15" s="28"/>
      <c r="E15" s="3">
        <v>515945597</v>
      </c>
      <c r="F15" s="27"/>
      <c r="G15" s="3">
        <v>484435658</v>
      </c>
      <c r="H15" s="27"/>
      <c r="I15" s="3">
        <v>52640841</v>
      </c>
      <c r="J15" s="27"/>
      <c r="K15" s="11"/>
      <c r="L15" s="12"/>
    </row>
    <row r="16" spans="1:12" x14ac:dyDescent="0.2">
      <c r="A16" s="30">
        <v>3000</v>
      </c>
      <c r="B16" s="6"/>
      <c r="C16" s="2">
        <v>5.8220000000000001</v>
      </c>
      <c r="D16" s="28">
        <f t="shared" ref="D16" si="20">AVERAGE(C16:C17)</f>
        <v>5.6475</v>
      </c>
      <c r="E16" s="3">
        <v>818917627</v>
      </c>
      <c r="F16" s="27">
        <f t="shared" ref="F16" si="21">AVERAGE(E16:E17)</f>
        <v>822257314</v>
      </c>
      <c r="G16" s="3">
        <v>775506393</v>
      </c>
      <c r="H16" s="27">
        <f t="shared" si="18"/>
        <v>789375687.5</v>
      </c>
      <c r="I16" s="3">
        <v>81276730</v>
      </c>
      <c r="J16" s="27">
        <f t="shared" si="19"/>
        <v>84535556</v>
      </c>
      <c r="K16" s="11"/>
      <c r="L16" s="12"/>
    </row>
    <row r="17" spans="1:12" x14ac:dyDescent="0.2">
      <c r="A17" s="30"/>
      <c r="B17" s="6"/>
      <c r="C17" s="2">
        <v>5.4729999999999999</v>
      </c>
      <c r="D17" s="28"/>
      <c r="E17" s="3">
        <v>825597001</v>
      </c>
      <c r="F17" s="27"/>
      <c r="G17" s="3">
        <v>803244982</v>
      </c>
      <c r="H17" s="27"/>
      <c r="I17" s="3">
        <v>87794382</v>
      </c>
      <c r="J17" s="27"/>
      <c r="K17" s="11"/>
      <c r="L17" s="12"/>
    </row>
    <row r="18" spans="1:12" x14ac:dyDescent="0.2">
      <c r="A18" s="24" t="s">
        <v>12</v>
      </c>
      <c r="B18" s="24"/>
      <c r="C18" s="24"/>
      <c r="D18" s="24"/>
      <c r="E18" s="24"/>
      <c r="F18" s="24"/>
      <c r="G18" s="24"/>
      <c r="H18" s="24"/>
      <c r="I18" s="24"/>
      <c r="J18" s="24"/>
      <c r="K18" s="9"/>
      <c r="L18" s="9"/>
    </row>
    <row r="19" spans="1:12" x14ac:dyDescent="0.2">
      <c r="A19" s="30">
        <v>600</v>
      </c>
      <c r="B19" s="6"/>
      <c r="C19" s="4">
        <v>0.223</v>
      </c>
      <c r="D19" s="29">
        <f>AVERAGE(C19:C20)</f>
        <v>0.217</v>
      </c>
      <c r="E19" s="4">
        <v>7324445</v>
      </c>
      <c r="F19" s="29">
        <f>AVERAGE(E19:E20)</f>
        <v>7528221.5</v>
      </c>
      <c r="G19" s="4">
        <v>24487616</v>
      </c>
      <c r="H19" s="29">
        <f>AVERAGE(G19:G20)</f>
        <v>25244390.5</v>
      </c>
      <c r="I19" s="4">
        <v>2672499</v>
      </c>
      <c r="J19" s="29">
        <f>AVERAGE(I19:I20)</f>
        <v>2667524</v>
      </c>
      <c r="K19" s="10"/>
      <c r="L19" s="9"/>
    </row>
    <row r="20" spans="1:12" x14ac:dyDescent="0.2">
      <c r="A20" s="30"/>
      <c r="B20" s="6"/>
      <c r="C20" s="4">
        <v>0.21099999999999999</v>
      </c>
      <c r="D20" s="29"/>
      <c r="E20" s="4">
        <v>7731998</v>
      </c>
      <c r="F20" s="29"/>
      <c r="G20" s="4">
        <v>26001165</v>
      </c>
      <c r="H20" s="29"/>
      <c r="I20" s="4">
        <v>2662549</v>
      </c>
      <c r="J20" s="29"/>
      <c r="K20" s="10"/>
      <c r="L20" s="9"/>
    </row>
    <row r="21" spans="1:12" x14ac:dyDescent="0.2">
      <c r="A21" s="30">
        <v>1000</v>
      </c>
      <c r="B21" s="6"/>
      <c r="C21" s="4">
        <v>1.175</v>
      </c>
      <c r="D21" s="29">
        <f t="shared" ref="D21" si="22">AVERAGE(C21:C22)</f>
        <v>1.1435</v>
      </c>
      <c r="E21" s="4">
        <v>26339540</v>
      </c>
      <c r="F21" s="29">
        <f t="shared" ref="F21" si="23">AVERAGE(E21:E22)</f>
        <v>26595530</v>
      </c>
      <c r="G21" s="4">
        <v>78752861</v>
      </c>
      <c r="H21" s="29">
        <f t="shared" ref="H21" si="24">AVERAGE(G21:G22)</f>
        <v>80410307</v>
      </c>
      <c r="I21" s="4">
        <v>7543557</v>
      </c>
      <c r="J21" s="29">
        <f t="shared" ref="J21" si="25">AVERAGE(I21:I22)</f>
        <v>7675244</v>
      </c>
      <c r="K21" s="10"/>
      <c r="L21" s="9"/>
    </row>
    <row r="22" spans="1:12" x14ac:dyDescent="0.2">
      <c r="A22" s="30"/>
      <c r="B22" s="6"/>
      <c r="C22" s="4">
        <v>1.1120000000000001</v>
      </c>
      <c r="D22" s="29"/>
      <c r="E22" s="4">
        <v>26851520</v>
      </c>
      <c r="F22" s="29"/>
      <c r="G22" s="4">
        <v>82067753</v>
      </c>
      <c r="H22" s="29"/>
      <c r="I22" s="4">
        <v>7806931</v>
      </c>
      <c r="J22" s="29"/>
      <c r="K22" s="10"/>
      <c r="L22" s="9"/>
    </row>
    <row r="23" spans="1:12" x14ac:dyDescent="0.2">
      <c r="A23" s="30">
        <v>1400</v>
      </c>
      <c r="B23" s="6"/>
      <c r="C23" s="4">
        <v>2.33</v>
      </c>
      <c r="D23" s="29">
        <f t="shared" ref="D23" si="26">AVERAGE(C23:C24)</f>
        <v>2.1615000000000002</v>
      </c>
      <c r="E23" s="4">
        <v>61158019</v>
      </c>
      <c r="F23" s="29">
        <f t="shared" ref="F23" si="27">AVERAGE(E23:E24)</f>
        <v>62864909</v>
      </c>
      <c r="G23" s="4">
        <v>164905088</v>
      </c>
      <c r="H23" s="29">
        <f t="shared" ref="H23" si="28">AVERAGE(G23:G24)</f>
        <v>178115366.5</v>
      </c>
      <c r="I23" s="4">
        <v>14327405</v>
      </c>
      <c r="J23" s="29">
        <f t="shared" ref="J23" si="29">AVERAGE(I23:I24)</f>
        <v>15156666.5</v>
      </c>
      <c r="K23" s="10"/>
      <c r="L23" s="9"/>
    </row>
    <row r="24" spans="1:12" x14ac:dyDescent="0.2">
      <c r="A24" s="30"/>
      <c r="B24" s="6"/>
      <c r="C24" s="4">
        <v>1.9930000000000001</v>
      </c>
      <c r="D24" s="29"/>
      <c r="E24" s="4">
        <v>64571799</v>
      </c>
      <c r="F24" s="29"/>
      <c r="G24" s="4">
        <v>191325645</v>
      </c>
      <c r="H24" s="29"/>
      <c r="I24" s="4">
        <v>15985928</v>
      </c>
      <c r="J24" s="29"/>
      <c r="K24" s="10"/>
      <c r="L24" s="9"/>
    </row>
    <row r="25" spans="1:12" x14ac:dyDescent="0.2">
      <c r="A25" s="30">
        <v>1800</v>
      </c>
      <c r="B25" s="6"/>
      <c r="C25" s="4">
        <v>3.6520000000000001</v>
      </c>
      <c r="D25" s="29">
        <f t="shared" ref="D25" si="30">AVERAGE(C25:C26)</f>
        <v>4.0145</v>
      </c>
      <c r="E25" s="4">
        <v>128554246</v>
      </c>
      <c r="F25" s="29">
        <f t="shared" ref="F25" si="31">AVERAGE(E25:E26)</f>
        <v>124873673</v>
      </c>
      <c r="G25" s="4">
        <v>344296873</v>
      </c>
      <c r="H25" s="29">
        <f t="shared" ref="H25" si="32">AVERAGE(G25:G26)</f>
        <v>325783552</v>
      </c>
      <c r="I25" s="4">
        <v>26587897</v>
      </c>
      <c r="J25" s="29">
        <f t="shared" ref="J25" si="33">AVERAGE(I25:I26)</f>
        <v>25326981</v>
      </c>
      <c r="K25" s="10"/>
      <c r="L25" s="9"/>
    </row>
    <row r="26" spans="1:12" x14ac:dyDescent="0.2">
      <c r="A26" s="30"/>
      <c r="B26" s="6"/>
      <c r="C26" s="4">
        <v>4.3769999999999998</v>
      </c>
      <c r="D26" s="29"/>
      <c r="E26" s="4">
        <v>121193100</v>
      </c>
      <c r="F26" s="29"/>
      <c r="G26" s="4">
        <v>307270231</v>
      </c>
      <c r="H26" s="29"/>
      <c r="I26" s="4">
        <v>24066065</v>
      </c>
      <c r="J26" s="29"/>
      <c r="K26" s="10"/>
      <c r="L26" s="9"/>
    </row>
    <row r="27" spans="1:12" x14ac:dyDescent="0.2">
      <c r="A27" s="30">
        <v>2200</v>
      </c>
      <c r="B27" s="6"/>
      <c r="C27" s="4">
        <v>6.6989999999999998</v>
      </c>
      <c r="D27" s="29">
        <f t="shared" ref="D27" si="34">AVERAGE(C27:C28)</f>
        <v>7.3959999999999999</v>
      </c>
      <c r="E27" s="4">
        <v>211605681</v>
      </c>
      <c r="F27" s="29">
        <f t="shared" ref="F27" si="35">AVERAGE(E27:E28)</f>
        <v>212705942.5</v>
      </c>
      <c r="G27" s="4">
        <v>498391115</v>
      </c>
      <c r="H27" s="29">
        <f t="shared" ref="H27" si="36">AVERAGE(G27:G28)</f>
        <v>501900490</v>
      </c>
      <c r="I27" s="4">
        <v>37545601</v>
      </c>
      <c r="J27" s="29">
        <f t="shared" ref="J27" si="37">AVERAGE(I27:I28)</f>
        <v>37832112.5</v>
      </c>
      <c r="K27" s="10"/>
      <c r="L27" s="9"/>
    </row>
    <row r="28" spans="1:12" x14ac:dyDescent="0.2">
      <c r="A28" s="30"/>
      <c r="B28" s="6"/>
      <c r="C28" s="4">
        <v>8.093</v>
      </c>
      <c r="D28" s="29"/>
      <c r="E28" s="4">
        <v>213806204</v>
      </c>
      <c r="F28" s="29"/>
      <c r="G28" s="4">
        <v>505409865</v>
      </c>
      <c r="H28" s="29"/>
      <c r="I28" s="4">
        <v>38118624</v>
      </c>
      <c r="J28" s="29"/>
      <c r="K28" s="10"/>
      <c r="L28" s="9"/>
    </row>
    <row r="29" spans="1:12" x14ac:dyDescent="0.2">
      <c r="A29" s="30">
        <v>2600</v>
      </c>
      <c r="B29" s="6"/>
      <c r="C29" s="4">
        <v>10.042</v>
      </c>
      <c r="D29" s="29">
        <f t="shared" ref="D29" si="38">AVERAGE(C29:C30)</f>
        <v>10.542999999999999</v>
      </c>
      <c r="E29" s="4">
        <v>347883545</v>
      </c>
      <c r="F29" s="29">
        <f t="shared" ref="F29" si="39">AVERAGE(E29:E30)</f>
        <v>348902650.5</v>
      </c>
      <c r="G29" s="4">
        <v>820296278</v>
      </c>
      <c r="H29" s="29">
        <f t="shared" ref="H29" si="40">AVERAGE(G29:G30)</f>
        <v>826375268.5</v>
      </c>
      <c r="I29" s="4">
        <v>58959790</v>
      </c>
      <c r="J29" s="29">
        <f t="shared" ref="J29" si="41">AVERAGE(I29:I30)</f>
        <v>59364349.5</v>
      </c>
      <c r="K29" s="10"/>
      <c r="L29" s="9"/>
    </row>
    <row r="30" spans="1:12" x14ac:dyDescent="0.2">
      <c r="A30" s="30"/>
      <c r="B30" s="6"/>
      <c r="C30" s="4">
        <v>11.044</v>
      </c>
      <c r="D30" s="29"/>
      <c r="E30" s="4">
        <v>349921756</v>
      </c>
      <c r="F30" s="29"/>
      <c r="G30" s="4">
        <v>832454259</v>
      </c>
      <c r="H30" s="29"/>
      <c r="I30" s="4">
        <v>59768909</v>
      </c>
      <c r="J30" s="29"/>
      <c r="K30" s="10"/>
      <c r="L30" s="9"/>
    </row>
    <row r="31" spans="1:12" x14ac:dyDescent="0.2">
      <c r="A31" s="30">
        <v>3000</v>
      </c>
      <c r="B31" s="6"/>
      <c r="C31" s="4">
        <v>20.515999999999998</v>
      </c>
      <c r="D31" s="29">
        <f t="shared" ref="D31" si="42">AVERAGE(C31:C32)</f>
        <v>23.110499999999998</v>
      </c>
      <c r="E31" s="4">
        <v>513907934</v>
      </c>
      <c r="F31" s="29">
        <f t="shared" ref="F31" si="43">AVERAGE(E31:E32)</f>
        <v>512429509</v>
      </c>
      <c r="G31" s="4">
        <v>1167824874</v>
      </c>
      <c r="H31" s="29">
        <f t="shared" ref="H31" si="44">AVERAGE(G31:G32)</f>
        <v>1158030991.5</v>
      </c>
      <c r="I31" s="4">
        <v>81149186</v>
      </c>
      <c r="J31" s="36">
        <f t="shared" ref="J31" si="45">AVERAGE(I31:I32)</f>
        <v>80480971.5</v>
      </c>
      <c r="K31" s="10"/>
      <c r="L31" s="9"/>
    </row>
    <row r="32" spans="1:12" x14ac:dyDescent="0.2">
      <c r="A32" s="30"/>
      <c r="B32" s="6"/>
      <c r="C32" s="4">
        <v>25.704999999999998</v>
      </c>
      <c r="D32" s="29"/>
      <c r="E32" s="4">
        <v>510951084</v>
      </c>
      <c r="F32" s="29"/>
      <c r="G32" s="4">
        <v>1148237109</v>
      </c>
      <c r="H32" s="29"/>
      <c r="I32" s="4">
        <v>79812757</v>
      </c>
      <c r="J32" s="36"/>
      <c r="K32" s="10"/>
      <c r="L32" s="9"/>
    </row>
    <row r="33" spans="1:12" x14ac:dyDescent="0.2">
      <c r="A33" s="9"/>
      <c r="B33" s="10"/>
      <c r="C33" s="10"/>
      <c r="D33" s="9"/>
      <c r="E33" s="10"/>
      <c r="F33" s="9"/>
      <c r="G33" s="10"/>
      <c r="H33" s="9"/>
      <c r="I33" s="10"/>
      <c r="J33" s="9"/>
      <c r="K33" s="10"/>
      <c r="L33" s="9"/>
    </row>
    <row r="34" spans="1:12" x14ac:dyDescent="0.2">
      <c r="A34" s="9"/>
      <c r="B34" s="10"/>
      <c r="C34" s="10"/>
      <c r="D34" s="9"/>
      <c r="E34" s="10"/>
      <c r="F34" s="9"/>
      <c r="G34" s="10"/>
      <c r="H34" s="9"/>
      <c r="I34" s="10"/>
      <c r="J34" s="9"/>
      <c r="K34" s="10"/>
      <c r="L34" s="9"/>
    </row>
    <row r="35" spans="1:12" x14ac:dyDescent="0.2">
      <c r="A35" s="9"/>
      <c r="B35" s="10"/>
      <c r="C35" s="11"/>
      <c r="D35" s="9"/>
      <c r="E35" s="10" t="s">
        <v>59</v>
      </c>
      <c r="F35" s="9"/>
      <c r="G35" s="10"/>
      <c r="H35" s="9"/>
      <c r="I35" s="10"/>
      <c r="J35" s="9"/>
      <c r="K35" s="10"/>
      <c r="L35" s="9"/>
    </row>
    <row r="36" spans="1:12" x14ac:dyDescent="0.2">
      <c r="A36" s="9"/>
      <c r="B36" s="10"/>
      <c r="C36" s="11"/>
      <c r="D36" s="9"/>
      <c r="E36" s="10"/>
      <c r="F36" s="9"/>
      <c r="G36" s="10"/>
      <c r="H36" s="9"/>
      <c r="I36" s="10"/>
      <c r="J36" s="9"/>
      <c r="K36" s="10"/>
      <c r="L36" s="9"/>
    </row>
    <row r="37" spans="1:12" x14ac:dyDescent="0.2">
      <c r="A37" s="9"/>
      <c r="B37" s="10"/>
      <c r="C37" s="11"/>
      <c r="D37" s="9"/>
      <c r="E37" s="13"/>
      <c r="F37" s="9"/>
      <c r="G37" s="13"/>
      <c r="H37" s="14"/>
      <c r="I37" s="10"/>
      <c r="J37" s="9"/>
      <c r="K37" s="10"/>
      <c r="L37" s="9"/>
    </row>
    <row r="38" spans="1:12" x14ac:dyDescent="0.2">
      <c r="A38" s="9"/>
      <c r="B38" s="10"/>
      <c r="C38" s="10"/>
      <c r="D38" s="9"/>
      <c r="E38" s="10"/>
      <c r="F38" s="9"/>
      <c r="G38" s="10"/>
      <c r="H38" s="14"/>
      <c r="I38" s="10"/>
      <c r="J38" s="9"/>
      <c r="K38" s="10"/>
      <c r="L38" s="9"/>
    </row>
    <row r="39" spans="1:12" x14ac:dyDescent="0.2">
      <c r="A39" s="9"/>
      <c r="B39" s="10"/>
      <c r="C39" s="10"/>
      <c r="D39" s="9"/>
      <c r="E39" s="10"/>
      <c r="F39" s="9"/>
      <c r="G39" s="10"/>
      <c r="H39" s="9"/>
      <c r="I39" s="10"/>
      <c r="J39" s="9"/>
      <c r="K39" s="11"/>
      <c r="L39" s="9"/>
    </row>
    <row r="40" spans="1:12" x14ac:dyDescent="0.2">
      <c r="A40" s="9"/>
      <c r="B40" s="10"/>
      <c r="C40" s="11"/>
      <c r="D40" s="9"/>
      <c r="E40" s="10"/>
      <c r="F40" s="9"/>
      <c r="G40" s="10"/>
      <c r="H40" s="9"/>
      <c r="I40" s="10"/>
      <c r="J40" s="9"/>
      <c r="K40" s="10"/>
      <c r="L40" s="9"/>
    </row>
  </sheetData>
  <mergeCells count="74">
    <mergeCell ref="A18:J18"/>
    <mergeCell ref="A31:A32"/>
    <mergeCell ref="D31:D32"/>
    <mergeCell ref="F31:F32"/>
    <mergeCell ref="H31:H32"/>
    <mergeCell ref="J31:J32"/>
    <mergeCell ref="A29:A30"/>
    <mergeCell ref="D29:D30"/>
    <mergeCell ref="F29:F30"/>
    <mergeCell ref="H29:H30"/>
    <mergeCell ref="J29:J30"/>
    <mergeCell ref="A27:A28"/>
    <mergeCell ref="D27:D28"/>
    <mergeCell ref="F27:F28"/>
    <mergeCell ref="H27:H28"/>
    <mergeCell ref="J27:J28"/>
    <mergeCell ref="A25:A26"/>
    <mergeCell ref="D25:D26"/>
    <mergeCell ref="F25:F26"/>
    <mergeCell ref="H25:H26"/>
    <mergeCell ref="J25:J26"/>
    <mergeCell ref="A23:A24"/>
    <mergeCell ref="D23:D24"/>
    <mergeCell ref="F23:F24"/>
    <mergeCell ref="H23:H24"/>
    <mergeCell ref="J23:J24"/>
    <mergeCell ref="A21:A22"/>
    <mergeCell ref="D21:D22"/>
    <mergeCell ref="F21:F22"/>
    <mergeCell ref="H21:H22"/>
    <mergeCell ref="J21:J22"/>
    <mergeCell ref="A19:A20"/>
    <mergeCell ref="D19:D20"/>
    <mergeCell ref="F19:F20"/>
    <mergeCell ref="H19:H20"/>
    <mergeCell ref="J19:J20"/>
    <mergeCell ref="A16:A17"/>
    <mergeCell ref="D16:D17"/>
    <mergeCell ref="F16:F17"/>
    <mergeCell ref="H16:H17"/>
    <mergeCell ref="J16:J17"/>
    <mergeCell ref="A14:A15"/>
    <mergeCell ref="D14:D15"/>
    <mergeCell ref="F14:F15"/>
    <mergeCell ref="H14:H15"/>
    <mergeCell ref="J14:J15"/>
    <mergeCell ref="A12:A13"/>
    <mergeCell ref="D12:D13"/>
    <mergeCell ref="F12:F13"/>
    <mergeCell ref="H12:H13"/>
    <mergeCell ref="J12:J13"/>
    <mergeCell ref="A10:A11"/>
    <mergeCell ref="D10:D11"/>
    <mergeCell ref="F10:F11"/>
    <mergeCell ref="H10:H11"/>
    <mergeCell ref="J10:J11"/>
    <mergeCell ref="A8:A9"/>
    <mergeCell ref="D8:D9"/>
    <mergeCell ref="F8:F9"/>
    <mergeCell ref="H8:H9"/>
    <mergeCell ref="J8:J9"/>
    <mergeCell ref="A6:A7"/>
    <mergeCell ref="D6:D7"/>
    <mergeCell ref="F6:F7"/>
    <mergeCell ref="H6:H7"/>
    <mergeCell ref="J6:J7"/>
    <mergeCell ref="A1:B1"/>
    <mergeCell ref="C1:J1"/>
    <mergeCell ref="A4:A5"/>
    <mergeCell ref="D4:D5"/>
    <mergeCell ref="F4:F5"/>
    <mergeCell ref="H4:H5"/>
    <mergeCell ref="J4:J5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C231"/>
  <sheetViews>
    <sheetView tabSelected="1" topLeftCell="H160" zoomScale="33" zoomScaleNormal="70" workbookViewId="0">
      <selection activeCell="K162" sqref="K162"/>
    </sheetView>
  </sheetViews>
  <sheetFormatPr baseColWidth="10" defaultColWidth="8.83203125" defaultRowHeight="15" x14ac:dyDescent="0.2"/>
  <cols>
    <col min="10" max="10" width="11.6640625" bestFit="1" customWidth="1"/>
    <col min="11" max="11" width="30.83203125" customWidth="1"/>
    <col min="12" max="12" width="35.1640625" customWidth="1"/>
    <col min="13" max="13" width="35.33203125" customWidth="1"/>
    <col min="14" max="14" width="34.83203125" customWidth="1"/>
    <col min="15" max="15" width="26.6640625" customWidth="1"/>
  </cols>
  <sheetData>
    <row r="5" spans="2:29" x14ac:dyDescent="0.2">
      <c r="B5" s="5" t="s">
        <v>2</v>
      </c>
      <c r="E5" s="39"/>
      <c r="J5" t="s">
        <v>37</v>
      </c>
      <c r="K5" t="s">
        <v>17</v>
      </c>
      <c r="L5" t="s">
        <v>18</v>
      </c>
      <c r="M5" t="s">
        <v>19</v>
      </c>
      <c r="N5" t="s">
        <v>20</v>
      </c>
    </row>
    <row r="6" spans="2:29" x14ac:dyDescent="0.2">
      <c r="B6" s="37">
        <v>600</v>
      </c>
      <c r="E6" s="40"/>
      <c r="J6">
        <v>0</v>
      </c>
    </row>
    <row r="7" spans="2:29" x14ac:dyDescent="0.2">
      <c r="B7" s="38"/>
      <c r="E7" s="40"/>
      <c r="J7">
        <v>600</v>
      </c>
      <c r="K7">
        <v>0.25</v>
      </c>
      <c r="L7">
        <v>0.28849999999999998</v>
      </c>
      <c r="M7">
        <v>0.16099999999999998</v>
      </c>
      <c r="N7">
        <v>0.14849999999999999</v>
      </c>
    </row>
    <row r="8" spans="2:29" x14ac:dyDescent="0.2">
      <c r="B8" s="37">
        <v>1000</v>
      </c>
      <c r="E8" s="40"/>
      <c r="J8">
        <v>1000</v>
      </c>
      <c r="K8">
        <v>2.3129999999999997</v>
      </c>
      <c r="L8">
        <v>2.6864999999999997</v>
      </c>
      <c r="M8">
        <v>0.753</v>
      </c>
      <c r="N8">
        <v>0.8135</v>
      </c>
    </row>
    <row r="9" spans="2:29" x14ac:dyDescent="0.2">
      <c r="B9" s="38"/>
      <c r="E9" s="40"/>
      <c r="J9">
        <v>1400</v>
      </c>
      <c r="K9">
        <v>5.9</v>
      </c>
      <c r="L9">
        <v>6.4649999999999999</v>
      </c>
      <c r="M9">
        <v>2.15</v>
      </c>
      <c r="N9">
        <v>2.37</v>
      </c>
    </row>
    <row r="10" spans="2:29" x14ac:dyDescent="0.2">
      <c r="B10" s="37">
        <v>1400</v>
      </c>
      <c r="E10" s="40"/>
      <c r="J10">
        <v>1800</v>
      </c>
      <c r="K10">
        <v>35.597000000000001</v>
      </c>
      <c r="L10">
        <v>37.615499999999997</v>
      </c>
      <c r="M10">
        <v>4.7910000000000004</v>
      </c>
      <c r="N10">
        <v>5.0949999999999998</v>
      </c>
    </row>
    <row r="11" spans="2:29" x14ac:dyDescent="0.2">
      <c r="B11" s="38"/>
      <c r="E11" s="40"/>
      <c r="J11">
        <v>2200</v>
      </c>
      <c r="K11">
        <v>77.797499999999999</v>
      </c>
      <c r="L11">
        <v>76.255499999999998</v>
      </c>
      <c r="M11">
        <v>8.6319999999999997</v>
      </c>
      <c r="N11">
        <v>9.6449999999999996</v>
      </c>
    </row>
    <row r="12" spans="2:29" x14ac:dyDescent="0.2">
      <c r="B12" s="37">
        <v>1800</v>
      </c>
      <c r="E12" s="40"/>
      <c r="J12">
        <v>2600</v>
      </c>
      <c r="K12">
        <v>133.4855</v>
      </c>
      <c r="L12">
        <v>128.85849999999999</v>
      </c>
      <c r="M12">
        <v>15.501999999999999</v>
      </c>
      <c r="N12">
        <v>16.686</v>
      </c>
    </row>
    <row r="13" spans="2:29" x14ac:dyDescent="0.2">
      <c r="B13" s="38"/>
      <c r="E13" s="40"/>
      <c r="J13">
        <v>3000</v>
      </c>
      <c r="K13">
        <v>220.09899999999999</v>
      </c>
      <c r="L13">
        <v>215.66149999999999</v>
      </c>
      <c r="M13">
        <v>23.802999999999997</v>
      </c>
      <c r="N13">
        <v>25.638500000000001</v>
      </c>
    </row>
    <row r="14" spans="2:29" x14ac:dyDescent="0.2">
      <c r="B14" s="37">
        <v>2200</v>
      </c>
      <c r="E14" s="40"/>
      <c r="J14">
        <v>3500</v>
      </c>
      <c r="AC14" t="s">
        <v>33</v>
      </c>
    </row>
    <row r="15" spans="2:29" x14ac:dyDescent="0.2">
      <c r="B15" s="38"/>
      <c r="E15" s="40"/>
    </row>
    <row r="16" spans="2:29" x14ac:dyDescent="0.2">
      <c r="B16" s="37">
        <v>2600</v>
      </c>
      <c r="E16" s="40"/>
    </row>
    <row r="17" spans="2:14" x14ac:dyDescent="0.2">
      <c r="B17" s="38"/>
      <c r="E17" s="40"/>
    </row>
    <row r="18" spans="2:14" x14ac:dyDescent="0.2">
      <c r="B18" s="37">
        <v>3000</v>
      </c>
      <c r="E18" s="40"/>
    </row>
    <row r="19" spans="2:14" x14ac:dyDescent="0.2">
      <c r="B19" s="38"/>
      <c r="E19" s="41"/>
    </row>
    <row r="30" spans="2:14" x14ac:dyDescent="0.2">
      <c r="J30" t="s">
        <v>38</v>
      </c>
      <c r="K30" t="s">
        <v>21</v>
      </c>
      <c r="L30" t="s">
        <v>22</v>
      </c>
      <c r="M30" t="s">
        <v>23</v>
      </c>
      <c r="N30" t="s">
        <v>24</v>
      </c>
    </row>
    <row r="31" spans="2:14" x14ac:dyDescent="0.2">
      <c r="J31">
        <v>0</v>
      </c>
    </row>
    <row r="32" spans="2:14" x14ac:dyDescent="0.2">
      <c r="J32">
        <v>600</v>
      </c>
      <c r="K32">
        <f t="shared" ref="K32:K38" si="0">(2*J7^3) /K7</f>
        <v>1728000000</v>
      </c>
      <c r="L32">
        <f>(2*J7^3) /L7</f>
        <v>1497400346.6204507</v>
      </c>
      <c r="M32">
        <f>(2*J7^3) /M7</f>
        <v>2683229813.6645966</v>
      </c>
      <c r="N32">
        <f>(2*J7^3) /N7</f>
        <v>2909090909.090909</v>
      </c>
    </row>
    <row r="33" spans="10:29" x14ac:dyDescent="0.2">
      <c r="J33">
        <v>1000</v>
      </c>
      <c r="K33">
        <f t="shared" si="0"/>
        <v>864677907.47946405</v>
      </c>
      <c r="L33">
        <f t="shared" ref="L33:L37" si="1">(2*J8^3) /L8</f>
        <v>744463056.02084506</v>
      </c>
      <c r="M33">
        <f t="shared" ref="M33:M38" si="2">(2*J8^3) /M8</f>
        <v>2656042496.6799469</v>
      </c>
      <c r="N33">
        <f t="shared" ref="N33:N38" si="3">(2*J8^3) /N8</f>
        <v>2458512599.8770742</v>
      </c>
    </row>
    <row r="34" spans="10:29" x14ac:dyDescent="0.2">
      <c r="J34">
        <v>1400</v>
      </c>
      <c r="K34">
        <f t="shared" si="0"/>
        <v>930169491.52542365</v>
      </c>
      <c r="L34">
        <f t="shared" si="1"/>
        <v>848878576.95282292</v>
      </c>
      <c r="M34">
        <f t="shared" si="2"/>
        <v>2552558139.534884</v>
      </c>
      <c r="N34">
        <f t="shared" si="3"/>
        <v>2315611814.3459916</v>
      </c>
    </row>
    <row r="35" spans="10:29" x14ac:dyDescent="0.2">
      <c r="J35">
        <v>1800</v>
      </c>
      <c r="K35">
        <f t="shared" si="0"/>
        <v>327668061.91532993</v>
      </c>
      <c r="L35">
        <f t="shared" si="1"/>
        <v>310084938.38975954</v>
      </c>
      <c r="M35">
        <f t="shared" si="2"/>
        <v>2434564809.0169067</v>
      </c>
      <c r="N35">
        <f t="shared" si="3"/>
        <v>2289303238.4690876</v>
      </c>
    </row>
    <row r="36" spans="10:29" x14ac:dyDescent="0.2">
      <c r="J36">
        <v>2200</v>
      </c>
      <c r="K36">
        <f t="shared" si="0"/>
        <v>273736302.5804171</v>
      </c>
      <c r="L36">
        <f t="shared" si="1"/>
        <v>279271659.09344244</v>
      </c>
      <c r="M36">
        <f t="shared" si="2"/>
        <v>2467099165.8943467</v>
      </c>
      <c r="N36">
        <f t="shared" si="3"/>
        <v>2207983411.0938311</v>
      </c>
      <c r="AC36" t="s">
        <v>34</v>
      </c>
    </row>
    <row r="37" spans="10:29" x14ac:dyDescent="0.2">
      <c r="J37">
        <v>2600</v>
      </c>
      <c r="K37">
        <f t="shared" si="0"/>
        <v>263339463.83689615</v>
      </c>
      <c r="L37">
        <f t="shared" si="1"/>
        <v>272795353.04229057</v>
      </c>
      <c r="M37">
        <f t="shared" si="2"/>
        <v>2267578376.9836154</v>
      </c>
      <c r="N37">
        <f t="shared" si="3"/>
        <v>2106676255.5435696</v>
      </c>
    </row>
    <row r="38" spans="10:29" x14ac:dyDescent="0.2">
      <c r="J38">
        <v>3000</v>
      </c>
      <c r="K38">
        <f t="shared" si="0"/>
        <v>245344140.59127939</v>
      </c>
      <c r="L38">
        <f>(2*J13^3) /L13</f>
        <v>250392397.34491321</v>
      </c>
      <c r="M38">
        <f t="shared" si="2"/>
        <v>2268621602.3190355</v>
      </c>
      <c r="N38">
        <f t="shared" si="3"/>
        <v>2106207461.4349513</v>
      </c>
    </row>
    <row r="39" spans="10:29" x14ac:dyDescent="0.2">
      <c r="J39">
        <v>3500</v>
      </c>
    </row>
    <row r="54" spans="10:29" x14ac:dyDescent="0.2">
      <c r="J54" t="s">
        <v>38</v>
      </c>
      <c r="K54" t="s">
        <v>27</v>
      </c>
      <c r="L54" t="s">
        <v>26</v>
      </c>
      <c r="M54" t="s">
        <v>25</v>
      </c>
      <c r="N54" t="s">
        <v>28</v>
      </c>
    </row>
    <row r="55" spans="10:29" x14ac:dyDescent="0.2">
      <c r="J55">
        <v>0</v>
      </c>
    </row>
    <row r="56" spans="10:29" x14ac:dyDescent="0.2">
      <c r="J56">
        <v>600</v>
      </c>
      <c r="K56">
        <v>244801580.5</v>
      </c>
      <c r="L56">
        <v>38711075</v>
      </c>
      <c r="M56">
        <v>27429390.5</v>
      </c>
      <c r="N56">
        <v>55815364.5</v>
      </c>
    </row>
    <row r="57" spans="10:29" x14ac:dyDescent="0.2">
      <c r="J57">
        <v>1000</v>
      </c>
      <c r="K57">
        <v>1250837333</v>
      </c>
      <c r="L57">
        <v>212819358</v>
      </c>
      <c r="M57">
        <v>127617735.5</v>
      </c>
      <c r="N57">
        <v>254270375</v>
      </c>
    </row>
    <row r="58" spans="10:29" x14ac:dyDescent="0.2">
      <c r="J58">
        <v>1400</v>
      </c>
      <c r="K58">
        <v>3557193671</v>
      </c>
      <c r="L58">
        <v>805876293.5</v>
      </c>
      <c r="M58">
        <v>354467042.5</v>
      </c>
      <c r="N58">
        <v>689174408</v>
      </c>
    </row>
    <row r="59" spans="10:29" x14ac:dyDescent="0.2">
      <c r="J59">
        <v>1800</v>
      </c>
      <c r="K59">
        <v>9557404385</v>
      </c>
      <c r="L59">
        <v>7417293930</v>
      </c>
      <c r="M59">
        <v>783066839.5</v>
      </c>
      <c r="N59">
        <v>1469948247</v>
      </c>
    </row>
    <row r="60" spans="10:29" x14ac:dyDescent="0.2">
      <c r="J60">
        <v>2200</v>
      </c>
      <c r="K60">
        <v>18453910780</v>
      </c>
      <c r="L60">
        <v>27091367960</v>
      </c>
      <c r="M60">
        <v>2111207829</v>
      </c>
      <c r="N60">
        <v>2656913799.5</v>
      </c>
      <c r="AC60" t="s">
        <v>35</v>
      </c>
    </row>
    <row r="61" spans="10:29" x14ac:dyDescent="0.2">
      <c r="J61">
        <v>2600</v>
      </c>
      <c r="K61">
        <v>31344029913.5</v>
      </c>
      <c r="L61">
        <v>57178458581</v>
      </c>
      <c r="M61">
        <v>4409788963</v>
      </c>
      <c r="N61">
        <v>4393002846</v>
      </c>
    </row>
    <row r="62" spans="10:29" x14ac:dyDescent="0.2">
      <c r="J62">
        <v>3000</v>
      </c>
      <c r="K62">
        <v>50795978417.5</v>
      </c>
      <c r="L62">
        <v>109902738726</v>
      </c>
      <c r="M62">
        <v>6775250233</v>
      </c>
      <c r="N62">
        <v>6744975179.5</v>
      </c>
    </row>
    <row r="63" spans="10:29" x14ac:dyDescent="0.2">
      <c r="J63">
        <v>3500</v>
      </c>
    </row>
    <row r="74" spans="10:14" x14ac:dyDescent="0.2">
      <c r="J74" t="s">
        <v>38</v>
      </c>
      <c r="K74" t="s">
        <v>29</v>
      </c>
      <c r="L74" t="s">
        <v>30</v>
      </c>
      <c r="M74" t="s">
        <v>31</v>
      </c>
      <c r="N74" t="s">
        <v>32</v>
      </c>
    </row>
    <row r="75" spans="10:14" x14ac:dyDescent="0.2">
      <c r="J75">
        <v>0</v>
      </c>
    </row>
    <row r="76" spans="10:14" x14ac:dyDescent="0.2">
      <c r="J76">
        <v>4096</v>
      </c>
      <c r="K76">
        <v>62.618499999999997</v>
      </c>
      <c r="L76">
        <v>50.807500000000005</v>
      </c>
      <c r="M76">
        <v>51.779499999999999</v>
      </c>
      <c r="N76">
        <v>53.169499999999999</v>
      </c>
    </row>
    <row r="77" spans="10:14" x14ac:dyDescent="0.2">
      <c r="J77">
        <v>6144</v>
      </c>
      <c r="K77">
        <v>229.33699999999999</v>
      </c>
      <c r="L77">
        <v>176.43899999999999</v>
      </c>
      <c r="M77">
        <v>146.0155</v>
      </c>
      <c r="N77">
        <v>173.74650000000003</v>
      </c>
    </row>
    <row r="78" spans="10:14" x14ac:dyDescent="0.2">
      <c r="J78">
        <v>8192</v>
      </c>
      <c r="K78">
        <v>566.49099999999999</v>
      </c>
      <c r="L78">
        <v>333.04050000000001</v>
      </c>
      <c r="M78">
        <v>340.20799999999997</v>
      </c>
      <c r="N78">
        <v>428.77350000000001</v>
      </c>
    </row>
    <row r="79" spans="10:14" x14ac:dyDescent="0.2">
      <c r="J79">
        <v>10240</v>
      </c>
      <c r="K79">
        <v>1120.1275000000001</v>
      </c>
      <c r="L79">
        <v>731.06500000000005</v>
      </c>
      <c r="M79">
        <v>553.43600000000004</v>
      </c>
      <c r="N79">
        <v>545.9905</v>
      </c>
    </row>
    <row r="80" spans="10:14" x14ac:dyDescent="0.2">
      <c r="J80">
        <v>13107</v>
      </c>
    </row>
    <row r="82" spans="29:29" x14ac:dyDescent="0.2">
      <c r="AC82" t="s">
        <v>36</v>
      </c>
    </row>
    <row r="96" spans="29:29" ht="16" thickBot="1" x14ac:dyDescent="0.25"/>
    <row r="97" spans="10:14" ht="16" thickBot="1" x14ac:dyDescent="0.25">
      <c r="J97" t="s">
        <v>50</v>
      </c>
      <c r="K97" s="15" t="s">
        <v>23</v>
      </c>
      <c r="L97" s="16" t="s">
        <v>39</v>
      </c>
      <c r="M97" s="16" t="s">
        <v>40</v>
      </c>
      <c r="N97" s="16" t="s">
        <v>41</v>
      </c>
    </row>
    <row r="98" spans="10:14" x14ac:dyDescent="0.2">
      <c r="J98" s="17">
        <v>0</v>
      </c>
    </row>
    <row r="99" spans="10:14" x14ac:dyDescent="0.2">
      <c r="J99" s="18">
        <v>4096</v>
      </c>
      <c r="K99">
        <f>(2*J76^3)/K76</f>
        <v>2194861797.5837812</v>
      </c>
      <c r="L99">
        <f>(2*J76^3)/L76</f>
        <v>2705091836.2840128</v>
      </c>
      <c r="M99">
        <f>(2*J76^3)/M76</f>
        <v>2654312101.7391052</v>
      </c>
      <c r="N99">
        <f>(2*J76^3)/N76</f>
        <v>2584920931.5867181</v>
      </c>
    </row>
    <row r="100" spans="10:14" x14ac:dyDescent="0.2">
      <c r="J100" s="19">
        <v>6144</v>
      </c>
      <c r="K100">
        <f>(2*J77^3)/K77</f>
        <v>2022597609.4917088</v>
      </c>
      <c r="L100">
        <f>(2*J77^3)/L77</f>
        <v>2628990574.4648294</v>
      </c>
      <c r="M100">
        <f t="shared" ref="M100:M102" si="4">(2*J77^3)/M77</f>
        <v>3176761836.7091165</v>
      </c>
      <c r="N100">
        <f t="shared" ref="N100:N102" si="5">(2*J77^3)/N77</f>
        <v>2669731292.2447352</v>
      </c>
    </row>
    <row r="101" spans="10:14" x14ac:dyDescent="0.2">
      <c r="J101" s="18">
        <v>8192</v>
      </c>
      <c r="K101">
        <f t="shared" ref="K101:K102" si="6">(2*J78^3)/K78</f>
        <v>1940916321.3113713</v>
      </c>
      <c r="L101">
        <f>(2*J78^3)/L78</f>
        <v>3301435194.1460571</v>
      </c>
      <c r="M101">
        <f t="shared" si="4"/>
        <v>3231880578.2815223</v>
      </c>
      <c r="N101">
        <f t="shared" si="5"/>
        <v>2564318055.5141582</v>
      </c>
    </row>
    <row r="102" spans="10:14" x14ac:dyDescent="0.2">
      <c r="J102" s="19">
        <v>10240</v>
      </c>
      <c r="K102">
        <f t="shared" si="6"/>
        <v>1917177864.1270747</v>
      </c>
      <c r="L102">
        <f t="shared" ref="L102" si="7">(2*J79^3)/L79</f>
        <v>2937472930.5875673</v>
      </c>
      <c r="M102">
        <f t="shared" si="4"/>
        <v>3880274590.0158281</v>
      </c>
      <c r="N102">
        <f t="shared" si="5"/>
        <v>3933188669.0336189</v>
      </c>
    </row>
    <row r="103" spans="10:14" ht="16" thickBot="1" x14ac:dyDescent="0.25">
      <c r="J103" s="20">
        <v>13107</v>
      </c>
    </row>
    <row r="130" spans="10:14" ht="16" thickBot="1" x14ac:dyDescent="0.25"/>
    <row r="131" spans="10:14" ht="16" thickBot="1" x14ac:dyDescent="0.25">
      <c r="J131" t="s">
        <v>50</v>
      </c>
      <c r="K131" s="15" t="s">
        <v>43</v>
      </c>
      <c r="L131" s="16" t="s">
        <v>42</v>
      </c>
      <c r="M131" s="16" t="s">
        <v>44</v>
      </c>
      <c r="N131" s="16" t="s">
        <v>45</v>
      </c>
    </row>
    <row r="132" spans="10:14" x14ac:dyDescent="0.2">
      <c r="J132" s="17">
        <v>0</v>
      </c>
    </row>
    <row r="133" spans="10:14" x14ac:dyDescent="0.2">
      <c r="J133" s="18">
        <v>4096</v>
      </c>
      <c r="K133">
        <v>17693607888</v>
      </c>
      <c r="L133">
        <v>9814172140.5</v>
      </c>
      <c r="M133">
        <v>9140447167</v>
      </c>
      <c r="N133">
        <v>8831148585.5</v>
      </c>
    </row>
    <row r="134" spans="10:14" x14ac:dyDescent="0.2">
      <c r="J134" s="19">
        <v>6144</v>
      </c>
      <c r="K134">
        <v>59671750744</v>
      </c>
      <c r="L134">
        <v>18130550509</v>
      </c>
      <c r="M134">
        <v>30804489370.5</v>
      </c>
      <c r="N134">
        <v>29842267168.5</v>
      </c>
    </row>
    <row r="135" spans="10:14" x14ac:dyDescent="0.2">
      <c r="J135" s="18">
        <v>8192</v>
      </c>
      <c r="K135">
        <v>141342902529</v>
      </c>
      <c r="L135">
        <v>78346824534</v>
      </c>
      <c r="M135">
        <v>72982268044.5</v>
      </c>
      <c r="N135">
        <v>70643129174</v>
      </c>
    </row>
    <row r="136" spans="10:14" x14ac:dyDescent="0.2">
      <c r="J136" s="19">
        <v>10240</v>
      </c>
      <c r="K136">
        <v>275894042187</v>
      </c>
      <c r="L136">
        <v>153120268290.5</v>
      </c>
      <c r="M136">
        <v>142243545704</v>
      </c>
      <c r="N136">
        <v>137548333022.5</v>
      </c>
    </row>
    <row r="137" spans="10:14" ht="16" thickBot="1" x14ac:dyDescent="0.25">
      <c r="J137" s="20">
        <v>13107</v>
      </c>
    </row>
    <row r="148" spans="10:14" ht="16" thickBot="1" x14ac:dyDescent="0.25"/>
    <row r="149" spans="10:14" ht="16" thickBot="1" x14ac:dyDescent="0.25">
      <c r="J149" t="s">
        <v>50</v>
      </c>
      <c r="K149" s="15" t="s">
        <v>46</v>
      </c>
      <c r="L149" s="16" t="s">
        <v>47</v>
      </c>
      <c r="M149" s="16" t="s">
        <v>48</v>
      </c>
      <c r="N149" s="16" t="s">
        <v>45</v>
      </c>
    </row>
    <row r="150" spans="10:14" x14ac:dyDescent="0.2">
      <c r="J150" s="17">
        <v>0</v>
      </c>
    </row>
    <row r="151" spans="10:14" x14ac:dyDescent="0.2">
      <c r="J151" s="18">
        <v>4096</v>
      </c>
      <c r="K151">
        <v>17166377059.5</v>
      </c>
      <c r="L151">
        <v>30559492255</v>
      </c>
      <c r="M151">
        <v>21767062017.5</v>
      </c>
      <c r="N151">
        <v>18616852734</v>
      </c>
    </row>
    <row r="152" spans="10:14" x14ac:dyDescent="0.2">
      <c r="J152" s="19">
        <v>6144</v>
      </c>
      <c r="K152">
        <v>58587951123.5</v>
      </c>
      <c r="L152">
        <v>100416373003.5</v>
      </c>
      <c r="M152">
        <v>73731692124.5</v>
      </c>
      <c r="N152">
        <v>63630627003.5</v>
      </c>
    </row>
    <row r="153" spans="10:14" x14ac:dyDescent="0.2">
      <c r="J153" s="18">
        <v>8192</v>
      </c>
      <c r="K153">
        <v>137833692989.5</v>
      </c>
      <c r="L153">
        <v>245260640107.5</v>
      </c>
      <c r="M153">
        <v>174513887294.5</v>
      </c>
      <c r="N153">
        <v>148331637523.5</v>
      </c>
    </row>
    <row r="154" spans="10:14" x14ac:dyDescent="0.2">
      <c r="J154" s="19">
        <v>10240</v>
      </c>
      <c r="K154">
        <v>278027618914.5</v>
      </c>
      <c r="L154">
        <v>480415555942</v>
      </c>
      <c r="M154">
        <v>347040413937.5</v>
      </c>
      <c r="N154">
        <v>298274382335.5</v>
      </c>
    </row>
    <row r="155" spans="10:14" ht="16" thickBot="1" x14ac:dyDescent="0.25">
      <c r="J155" s="20">
        <v>13107</v>
      </c>
    </row>
    <row r="168" spans="10:14" x14ac:dyDescent="0.2">
      <c r="J168" t="s">
        <v>50</v>
      </c>
      <c r="K168" t="s">
        <v>53</v>
      </c>
      <c r="L168" t="s">
        <v>49</v>
      </c>
      <c r="M168" s="21" t="s">
        <v>52</v>
      </c>
      <c r="N168" s="21" t="s">
        <v>51</v>
      </c>
    </row>
    <row r="169" spans="10:14" x14ac:dyDescent="0.2">
      <c r="J169">
        <v>0</v>
      </c>
      <c r="M169" s="21"/>
      <c r="N169" s="21"/>
    </row>
    <row r="170" spans="10:14" x14ac:dyDescent="0.2">
      <c r="J170">
        <v>600</v>
      </c>
      <c r="K170">
        <f>(2*J170^3)/M170</f>
        <v>5958620689.6551714</v>
      </c>
      <c r="L170">
        <f>(2*J170^3)/N170</f>
        <v>1990783410.1382489</v>
      </c>
      <c r="M170" s="21">
        <v>7.2500000000000009E-2</v>
      </c>
      <c r="N170" s="21">
        <v>0.217</v>
      </c>
    </row>
    <row r="171" spans="10:14" x14ac:dyDescent="0.2">
      <c r="J171">
        <v>1000</v>
      </c>
      <c r="K171">
        <f t="shared" ref="K171:K175" si="8">(2*J171^3)/M171</f>
        <v>12539184952.978056</v>
      </c>
      <c r="L171">
        <f t="shared" ref="L171:L176" si="9">(2*J171^3)/N171</f>
        <v>1749016178.3996503</v>
      </c>
      <c r="M171" s="21">
        <v>0.1595</v>
      </c>
      <c r="N171" s="21">
        <v>1.1435</v>
      </c>
    </row>
    <row r="172" spans="10:14" x14ac:dyDescent="0.2">
      <c r="J172">
        <v>1400</v>
      </c>
      <c r="K172">
        <f t="shared" si="8"/>
        <v>11627118644.067797</v>
      </c>
      <c r="L172">
        <f t="shared" si="9"/>
        <v>2538977561.878325</v>
      </c>
      <c r="M172" s="21">
        <v>0.47199999999999998</v>
      </c>
      <c r="N172" s="21">
        <v>2.1615000000000002</v>
      </c>
    </row>
    <row r="173" spans="10:14" x14ac:dyDescent="0.2">
      <c r="J173">
        <v>1800</v>
      </c>
      <c r="K173">
        <f t="shared" si="8"/>
        <v>10652054794.520548</v>
      </c>
      <c r="L173">
        <f t="shared" si="9"/>
        <v>2905467679.6612282</v>
      </c>
      <c r="M173" s="21">
        <v>1.095</v>
      </c>
      <c r="N173" s="21">
        <v>4.0145</v>
      </c>
    </row>
    <row r="174" spans="10:14" x14ac:dyDescent="0.2">
      <c r="J174">
        <v>2200</v>
      </c>
      <c r="K174">
        <f t="shared" si="8"/>
        <v>10597661109.728788</v>
      </c>
      <c r="L174">
        <f>(2*J174^3)/N174</f>
        <v>2879394267.1714439</v>
      </c>
      <c r="M174" s="21">
        <v>2.0095000000000001</v>
      </c>
      <c r="N174" s="21">
        <v>7.3959999999999999</v>
      </c>
    </row>
    <row r="175" spans="10:14" x14ac:dyDescent="0.2">
      <c r="J175">
        <v>2600</v>
      </c>
      <c r="K175">
        <f t="shared" si="8"/>
        <v>10451018284.525047</v>
      </c>
      <c r="L175">
        <f t="shared" si="9"/>
        <v>3334155363.7484589</v>
      </c>
      <c r="M175" s="21">
        <v>3.3635000000000002</v>
      </c>
      <c r="N175" s="21">
        <v>10.542999999999999</v>
      </c>
    </row>
    <row r="176" spans="10:14" x14ac:dyDescent="0.2">
      <c r="J176">
        <v>3000</v>
      </c>
      <c r="K176">
        <f>(2*J176^3)/M176</f>
        <v>9561752988.0478096</v>
      </c>
      <c r="L176">
        <f t="shared" si="9"/>
        <v>2336600246.6411371</v>
      </c>
      <c r="M176" s="21">
        <v>5.6475</v>
      </c>
      <c r="N176" s="21">
        <v>23.110499999999998</v>
      </c>
    </row>
    <row r="177" spans="10:14" x14ac:dyDescent="0.2">
      <c r="J177">
        <v>3500</v>
      </c>
      <c r="M177" s="21"/>
      <c r="N177" s="21"/>
    </row>
    <row r="184" spans="10:14" x14ac:dyDescent="0.2">
      <c r="K184" s="21" t="s">
        <v>52</v>
      </c>
      <c r="L184" s="21" t="s">
        <v>51</v>
      </c>
      <c r="M184" s="21" t="s">
        <v>54</v>
      </c>
    </row>
    <row r="185" spans="10:14" x14ac:dyDescent="0.2">
      <c r="K185" s="21"/>
      <c r="L185" s="21"/>
      <c r="M185" s="21"/>
    </row>
    <row r="186" spans="10:14" x14ac:dyDescent="0.2">
      <c r="K186" s="21">
        <v>7.2500000000000009E-2</v>
      </c>
      <c r="L186" s="21">
        <v>0.217</v>
      </c>
      <c r="M186" s="21">
        <v>0.16099999999999998</v>
      </c>
    </row>
    <row r="187" spans="10:14" x14ac:dyDescent="0.2">
      <c r="K187" s="21">
        <v>0.1595</v>
      </c>
      <c r="L187" s="21">
        <v>1.1435</v>
      </c>
      <c r="M187" s="21">
        <v>0.753</v>
      </c>
    </row>
    <row r="188" spans="10:14" x14ac:dyDescent="0.2">
      <c r="K188" s="21">
        <v>0.47199999999999998</v>
      </c>
      <c r="L188" s="21">
        <v>2.1615000000000002</v>
      </c>
      <c r="M188" s="21">
        <v>2.15</v>
      </c>
    </row>
    <row r="189" spans="10:14" x14ac:dyDescent="0.2">
      <c r="K189" s="21">
        <v>1.095</v>
      </c>
      <c r="L189" s="21">
        <v>4.0145</v>
      </c>
      <c r="M189" s="21">
        <v>4.7910000000000004</v>
      </c>
    </row>
    <row r="190" spans="10:14" x14ac:dyDescent="0.2">
      <c r="K190" s="21">
        <v>2.0095000000000001</v>
      </c>
      <c r="L190" s="21">
        <v>7.3959999999999999</v>
      </c>
      <c r="M190" s="21">
        <v>8.6319999999999997</v>
      </c>
    </row>
    <row r="191" spans="10:14" x14ac:dyDescent="0.2">
      <c r="K191" s="21">
        <v>3.3635000000000002</v>
      </c>
      <c r="L191" s="21">
        <v>10.542999999999999</v>
      </c>
      <c r="M191" s="21">
        <v>15.501999999999999</v>
      </c>
    </row>
    <row r="192" spans="10:14" x14ac:dyDescent="0.2">
      <c r="K192" s="21">
        <v>5.6475</v>
      </c>
      <c r="L192" s="21">
        <v>23.110499999999998</v>
      </c>
      <c r="M192" s="21">
        <v>23.802999999999997</v>
      </c>
    </row>
    <row r="193" spans="10:13" x14ac:dyDescent="0.2">
      <c r="K193" s="21"/>
      <c r="L193" s="21"/>
      <c r="M193" s="21"/>
    </row>
    <row r="199" spans="10:13" x14ac:dyDescent="0.2">
      <c r="J199" t="s">
        <v>50</v>
      </c>
      <c r="K199" t="s">
        <v>57</v>
      </c>
      <c r="L199" t="s">
        <v>58</v>
      </c>
    </row>
    <row r="200" spans="10:13" x14ac:dyDescent="0.2">
      <c r="J200">
        <v>0</v>
      </c>
    </row>
    <row r="201" spans="10:13" x14ac:dyDescent="0.2">
      <c r="J201">
        <v>600</v>
      </c>
      <c r="K201">
        <f>M186/K186</f>
        <v>2.2206896551724133</v>
      </c>
      <c r="L201">
        <f>M186/L186</f>
        <v>0.74193548387096764</v>
      </c>
    </row>
    <row r="202" spans="10:13" x14ac:dyDescent="0.2">
      <c r="J202">
        <v>1000</v>
      </c>
      <c r="K202">
        <f t="shared" ref="K202:K207" si="10">M187/K187</f>
        <v>4.7210031347962378</v>
      </c>
      <c r="L202">
        <f t="shared" ref="L202:L207" si="11">M187/L187</f>
        <v>0.65850459116746829</v>
      </c>
    </row>
    <row r="203" spans="10:13" x14ac:dyDescent="0.2">
      <c r="J203">
        <v>1400</v>
      </c>
      <c r="K203">
        <f t="shared" si="10"/>
        <v>4.5550847457627119</v>
      </c>
      <c r="L203">
        <f t="shared" si="11"/>
        <v>0.99467962063381898</v>
      </c>
    </row>
    <row r="204" spans="10:13" x14ac:dyDescent="0.2">
      <c r="J204">
        <v>1800</v>
      </c>
      <c r="K204">
        <f t="shared" si="10"/>
        <v>4.375342465753425</v>
      </c>
      <c r="L204">
        <f t="shared" si="11"/>
        <v>1.193423838585129</v>
      </c>
    </row>
    <row r="205" spans="10:13" x14ac:dyDescent="0.2">
      <c r="J205">
        <v>2200</v>
      </c>
      <c r="K205">
        <f t="shared" si="10"/>
        <v>4.2955959193829312</v>
      </c>
      <c r="L205">
        <f t="shared" si="11"/>
        <v>1.1671173607355327</v>
      </c>
    </row>
    <row r="206" spans="10:13" x14ac:dyDescent="0.2">
      <c r="J206">
        <v>2600</v>
      </c>
      <c r="K206">
        <f t="shared" si="10"/>
        <v>4.6088895495763333</v>
      </c>
      <c r="L206">
        <f t="shared" si="11"/>
        <v>1.4703594802238451</v>
      </c>
    </row>
    <row r="207" spans="10:13" x14ac:dyDescent="0.2">
      <c r="J207">
        <v>3000</v>
      </c>
      <c r="K207">
        <f t="shared" si="10"/>
        <v>4.2147853032315181</v>
      </c>
      <c r="L207">
        <f t="shared" si="11"/>
        <v>1.0299647346444256</v>
      </c>
    </row>
    <row r="208" spans="10:13" x14ac:dyDescent="0.2">
      <c r="J208">
        <v>3500</v>
      </c>
    </row>
    <row r="222" spans="10:12" x14ac:dyDescent="0.2">
      <c r="J222" t="s">
        <v>50</v>
      </c>
      <c r="K222" t="s">
        <v>55</v>
      </c>
      <c r="L222" t="s">
        <v>56</v>
      </c>
    </row>
    <row r="223" spans="10:12" x14ac:dyDescent="0.2">
      <c r="J223">
        <v>0</v>
      </c>
    </row>
    <row r="224" spans="10:12" x14ac:dyDescent="0.2">
      <c r="J224">
        <v>600</v>
      </c>
      <c r="K224">
        <f>K201/4</f>
        <v>0.55517241379310334</v>
      </c>
      <c r="L224">
        <f>L201/4</f>
        <v>0.18548387096774191</v>
      </c>
    </row>
    <row r="225" spans="10:12" x14ac:dyDescent="0.2">
      <c r="J225">
        <v>1000</v>
      </c>
      <c r="K225">
        <f t="shared" ref="K225:L230" si="12">K202/4</f>
        <v>1.1802507836990594</v>
      </c>
      <c r="L225">
        <f t="shared" si="12"/>
        <v>0.16462614779186707</v>
      </c>
    </row>
    <row r="226" spans="10:12" x14ac:dyDescent="0.2">
      <c r="J226">
        <v>1400</v>
      </c>
      <c r="K226">
        <f t="shared" si="12"/>
        <v>1.138771186440678</v>
      </c>
      <c r="L226">
        <f t="shared" si="12"/>
        <v>0.24866990515845475</v>
      </c>
    </row>
    <row r="227" spans="10:12" x14ac:dyDescent="0.2">
      <c r="J227">
        <v>1800</v>
      </c>
      <c r="K227">
        <f t="shared" si="12"/>
        <v>1.0938356164383563</v>
      </c>
      <c r="L227">
        <f t="shared" si="12"/>
        <v>0.29835595964628225</v>
      </c>
    </row>
    <row r="228" spans="10:12" x14ac:dyDescent="0.2">
      <c r="J228">
        <v>2200</v>
      </c>
      <c r="K228">
        <f t="shared" si="12"/>
        <v>1.0738989798457328</v>
      </c>
      <c r="L228">
        <f t="shared" si="12"/>
        <v>0.29177934018388318</v>
      </c>
    </row>
    <row r="229" spans="10:12" x14ac:dyDescent="0.2">
      <c r="J229">
        <v>2600</v>
      </c>
      <c r="K229">
        <f t="shared" si="12"/>
        <v>1.1522223873940833</v>
      </c>
      <c r="L229">
        <f t="shared" si="12"/>
        <v>0.36758987005596128</v>
      </c>
    </row>
    <row r="230" spans="10:12" x14ac:dyDescent="0.2">
      <c r="J230">
        <v>3000</v>
      </c>
      <c r="K230">
        <f>K207/4</f>
        <v>1.0536963258078795</v>
      </c>
      <c r="L230">
        <f t="shared" si="12"/>
        <v>0.2574911836611064</v>
      </c>
    </row>
    <row r="231" spans="10:12" x14ac:dyDescent="0.2">
      <c r="J231">
        <v>3500</v>
      </c>
    </row>
  </sheetData>
  <mergeCells count="8">
    <mergeCell ref="B16:B17"/>
    <mergeCell ref="B18:B19"/>
    <mergeCell ref="E5:E19"/>
    <mergeCell ref="B6:B7"/>
    <mergeCell ref="B8:B9"/>
    <mergeCell ref="B10:B11"/>
    <mergeCell ref="B12:B13"/>
    <mergeCell ref="B14:B15"/>
  </mergeCells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Sobral</dc:creator>
  <cp:lastModifiedBy>Lara Santos Bastos</cp:lastModifiedBy>
  <dcterms:created xsi:type="dcterms:W3CDTF">2024-03-15T00:26:19Z</dcterms:created>
  <dcterms:modified xsi:type="dcterms:W3CDTF">2024-03-17T19:24:06Z</dcterms:modified>
</cp:coreProperties>
</file>