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iempo" sheetId="1" r:id="rId4"/>
  </sheets>
</workbook>
</file>

<file path=xl/sharedStrings.xml><?xml version="1.0" encoding="utf-8"?>
<sst xmlns="http://schemas.openxmlformats.org/spreadsheetml/2006/main" uniqueCount="8">
  <si>
    <t>ESCENARIO</t>
  </si>
  <si>
    <t xml:space="preserve">ESCENARIO </t>
  </si>
  <si>
    <t>2</t>
  </si>
  <si>
    <t>n° corrida</t>
  </si>
  <si>
    <t>cantidad de personas fuera / tiempo total</t>
  </si>
  <si>
    <t>tiempo que tarda en salir el 90% de las personas</t>
  </si>
  <si>
    <r>
      <rPr>
        <sz val="18"/>
        <color indexed="8"/>
        <rFont val="Calibri"/>
      </rPr>
      <t>𝝨</t>
    </r>
    <r>
      <rPr>
        <sz val="14"/>
        <color indexed="8"/>
        <rFont val="Calibri"/>
      </rPr>
      <t>i</t>
    </r>
    <r>
      <rPr>
        <sz val="18"/>
        <color indexed="8"/>
        <rFont val="Calibri"/>
      </rPr>
      <t>(z</t>
    </r>
    <r>
      <rPr>
        <sz val="14"/>
        <color indexed="8"/>
        <rFont val="Calibri"/>
      </rPr>
      <t>i</t>
    </r>
    <r>
      <rPr>
        <sz val="18"/>
        <color indexed="8"/>
        <rFont val="Calibri"/>
      </rPr>
      <t xml:space="preserve"> - z)^2</t>
    </r>
  </si>
  <si>
    <t xml:space="preserve">  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</si>
</sst>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0.0000000000000"/>
    <numFmt numFmtId="60" formatCode="0.00000000000000"/>
    <numFmt numFmtId="61" formatCode="0.000000000000"/>
    <numFmt numFmtId="62" formatCode="0.0000000000"/>
    <numFmt numFmtId="63" formatCode="0.0000000"/>
    <numFmt numFmtId="64" formatCode="0.00000000000000000000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11"/>
      <name val="Calibri"/>
    </font>
    <font>
      <sz val="8"/>
      <color indexed="13"/>
      <name val="Calibri"/>
    </font>
    <font>
      <sz val="9"/>
      <color indexed="13"/>
      <name val="Calibri"/>
    </font>
    <font>
      <sz val="11"/>
      <color indexed="11"/>
      <name val="Calibri"/>
    </font>
    <font>
      <sz val="11"/>
      <color indexed="13"/>
      <name val="Calibri"/>
    </font>
    <font>
      <sz val="18"/>
      <color indexed="8"/>
      <name val="Calibri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center"/>
    </xf>
    <xf numFmtId="49" fontId="0" borderId="2" applyNumberFormat="1" applyFont="1" applyFill="0" applyBorder="1" applyAlignment="1" applyProtection="0">
      <alignment horizontal="right" vertical="bottom"/>
    </xf>
    <xf numFmtId="1" fontId="0" fillId="2" borderId="2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49" fontId="4" fillId="4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center" vertical="center"/>
    </xf>
    <xf numFmtId="0" fontId="6" fillId="3" borderId="4" applyNumberFormat="0" applyFont="1" applyFill="1" applyBorder="1" applyAlignment="1" applyProtection="0">
      <alignment horizontal="center" vertical="bottom"/>
    </xf>
    <xf numFmtId="0" fontId="7" fillId="4" borderId="4" applyNumberFormat="0" applyFont="1" applyFill="1" applyBorder="1" applyAlignment="1" applyProtection="0">
      <alignment horizontal="center" vertical="bottom"/>
    </xf>
    <xf numFmtId="0" fontId="7" fillId="4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6" fillId="3" borderId="4" applyNumberFormat="0" applyFont="1" applyFill="1" applyBorder="1" applyAlignment="1" applyProtection="0">
      <alignment vertical="bottom"/>
    </xf>
    <xf numFmtId="49" fontId="7" fillId="4" borderId="4" applyNumberFormat="1" applyFont="1" applyFill="1" applyBorder="1" applyAlignment="1" applyProtection="0">
      <alignment vertical="bottom"/>
    </xf>
    <xf numFmtId="0" fontId="7" fillId="4" borderId="6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center"/>
    </xf>
    <xf numFmtId="59" fontId="0" borderId="7" applyNumberFormat="1" applyFont="1" applyFill="0" applyBorder="1" applyAlignment="1" applyProtection="0">
      <alignment horizontal="center" vertical="bottom"/>
    </xf>
    <xf numFmtId="60" fontId="0" fillId="2" borderId="7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center"/>
    </xf>
    <xf numFmtId="59" fontId="0" fillId="2" borderId="7" applyNumberFormat="1" applyFont="1" applyFill="1" applyBorder="1" applyAlignment="1" applyProtection="0">
      <alignment horizontal="center" vertical="bottom"/>
    </xf>
    <xf numFmtId="59" fontId="0" fillId="2" borderId="7" applyNumberFormat="1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61" fontId="0" fillId="2" borderId="7" applyNumberFormat="1" applyFont="1" applyFill="1" applyBorder="1" applyAlignment="1" applyProtection="0">
      <alignment vertical="bottom"/>
    </xf>
    <xf numFmtId="61" fontId="0" borderId="7" applyNumberFormat="1" applyFont="1" applyFill="0" applyBorder="1" applyAlignment="1" applyProtection="0">
      <alignment horizontal="center" vertical="bottom"/>
    </xf>
    <xf numFmtId="62" fontId="0" borderId="7" applyNumberFormat="1" applyFont="1" applyFill="0" applyBorder="1" applyAlignment="1" applyProtection="0">
      <alignment horizontal="center" vertical="bottom"/>
    </xf>
    <xf numFmtId="63" fontId="0" borderId="7" applyNumberFormat="1" applyFont="1" applyFill="0" applyBorder="1" applyAlignment="1" applyProtection="0">
      <alignment horizontal="center" vertical="bottom"/>
    </xf>
    <xf numFmtId="59" fontId="0" borderId="1" applyNumberFormat="1" applyFont="1" applyFill="0" applyBorder="1" applyAlignment="1" applyProtection="0">
      <alignment horizontal="center" vertical="bottom"/>
    </xf>
    <xf numFmtId="60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61" fontId="0" borderId="1" applyNumberFormat="1" applyFont="1" applyFill="0" applyBorder="1" applyAlignment="1" applyProtection="0">
      <alignment horizontal="center" vertical="bottom"/>
    </xf>
    <xf numFmtId="62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63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61" fontId="0" fillId="2" borderId="1" applyNumberFormat="1" applyFont="1" applyFill="1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64" fontId="0" fillId="2" borderId="1" applyNumberFormat="1" applyFont="1" applyFill="1" applyBorder="1" applyAlignment="1" applyProtection="0">
      <alignment horizontal="center" vertical="bottom"/>
    </xf>
    <xf numFmtId="62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6100"/>
      <rgbColor rgb="ffc6efce"/>
      <rgbColor rgb="ff9c5700"/>
      <rgbColor rgb="ffffeb9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8</xdr:col>
      <xdr:colOff>495300</xdr:colOff>
      <xdr:row>1</xdr:row>
      <xdr:rowOff>23811</xdr:rowOff>
    </xdr:from>
    <xdr:to>
      <xdr:col>8</xdr:col>
      <xdr:colOff>1163300</xdr:colOff>
      <xdr:row>1</xdr:row>
      <xdr:rowOff>364070</xdr:rowOff>
    </xdr:to>
    <xdr:sp>
      <xdr:nvSpPr>
        <xdr:cNvPr id="2" name="CuadroTexto 202"/>
        <xdr:cNvSpPr txBox="1"/>
      </xdr:nvSpPr>
      <xdr:spPr>
        <a:xfrm>
          <a:off x="17246600" y="338136"/>
          <a:ext cx="668001" cy="34026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limUpp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  <m:lim>
                    <m:r>
                      <m:rPr>
                        <m:sty m:val="p"/>
                      </m:r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¯</m:t>
                    </m:r>
                  </m:lim>
                </m:limUpp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f>
                  <m:f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type m:val="bar"/>
                  </m:fPr>
                  <m:num>
                    <m:nary>
                      <m:naryPr>
                        <m:ctrlP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  <m:chr m:val="∑"/>
                        <m:limLoc m:val="undOvr"/>
                        <m:grow m:val="0"/>
                        <m:subHide m:val="off"/>
                        <m:supHide m:val="on"/>
                      </m:naryPr>
                      <m:sub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sSub>
                          <m:e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num>
                  <m:den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</m:den>
                </m:f>
              </m:oMath>
            </m:oMathPara>
          </a14:m>
          <a:endParaRPr sz="1100">
            <a:solidFill>
              <a:srgbClr val="000000"/>
            </a:solidFill>
          </a:endParaRPr>
        </a:p>
      </xdr:txBody>
    </xdr:sp>
    <xdr:clientData/>
  </xdr:twoCellAnchor>
  <xdr:twoCellAnchor>
    <xdr:from>
      <xdr:col>11</xdr:col>
      <xdr:colOff>270795</xdr:colOff>
      <xdr:row>0</xdr:row>
      <xdr:rowOff>309562</xdr:rowOff>
    </xdr:from>
    <xdr:to>
      <xdr:col>11</xdr:col>
      <xdr:colOff>1593417</xdr:colOff>
      <xdr:row>1</xdr:row>
      <xdr:rowOff>379932</xdr:rowOff>
    </xdr:to>
    <xdr:sp>
      <xdr:nvSpPr>
        <xdr:cNvPr id="3" name="CuadroTexto 204"/>
        <xdr:cNvSpPr txBox="1"/>
      </xdr:nvSpPr>
      <xdr:spPr>
        <a:xfrm>
          <a:off x="22660895" y="309561"/>
          <a:ext cx="1322623" cy="38469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𝑣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𝑎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𝑟</m:t>
                </m:r>
                <m:d>
                  <m:d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</m:dPr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</m:d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f>
                  <m:f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type m:val="bar"/>
                  </m:fPr>
                  <m:num>
                    <m:nary>
                      <m:naryPr>
                        <m:ctrlP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  <m:chr m:val="∑"/>
                        <m:limLoc m:val="undOvr"/>
                        <m:grow m:val="0"/>
                        <m:subHide m:val="off"/>
                        <m:supHide m:val="on"/>
                      </m:naryPr>
                      <m:sub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sSup>
                          <m:e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e>
                                <m: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limUpp>
                              <m:e>
                                <m: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lim>
                                <m:r>
                                  <m:rPr>
                                    <m:sty m:val="p"/>
                                  </m:rP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¯</m:t>
                                </m:r>
                              </m:lim>
                            </m:limUpp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num>
                  <m:den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den>
                </m:f>
              </m:oMath>
            </m:oMathPara>
          </a14:m>
          <a:endParaRPr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566196</xdr:colOff>
      <xdr:row>1</xdr:row>
      <xdr:rowOff>66675</xdr:rowOff>
    </xdr:from>
    <xdr:to>
      <xdr:col>6</xdr:col>
      <xdr:colOff>1460513</xdr:colOff>
      <xdr:row>1</xdr:row>
      <xdr:rowOff>214741</xdr:rowOff>
    </xdr:to>
    <xdr:sp>
      <xdr:nvSpPr>
        <xdr:cNvPr id="4" name="CuadroTexto 2032"/>
        <xdr:cNvSpPr txBox="1"/>
      </xdr:nvSpPr>
      <xdr:spPr>
        <a:xfrm>
          <a:off x="13075696" y="381000"/>
          <a:ext cx="894318" cy="1480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  <m:sub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𝑖</m:t>
                    </m:r>
                  </m:sub>
                </m:sSub>
                <m:r>
                  <a:rPr xmlns:a="http://schemas.openxmlformats.org/drawingml/2006/main" sz="1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sSub>
                  <m:e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𝑥</m:t>
                    </m:r>
                  </m:e>
                  <m:sub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𝑖</m:t>
                    </m:r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𝑗</m:t>
                    </m:r>
                  </m:sub>
                </m:sSub>
                <m:r>
                  <a:rPr xmlns:a="http://schemas.openxmlformats.org/drawingml/2006/main" sz="1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−</m:t>
                </m:r>
                <m:sSub>
                  <m:e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𝑥</m:t>
                    </m:r>
                  </m:e>
                  <m:sub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𝑖</m:t>
                    </m:r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𝑗</m:t>
                    </m:r>
                  </m:sub>
                </m:sSub>
              </m:oMath>
            </m:oMathPara>
          </a14:m>
          <a:endParaRPr sz="14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566196</xdr:colOff>
      <xdr:row>1</xdr:row>
      <xdr:rowOff>57150</xdr:rowOff>
    </xdr:from>
    <xdr:to>
      <xdr:col>7</xdr:col>
      <xdr:colOff>1460513</xdr:colOff>
      <xdr:row>1</xdr:row>
      <xdr:rowOff>205216</xdr:rowOff>
    </xdr:to>
    <xdr:sp>
      <xdr:nvSpPr>
        <xdr:cNvPr id="5" name="CuadroTexto 2033"/>
        <xdr:cNvSpPr txBox="1"/>
      </xdr:nvSpPr>
      <xdr:spPr>
        <a:xfrm>
          <a:off x="15196596" y="371475"/>
          <a:ext cx="894318" cy="14806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sSub>
                  <m:e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  <m:sub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𝑖</m:t>
                    </m:r>
                  </m:sub>
                </m:sSub>
                <m:r>
                  <a:rPr xmlns:a="http://schemas.openxmlformats.org/drawingml/2006/main" sz="1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sSub>
                  <m:e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𝑥</m:t>
                    </m:r>
                  </m:e>
                  <m:sub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𝑖</m:t>
                    </m:r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𝑗</m:t>
                    </m:r>
                  </m:sub>
                </m:sSub>
                <m:r>
                  <a:rPr xmlns:a="http://schemas.openxmlformats.org/drawingml/2006/main" sz="14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−</m:t>
                </m:r>
                <m:sSub>
                  <m:e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𝑥</m:t>
                    </m:r>
                  </m:e>
                  <m:sub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𝑖</m:t>
                    </m:r>
                    <m:r>
                      <a:rPr xmlns:a="http://schemas.openxmlformats.org/drawingml/2006/main" sz="14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𝑗</m:t>
                    </m:r>
                  </m:sub>
                </m:sSub>
              </m:oMath>
            </m:oMathPara>
          </a14:m>
          <a:endParaRPr sz="1400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419100</xdr:colOff>
      <xdr:row>1</xdr:row>
      <xdr:rowOff>14286</xdr:rowOff>
    </xdr:from>
    <xdr:to>
      <xdr:col>9</xdr:col>
      <xdr:colOff>1087100</xdr:colOff>
      <xdr:row>1</xdr:row>
      <xdr:rowOff>354545</xdr:rowOff>
    </xdr:to>
    <xdr:sp>
      <xdr:nvSpPr>
        <xdr:cNvPr id="6" name="CuadroTexto 2034"/>
        <xdr:cNvSpPr txBox="1"/>
      </xdr:nvSpPr>
      <xdr:spPr>
        <a:xfrm>
          <a:off x="18884900" y="328611"/>
          <a:ext cx="668001" cy="34026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limUpp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  <m:lim>
                    <m:r>
                      <m:rPr>
                        <m:sty m:val="p"/>
                      </m:r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¯</m:t>
                    </m:r>
                  </m:lim>
                </m:limUpp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f>
                  <m:f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type m:val="bar"/>
                  </m:fPr>
                  <m:num>
                    <m:nary>
                      <m:naryPr>
                        <m:ctrlP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  <m:chr m:val="∑"/>
                        <m:limLoc m:val="undOvr"/>
                        <m:grow m:val="0"/>
                        <m:subHide m:val="off"/>
                        <m:supHide m:val="on"/>
                      </m:naryPr>
                      <m:sub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sSub>
                          <m:e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𝑧</m:t>
                            </m:r>
                          </m:e>
                          <m:sub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num>
                  <m:den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</m:den>
                </m:f>
              </m:oMath>
            </m:oMathPara>
          </a14:m>
          <a:endParaRPr sz="1100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232695</xdr:colOff>
      <xdr:row>0</xdr:row>
      <xdr:rowOff>309562</xdr:rowOff>
    </xdr:from>
    <xdr:to>
      <xdr:col>13</xdr:col>
      <xdr:colOff>1555317</xdr:colOff>
      <xdr:row>1</xdr:row>
      <xdr:rowOff>379932</xdr:rowOff>
    </xdr:to>
    <xdr:sp>
      <xdr:nvSpPr>
        <xdr:cNvPr id="7" name="CuadroTexto 2035"/>
        <xdr:cNvSpPr txBox="1"/>
      </xdr:nvSpPr>
      <xdr:spPr>
        <a:xfrm>
          <a:off x="26928095" y="309561"/>
          <a:ext cx="1322623" cy="384697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𝑣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𝑎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𝑟</m:t>
                </m:r>
                <m:d>
                  <m:d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</m:dPr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</m:d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f>
                  <m:f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type m:val="bar"/>
                  </m:fPr>
                  <m:num>
                    <m:nary>
                      <m:naryPr>
                        <m:ctrlP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  <m:chr m:val="∑"/>
                        <m:limLoc m:val="undOvr"/>
                        <m:grow m:val="0"/>
                        <m:subHide m:val="off"/>
                        <m:supHide m:val="on"/>
                      </m:naryPr>
                      <m:sub>
                        <m:r>
                          <a:rPr xmlns:a="http://schemas.openxmlformats.org/drawingml/2006/main" sz="11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/>
                      <m:e>
                        <m:sSup>
                          <m:e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sSub>
                              <m:e>
                                <m: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limUpp>
                              <m:e>
                                <m: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e>
                              <m:lim>
                                <m:r>
                                  <m:rPr>
                                    <m:sty m:val="p"/>
                                  </m:rPr>
                                  <a:rPr xmlns:a="http://schemas.openxmlformats.org/drawingml/2006/main" sz="11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¯</m:t>
                                </m:r>
                              </m:lim>
                            </m:limUpp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xmlns:a="http://schemas.openxmlformats.org/drawingml/2006/main" sz="11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num>
                  <m:den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den>
                </m:f>
              </m:oMath>
            </m:oMathPara>
          </a14:m>
          <a:endParaRPr sz="11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164638</xdr:colOff>
      <xdr:row>1</xdr:row>
      <xdr:rowOff>76200</xdr:rowOff>
    </xdr:from>
    <xdr:to>
      <xdr:col>14</xdr:col>
      <xdr:colOff>1592922</xdr:colOff>
      <xdr:row>1</xdr:row>
      <xdr:rowOff>248310</xdr:rowOff>
    </xdr:to>
    <xdr:sp>
      <xdr:nvSpPr>
        <xdr:cNvPr id="8" name="CuadroTexto 2036"/>
        <xdr:cNvSpPr txBox="1"/>
      </xdr:nvSpPr>
      <xdr:spPr>
        <a:xfrm>
          <a:off x="28955538" y="390525"/>
          <a:ext cx="1428285" cy="17211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𝐼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𝐶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limUpp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  <m:lim>
                    <m:r>
                      <m:rPr>
                        <m:sty m:val="p"/>
                      </m:r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¯</m:t>
                    </m:r>
                  </m:lim>
                </m:limUpp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±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sSub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</m:e>
                  <m:sub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</m:sub>
                </m:sSub>
                <m:rad>
                  <m:rad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degHide m:val="on"/>
                  </m:radPr>
                  <m:deg/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𝑣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e>
                </m:rad>
              </m:oMath>
            </m:oMathPara>
          </a14:m>
          <a:endParaRPr sz="1100">
            <a:solidFill>
              <a:srgbClr val="000000"/>
            </a:solidFill>
          </a:endParaRPr>
        </a:p>
      </xdr:txBody>
    </xdr:sp>
    <xdr:clientData/>
  </xdr:twoCellAnchor>
  <xdr:twoCellAnchor>
    <xdr:from>
      <xdr:col>15</xdr:col>
      <xdr:colOff>107488</xdr:colOff>
      <xdr:row>1</xdr:row>
      <xdr:rowOff>95250</xdr:rowOff>
    </xdr:from>
    <xdr:to>
      <xdr:col>15</xdr:col>
      <xdr:colOff>1535772</xdr:colOff>
      <xdr:row>1</xdr:row>
      <xdr:rowOff>267360</xdr:rowOff>
    </xdr:to>
    <xdr:sp>
      <xdr:nvSpPr>
        <xdr:cNvPr id="9" name="CuadroTexto 2037"/>
        <xdr:cNvSpPr txBox="1"/>
      </xdr:nvSpPr>
      <xdr:spPr>
        <a:xfrm>
          <a:off x="30917688" y="409575"/>
          <a:ext cx="1428285" cy="17211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none" lIns="0" tIns="0" rIns="0" bIns="0">
          <a:spAutoFit/>
        </a:bodyPr>
        <a:lstStyle/>
        <a:p>
          <a:pPr/>
          <a14:m>
            <m:oMathPara>
              <m:oMathParaPr>
                <m:jc m:val="centerGroup"/>
              </m:oMathParaPr>
              <m:oMath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𝐼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𝐶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=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limUpp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</m:e>
                  <m:lim>
                    <m:r>
                      <m:rPr>
                        <m:sty m:val="p"/>
                      </m:r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¯</m:t>
                    </m:r>
                  </m:lim>
                </m:limUpp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>±</m:t>
                </m:r>
                <m:r>
                  <a:rPr xmlns:a="http://schemas.openxmlformats.org/drawingml/2006/main" sz="1100" i="1">
                    <a:solidFill>
                      <a:srgbClr val="000000"/>
                    </a:solidFill>
                    <a:latin typeface="Cambria Math" panose="02040503050406030204" pitchFamily="18" charset="0"/>
                  </a:rPr>
                  <m:t/>
                </m:r>
                <m:sSub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𝑡</m:t>
                    </m:r>
                  </m:e>
                  <m:sub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𝑛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1</m:t>
                    </m:r>
                  </m:sub>
                </m:sSub>
                <m:rad>
                  <m:radPr>
                    <m:ctrlP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</m:ctrlPr>
                    <m:degHide m:val="on"/>
                  </m:radPr>
                  <m:deg/>
                  <m:e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𝑣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𝑧</m:t>
                    </m:r>
                    <m:r>
                      <a:rPr xmlns:a="http://schemas.openxmlformats.org/drawingml/2006/main" sz="110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)</m:t>
                    </m:r>
                  </m:e>
                </m:rad>
              </m:oMath>
            </m:oMathPara>
          </a14:m>
          <a:endParaRPr sz="1100">
            <a:solidFill>
              <a:srgbClr val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107"/>
  <sheetViews>
    <sheetView workbookViewId="0" showGridLines="0" defaultGridColor="1"/>
  </sheetViews>
  <sheetFormatPr defaultColWidth="10.8333" defaultRowHeight="15" customHeight="1" outlineLevelRow="0" outlineLevelCol="0"/>
  <cols>
    <col min="1" max="1" width="8.85156" style="1" customWidth="1"/>
    <col min="2" max="2" width="33.8516" style="1" customWidth="1"/>
    <col min="3" max="3" width="36" style="1" customWidth="1"/>
    <col min="4" max="4" width="10.8516" style="1" customWidth="1"/>
    <col min="5" max="5" width="33.5" style="1" customWidth="1"/>
    <col min="6" max="6" width="41.1719" style="1" customWidth="1"/>
    <col min="7" max="8" width="27.8516" style="1" customWidth="1"/>
    <col min="9" max="10" width="22.5" style="1" customWidth="1"/>
    <col min="11" max="12" width="29" style="1" customWidth="1"/>
    <col min="13" max="14" width="27.5" style="1" customWidth="1"/>
    <col min="15" max="15" width="26.5" style="1" customWidth="1"/>
    <col min="16" max="16" width="26.6719" style="1" customWidth="1"/>
    <col min="17" max="16384" width="10.8516" style="1" customWidth="1"/>
  </cols>
  <sheetData>
    <row r="1" ht="24.75" customHeight="1">
      <c r="A1" s="2"/>
      <c r="B1" t="s" s="3">
        <v>0</v>
      </c>
      <c r="C1" s="4">
        <v>1</v>
      </c>
      <c r="D1" s="5"/>
      <c r="E1" t="s" s="6">
        <v>1</v>
      </c>
      <c r="F1" t="s" s="7">
        <v>2</v>
      </c>
      <c r="G1" s="8"/>
      <c r="H1" s="8"/>
      <c r="I1" s="8"/>
      <c r="J1" s="9"/>
      <c r="K1" s="9"/>
      <c r="L1" s="9"/>
      <c r="M1" s="9"/>
      <c r="N1" s="9"/>
      <c r="O1" s="9"/>
      <c r="P1" s="9"/>
    </row>
    <row r="2" ht="30" customHeight="1">
      <c r="A2" t="s" s="10">
        <v>3</v>
      </c>
      <c r="B2" t="s" s="11">
        <v>4</v>
      </c>
      <c r="C2" t="s" s="12">
        <v>5</v>
      </c>
      <c r="D2" t="s" s="13">
        <v>3</v>
      </c>
      <c r="E2" t="s" s="11">
        <v>4</v>
      </c>
      <c r="F2" t="s" s="14">
        <v>5</v>
      </c>
      <c r="G2" s="15"/>
      <c r="H2" s="16"/>
      <c r="I2" s="15"/>
      <c r="J2" s="17"/>
      <c r="K2" t="s" s="18">
        <v>6</v>
      </c>
      <c r="L2" s="19"/>
      <c r="M2" t="s" s="20">
        <v>6</v>
      </c>
      <c r="N2" s="17"/>
      <c r="O2" s="19"/>
      <c r="P2" s="21"/>
    </row>
    <row r="3" ht="15" customHeight="1">
      <c r="A3" s="22">
        <f>ROW(A1)</f>
        <v>1</v>
      </c>
      <c r="B3" s="23">
        <v>83.4782608695654</v>
      </c>
      <c r="C3" s="24">
        <v>3.13333333333332</v>
      </c>
      <c r="D3" s="25">
        <f>ROW(D1)</f>
        <v>1</v>
      </c>
      <c r="E3" s="26">
        <v>98.9690721649487</v>
      </c>
      <c r="F3" s="24">
        <v>2.46666666666666</v>
      </c>
      <c r="G3" s="27">
        <f>SUM(B3,-E3)</f>
        <v>-15.4908112953833</v>
      </c>
      <c r="H3" s="28">
        <f>SUM(C3,-F3)</f>
        <v>0.66666666666666</v>
      </c>
      <c r="I3" s="29">
        <f>SUM(G3:G102)/100</f>
        <v>-20.7099237798737</v>
      </c>
      <c r="J3" s="30">
        <f>SUM(H3:H102)/100</f>
        <v>0.83033333333333</v>
      </c>
      <c r="K3" s="31">
        <f>(G3-$I$3)^2</f>
        <v>27.2391351257636</v>
      </c>
      <c r="L3" s="31">
        <f>K105/9900</f>
        <v>1.38097233272165</v>
      </c>
      <c r="M3" s="32">
        <f>(H3-$J$3)^2</f>
        <v>0.0267867777777789</v>
      </c>
      <c r="N3" s="32">
        <f>M105/9900</f>
        <v>6.825925925926071e-05</v>
      </c>
      <c r="O3" s="23">
        <f>I3+1.9842*SQRT(L3)</f>
        <v>-18.3781955312582</v>
      </c>
      <c r="P3" s="31">
        <f>J3+1.9842*SQRT(N3)</f>
        <v>0.84672662745298</v>
      </c>
    </row>
    <row r="4" ht="15" customHeight="1">
      <c r="A4" s="22">
        <f>ROW(A2)</f>
        <v>2</v>
      </c>
      <c r="B4" s="33">
        <v>83.4782608695654</v>
      </c>
      <c r="C4" s="34">
        <v>3.19999999999999</v>
      </c>
      <c r="D4" s="25">
        <f>ROW(D2)</f>
        <v>2</v>
      </c>
      <c r="E4" s="35">
        <v>96.9696969696972</v>
      </c>
      <c r="F4" s="34">
        <v>2.29999999999999</v>
      </c>
      <c r="G4" s="36">
        <f>SUM(B4,-E4)</f>
        <v>-13.4914361001318</v>
      </c>
      <c r="H4" s="37">
        <f>SUM(C4,-F4)</f>
        <v>0.9</v>
      </c>
      <c r="I4" s="38"/>
      <c r="J4" s="39"/>
      <c r="K4" s="40">
        <f>(G4-$I$3)^2</f>
        <v>52.1065643825856</v>
      </c>
      <c r="L4" s="41"/>
      <c r="M4" s="42">
        <f>(H4-$J$3)^2</f>
        <v>0.00485344444444491</v>
      </c>
      <c r="N4" s="41"/>
      <c r="O4" s="39">
        <f>I3-1.9842*SQRT(L3)</f>
        <v>-23.0416520284892</v>
      </c>
      <c r="P4" s="43">
        <f>J3-1.9842*SQRT(N3)</f>
        <v>0.81394003921368</v>
      </c>
    </row>
    <row r="5" ht="15" customHeight="1">
      <c r="A5" s="22">
        <f>ROW(A3)</f>
        <v>3</v>
      </c>
      <c r="B5" s="33">
        <v>82.7586206896554</v>
      </c>
      <c r="C5" s="34">
        <v>3.16666666666665</v>
      </c>
      <c r="D5" s="25">
        <f>ROW(D3)</f>
        <v>3</v>
      </c>
      <c r="E5" s="44">
        <v>109.090909090909</v>
      </c>
      <c r="F5" s="34">
        <v>2.36666666666666</v>
      </c>
      <c r="G5" s="36">
        <f>SUM(B5,-E5)</f>
        <v>-26.3322884012536</v>
      </c>
      <c r="H5" s="37">
        <f>SUM(C5,-F5)</f>
        <v>0.7999999999999901</v>
      </c>
      <c r="I5" s="38"/>
      <c r="J5" s="41"/>
      <c r="K5" s="40">
        <f>(G5-$I$3)^2</f>
        <v>31.6109839357443</v>
      </c>
      <c r="L5" s="41"/>
      <c r="M5" s="42">
        <f>(H5-$J$3)^2</f>
        <v>0.000920111111111515</v>
      </c>
      <c r="N5" s="41"/>
      <c r="O5" s="41"/>
      <c r="P5" s="41"/>
    </row>
    <row r="6" ht="15" customHeight="1">
      <c r="A6" s="22">
        <f>ROW(A4)</f>
        <v>4</v>
      </c>
      <c r="B6" s="33">
        <v>82.7586206896554</v>
      </c>
      <c r="C6" s="34">
        <v>3.19999999999999</v>
      </c>
      <c r="D6" s="25">
        <f>ROW(D4)</f>
        <v>4</v>
      </c>
      <c r="E6" s="44">
        <v>115.662650602409</v>
      </c>
      <c r="F6" s="34">
        <v>2.29999999999999</v>
      </c>
      <c r="G6" s="36">
        <f>SUM(B6,-E6)</f>
        <v>-32.9040299127536</v>
      </c>
      <c r="H6" s="37">
        <f>SUM(C6,-F6)</f>
        <v>0.9</v>
      </c>
      <c r="I6" s="38"/>
      <c r="J6" s="41"/>
      <c r="K6" s="40">
        <f>(G6-$I$3)^2</f>
        <v>148.696224379939</v>
      </c>
      <c r="L6" s="41"/>
      <c r="M6" s="42">
        <f>(H6-$J$3)^2</f>
        <v>0.00485344444444491</v>
      </c>
      <c r="N6" s="41"/>
      <c r="O6" s="41"/>
      <c r="P6" s="41"/>
    </row>
    <row r="7" ht="15" customHeight="1">
      <c r="A7" s="22">
        <f>ROW(A5)</f>
        <v>5</v>
      </c>
      <c r="B7" s="33">
        <v>82.7586206896554</v>
      </c>
      <c r="C7" s="34">
        <v>3.03333333333332</v>
      </c>
      <c r="D7" s="25">
        <f>ROW(D5)</f>
        <v>5</v>
      </c>
      <c r="E7" s="44">
        <v>112.941176470588</v>
      </c>
      <c r="F7" s="34">
        <v>2.26666666666666</v>
      </c>
      <c r="G7" s="36">
        <f>SUM(B7,-E7)</f>
        <v>-30.1825557809326</v>
      </c>
      <c r="H7" s="37">
        <f>SUM(C7,-F7)</f>
        <v>0.7666666666666599</v>
      </c>
      <c r="I7" s="38"/>
      <c r="J7" s="41"/>
      <c r="K7" s="40">
        <f>(G7-$I$3)^2</f>
        <v>89.7307570274851</v>
      </c>
      <c r="L7" s="41"/>
      <c r="M7" s="42">
        <f>(H7-$J$3)^2</f>
        <v>0.00405344444444487</v>
      </c>
      <c r="N7" s="41"/>
      <c r="O7" s="41"/>
      <c r="P7" s="41"/>
    </row>
    <row r="8" ht="15" customHeight="1">
      <c r="A8" s="22">
        <f>ROW(A6)</f>
        <v>6</v>
      </c>
      <c r="B8" s="33">
        <v>82.0512820512822</v>
      </c>
      <c r="C8" s="34">
        <v>3.16666666666665</v>
      </c>
      <c r="D8" s="25">
        <f>ROW(D6)</f>
        <v>6</v>
      </c>
      <c r="E8" s="44">
        <v>117.073170731707</v>
      </c>
      <c r="F8" s="34">
        <v>2.36666666666666</v>
      </c>
      <c r="G8" s="36">
        <f>SUM(B8,-E8)</f>
        <v>-35.0218886804248</v>
      </c>
      <c r="H8" s="37">
        <f>SUM(C8,-F8)</f>
        <v>0.7999999999999901</v>
      </c>
      <c r="I8" s="38"/>
      <c r="J8" s="41"/>
      <c r="K8" s="40">
        <f>(G8-$I$3)^2</f>
        <v>204.832339314607</v>
      </c>
      <c r="L8" s="41"/>
      <c r="M8" s="42">
        <f>(H8-$J$3)^2</f>
        <v>0.000920111111111515</v>
      </c>
      <c r="N8" s="41"/>
      <c r="O8" s="41"/>
      <c r="P8" s="41"/>
    </row>
    <row r="9" ht="15" customHeight="1">
      <c r="A9" s="22">
        <f>ROW(A7)</f>
        <v>7</v>
      </c>
      <c r="B9" s="33">
        <v>84.9557522123896</v>
      </c>
      <c r="C9" s="34">
        <v>3.09999999999999</v>
      </c>
      <c r="D9" s="25">
        <f>ROW(D7)</f>
        <v>7</v>
      </c>
      <c r="E9" s="44">
        <v>110.344827586207</v>
      </c>
      <c r="F9" s="34">
        <v>2.36666666666666</v>
      </c>
      <c r="G9" s="36">
        <f>SUM(B9,-E9)</f>
        <v>-25.3890753738174</v>
      </c>
      <c r="H9" s="37">
        <f>SUM(C9,-F9)</f>
        <v>0.73333333333333</v>
      </c>
      <c r="I9" s="38"/>
      <c r="J9" s="41"/>
      <c r="K9" s="40">
        <f>(G9-$I$3)^2</f>
        <v>21.8944596391059</v>
      </c>
      <c r="L9" s="41"/>
      <c r="M9" s="42">
        <f>(H9-$J$3)^2</f>
        <v>0.009409000000000001</v>
      </c>
      <c r="N9" s="41"/>
      <c r="O9" s="41"/>
      <c r="P9" s="41"/>
    </row>
    <row r="10" ht="15" customHeight="1">
      <c r="A10" s="22">
        <f>ROW(A8)</f>
        <v>8</v>
      </c>
      <c r="B10" s="33">
        <v>81.355932203390</v>
      </c>
      <c r="C10" s="34">
        <v>3.16666666666665</v>
      </c>
      <c r="D10" s="25">
        <f>ROW(D8)</f>
        <v>8</v>
      </c>
      <c r="E10" s="44">
        <v>111.627906976744</v>
      </c>
      <c r="F10" s="34">
        <v>2.29999999999999</v>
      </c>
      <c r="G10" s="36">
        <f>SUM(B10,-E10)</f>
        <v>-30.271974773354</v>
      </c>
      <c r="H10" s="37">
        <f>SUM(C10,-F10)</f>
        <v>0.86666666666666</v>
      </c>
      <c r="I10" s="38"/>
      <c r="J10" s="41"/>
      <c r="K10" s="40">
        <f>(G10-$I$3)^2</f>
        <v>91.4328192019176</v>
      </c>
      <c r="L10" s="41"/>
      <c r="M10" s="42">
        <f>(H10-$J$3)^2</f>
        <v>0.00132011111111087</v>
      </c>
      <c r="N10" s="41"/>
      <c r="O10" s="41"/>
      <c r="P10" s="41"/>
    </row>
    <row r="11" ht="15" customHeight="1">
      <c r="A11" s="22">
        <f>ROW(A9)</f>
        <v>9</v>
      </c>
      <c r="B11" s="33">
        <v>80.0000000000002</v>
      </c>
      <c r="C11" s="34">
        <v>3.29999999999999</v>
      </c>
      <c r="D11" s="25">
        <f>ROW(D9)</f>
        <v>9</v>
      </c>
      <c r="E11" s="44">
        <v>117.073170731707</v>
      </c>
      <c r="F11" s="34">
        <v>2.33333333333332</v>
      </c>
      <c r="G11" s="36">
        <f>SUM(B11,-E11)</f>
        <v>-37.0731707317068</v>
      </c>
      <c r="H11" s="37">
        <f>SUM(C11,-F11)</f>
        <v>0.96666666666667</v>
      </c>
      <c r="I11" s="38"/>
      <c r="J11" s="41"/>
      <c r="K11" s="40">
        <f>(G11-$I$3)^2</f>
        <v>267.755850806675</v>
      </c>
      <c r="L11" s="41"/>
      <c r="M11" s="42">
        <f>(H11-$J$3)^2</f>
        <v>0.0185867777777796</v>
      </c>
      <c r="N11" s="41"/>
      <c r="O11" s="41"/>
      <c r="P11" s="41"/>
    </row>
    <row r="12" ht="15" customHeight="1">
      <c r="A12" s="22">
        <f>ROW(A10)</f>
        <v>10</v>
      </c>
      <c r="B12" s="33">
        <v>79.75</v>
      </c>
      <c r="C12" s="34">
        <v>3.19999999999999</v>
      </c>
      <c r="D12" s="25">
        <f>ROW(D10)</f>
        <v>10</v>
      </c>
      <c r="E12" s="44">
        <v>103.225806451613</v>
      </c>
      <c r="F12" s="34">
        <v>2.36666666666666</v>
      </c>
      <c r="G12" s="36">
        <f>SUM(B12,-E12)</f>
        <v>-23.475806451613</v>
      </c>
      <c r="H12" s="37">
        <f>SUM(C12,-F12)</f>
        <v>0.83333333333333</v>
      </c>
      <c r="I12" s="38"/>
      <c r="J12" t="s" s="45">
        <v>7</v>
      </c>
      <c r="K12" s="40">
        <f>(G12-$I$3)^2</f>
        <v>7.65010695382773</v>
      </c>
      <c r="L12" s="41"/>
      <c r="M12" s="42">
        <f>(H12-$J$3)^2</f>
        <v>9e-06</v>
      </c>
      <c r="N12" s="41"/>
      <c r="O12" s="41"/>
      <c r="P12" s="41"/>
    </row>
    <row r="13" ht="15" customHeight="1">
      <c r="A13" s="22">
        <f>ROW(A11)</f>
        <v>11</v>
      </c>
      <c r="B13" s="33">
        <v>83.4782608695654</v>
      </c>
      <c r="C13" s="34">
        <v>3.19999999999999</v>
      </c>
      <c r="D13" s="25">
        <f>ROW(D11)</f>
        <v>11</v>
      </c>
      <c r="E13" s="44">
        <v>114.285714285714</v>
      </c>
      <c r="F13" s="34">
        <v>2.43333333333332</v>
      </c>
      <c r="G13" s="36">
        <f>SUM(B13,-E13)</f>
        <v>-30.8074534161486</v>
      </c>
      <c r="H13" s="37">
        <f>SUM(C13,-F13)</f>
        <v>0.76666666666667</v>
      </c>
      <c r="I13" s="38"/>
      <c r="J13" s="41"/>
      <c r="K13" s="40">
        <f>(G13-$I$3)^2</f>
        <v>101.960104755450</v>
      </c>
      <c r="L13" s="41"/>
      <c r="M13" s="42">
        <f>(H13-$J$3)^2</f>
        <v>0.0040534444444436</v>
      </c>
      <c r="N13" s="41"/>
      <c r="O13" s="41"/>
      <c r="P13" s="41"/>
    </row>
    <row r="14" ht="15" customHeight="1">
      <c r="A14" s="22">
        <f>ROW(A12)</f>
        <v>12</v>
      </c>
      <c r="B14" s="33">
        <v>82.7586206896554</v>
      </c>
      <c r="C14" s="34">
        <v>3.23333333333332</v>
      </c>
      <c r="D14" s="25">
        <f>ROW(D12)</f>
        <v>12</v>
      </c>
      <c r="E14" s="35">
        <v>79.75</v>
      </c>
      <c r="F14" s="34">
        <v>2.33333333333332</v>
      </c>
      <c r="G14" s="36">
        <f>SUM(B14,-E14)</f>
        <v>3.0086206896554</v>
      </c>
      <c r="H14" s="37">
        <f>SUM(C14,-F14)</f>
        <v>0.9</v>
      </c>
      <c r="I14" s="38"/>
      <c r="J14" s="41"/>
      <c r="K14" s="40">
        <f>(G14-$I$3)^2</f>
        <v>562.569351753029</v>
      </c>
      <c r="L14" s="41"/>
      <c r="M14" s="42">
        <f>(H14-$J$3)^2</f>
        <v>0.00485344444444491</v>
      </c>
      <c r="N14" s="41"/>
      <c r="O14" s="41"/>
      <c r="P14" s="41"/>
    </row>
    <row r="15" ht="15" customHeight="1">
      <c r="A15" s="22">
        <f>ROW(A13)</f>
        <v>13</v>
      </c>
      <c r="B15" s="46">
        <v>79.75</v>
      </c>
      <c r="C15" s="34">
        <v>3.19999999999999</v>
      </c>
      <c r="D15" s="25">
        <f>ROW(D13)</f>
        <v>13</v>
      </c>
      <c r="E15" s="35">
        <v>85.71428571428589</v>
      </c>
      <c r="F15" s="34">
        <v>2.29999999999999</v>
      </c>
      <c r="G15" s="36">
        <f>SUM(B15,-E15)</f>
        <v>-5.9642857142859</v>
      </c>
      <c r="H15" s="37">
        <f>SUM(C15,-F15)</f>
        <v>0.9</v>
      </c>
      <c r="I15" s="38"/>
      <c r="J15" s="41"/>
      <c r="K15" s="40">
        <f>(G15-$I$3)^2</f>
        <v>217.433841961312</v>
      </c>
      <c r="L15" s="41"/>
      <c r="M15" s="42">
        <f>(H15-$J$3)^2</f>
        <v>0.00485344444444491</v>
      </c>
      <c r="N15" s="41"/>
      <c r="O15" s="41"/>
      <c r="P15" s="41"/>
    </row>
    <row r="16" ht="15" customHeight="1">
      <c r="A16" s="22">
        <f>ROW(A14)</f>
        <v>14</v>
      </c>
      <c r="B16" s="33">
        <v>82.7586206896554</v>
      </c>
      <c r="C16" s="34">
        <v>3.26666666666665</v>
      </c>
      <c r="D16" s="25">
        <f>ROW(D14)</f>
        <v>14</v>
      </c>
      <c r="E16" s="35">
        <v>79.75</v>
      </c>
      <c r="F16" s="34">
        <v>2.39999999999999</v>
      </c>
      <c r="G16" s="36">
        <f>SUM(B16,-E16)</f>
        <v>3.0086206896554</v>
      </c>
      <c r="H16" s="37">
        <f>SUM(C16,-F16)</f>
        <v>0.86666666666666</v>
      </c>
      <c r="I16" s="38"/>
      <c r="J16" s="41"/>
      <c r="K16" s="40">
        <f>(G16-$I$3)^2</f>
        <v>562.569351753029</v>
      </c>
      <c r="L16" s="41"/>
      <c r="M16" s="42">
        <f>(H16-$J$3)^2</f>
        <v>0.00132011111111087</v>
      </c>
      <c r="N16" s="41"/>
      <c r="O16" s="41"/>
      <c r="P16" s="41"/>
    </row>
    <row r="17" ht="15" customHeight="1">
      <c r="A17" s="22">
        <f>ROW(A15)</f>
        <v>15</v>
      </c>
      <c r="B17" s="33">
        <v>84.21052631578971</v>
      </c>
      <c r="C17" s="34">
        <v>3.13333333333332</v>
      </c>
      <c r="D17" s="25">
        <f>ROW(D15)</f>
        <v>15</v>
      </c>
      <c r="E17" s="44">
        <v>109.090909090909</v>
      </c>
      <c r="F17" s="34">
        <v>2.43333333333332</v>
      </c>
      <c r="G17" s="36">
        <f>SUM(B17,-E17)</f>
        <v>-24.8803827751193</v>
      </c>
      <c r="H17" s="37">
        <f>SUM(C17,-F17)</f>
        <v>0.7</v>
      </c>
      <c r="I17" s="38"/>
      <c r="J17" s="41"/>
      <c r="K17" s="40">
        <f>(G17-$I$3)^2</f>
        <v>17.3927282310249</v>
      </c>
      <c r="L17" s="41"/>
      <c r="M17" s="42">
        <f>(H17-$J$3)^2</f>
        <v>0.0169867777777769</v>
      </c>
      <c r="N17" s="41"/>
      <c r="O17" s="41"/>
      <c r="P17" s="41"/>
    </row>
    <row r="18" ht="15" customHeight="1">
      <c r="A18" s="22">
        <f>ROW(A16)</f>
        <v>16</v>
      </c>
      <c r="B18" s="33">
        <v>79.75</v>
      </c>
      <c r="C18" s="34">
        <v>3.19999999999999</v>
      </c>
      <c r="D18" s="25">
        <f>ROW(D16)</f>
        <v>16</v>
      </c>
      <c r="E18" s="44">
        <v>103.225806451613</v>
      </c>
      <c r="F18" s="34">
        <v>2.46666666666666</v>
      </c>
      <c r="G18" s="36">
        <f>SUM(B18,-E18)</f>
        <v>-23.475806451613</v>
      </c>
      <c r="H18" s="37">
        <f>SUM(C18,-F18)</f>
        <v>0.73333333333333</v>
      </c>
      <c r="I18" s="38"/>
      <c r="J18" s="41"/>
      <c r="K18" s="40">
        <f>(G18-$I$3)^2</f>
        <v>7.65010695382773</v>
      </c>
      <c r="L18" s="41"/>
      <c r="M18" s="42">
        <f>(H18-$J$3)^2</f>
        <v>0.009409000000000001</v>
      </c>
      <c r="N18" s="41"/>
      <c r="O18" s="41"/>
      <c r="P18" s="41"/>
    </row>
    <row r="19" ht="15" customHeight="1">
      <c r="A19" s="22">
        <f>ROW(A17)</f>
        <v>17</v>
      </c>
      <c r="B19" s="33">
        <v>82.7586206896554</v>
      </c>
      <c r="C19" s="34">
        <v>3.16666666666665</v>
      </c>
      <c r="D19" s="25">
        <f>ROW(D17)</f>
        <v>17</v>
      </c>
      <c r="E19" s="44">
        <v>112.941176470588</v>
      </c>
      <c r="F19" s="34">
        <v>2.33333333333332</v>
      </c>
      <c r="G19" s="36">
        <f>SUM(B19,-E19)</f>
        <v>-30.1825557809326</v>
      </c>
      <c r="H19" s="37">
        <f>SUM(C19,-F19)</f>
        <v>0.83333333333333</v>
      </c>
      <c r="I19" s="38"/>
      <c r="J19" s="41"/>
      <c r="K19" s="40">
        <f>(G19-$I$3)^2</f>
        <v>89.7307570274851</v>
      </c>
      <c r="L19" s="41"/>
      <c r="M19" s="42">
        <f>(H19-$J$3)^2</f>
        <v>9e-06</v>
      </c>
      <c r="N19" s="41"/>
      <c r="O19" s="41"/>
      <c r="P19" s="41"/>
    </row>
    <row r="20" ht="15" customHeight="1">
      <c r="A20" s="22">
        <f>ROW(A18)</f>
        <v>18</v>
      </c>
      <c r="B20" s="33">
        <v>81.355932203390</v>
      </c>
      <c r="C20" s="34">
        <v>3.19999999999999</v>
      </c>
      <c r="D20" s="25">
        <f>ROW(D18)</f>
        <v>18</v>
      </c>
      <c r="E20" s="44">
        <v>111.627906976744</v>
      </c>
      <c r="F20" s="34">
        <v>2.36666666666666</v>
      </c>
      <c r="G20" s="36">
        <f>SUM(B20,-E20)</f>
        <v>-30.271974773354</v>
      </c>
      <c r="H20" s="37">
        <f>SUM(C20,-F20)</f>
        <v>0.83333333333333</v>
      </c>
      <c r="I20" s="38"/>
      <c r="J20" s="41"/>
      <c r="K20" s="40">
        <f>(G20-$I$3)^2</f>
        <v>91.4328192019176</v>
      </c>
      <c r="L20" s="41"/>
      <c r="M20" s="42">
        <f>(H20-$J$3)^2</f>
        <v>9e-06</v>
      </c>
      <c r="N20" s="41"/>
      <c r="O20" s="41"/>
      <c r="P20" s="41"/>
    </row>
    <row r="21" ht="15" customHeight="1">
      <c r="A21" s="22">
        <f>ROW(A19)</f>
        <v>19</v>
      </c>
      <c r="B21" s="33">
        <v>83.4782608695654</v>
      </c>
      <c r="C21" s="34">
        <v>3.23333333333332</v>
      </c>
      <c r="D21" s="25">
        <f>ROW(D19)</f>
        <v>19</v>
      </c>
      <c r="E21" s="35">
        <v>96.9696969696972</v>
      </c>
      <c r="F21" s="34">
        <v>2.33333333333332</v>
      </c>
      <c r="G21" s="36">
        <f>SUM(B21,-E21)</f>
        <v>-13.4914361001318</v>
      </c>
      <c r="H21" s="37">
        <f>SUM(C21,-F21)</f>
        <v>0.9</v>
      </c>
      <c r="I21" s="38"/>
      <c r="J21" s="41"/>
      <c r="K21" s="40">
        <f>(G21-$I$3)^2</f>
        <v>52.1065643825856</v>
      </c>
      <c r="L21" s="41"/>
      <c r="M21" s="42">
        <f>(H21-$J$3)^2</f>
        <v>0.00485344444444491</v>
      </c>
      <c r="N21" s="41"/>
      <c r="O21" s="41"/>
      <c r="P21" s="41"/>
    </row>
    <row r="22" ht="15" customHeight="1">
      <c r="A22" s="22">
        <f>ROW(A20)</f>
        <v>20</v>
      </c>
      <c r="B22" s="33">
        <v>80.67226890756319</v>
      </c>
      <c r="C22" s="34">
        <v>3.26666666666665</v>
      </c>
      <c r="D22" s="25">
        <f>ROW(D20)</f>
        <v>20</v>
      </c>
      <c r="E22" s="44">
        <v>111.627906976744</v>
      </c>
      <c r="F22" s="34">
        <v>2.29999999999999</v>
      </c>
      <c r="G22" s="36">
        <f>SUM(B22,-E22)</f>
        <v>-30.9556380691808</v>
      </c>
      <c r="H22" s="37">
        <f>SUM(C22,-F22)</f>
        <v>0.96666666666666</v>
      </c>
      <c r="I22" s="38"/>
      <c r="J22" s="41"/>
      <c r="K22" s="40">
        <f>(G22-$I$3)^2</f>
        <v>104.974661298112</v>
      </c>
      <c r="L22" s="41"/>
      <c r="M22" s="42">
        <f>(H22-$J$3)^2</f>
        <v>0.0185867777777769</v>
      </c>
      <c r="N22" s="41"/>
      <c r="O22" s="41"/>
      <c r="P22" s="41"/>
    </row>
    <row r="23" ht="15" customHeight="1">
      <c r="A23" s="22">
        <f>ROW(A21)</f>
        <v>21</v>
      </c>
      <c r="B23" s="33">
        <v>80.67226890756319</v>
      </c>
      <c r="C23" s="34">
        <v>3.23333333333332</v>
      </c>
      <c r="D23" s="25">
        <f>ROW(D21)</f>
        <v>21</v>
      </c>
      <c r="E23" s="44">
        <v>104.347826086956</v>
      </c>
      <c r="F23" s="34">
        <v>2.33333333333332</v>
      </c>
      <c r="G23" s="36">
        <f>SUM(B23,-E23)</f>
        <v>-23.6755571793928</v>
      </c>
      <c r="H23" s="37">
        <f>SUM(C23,-F23)</f>
        <v>0.9</v>
      </c>
      <c r="I23" s="38"/>
      <c r="J23" s="41"/>
      <c r="K23" s="40">
        <f>(G23-$I$3)^2</f>
        <v>8.794981460343211</v>
      </c>
      <c r="L23" s="41"/>
      <c r="M23" s="42">
        <f>(H23-$J$3)^2</f>
        <v>0.00485344444444491</v>
      </c>
      <c r="N23" s="41"/>
      <c r="O23" s="41"/>
      <c r="P23" s="41"/>
    </row>
    <row r="24" ht="15" customHeight="1">
      <c r="A24" s="22">
        <f>ROW(A22)</f>
        <v>22</v>
      </c>
      <c r="B24" s="39">
        <v>83.4782608695654</v>
      </c>
      <c r="C24" s="34">
        <v>3.19999999999999</v>
      </c>
      <c r="D24" s="25">
        <f>ROW(D22)</f>
        <v>22</v>
      </c>
      <c r="E24" s="44">
        <v>103.225806451613</v>
      </c>
      <c r="F24" s="34">
        <v>2.33333333333332</v>
      </c>
      <c r="G24" s="36">
        <f>SUM(B24,-E24)</f>
        <v>-19.7475455820476</v>
      </c>
      <c r="H24" s="37">
        <f>SUM(C24,-F24)</f>
        <v>0.86666666666667</v>
      </c>
      <c r="I24" s="38"/>
      <c r="J24" s="41"/>
      <c r="K24" s="40">
        <f>(G24-$I$3)^2</f>
        <v>0.926171795651012</v>
      </c>
      <c r="L24" s="41"/>
      <c r="M24" s="42">
        <f>(H24-$J$3)^2</f>
        <v>0.0013201111111116</v>
      </c>
      <c r="N24" s="41"/>
      <c r="O24" s="41"/>
      <c r="P24" s="41"/>
    </row>
    <row r="25" ht="15" customHeight="1">
      <c r="A25" s="22">
        <f>ROW(A23)</f>
        <v>23</v>
      </c>
      <c r="B25" s="39">
        <v>79.75</v>
      </c>
      <c r="C25" s="34">
        <v>3.26666666666665</v>
      </c>
      <c r="D25" s="25">
        <f>ROW(D23)</f>
        <v>23</v>
      </c>
      <c r="E25" s="35">
        <v>78.75</v>
      </c>
      <c r="F25" s="34">
        <v>2.26666666666666</v>
      </c>
      <c r="G25" s="36">
        <f>SUM(B25,-E25)</f>
        <v>1</v>
      </c>
      <c r="H25" s="37">
        <f>SUM(C25,-F25)</f>
        <v>0.99999999999999</v>
      </c>
      <c r="I25" s="38"/>
      <c r="J25" s="41"/>
      <c r="K25" s="40">
        <f>(G25-$I$3)^2</f>
        <v>471.320790527926</v>
      </c>
      <c r="L25" s="41"/>
      <c r="M25" s="42">
        <f>(H25-$J$3)^2</f>
        <v>0.0287867777777755</v>
      </c>
      <c r="N25" s="41"/>
      <c r="O25" s="41"/>
      <c r="P25" s="41"/>
    </row>
    <row r="26" ht="15" customHeight="1">
      <c r="A26" s="22">
        <f>ROW(A24)</f>
        <v>24</v>
      </c>
      <c r="B26" s="39">
        <v>84.21052631578971</v>
      </c>
      <c r="C26" s="34">
        <v>3.16666666666665</v>
      </c>
      <c r="D26" s="25">
        <f>ROW(D24)</f>
        <v>24</v>
      </c>
      <c r="E26" s="44">
        <v>104.347826086956</v>
      </c>
      <c r="F26" s="34">
        <v>2.29999999999999</v>
      </c>
      <c r="G26" s="36">
        <f>SUM(B26,-E26)</f>
        <v>-20.1372997711663</v>
      </c>
      <c r="H26" s="37">
        <f>SUM(C26,-F26)</f>
        <v>0.86666666666666</v>
      </c>
      <c r="I26" s="38"/>
      <c r="J26" s="41"/>
      <c r="K26" s="40">
        <f>(G26-$I$3)^2</f>
        <v>0.327898255348133</v>
      </c>
      <c r="L26" s="41"/>
      <c r="M26" s="42">
        <f>(H26-$J$3)^2</f>
        <v>0.00132011111111087</v>
      </c>
      <c r="N26" s="41"/>
      <c r="O26" s="41"/>
      <c r="P26" s="41"/>
    </row>
    <row r="27" ht="15" customHeight="1">
      <c r="A27" s="22">
        <f>ROW(A25)</f>
        <v>25</v>
      </c>
      <c r="B27" s="39">
        <v>79.75</v>
      </c>
      <c r="C27" s="34">
        <v>3.29999999999999</v>
      </c>
      <c r="D27" s="25">
        <f>ROW(D25)</f>
        <v>25</v>
      </c>
      <c r="E27" s="44">
        <v>106.666666666666</v>
      </c>
      <c r="F27" s="34">
        <v>2.19999999999999</v>
      </c>
      <c r="G27" s="36">
        <f>SUM(B27,-E27)</f>
        <v>-26.916666666666</v>
      </c>
      <c r="H27" s="37">
        <f>SUM(C27,-F27)</f>
        <v>1.1</v>
      </c>
      <c r="I27" s="38"/>
      <c r="J27" s="41"/>
      <c r="K27" s="40">
        <f>(G27-$I$3)^2</f>
        <v>38.5236572627468</v>
      </c>
      <c r="L27" s="41"/>
      <c r="M27" s="42">
        <f>(H27-$J$3)^2</f>
        <v>0.0727201111111129</v>
      </c>
      <c r="N27" s="41"/>
      <c r="O27" s="41"/>
      <c r="P27" s="41"/>
    </row>
    <row r="28" ht="15" customHeight="1">
      <c r="A28" s="22">
        <f>ROW(A26)</f>
        <v>26</v>
      </c>
      <c r="B28" s="39">
        <v>84.21052631578971</v>
      </c>
      <c r="C28" s="34">
        <v>3.19999999999999</v>
      </c>
      <c r="D28" s="25">
        <f>ROW(D26)</f>
        <v>26</v>
      </c>
      <c r="E28" s="44">
        <v>115.662650602409</v>
      </c>
      <c r="F28" s="34">
        <v>2.36666666666666</v>
      </c>
      <c r="G28" s="36">
        <f>SUM(B28,-E28)</f>
        <v>-31.4521242866193</v>
      </c>
      <c r="H28" s="37">
        <f>SUM(C28,-F28)</f>
        <v>0.83333333333333</v>
      </c>
      <c r="I28" s="38"/>
      <c r="J28" s="41"/>
      <c r="K28" s="40">
        <f>(G28-$I$3)^2</f>
        <v>115.394871727125</v>
      </c>
      <c r="L28" s="41"/>
      <c r="M28" s="42">
        <f>(H28-$J$3)^2</f>
        <v>9e-06</v>
      </c>
      <c r="N28" s="41"/>
      <c r="O28" s="41"/>
      <c r="P28" s="41"/>
    </row>
    <row r="29" ht="15" customHeight="1">
      <c r="A29" s="22">
        <f>ROW(A27)</f>
        <v>27</v>
      </c>
      <c r="B29" s="39">
        <v>80.0000000000002</v>
      </c>
      <c r="C29" s="34">
        <v>3.23333333333332</v>
      </c>
      <c r="D29" s="25">
        <f>ROW(D27)</f>
        <v>27</v>
      </c>
      <c r="E29" s="35">
        <v>94.11764705882371</v>
      </c>
      <c r="F29" s="34">
        <v>2.29999999999999</v>
      </c>
      <c r="G29" s="36">
        <f>SUM(B29,-E29)</f>
        <v>-14.1176470588235</v>
      </c>
      <c r="H29" s="37">
        <f>SUM(C29,-F29)</f>
        <v>0.93333333333333</v>
      </c>
      <c r="I29" s="38"/>
      <c r="J29" s="41"/>
      <c r="K29" s="40">
        <f>(G29-$I$3)^2</f>
        <v>43.4581123669004</v>
      </c>
      <c r="L29" s="41"/>
      <c r="M29" s="42">
        <f>(H29-$J$3)^2</f>
        <v>0.010609</v>
      </c>
      <c r="N29" s="41"/>
      <c r="O29" s="41"/>
      <c r="P29" s="41"/>
    </row>
    <row r="30" ht="15" customHeight="1">
      <c r="A30" s="22">
        <f>ROW(A28)</f>
        <v>28</v>
      </c>
      <c r="B30" s="39">
        <v>82.0512820512822</v>
      </c>
      <c r="C30" s="34">
        <v>3.16666666666665</v>
      </c>
      <c r="D30" s="25">
        <f>ROW(D28)</f>
        <v>28</v>
      </c>
      <c r="E30" s="44">
        <v>112.941176470588</v>
      </c>
      <c r="F30" s="34">
        <v>2.26666666666666</v>
      </c>
      <c r="G30" s="36">
        <f>SUM(B30,-E30)</f>
        <v>-30.8898944193058</v>
      </c>
      <c r="H30" s="37">
        <f>SUM(C30,-F30)</f>
        <v>0.89999999999999</v>
      </c>
      <c r="I30" s="38"/>
      <c r="J30" s="41"/>
      <c r="K30" s="40">
        <f>(G30-$I$3)^2</f>
        <v>103.6318022197</v>
      </c>
      <c r="L30" s="41"/>
      <c r="M30" s="42">
        <f>(H30-$J$3)^2</f>
        <v>0.00485344444444351</v>
      </c>
      <c r="N30" s="41"/>
      <c r="O30" s="41"/>
      <c r="P30" s="41"/>
    </row>
    <row r="31" ht="15" customHeight="1">
      <c r="A31" s="22">
        <f>ROW(A29)</f>
        <v>29</v>
      </c>
      <c r="B31" s="39">
        <v>80.0000000000002</v>
      </c>
      <c r="C31" s="34">
        <v>3.23333333333332</v>
      </c>
      <c r="D31" s="25">
        <f>ROW(D29)</f>
        <v>29</v>
      </c>
      <c r="E31" s="35">
        <v>79.5</v>
      </c>
      <c r="F31" s="34">
        <v>2.36666666666666</v>
      </c>
      <c r="G31" s="36">
        <f>SUM(B31,-E31)</f>
        <v>0.5000000000002</v>
      </c>
      <c r="H31" s="37">
        <f>SUM(C31,-F31)</f>
        <v>0.86666666666666</v>
      </c>
      <c r="I31" s="38"/>
      <c r="J31" s="41"/>
      <c r="K31" s="40">
        <f>(G31-$I$3)^2</f>
        <v>449.860866748060</v>
      </c>
      <c r="L31" s="41"/>
      <c r="M31" s="42">
        <f>(H31-$J$3)^2</f>
        <v>0.00132011111111087</v>
      </c>
      <c r="N31" s="41"/>
      <c r="O31" s="41"/>
      <c r="P31" s="41"/>
    </row>
    <row r="32" ht="15" customHeight="1">
      <c r="A32" s="22">
        <f>ROW(A30)</f>
        <v>30</v>
      </c>
      <c r="B32" s="39">
        <v>83.4782608695654</v>
      </c>
      <c r="C32" s="34">
        <v>3.19999999999999</v>
      </c>
      <c r="D32" s="25">
        <f>ROW(D30)</f>
        <v>30</v>
      </c>
      <c r="E32" s="44">
        <v>103.225806451613</v>
      </c>
      <c r="F32" s="34">
        <v>2.36666666666666</v>
      </c>
      <c r="G32" s="36">
        <f>SUM(B32,-E32)</f>
        <v>-19.7475455820476</v>
      </c>
      <c r="H32" s="37">
        <f>SUM(C32,-F32)</f>
        <v>0.83333333333333</v>
      </c>
      <c r="I32" s="38"/>
      <c r="J32" s="41"/>
      <c r="K32" s="40">
        <f>(G32-$I$3)^2</f>
        <v>0.926171795651012</v>
      </c>
      <c r="L32" s="41"/>
      <c r="M32" s="42">
        <f>(H32-$J$3)^2</f>
        <v>9e-06</v>
      </c>
      <c r="N32" s="41"/>
      <c r="O32" s="41"/>
      <c r="P32" s="41"/>
    </row>
    <row r="33" ht="15" customHeight="1">
      <c r="A33" s="22">
        <f>ROW(A31)</f>
        <v>31</v>
      </c>
      <c r="B33" s="39">
        <v>85.71428571428589</v>
      </c>
      <c r="C33" s="34">
        <v>3.16666666666665</v>
      </c>
      <c r="D33" s="25">
        <f>ROW(D31)</f>
        <v>31</v>
      </c>
      <c r="E33" s="44">
        <v>109.090909090909</v>
      </c>
      <c r="F33" s="34">
        <v>2.26666666666666</v>
      </c>
      <c r="G33" s="36">
        <f>SUM(B33,-E33)</f>
        <v>-23.3766233766231</v>
      </c>
      <c r="H33" s="37">
        <f>SUM(C33,-F33)</f>
        <v>0.89999999999999</v>
      </c>
      <c r="I33" s="38"/>
      <c r="J33" s="41"/>
      <c r="K33" s="40">
        <f>(G33-$I$3)^2</f>
        <v>7.11128673930341</v>
      </c>
      <c r="L33" s="41"/>
      <c r="M33" s="42">
        <f>(H33-$J$3)^2</f>
        <v>0.00485344444444351</v>
      </c>
      <c r="N33" s="41"/>
      <c r="O33" s="41"/>
      <c r="P33" s="41"/>
    </row>
    <row r="34" ht="15" customHeight="1">
      <c r="A34" s="22">
        <f>ROW(A32)</f>
        <v>32</v>
      </c>
      <c r="B34" s="39">
        <v>82.7586206896554</v>
      </c>
      <c r="C34" s="34">
        <v>3.13333333333332</v>
      </c>
      <c r="D34" s="25">
        <f>ROW(D32)</f>
        <v>32</v>
      </c>
      <c r="E34" s="44">
        <v>112.941176470588</v>
      </c>
      <c r="F34" s="34">
        <v>2.36666666666666</v>
      </c>
      <c r="G34" s="36">
        <f>SUM(B34,-E34)</f>
        <v>-30.1825557809326</v>
      </c>
      <c r="H34" s="37">
        <f>SUM(C34,-F34)</f>
        <v>0.7666666666666599</v>
      </c>
      <c r="I34" s="38"/>
      <c r="J34" s="41"/>
      <c r="K34" s="40">
        <f>(G34-$I$3)^2</f>
        <v>89.7307570274851</v>
      </c>
      <c r="L34" s="41"/>
      <c r="M34" s="42">
        <f>(H34-$J$3)^2</f>
        <v>0.00405344444444487</v>
      </c>
      <c r="N34" s="41"/>
      <c r="O34" s="41"/>
      <c r="P34" s="41"/>
    </row>
    <row r="35" ht="15" customHeight="1">
      <c r="A35" s="22">
        <f>ROW(A33)</f>
        <v>33</v>
      </c>
      <c r="B35" s="39">
        <v>84.9557522123896</v>
      </c>
      <c r="C35" s="34">
        <v>3.19999999999999</v>
      </c>
      <c r="D35" s="25">
        <f>ROW(D33)</f>
        <v>33</v>
      </c>
      <c r="E35" s="44">
        <v>103.225806451613</v>
      </c>
      <c r="F35" s="34">
        <v>2.39999999999999</v>
      </c>
      <c r="G35" s="36">
        <f>SUM(B35,-E35)</f>
        <v>-18.2700542392234</v>
      </c>
      <c r="H35" s="37">
        <f>SUM(C35,-F35)</f>
        <v>0.8</v>
      </c>
      <c r="I35" s="38"/>
      <c r="J35" s="41"/>
      <c r="K35" s="40">
        <f>(G35-$I$3)^2</f>
        <v>5.95296337539311</v>
      </c>
      <c r="L35" s="41"/>
      <c r="M35" s="42">
        <f>(H35-$J$3)^2</f>
        <v>0.000920111111110909</v>
      </c>
      <c r="N35" s="41"/>
      <c r="O35" s="41"/>
      <c r="P35" s="41"/>
    </row>
    <row r="36" ht="15" customHeight="1">
      <c r="A36" s="22">
        <f>ROW(A34)</f>
        <v>34</v>
      </c>
      <c r="B36" s="39">
        <v>83.4782608695654</v>
      </c>
      <c r="C36" s="34">
        <v>3.16666666666665</v>
      </c>
      <c r="D36" s="25">
        <f>ROW(D34)</f>
        <v>34</v>
      </c>
      <c r="E36" s="35">
        <v>100</v>
      </c>
      <c r="F36" s="34">
        <v>2.39999999999999</v>
      </c>
      <c r="G36" s="36">
        <f>SUM(B36,-E36)</f>
        <v>-16.5217391304346</v>
      </c>
      <c r="H36" s="37">
        <f>SUM(C36,-F36)</f>
        <v>0.7666666666666599</v>
      </c>
      <c r="I36" s="38"/>
      <c r="J36" s="41"/>
      <c r="K36" s="40">
        <f>(G36-$I$3)^2</f>
        <v>17.5408906577973</v>
      </c>
      <c r="L36" s="41"/>
      <c r="M36" s="42">
        <f>(H36-$J$3)^2</f>
        <v>0.00405344444444487</v>
      </c>
      <c r="N36" s="41"/>
      <c r="O36" s="41"/>
      <c r="P36" s="41"/>
    </row>
    <row r="37" ht="15" customHeight="1">
      <c r="A37" s="22">
        <f>ROW(A35)</f>
        <v>35</v>
      </c>
      <c r="B37" s="39">
        <v>85.71428571428589</v>
      </c>
      <c r="C37" s="34">
        <v>3.09999999999999</v>
      </c>
      <c r="D37" s="25">
        <f>ROW(D35)</f>
        <v>35</v>
      </c>
      <c r="E37" s="44">
        <v>117.073170731707</v>
      </c>
      <c r="F37" s="34">
        <v>2.29999999999999</v>
      </c>
      <c r="G37" s="36">
        <f>SUM(B37,-E37)</f>
        <v>-31.3588850174211</v>
      </c>
      <c r="H37" s="37">
        <f>SUM(C37,-F37)</f>
        <v>0.8</v>
      </c>
      <c r="I37" s="38"/>
      <c r="J37" s="41"/>
      <c r="K37" s="40">
        <f>(G37-$I$3)^2</f>
        <v>113.400375438787</v>
      </c>
      <c r="L37" s="41"/>
      <c r="M37" s="42">
        <f>(H37-$J$3)^2</f>
        <v>0.000920111111110909</v>
      </c>
      <c r="N37" s="41"/>
      <c r="O37" s="41"/>
      <c r="P37" s="41"/>
    </row>
    <row r="38" ht="15" customHeight="1">
      <c r="A38" s="22">
        <f>ROW(A36)</f>
        <v>36</v>
      </c>
      <c r="B38" s="39">
        <v>82.0512820512822</v>
      </c>
      <c r="C38" s="34">
        <v>3.13333333333332</v>
      </c>
      <c r="D38" s="25">
        <f>ROW(D36)</f>
        <v>36</v>
      </c>
      <c r="E38" s="35">
        <v>79.5</v>
      </c>
      <c r="F38" s="34">
        <v>2.36666666666666</v>
      </c>
      <c r="G38" s="36">
        <f>SUM(B38,-E38)</f>
        <v>2.5512820512822</v>
      </c>
      <c r="H38" s="37">
        <f>SUM(C38,-F38)</f>
        <v>0.7666666666666599</v>
      </c>
      <c r="I38" s="38"/>
      <c r="J38" s="41"/>
      <c r="K38" s="40">
        <f>(G38-$I$3)^2</f>
        <v>541.083696719401</v>
      </c>
      <c r="L38" s="41"/>
      <c r="M38" s="42">
        <f>(H38-$J$3)^2</f>
        <v>0.00405344444444487</v>
      </c>
      <c r="N38" s="41"/>
      <c r="O38" s="41"/>
      <c r="P38" s="41"/>
    </row>
    <row r="39" ht="15" customHeight="1">
      <c r="A39" s="22">
        <f>ROW(A37)</f>
        <v>37</v>
      </c>
      <c r="B39" s="39">
        <v>80.0000000000002</v>
      </c>
      <c r="C39" s="34">
        <v>3.19999999999999</v>
      </c>
      <c r="D39" s="25">
        <f>ROW(D37)</f>
        <v>37</v>
      </c>
      <c r="E39" s="44">
        <v>106.666666666666</v>
      </c>
      <c r="F39" s="34">
        <v>2.36666666666666</v>
      </c>
      <c r="G39" s="36">
        <f>SUM(B39,-E39)</f>
        <v>-26.6666666666658</v>
      </c>
      <c r="H39" s="37">
        <f>SUM(C39,-F39)</f>
        <v>0.83333333333333</v>
      </c>
      <c r="I39" s="38"/>
      <c r="J39" s="41"/>
      <c r="K39" s="40">
        <f>(G39-$I$3)^2</f>
        <v>35.4827858193483</v>
      </c>
      <c r="L39" s="41"/>
      <c r="M39" s="42">
        <f>(H39-$J$3)^2</f>
        <v>9e-06</v>
      </c>
      <c r="N39" s="41"/>
      <c r="O39" s="41"/>
      <c r="P39" s="41"/>
    </row>
    <row r="40" ht="15" customHeight="1">
      <c r="A40" s="22">
        <f>ROW(A38)</f>
        <v>38</v>
      </c>
      <c r="B40" s="39">
        <v>80.0000000000002</v>
      </c>
      <c r="C40" s="34">
        <v>3.23333333333332</v>
      </c>
      <c r="D40" s="25">
        <f>ROW(D38)</f>
        <v>38</v>
      </c>
      <c r="E40" s="35">
        <v>79.5</v>
      </c>
      <c r="F40" s="34">
        <v>2.43333333333332</v>
      </c>
      <c r="G40" s="36">
        <f>SUM(B40,-E40)</f>
        <v>0.5000000000002</v>
      </c>
      <c r="H40" s="37">
        <f>SUM(C40,-F40)</f>
        <v>0.8</v>
      </c>
      <c r="I40" s="38"/>
      <c r="J40" s="41"/>
      <c r="K40" s="40">
        <f>(G40-$I$3)^2</f>
        <v>449.860866748060</v>
      </c>
      <c r="L40" s="41"/>
      <c r="M40" s="42">
        <f>(H40-$J$3)^2</f>
        <v>0.000920111111110909</v>
      </c>
      <c r="N40" s="41"/>
      <c r="O40" s="41"/>
      <c r="P40" s="41"/>
    </row>
    <row r="41" ht="15" customHeight="1">
      <c r="A41" s="22">
        <f>ROW(A39)</f>
        <v>39</v>
      </c>
      <c r="B41" s="39">
        <v>82.0512820512822</v>
      </c>
      <c r="C41" s="34">
        <v>3.23333333333332</v>
      </c>
      <c r="D41" s="25">
        <f>ROW(D39)</f>
        <v>39</v>
      </c>
      <c r="E41" s="44">
        <v>117.073170731707</v>
      </c>
      <c r="F41" s="34">
        <v>2.33333333333332</v>
      </c>
      <c r="G41" s="36">
        <f>SUM(B41,-E41)</f>
        <v>-35.0218886804248</v>
      </c>
      <c r="H41" s="37">
        <f>SUM(C41,-F41)</f>
        <v>0.9</v>
      </c>
      <c r="I41" s="38"/>
      <c r="J41" s="41"/>
      <c r="K41" s="40">
        <f>(G41-$I$3)^2</f>
        <v>204.832339314607</v>
      </c>
      <c r="L41" s="41"/>
      <c r="M41" s="42">
        <f>(H41-$J$3)^2</f>
        <v>0.00485344444444491</v>
      </c>
      <c r="N41" s="41"/>
      <c r="O41" s="41"/>
      <c r="P41" s="41"/>
    </row>
    <row r="42" ht="15" customHeight="1">
      <c r="A42" s="22">
        <f>ROW(A40)</f>
        <v>40</v>
      </c>
      <c r="B42" s="39">
        <v>82.7586206896554</v>
      </c>
      <c r="C42" s="34">
        <v>3.23333333333332</v>
      </c>
      <c r="D42" s="25">
        <f>ROW(D40)</f>
        <v>40</v>
      </c>
      <c r="E42" s="44">
        <v>110.344827586207</v>
      </c>
      <c r="F42" s="34">
        <v>2.33333333333332</v>
      </c>
      <c r="G42" s="36">
        <f>SUM(B42,-E42)</f>
        <v>-27.5862068965516</v>
      </c>
      <c r="H42" s="37">
        <f>SUM(C42,-F42)</f>
        <v>0.9</v>
      </c>
      <c r="I42" s="38"/>
      <c r="J42" s="41"/>
      <c r="K42" s="40">
        <f>(G42-$I$3)^2</f>
        <v>47.2832695007095</v>
      </c>
      <c r="L42" s="41"/>
      <c r="M42" s="42">
        <f>(H42-$J$3)^2</f>
        <v>0.00485344444444491</v>
      </c>
      <c r="N42" s="41"/>
      <c r="O42" s="41"/>
      <c r="P42" s="41"/>
    </row>
    <row r="43" ht="15" customHeight="1">
      <c r="A43" s="22">
        <f>ROW(A41)</f>
        <v>41</v>
      </c>
      <c r="B43" s="39">
        <v>82.0512820512822</v>
      </c>
      <c r="C43" s="34">
        <v>3.16666666666665</v>
      </c>
      <c r="D43" s="25">
        <f>ROW(D41)</f>
        <v>41</v>
      </c>
      <c r="E43" s="35">
        <v>100</v>
      </c>
      <c r="F43" s="34">
        <v>2.33333333333332</v>
      </c>
      <c r="G43" s="36">
        <f>SUM(B43,-E43)</f>
        <v>-17.9487179487178</v>
      </c>
      <c r="H43" s="37">
        <f>SUM(C43,-F43)</f>
        <v>0.83333333333333</v>
      </c>
      <c r="I43" s="38"/>
      <c r="J43" s="41"/>
      <c r="K43" s="40">
        <f>(G43-$I$3)^2</f>
        <v>7.62425764200934</v>
      </c>
      <c r="L43" s="41"/>
      <c r="M43" s="42">
        <f>(H43-$J$3)^2</f>
        <v>9e-06</v>
      </c>
      <c r="N43" s="41"/>
      <c r="O43" s="41"/>
      <c r="P43" s="41"/>
    </row>
    <row r="44" ht="15" customHeight="1">
      <c r="A44" s="22">
        <f>ROW(A42)</f>
        <v>42</v>
      </c>
      <c r="B44" s="39">
        <v>80.0000000000002</v>
      </c>
      <c r="C44" s="34">
        <v>3.19999999999999</v>
      </c>
      <c r="D44" s="25">
        <f>ROW(D42)</f>
        <v>42</v>
      </c>
      <c r="E44" s="44">
        <v>107.865168539326</v>
      </c>
      <c r="F44" s="34">
        <v>2.36666666666666</v>
      </c>
      <c r="G44" s="36">
        <f>SUM(B44,-E44)</f>
        <v>-27.8651685393258</v>
      </c>
      <c r="H44" s="37">
        <f>SUM(C44,-F44)</f>
        <v>0.83333333333333</v>
      </c>
      <c r="I44" s="38"/>
      <c r="J44" s="41"/>
      <c r="K44" s="40">
        <f>(G44-$I$3)^2</f>
        <v>51.1975275676667</v>
      </c>
      <c r="L44" s="41"/>
      <c r="M44" s="42">
        <f>(H44-$J$3)^2</f>
        <v>9e-06</v>
      </c>
      <c r="N44" s="41"/>
      <c r="O44" s="41"/>
      <c r="P44" s="41"/>
    </row>
    <row r="45" ht="15" customHeight="1">
      <c r="A45" s="22">
        <f>ROW(A43)</f>
        <v>43</v>
      </c>
      <c r="B45" s="39">
        <v>82.0512820512822</v>
      </c>
      <c r="C45" s="34">
        <v>3.23333333333332</v>
      </c>
      <c r="D45" s="25">
        <f>ROW(D43)</f>
        <v>43</v>
      </c>
      <c r="E45" s="44">
        <v>103.225806451613</v>
      </c>
      <c r="F45" s="34">
        <v>2.29999999999999</v>
      </c>
      <c r="G45" s="36">
        <f>SUM(B45,-E45)</f>
        <v>-21.1745244003308</v>
      </c>
      <c r="H45" s="37">
        <f>SUM(C45,-F45)</f>
        <v>0.93333333333333</v>
      </c>
      <c r="I45" s="38"/>
      <c r="J45" s="41"/>
      <c r="K45" s="40">
        <f>(G45-$I$3)^2</f>
        <v>0.215853736529122</v>
      </c>
      <c r="L45" s="41"/>
      <c r="M45" s="42">
        <f>(H45-$J$3)^2</f>
        <v>0.010609</v>
      </c>
      <c r="N45" s="41"/>
      <c r="O45" s="41"/>
      <c r="P45" s="41"/>
    </row>
    <row r="46" ht="15" customHeight="1">
      <c r="A46" s="22">
        <f>ROW(A44)</f>
        <v>44</v>
      </c>
      <c r="B46" s="39">
        <v>80.0000000000002</v>
      </c>
      <c r="C46" s="34">
        <v>3.26666666666665</v>
      </c>
      <c r="D46" s="25">
        <f>ROW(D44)</f>
        <v>44</v>
      </c>
      <c r="E46" s="44">
        <v>110.344827586207</v>
      </c>
      <c r="F46" s="34">
        <v>2.29999999999999</v>
      </c>
      <c r="G46" s="36">
        <f>SUM(B46,-E46)</f>
        <v>-30.3448275862068</v>
      </c>
      <c r="H46" s="37">
        <f>SUM(C46,-F46)</f>
        <v>0.96666666666666</v>
      </c>
      <c r="I46" s="38"/>
      <c r="J46" s="41"/>
      <c r="K46" s="40">
        <f>(G46-$I$3)^2</f>
        <v>92.831371357292</v>
      </c>
      <c r="L46" s="41"/>
      <c r="M46" s="42">
        <f>(H46-$J$3)^2</f>
        <v>0.0185867777777769</v>
      </c>
      <c r="N46" s="41"/>
      <c r="O46" s="41"/>
      <c r="P46" s="41"/>
    </row>
    <row r="47" ht="15" customHeight="1">
      <c r="A47" s="22">
        <f>ROW(A45)</f>
        <v>45</v>
      </c>
      <c r="B47" s="39">
        <v>83.4782608695654</v>
      </c>
      <c r="C47" s="34">
        <v>3.06666666666665</v>
      </c>
      <c r="D47" s="25">
        <f>ROW(D45)</f>
        <v>45</v>
      </c>
      <c r="E47" s="35">
        <v>83.4782608695654</v>
      </c>
      <c r="F47" s="34">
        <v>2.33333333333332</v>
      </c>
      <c r="G47" s="36">
        <f>SUM(B47,-E47)</f>
        <v>0</v>
      </c>
      <c r="H47" s="37">
        <f>SUM(C47,-F47)</f>
        <v>0.73333333333333</v>
      </c>
      <c r="I47" s="38"/>
      <c r="J47" s="41"/>
      <c r="K47" s="40">
        <f>(G47-$I$3)^2</f>
        <v>428.900942968178</v>
      </c>
      <c r="L47" s="41"/>
      <c r="M47" s="42">
        <f>(H47-$J$3)^2</f>
        <v>0.009409000000000001</v>
      </c>
      <c r="N47" s="41"/>
      <c r="O47" s="41"/>
      <c r="P47" s="41"/>
    </row>
    <row r="48" ht="15" customHeight="1">
      <c r="A48" s="22">
        <f>ROW(A46)</f>
        <v>46</v>
      </c>
      <c r="B48" s="39">
        <v>82.7586206896554</v>
      </c>
      <c r="C48" s="34">
        <v>3.23333333333332</v>
      </c>
      <c r="D48" s="25">
        <f>ROW(D46)</f>
        <v>46</v>
      </c>
      <c r="E48" s="44">
        <v>107.865168539326</v>
      </c>
      <c r="F48" s="34">
        <v>2.39999999999999</v>
      </c>
      <c r="G48" s="36">
        <f>SUM(B48,-E48)</f>
        <v>-25.1065478496706</v>
      </c>
      <c r="H48" s="37">
        <f>SUM(C48,-F48)</f>
        <v>0.83333333333333</v>
      </c>
      <c r="I48" s="38"/>
      <c r="J48" s="41"/>
      <c r="K48" s="40">
        <f>(G48-$I$3)^2</f>
        <v>19.3303032111175</v>
      </c>
      <c r="L48" s="41"/>
      <c r="M48" s="42">
        <f>(H48-$J$3)^2</f>
        <v>9e-06</v>
      </c>
      <c r="N48" s="41"/>
      <c r="O48" s="41"/>
      <c r="P48" s="41"/>
    </row>
    <row r="49" ht="15" customHeight="1">
      <c r="A49" s="22">
        <f>ROW(A47)</f>
        <v>47</v>
      </c>
      <c r="B49" s="39">
        <v>80.67226890756319</v>
      </c>
      <c r="C49" s="34">
        <v>3.26666666666665</v>
      </c>
      <c r="D49" s="25">
        <f>ROW(D47)</f>
        <v>47</v>
      </c>
      <c r="E49" s="35">
        <v>79.75</v>
      </c>
      <c r="F49" s="34">
        <v>2.43333333333332</v>
      </c>
      <c r="G49" s="36">
        <f>SUM(B49,-E49)</f>
        <v>0.9222689075632</v>
      </c>
      <c r="H49" s="37">
        <f>SUM(C49,-F49)</f>
        <v>0.83333333333333</v>
      </c>
      <c r="I49" s="38"/>
      <c r="J49" s="41"/>
      <c r="K49" s="40">
        <f>(G49-$I$3)^2</f>
        <v>467.951760466398</v>
      </c>
      <c r="L49" s="41"/>
      <c r="M49" s="42">
        <f>(H49-$J$3)^2</f>
        <v>9e-06</v>
      </c>
      <c r="N49" s="41"/>
      <c r="O49" s="41"/>
      <c r="P49" s="41"/>
    </row>
    <row r="50" ht="15" customHeight="1">
      <c r="A50" s="22">
        <f>ROW(A48)</f>
        <v>48</v>
      </c>
      <c r="B50" s="39">
        <v>82.0512820512822</v>
      </c>
      <c r="C50" s="34">
        <v>3.19999999999999</v>
      </c>
      <c r="D50" s="25">
        <f>ROW(D48)</f>
        <v>48</v>
      </c>
      <c r="E50" s="44">
        <v>111.627906976744</v>
      </c>
      <c r="F50" s="34">
        <v>2.36666666666666</v>
      </c>
      <c r="G50" s="36">
        <f>SUM(B50,-E50)</f>
        <v>-29.5766249254618</v>
      </c>
      <c r="H50" s="37">
        <f>SUM(C50,-F50)</f>
        <v>0.83333333333333</v>
      </c>
      <c r="I50" s="38"/>
      <c r="J50" s="41"/>
      <c r="K50" s="40">
        <f>(G50-$I$3)^2</f>
        <v>78.6183892051733</v>
      </c>
      <c r="L50" s="41"/>
      <c r="M50" s="42">
        <f>(H50-$J$3)^2</f>
        <v>9e-06</v>
      </c>
      <c r="N50" s="41"/>
      <c r="O50" s="41"/>
      <c r="P50" s="41"/>
    </row>
    <row r="51" ht="15" customHeight="1">
      <c r="A51" s="22">
        <f>ROW(A49)</f>
        <v>49</v>
      </c>
      <c r="B51" s="39">
        <v>84.21052631578971</v>
      </c>
      <c r="C51" s="34">
        <v>3.19999999999999</v>
      </c>
      <c r="D51" s="25">
        <f>ROW(D49)</f>
        <v>49</v>
      </c>
      <c r="E51" s="44">
        <v>109.090909090909</v>
      </c>
      <c r="F51" s="34">
        <v>2.46666666666666</v>
      </c>
      <c r="G51" s="36">
        <f>SUM(B51,-E51)</f>
        <v>-24.8803827751193</v>
      </c>
      <c r="H51" s="37">
        <f>SUM(C51,-F51)</f>
        <v>0.73333333333333</v>
      </c>
      <c r="I51" s="38"/>
      <c r="J51" s="41"/>
      <c r="K51" s="40">
        <f>(G51-$I$3)^2</f>
        <v>17.3927282310249</v>
      </c>
      <c r="L51" s="41"/>
      <c r="M51" s="42">
        <f>(H51-$J$3)^2</f>
        <v>0.009409000000000001</v>
      </c>
      <c r="N51" s="41"/>
      <c r="O51" s="41"/>
      <c r="P51" s="41"/>
    </row>
    <row r="52" ht="15" customHeight="1">
      <c r="A52" s="22">
        <f>ROW(A50)</f>
        <v>50</v>
      </c>
      <c r="B52" s="39">
        <v>83.4782608695654</v>
      </c>
      <c r="C52" s="34">
        <v>3.16666666666665</v>
      </c>
      <c r="D52" s="25">
        <f>ROW(D50)</f>
        <v>50</v>
      </c>
      <c r="E52" s="44">
        <v>105.494505494505</v>
      </c>
      <c r="F52" s="34">
        <v>2.29999999999999</v>
      </c>
      <c r="G52" s="36">
        <f>SUM(B52,-E52)</f>
        <v>-22.0162446249396</v>
      </c>
      <c r="H52" s="37">
        <f>SUM(C52,-F52)</f>
        <v>0.86666666666666</v>
      </c>
      <c r="I52" s="38"/>
      <c r="J52" s="41"/>
      <c r="K52" s="40">
        <f>(G52-$I$3)^2</f>
        <v>1.70647415025369</v>
      </c>
      <c r="L52" s="41"/>
      <c r="M52" s="42">
        <f>(H52-$J$3)^2</f>
        <v>0.00132011111111087</v>
      </c>
      <c r="N52" s="41"/>
      <c r="O52" s="41"/>
      <c r="P52" s="41"/>
    </row>
    <row r="53" ht="15" customHeight="1">
      <c r="A53" s="22">
        <f>ROW(A51)</f>
        <v>51</v>
      </c>
      <c r="B53" s="39">
        <v>84.9557522123896</v>
      </c>
      <c r="C53" s="34">
        <v>3.09999999999999</v>
      </c>
      <c r="D53" s="25">
        <f>ROW(D51)</f>
        <v>51</v>
      </c>
      <c r="E53" s="44">
        <v>105.494505494505</v>
      </c>
      <c r="F53" s="34">
        <v>2.36666666666666</v>
      </c>
      <c r="G53" s="36">
        <f>SUM(B53,-E53)</f>
        <v>-20.5387532821154</v>
      </c>
      <c r="H53" s="37">
        <f>SUM(C53,-F53)</f>
        <v>0.73333333333333</v>
      </c>
      <c r="I53" s="38"/>
      <c r="J53" s="41"/>
      <c r="K53" s="40">
        <f>(G53-$I$3)^2</f>
        <v>0.0292993393028242</v>
      </c>
      <c r="L53" s="41"/>
      <c r="M53" s="42">
        <f>(H53-$J$3)^2</f>
        <v>0.009409000000000001</v>
      </c>
      <c r="N53" s="41"/>
      <c r="O53" s="41"/>
      <c r="P53" s="41"/>
    </row>
    <row r="54" ht="15" customHeight="1">
      <c r="A54" s="22">
        <f>ROW(A52)</f>
        <v>52</v>
      </c>
      <c r="B54" s="39">
        <v>81.355932203390</v>
      </c>
      <c r="C54" s="34">
        <v>3.16666666666665</v>
      </c>
      <c r="D54" s="25">
        <f>ROW(D52)</f>
        <v>52</v>
      </c>
      <c r="E54" s="35">
        <v>79.5</v>
      </c>
      <c r="F54" s="34">
        <v>2.26666666666666</v>
      </c>
      <c r="G54" s="36">
        <f>SUM(B54,-E54)</f>
        <v>1.855932203390</v>
      </c>
      <c r="H54" s="37">
        <f>SUM(C54,-F54)</f>
        <v>0.89999999999999</v>
      </c>
      <c r="I54" s="38"/>
      <c r="J54" s="41"/>
      <c r="K54" s="40">
        <f>(G54-$I$3)^2</f>
        <v>509.217856257398</v>
      </c>
      <c r="L54" s="41"/>
      <c r="M54" s="42">
        <f>(H54-$J$3)^2</f>
        <v>0.00485344444444351</v>
      </c>
      <c r="N54" s="41"/>
      <c r="O54" s="41"/>
      <c r="P54" s="41"/>
    </row>
    <row r="55" ht="15" customHeight="1">
      <c r="A55" s="22">
        <f>ROW(A53)</f>
        <v>53</v>
      </c>
      <c r="B55" s="39">
        <v>82.0512820512822</v>
      </c>
      <c r="C55" s="34">
        <v>3.19999999999999</v>
      </c>
      <c r="D55" s="25">
        <f>ROW(D53)</f>
        <v>53</v>
      </c>
      <c r="E55" s="44">
        <v>104.347826086956</v>
      </c>
      <c r="F55" s="34">
        <v>2.33333333333332</v>
      </c>
      <c r="G55" s="36">
        <f>SUM(B55,-E55)</f>
        <v>-22.2965440356738</v>
      </c>
      <c r="H55" s="37">
        <f>SUM(C55,-F55)</f>
        <v>0.86666666666667</v>
      </c>
      <c r="I55" s="38"/>
      <c r="J55" s="41"/>
      <c r="K55" s="40">
        <f>(G55-$I$3)^2</f>
        <v>2.51736383611517</v>
      </c>
      <c r="L55" s="41"/>
      <c r="M55" s="42">
        <f>(H55-$J$3)^2</f>
        <v>0.0013201111111116</v>
      </c>
      <c r="N55" s="41"/>
      <c r="O55" s="41"/>
      <c r="P55" s="41"/>
    </row>
    <row r="56" ht="15" customHeight="1">
      <c r="A56" s="22">
        <f>ROW(A54)</f>
        <v>54</v>
      </c>
      <c r="B56" s="39">
        <v>81.355932203390</v>
      </c>
      <c r="C56" s="34">
        <v>3.19999999999999</v>
      </c>
      <c r="D56" s="25">
        <f>ROW(D54)</f>
        <v>54</v>
      </c>
      <c r="E56" s="44">
        <v>111.627906976744</v>
      </c>
      <c r="F56" s="34">
        <v>2.36666666666666</v>
      </c>
      <c r="G56" s="36">
        <f>SUM(B56,-E56)</f>
        <v>-30.271974773354</v>
      </c>
      <c r="H56" s="37">
        <f>SUM(C56,-F56)</f>
        <v>0.83333333333333</v>
      </c>
      <c r="I56" s="38"/>
      <c r="J56" s="41"/>
      <c r="K56" s="40">
        <f>(G56-$I$3)^2</f>
        <v>91.4328192019176</v>
      </c>
      <c r="L56" s="41"/>
      <c r="M56" s="42">
        <f>(H56-$J$3)^2</f>
        <v>9e-06</v>
      </c>
      <c r="N56" s="41"/>
      <c r="O56" s="41"/>
      <c r="P56" s="41"/>
    </row>
    <row r="57" ht="15" customHeight="1">
      <c r="A57" s="22">
        <f>ROW(A55)</f>
        <v>55</v>
      </c>
      <c r="B57" s="39">
        <v>82.7586206896554</v>
      </c>
      <c r="C57" s="34">
        <v>3.26666666666665</v>
      </c>
      <c r="D57" s="25">
        <f>ROW(D55)</f>
        <v>55</v>
      </c>
      <c r="E57" s="44">
        <v>110.344827586207</v>
      </c>
      <c r="F57" s="34">
        <v>2.33333333333332</v>
      </c>
      <c r="G57" s="36">
        <f>SUM(B57,-E57)</f>
        <v>-27.5862068965516</v>
      </c>
      <c r="H57" s="37">
        <f>SUM(C57,-F57)</f>
        <v>0.93333333333333</v>
      </c>
      <c r="I57" s="38"/>
      <c r="J57" s="41"/>
      <c r="K57" s="40">
        <f>(G57-$I$3)^2</f>
        <v>47.2832695007095</v>
      </c>
      <c r="L57" s="41"/>
      <c r="M57" s="42">
        <f>(H57-$J$3)^2</f>
        <v>0.010609</v>
      </c>
      <c r="N57" s="41"/>
      <c r="O57" s="41"/>
      <c r="P57" s="41"/>
    </row>
    <row r="58" ht="15" customHeight="1">
      <c r="A58" s="22">
        <f>ROW(A56)</f>
        <v>56</v>
      </c>
      <c r="B58" s="39">
        <v>82.0512820512822</v>
      </c>
      <c r="C58" s="34">
        <v>3.19999999999999</v>
      </c>
      <c r="D58" s="25">
        <f>ROW(D56)</f>
        <v>56</v>
      </c>
      <c r="E58" s="35">
        <v>79.75</v>
      </c>
      <c r="F58" s="34">
        <v>2.29999999999999</v>
      </c>
      <c r="G58" s="36">
        <f>SUM(B58,-E58)</f>
        <v>2.3012820512822</v>
      </c>
      <c r="H58" s="37">
        <f>SUM(C58,-F58)</f>
        <v>0.9</v>
      </c>
      <c r="I58" s="38"/>
      <c r="J58" s="41"/>
      <c r="K58" s="40">
        <f>(G58-$I$3)^2</f>
        <v>529.515593803823</v>
      </c>
      <c r="L58" s="41"/>
      <c r="M58" s="42">
        <f>(H58-$J$3)^2</f>
        <v>0.00485344444444491</v>
      </c>
      <c r="N58" s="41"/>
      <c r="O58" s="41"/>
      <c r="P58" s="41"/>
    </row>
    <row r="59" ht="15" customHeight="1">
      <c r="A59" s="22">
        <f>ROW(A57)</f>
        <v>57</v>
      </c>
      <c r="B59" s="39">
        <v>82.7586206896554</v>
      </c>
      <c r="C59" s="34">
        <v>3.16666666666665</v>
      </c>
      <c r="D59" s="25">
        <f>ROW(D57)</f>
        <v>57</v>
      </c>
      <c r="E59" s="44">
        <v>106.666666666666</v>
      </c>
      <c r="F59" s="34">
        <v>2.46666666666666</v>
      </c>
      <c r="G59" s="36">
        <f>SUM(B59,-E59)</f>
        <v>-23.9080459770106</v>
      </c>
      <c r="H59" s="37">
        <f>SUM(C59,-F59)</f>
        <v>0.69999999999999</v>
      </c>
      <c r="I59" s="38"/>
      <c r="J59" s="41"/>
      <c r="K59" s="40">
        <f>(G59-$I$3)^2</f>
        <v>10.2279855878198</v>
      </c>
      <c r="L59" s="41"/>
      <c r="M59" s="42">
        <f>(H59-$J$3)^2</f>
        <v>0.0169867777777795</v>
      </c>
      <c r="N59" s="41"/>
      <c r="O59" s="41"/>
      <c r="P59" s="41"/>
    </row>
    <row r="60" ht="15" customHeight="1">
      <c r="A60" s="22">
        <f>ROW(A58)</f>
        <v>58</v>
      </c>
      <c r="B60" s="39">
        <v>79.75</v>
      </c>
      <c r="C60" s="34">
        <v>3.33333333333332</v>
      </c>
      <c r="D60" s="25">
        <f>ROW(D58)</f>
        <v>58</v>
      </c>
      <c r="E60" s="35">
        <v>79.75</v>
      </c>
      <c r="F60" s="34">
        <v>2.43333333333332</v>
      </c>
      <c r="G60" s="36">
        <f>SUM(B60,-E60)</f>
        <v>0</v>
      </c>
      <c r="H60" s="37">
        <f>SUM(C60,-F60)</f>
        <v>0.9</v>
      </c>
      <c r="I60" s="38"/>
      <c r="J60" s="41"/>
      <c r="K60" s="40">
        <f>(G60-$I$3)^2</f>
        <v>428.900942968178</v>
      </c>
      <c r="L60" s="41"/>
      <c r="M60" s="42">
        <f>(H60-$J$3)^2</f>
        <v>0.00485344444444491</v>
      </c>
      <c r="N60" s="41"/>
      <c r="O60" s="41"/>
      <c r="P60" s="41"/>
    </row>
    <row r="61" ht="15" customHeight="1">
      <c r="A61" s="22">
        <f>ROW(A59)</f>
        <v>59</v>
      </c>
      <c r="B61" s="39">
        <v>82.7586206896554</v>
      </c>
      <c r="C61" s="34">
        <v>3.09999999999999</v>
      </c>
      <c r="D61" s="25">
        <f>ROW(D59)</f>
        <v>59</v>
      </c>
      <c r="E61" s="44">
        <v>106.666666666666</v>
      </c>
      <c r="F61" s="34">
        <v>2.33333333333332</v>
      </c>
      <c r="G61" s="36">
        <f>SUM(B61,-E61)</f>
        <v>-23.9080459770106</v>
      </c>
      <c r="H61" s="37">
        <f>SUM(C61,-F61)</f>
        <v>0.76666666666667</v>
      </c>
      <c r="I61" s="38"/>
      <c r="J61" s="41"/>
      <c r="K61" s="40">
        <f>(G61-$I$3)^2</f>
        <v>10.2279855878198</v>
      </c>
      <c r="L61" s="41"/>
      <c r="M61" s="42">
        <f>(H61-$J$3)^2</f>
        <v>0.0040534444444436</v>
      </c>
      <c r="N61" s="41"/>
      <c r="O61" s="41"/>
      <c r="P61" s="41"/>
    </row>
    <row r="62" ht="15" customHeight="1">
      <c r="A62" s="22">
        <f>ROW(A60)</f>
        <v>60</v>
      </c>
      <c r="B62" s="39">
        <v>85.71428571428589</v>
      </c>
      <c r="C62" s="34">
        <v>3.06666666666665</v>
      </c>
      <c r="D62" s="25">
        <f>ROW(D60)</f>
        <v>60</v>
      </c>
      <c r="E62" s="44">
        <v>114.285714285714</v>
      </c>
      <c r="F62" s="34">
        <v>2.36666666666666</v>
      </c>
      <c r="G62" s="36">
        <f>SUM(B62,-E62)</f>
        <v>-28.5714285714281</v>
      </c>
      <c r="H62" s="37">
        <f>SUM(C62,-F62)</f>
        <v>0.69999999999999</v>
      </c>
      <c r="I62" s="38"/>
      <c r="J62" s="41"/>
      <c r="K62" s="40">
        <f>(G62-$I$3)^2</f>
        <v>61.8032575876328</v>
      </c>
      <c r="L62" s="41"/>
      <c r="M62" s="42">
        <f>(H62-$J$3)^2</f>
        <v>0.0169867777777795</v>
      </c>
      <c r="N62" s="41"/>
      <c r="O62" s="41"/>
      <c r="P62" s="41"/>
    </row>
    <row r="63" ht="15" customHeight="1">
      <c r="A63" s="22">
        <f>ROW(A61)</f>
        <v>61</v>
      </c>
      <c r="B63" s="39">
        <v>85.71428571428589</v>
      </c>
      <c r="C63" s="34">
        <v>2.99999999999999</v>
      </c>
      <c r="D63" s="25">
        <f>ROW(D61)</f>
        <v>61</v>
      </c>
      <c r="E63" s="44">
        <v>114.285714285714</v>
      </c>
      <c r="F63" s="34">
        <v>2.36666666666666</v>
      </c>
      <c r="G63" s="36">
        <f>SUM(B63,-E63)</f>
        <v>-28.5714285714281</v>
      </c>
      <c r="H63" s="37">
        <f>SUM(C63,-F63)</f>
        <v>0.63333333333333</v>
      </c>
      <c r="I63" s="38"/>
      <c r="J63" s="41"/>
      <c r="K63" s="40">
        <f>(G63-$I$3)^2</f>
        <v>61.8032575876328</v>
      </c>
      <c r="L63" s="41"/>
      <c r="M63" s="42">
        <f>(H63-$J$3)^2</f>
        <v>0.038809</v>
      </c>
      <c r="N63" s="41"/>
      <c r="O63" s="41"/>
      <c r="P63" s="41"/>
    </row>
    <row r="64" ht="15" customHeight="1">
      <c r="A64" s="22">
        <f>ROW(A62)</f>
        <v>62</v>
      </c>
      <c r="B64" s="39">
        <v>82.7586206896554</v>
      </c>
      <c r="C64" s="34">
        <v>3.26666666666665</v>
      </c>
      <c r="D64" s="25">
        <f>ROW(D62)</f>
        <v>62</v>
      </c>
      <c r="E64" s="35">
        <v>79.5</v>
      </c>
      <c r="F64" s="34">
        <v>2.39999999999999</v>
      </c>
      <c r="G64" s="36">
        <f>SUM(B64,-E64)</f>
        <v>3.2586206896554</v>
      </c>
      <c r="H64" s="37">
        <f>SUM(C64,-F64)</f>
        <v>0.86666666666666</v>
      </c>
      <c r="I64" s="38"/>
      <c r="J64" s="41"/>
      <c r="K64" s="40">
        <f>(G64-$I$3)^2</f>
        <v>574.491123987794</v>
      </c>
      <c r="L64" s="41"/>
      <c r="M64" s="42">
        <f>(H64-$J$3)^2</f>
        <v>0.00132011111111087</v>
      </c>
      <c r="N64" s="41"/>
      <c r="O64" s="41"/>
      <c r="P64" s="41"/>
    </row>
    <row r="65" ht="15" customHeight="1">
      <c r="A65" s="22">
        <f>ROW(A63)</f>
        <v>63</v>
      </c>
      <c r="B65" s="39">
        <v>79.75</v>
      </c>
      <c r="C65" s="34">
        <v>3.23333333333332</v>
      </c>
      <c r="D65" s="25">
        <f>ROW(D63)</f>
        <v>63</v>
      </c>
      <c r="E65" s="35">
        <v>79.75</v>
      </c>
      <c r="F65" s="34">
        <v>2.33333333333332</v>
      </c>
      <c r="G65" s="36">
        <f>SUM(B65,-E65)</f>
        <v>0</v>
      </c>
      <c r="H65" s="37">
        <f>SUM(C65,-F65)</f>
        <v>0.9</v>
      </c>
      <c r="I65" s="38"/>
      <c r="J65" s="41"/>
      <c r="K65" s="40">
        <f>(G65-$I$3)^2</f>
        <v>428.900942968178</v>
      </c>
      <c r="L65" s="41"/>
      <c r="M65" s="42">
        <f>(H65-$J$3)^2</f>
        <v>0.00485344444444491</v>
      </c>
      <c r="N65" s="41"/>
      <c r="O65" s="41"/>
      <c r="P65" s="41"/>
    </row>
    <row r="66" ht="15" customHeight="1">
      <c r="A66" s="22">
        <f>ROW(A64)</f>
        <v>64</v>
      </c>
      <c r="B66" s="39">
        <v>81.355932203390</v>
      </c>
      <c r="C66" s="34">
        <v>3.23333333333332</v>
      </c>
      <c r="D66" s="25">
        <f>ROW(D64)</f>
        <v>64</v>
      </c>
      <c r="E66" s="44">
        <v>103.225806451613</v>
      </c>
      <c r="F66" s="34">
        <v>2.23333333333332</v>
      </c>
      <c r="G66" s="36">
        <f>SUM(B66,-E66)</f>
        <v>-21.869874248223</v>
      </c>
      <c r="H66" s="37">
        <f>SUM(C66,-F66)</f>
        <v>1</v>
      </c>
      <c r="I66" s="38"/>
      <c r="J66" s="41"/>
      <c r="K66" s="40">
        <f>(G66-$I$3)^2</f>
        <v>1.34548508902376</v>
      </c>
      <c r="L66" s="41"/>
      <c r="M66" s="42">
        <f>(H66-$J$3)^2</f>
        <v>0.0287867777777789</v>
      </c>
      <c r="N66" s="41"/>
      <c r="O66" s="41"/>
      <c r="P66" s="41"/>
    </row>
    <row r="67" ht="15" customHeight="1">
      <c r="A67" s="22">
        <f>ROW(A65)</f>
        <v>65</v>
      </c>
      <c r="B67" s="39">
        <v>82.0512820512822</v>
      </c>
      <c r="C67" s="34">
        <v>3.23333333333332</v>
      </c>
      <c r="D67" s="25">
        <f>ROW(D65)</f>
        <v>65</v>
      </c>
      <c r="E67" s="44">
        <v>115.662650602409</v>
      </c>
      <c r="F67" s="34">
        <v>2.33333333333332</v>
      </c>
      <c r="G67" s="36">
        <f>SUM(B67,-E67)</f>
        <v>-33.6113685511268</v>
      </c>
      <c r="H67" s="37">
        <f>SUM(C67,-F67)</f>
        <v>0.9</v>
      </c>
      <c r="I67" s="38"/>
      <c r="J67" s="41"/>
      <c r="K67" s="40">
        <f>(G67-$I$3)^2</f>
        <v>166.447277185694</v>
      </c>
      <c r="L67" s="41"/>
      <c r="M67" s="42">
        <f>(H67-$J$3)^2</f>
        <v>0.00485344444444491</v>
      </c>
      <c r="N67" s="41"/>
      <c r="O67" s="41"/>
      <c r="P67" s="41"/>
    </row>
    <row r="68" ht="15" customHeight="1">
      <c r="A68" s="22">
        <f>ROW(A66)</f>
        <v>66</v>
      </c>
      <c r="B68" s="39">
        <v>79.75</v>
      </c>
      <c r="C68" s="34">
        <v>3.16666666666665</v>
      </c>
      <c r="D68" s="25">
        <f>ROW(D66)</f>
        <v>66</v>
      </c>
      <c r="E68" s="44">
        <v>109.090909090909</v>
      </c>
      <c r="F68" s="34">
        <v>2.33333333333332</v>
      </c>
      <c r="G68" s="36">
        <f>SUM(B68,-E68)</f>
        <v>-29.340909090909</v>
      </c>
      <c r="H68" s="37">
        <f>SUM(C68,-F68)</f>
        <v>0.83333333333333</v>
      </c>
      <c r="I68" s="38"/>
      <c r="J68" s="41"/>
      <c r="K68" s="40">
        <f>(G68-$I$3)^2</f>
        <v>74.49390743930709</v>
      </c>
      <c r="L68" s="41"/>
      <c r="M68" s="42">
        <f>(H68-$J$3)^2</f>
        <v>9e-06</v>
      </c>
      <c r="N68" s="41"/>
      <c r="O68" s="41"/>
      <c r="P68" s="41"/>
    </row>
    <row r="69" ht="15" customHeight="1">
      <c r="A69" s="22">
        <f>ROW(A67)</f>
        <v>67</v>
      </c>
      <c r="B69" s="39">
        <v>81.355932203390</v>
      </c>
      <c r="C69" s="34">
        <v>3.23333333333332</v>
      </c>
      <c r="D69" s="25">
        <f>ROW(D67)</f>
        <v>67</v>
      </c>
      <c r="E69" s="44">
        <v>97.9591836734696</v>
      </c>
      <c r="F69" s="34">
        <v>2.36666666666666</v>
      </c>
      <c r="G69" s="36">
        <f>SUM(B69,-E69)</f>
        <v>-16.6032514700796</v>
      </c>
      <c r="H69" s="37">
        <f>SUM(C69,-F69)</f>
        <v>0.86666666666666</v>
      </c>
      <c r="I69" s="38"/>
      <c r="J69" s="41"/>
      <c r="K69" s="40">
        <f>(G69-$I$3)^2</f>
        <v>16.8647574600296</v>
      </c>
      <c r="L69" s="41"/>
      <c r="M69" s="42">
        <f>(H69-$J$3)^2</f>
        <v>0.00132011111111087</v>
      </c>
      <c r="N69" s="41"/>
      <c r="O69" s="41"/>
      <c r="P69" s="41"/>
    </row>
    <row r="70" ht="15" customHeight="1">
      <c r="A70" s="22">
        <f>ROW(A68)</f>
        <v>68</v>
      </c>
      <c r="B70" s="39">
        <v>83.4782608695654</v>
      </c>
      <c r="C70" s="34">
        <v>3.16666666666665</v>
      </c>
      <c r="D70" s="25">
        <f>ROW(D68)</f>
        <v>68</v>
      </c>
      <c r="E70" s="44">
        <v>114.285714285714</v>
      </c>
      <c r="F70" s="34">
        <v>2.29999999999999</v>
      </c>
      <c r="G70" s="36">
        <f>SUM(B70,-E70)</f>
        <v>-30.8074534161486</v>
      </c>
      <c r="H70" s="37">
        <f>SUM(C70,-F70)</f>
        <v>0.86666666666666</v>
      </c>
      <c r="I70" s="38"/>
      <c r="J70" s="41"/>
      <c r="K70" s="40">
        <f>(G70-$I$3)^2</f>
        <v>101.960104755450</v>
      </c>
      <c r="L70" s="41"/>
      <c r="M70" s="42">
        <f>(H70-$J$3)^2</f>
        <v>0.00132011111111087</v>
      </c>
      <c r="N70" s="41"/>
      <c r="O70" s="41"/>
      <c r="P70" s="41"/>
    </row>
    <row r="71" ht="15" customHeight="1">
      <c r="A71" s="22">
        <f>ROW(A69)</f>
        <v>69</v>
      </c>
      <c r="B71" s="39">
        <v>82.7586206896554</v>
      </c>
      <c r="C71" s="34">
        <v>3.13333333333332</v>
      </c>
      <c r="D71" s="25">
        <f>ROW(D69)</f>
        <v>69</v>
      </c>
      <c r="E71" s="44">
        <v>104.347826086956</v>
      </c>
      <c r="F71" s="34">
        <v>2.39999999999999</v>
      </c>
      <c r="G71" s="36">
        <f>SUM(B71,-E71)</f>
        <v>-21.5892053973006</v>
      </c>
      <c r="H71" s="37">
        <f>SUM(C71,-F71)</f>
        <v>0.73333333333333</v>
      </c>
      <c r="I71" s="38"/>
      <c r="J71" s="41"/>
      <c r="K71" s="40">
        <f>(G71-$I$3)^2</f>
        <v>0.773136162744865</v>
      </c>
      <c r="L71" s="41"/>
      <c r="M71" s="42">
        <f>(H71-$J$3)^2</f>
        <v>0.009409000000000001</v>
      </c>
      <c r="N71" s="41"/>
      <c r="O71" s="41"/>
      <c r="P71" s="41"/>
    </row>
    <row r="72" ht="15" customHeight="1">
      <c r="A72" s="22">
        <f>ROW(A70)</f>
        <v>70</v>
      </c>
      <c r="B72" s="39">
        <v>84.21052631578971</v>
      </c>
      <c r="C72" s="34">
        <v>3.16666666666665</v>
      </c>
      <c r="D72" s="25">
        <f>ROW(D70)</f>
        <v>70</v>
      </c>
      <c r="E72" s="35">
        <v>79.75</v>
      </c>
      <c r="F72" s="34">
        <v>2.33333333333332</v>
      </c>
      <c r="G72" s="36">
        <f>SUM(B72,-E72)</f>
        <v>4.4605263157897</v>
      </c>
      <c r="H72" s="37">
        <f>SUM(C72,-F72)</f>
        <v>0.83333333333333</v>
      </c>
      <c r="I72" s="38"/>
      <c r="J72" s="41"/>
      <c r="K72" s="40">
        <f>(G72-$I$3)^2</f>
        <v>633.551558018282</v>
      </c>
      <c r="L72" s="41"/>
      <c r="M72" s="42">
        <f>(H72-$J$3)^2</f>
        <v>9e-06</v>
      </c>
      <c r="N72" s="41"/>
      <c r="O72" s="41"/>
      <c r="P72" s="41"/>
    </row>
    <row r="73" ht="15" customHeight="1">
      <c r="A73" s="22">
        <f>ROW(A71)</f>
        <v>71</v>
      </c>
      <c r="B73" s="39">
        <v>83.4782608695654</v>
      </c>
      <c r="C73" s="34">
        <v>3.16666666666665</v>
      </c>
      <c r="D73" s="25">
        <f>ROW(D71)</f>
        <v>71</v>
      </c>
      <c r="E73" s="44">
        <v>115.662650602409</v>
      </c>
      <c r="F73" s="34">
        <v>2.33333333333332</v>
      </c>
      <c r="G73" s="36">
        <f>SUM(B73,-E73)</f>
        <v>-32.1843897328436</v>
      </c>
      <c r="H73" s="37">
        <f>SUM(C73,-F73)</f>
        <v>0.83333333333333</v>
      </c>
      <c r="I73" s="38"/>
      <c r="J73" s="41"/>
      <c r="K73" s="40">
        <f>(G73-$I$3)^2</f>
        <v>131.663368905865</v>
      </c>
      <c r="L73" s="41"/>
      <c r="M73" s="42">
        <f>(H73-$J$3)^2</f>
        <v>9e-06</v>
      </c>
      <c r="N73" s="41"/>
      <c r="O73" s="41"/>
      <c r="P73" s="41"/>
    </row>
    <row r="74" ht="15" customHeight="1">
      <c r="A74" s="22">
        <f>ROW(A72)</f>
        <v>72</v>
      </c>
      <c r="B74" s="39">
        <v>82.7586206896554</v>
      </c>
      <c r="C74" s="34">
        <v>3.16666666666665</v>
      </c>
      <c r="D74" s="25">
        <f>ROW(D72)</f>
        <v>72</v>
      </c>
      <c r="E74" s="44">
        <v>112.941176470588</v>
      </c>
      <c r="F74" s="34">
        <v>2.46666666666666</v>
      </c>
      <c r="G74" s="36">
        <f>SUM(B74,-E74)</f>
        <v>-30.1825557809326</v>
      </c>
      <c r="H74" s="37">
        <f>SUM(C74,-F74)</f>
        <v>0.69999999999999</v>
      </c>
      <c r="I74" s="38"/>
      <c r="J74" s="41"/>
      <c r="K74" s="40">
        <f>(G74-$I$3)^2</f>
        <v>89.7307570274851</v>
      </c>
      <c r="L74" s="41"/>
      <c r="M74" s="42">
        <f>(H74-$J$3)^2</f>
        <v>0.0169867777777795</v>
      </c>
      <c r="N74" s="41"/>
      <c r="O74" s="41"/>
      <c r="P74" s="41"/>
    </row>
    <row r="75" ht="15" customHeight="1">
      <c r="A75" s="22">
        <f>ROW(A73)</f>
        <v>73</v>
      </c>
      <c r="B75" s="39">
        <v>84.21052631578971</v>
      </c>
      <c r="C75" s="34">
        <v>3.06666666666665</v>
      </c>
      <c r="D75" s="25">
        <f>ROW(D73)</f>
        <v>73</v>
      </c>
      <c r="E75" s="44">
        <v>114.285714285714</v>
      </c>
      <c r="F75" s="34">
        <v>2.36666666666666</v>
      </c>
      <c r="G75" s="36">
        <f>SUM(B75,-E75)</f>
        <v>-30.0751879699243</v>
      </c>
      <c r="H75" s="37">
        <f>SUM(C75,-F75)</f>
        <v>0.69999999999999</v>
      </c>
      <c r="I75" s="38"/>
      <c r="J75" s="41"/>
      <c r="K75" s="40">
        <f>(G75-$I$3)^2</f>
        <v>87.7081733494441</v>
      </c>
      <c r="L75" s="41"/>
      <c r="M75" s="42">
        <f>(H75-$J$3)^2</f>
        <v>0.0169867777777795</v>
      </c>
      <c r="N75" s="41"/>
      <c r="O75" s="41"/>
      <c r="P75" s="41"/>
    </row>
    <row r="76" ht="15" customHeight="1">
      <c r="A76" s="22">
        <f>ROW(A74)</f>
        <v>74</v>
      </c>
      <c r="B76" s="39">
        <v>84.9557522123896</v>
      </c>
      <c r="C76" s="34">
        <v>3.06666666666665</v>
      </c>
      <c r="D76" s="25">
        <f>ROW(D74)</f>
        <v>74</v>
      </c>
      <c r="E76" s="35">
        <v>79.75</v>
      </c>
      <c r="F76" s="34">
        <v>2.29999999999999</v>
      </c>
      <c r="G76" s="36">
        <f>SUM(B76,-E76)</f>
        <v>5.2057522123896</v>
      </c>
      <c r="H76" s="37">
        <f>SUM(C76,-F76)</f>
        <v>0.7666666666666599</v>
      </c>
      <c r="I76" s="38"/>
      <c r="J76" s="41"/>
      <c r="K76" s="40">
        <f>(G76-$I$3)^2</f>
        <v>671.6222621359721</v>
      </c>
      <c r="L76" s="41"/>
      <c r="M76" s="42">
        <f>(H76-$J$3)^2</f>
        <v>0.00405344444444487</v>
      </c>
      <c r="N76" s="41"/>
      <c r="O76" s="41"/>
      <c r="P76" s="41"/>
    </row>
    <row r="77" ht="15" customHeight="1">
      <c r="A77" s="22">
        <f>ROW(A75)</f>
        <v>75</v>
      </c>
      <c r="B77" s="39">
        <v>83.4782608695654</v>
      </c>
      <c r="C77" s="34">
        <v>3.13333333333332</v>
      </c>
      <c r="D77" s="25">
        <f>ROW(D75)</f>
        <v>75</v>
      </c>
      <c r="E77" s="44">
        <v>106.666666666666</v>
      </c>
      <c r="F77" s="34">
        <v>2.33333333333332</v>
      </c>
      <c r="G77" s="36">
        <f>SUM(B77,-E77)</f>
        <v>-23.1884057971006</v>
      </c>
      <c r="H77" s="37">
        <f>SUM(C77,-F77)</f>
        <v>0.8</v>
      </c>
      <c r="I77" s="38"/>
      <c r="J77" s="41"/>
      <c r="K77" s="40">
        <f>(G77-$I$3)^2</f>
        <v>6.14287310971712</v>
      </c>
      <c r="L77" s="41"/>
      <c r="M77" s="42">
        <f>(H77-$J$3)^2</f>
        <v>0.000920111111110909</v>
      </c>
      <c r="N77" s="41"/>
      <c r="O77" s="41"/>
      <c r="P77" s="41"/>
    </row>
    <row r="78" ht="15" customHeight="1">
      <c r="A78" s="22">
        <f>ROW(A76)</f>
        <v>76</v>
      </c>
      <c r="B78" s="39">
        <v>83.4782608695654</v>
      </c>
      <c r="C78" s="34">
        <v>3.23333333333332</v>
      </c>
      <c r="D78" s="25">
        <f>ROW(D76)</f>
        <v>76</v>
      </c>
      <c r="E78" s="44">
        <v>111.627906976744</v>
      </c>
      <c r="F78" s="34">
        <v>2.39999999999999</v>
      </c>
      <c r="G78" s="36">
        <f>SUM(B78,-E78)</f>
        <v>-28.1496461071786</v>
      </c>
      <c r="H78" s="37">
        <f>SUM(C78,-F78)</f>
        <v>0.83333333333333</v>
      </c>
      <c r="I78" s="38"/>
      <c r="J78" s="41"/>
      <c r="K78" s="40">
        <f>(G78-$I$3)^2</f>
        <v>55.349468307399</v>
      </c>
      <c r="L78" s="41"/>
      <c r="M78" s="42">
        <f>(H78-$J$3)^2</f>
        <v>9e-06</v>
      </c>
      <c r="N78" s="41"/>
      <c r="O78" s="41"/>
      <c r="P78" s="41"/>
    </row>
    <row r="79" ht="15" customHeight="1">
      <c r="A79" s="22">
        <f>ROW(A77)</f>
        <v>77</v>
      </c>
      <c r="B79" s="39">
        <v>81.355932203390</v>
      </c>
      <c r="C79" s="34">
        <v>3.16666666666665</v>
      </c>
      <c r="D79" s="25">
        <f>ROW(D77)</f>
        <v>77</v>
      </c>
      <c r="E79" s="44">
        <v>110.344827586207</v>
      </c>
      <c r="F79" s="34">
        <v>2.46666666666666</v>
      </c>
      <c r="G79" s="36">
        <f>SUM(B79,-E79)</f>
        <v>-28.988895382817</v>
      </c>
      <c r="H79" s="37">
        <f>SUM(C79,-F79)</f>
        <v>0.69999999999999</v>
      </c>
      <c r="I79" s="38"/>
      <c r="J79" s="41"/>
      <c r="K79" s="40">
        <f>(G79-$I$3)^2</f>
        <v>68.5413708023415</v>
      </c>
      <c r="L79" s="41"/>
      <c r="M79" s="42">
        <f>(H79-$J$3)^2</f>
        <v>0.0169867777777795</v>
      </c>
      <c r="N79" s="41"/>
      <c r="O79" s="41"/>
      <c r="P79" s="41"/>
    </row>
    <row r="80" ht="15" customHeight="1">
      <c r="A80" s="22">
        <f>ROW(A78)</f>
        <v>78</v>
      </c>
      <c r="B80" s="39">
        <v>79.75</v>
      </c>
      <c r="C80" s="34">
        <v>3.19999999999999</v>
      </c>
      <c r="D80" s="25">
        <f>ROW(D78)</f>
        <v>78</v>
      </c>
      <c r="E80" s="35">
        <v>93.2038834951458</v>
      </c>
      <c r="F80" s="34">
        <v>2.33333333333332</v>
      </c>
      <c r="G80" s="36">
        <f>SUM(B80,-E80)</f>
        <v>-13.4538834951458</v>
      </c>
      <c r="H80" s="37">
        <f>SUM(C80,-F80)</f>
        <v>0.86666666666667</v>
      </c>
      <c r="I80" s="38"/>
      <c r="J80" s="41"/>
      <c r="K80" s="40">
        <f>(G80-$I$3)^2</f>
        <v>52.6501206135941</v>
      </c>
      <c r="L80" s="41"/>
      <c r="M80" s="42">
        <f>(H80-$J$3)^2</f>
        <v>0.0013201111111116</v>
      </c>
      <c r="N80" s="41"/>
      <c r="O80" s="41"/>
      <c r="P80" s="41"/>
    </row>
    <row r="81" ht="15" customHeight="1">
      <c r="A81" s="22">
        <f>ROW(A79)</f>
        <v>79</v>
      </c>
      <c r="B81" s="39">
        <v>82.0512820512822</v>
      </c>
      <c r="C81" s="34">
        <v>3.23333333333332</v>
      </c>
      <c r="D81" s="25">
        <f>ROW(D79)</f>
        <v>79</v>
      </c>
      <c r="E81" s="35">
        <v>79.75</v>
      </c>
      <c r="F81" s="34">
        <v>2.36666666666666</v>
      </c>
      <c r="G81" s="36">
        <f>SUM(B81,-E81)</f>
        <v>2.3012820512822</v>
      </c>
      <c r="H81" s="37">
        <f>SUM(C81,-F81)</f>
        <v>0.86666666666666</v>
      </c>
      <c r="I81" s="38"/>
      <c r="J81" s="41"/>
      <c r="K81" s="40">
        <f>(G81-$I$3)^2</f>
        <v>529.515593803823</v>
      </c>
      <c r="L81" s="41"/>
      <c r="M81" s="42">
        <f>(H81-$J$3)^2</f>
        <v>0.00132011111111087</v>
      </c>
      <c r="N81" s="41"/>
      <c r="O81" s="41"/>
      <c r="P81" s="41"/>
    </row>
    <row r="82" ht="15" customHeight="1">
      <c r="A82" s="22">
        <f>ROW(A80)</f>
        <v>80</v>
      </c>
      <c r="B82" s="39">
        <v>79.75</v>
      </c>
      <c r="C82" s="34">
        <v>3.16666666666665</v>
      </c>
      <c r="D82" s="25">
        <f>ROW(D80)</f>
        <v>80</v>
      </c>
      <c r="E82" s="44">
        <v>106.666666666666</v>
      </c>
      <c r="F82" s="34">
        <v>2.39999999999999</v>
      </c>
      <c r="G82" s="36">
        <f>SUM(B82,-E82)</f>
        <v>-26.916666666666</v>
      </c>
      <c r="H82" s="37">
        <f>SUM(C82,-F82)</f>
        <v>0.7666666666666599</v>
      </c>
      <c r="I82" s="38"/>
      <c r="J82" s="41"/>
      <c r="K82" s="40">
        <f>(G82-$I$3)^2</f>
        <v>38.5236572627468</v>
      </c>
      <c r="L82" s="41"/>
      <c r="M82" s="42">
        <f>(H82-$J$3)^2</f>
        <v>0.00405344444444487</v>
      </c>
      <c r="N82" s="41"/>
      <c r="O82" s="41"/>
      <c r="P82" s="41"/>
    </row>
    <row r="83" ht="15" customHeight="1">
      <c r="A83" s="22">
        <f>ROW(A81)</f>
        <v>81</v>
      </c>
      <c r="B83" s="39">
        <v>84.21052631578971</v>
      </c>
      <c r="C83" s="34">
        <v>3.19999999999999</v>
      </c>
      <c r="D83" s="25">
        <f>ROW(D81)</f>
        <v>81</v>
      </c>
      <c r="E83" s="35">
        <v>100</v>
      </c>
      <c r="F83" s="34">
        <v>2.29999999999999</v>
      </c>
      <c r="G83" s="36">
        <f>SUM(B83,-E83)</f>
        <v>-15.7894736842103</v>
      </c>
      <c r="H83" s="37">
        <f>SUM(C83,-F83)</f>
        <v>0.9</v>
      </c>
      <c r="I83" s="38"/>
      <c r="J83" s="41"/>
      <c r="K83" s="40">
        <f>(G83-$I$3)^2</f>
        <v>24.210829143914</v>
      </c>
      <c r="L83" s="41"/>
      <c r="M83" s="42">
        <f>(H83-$J$3)^2</f>
        <v>0.00485344444444491</v>
      </c>
      <c r="N83" s="41"/>
      <c r="O83" s="41"/>
      <c r="P83" s="41"/>
    </row>
    <row r="84" ht="15" customHeight="1">
      <c r="A84" s="22">
        <f>ROW(A82)</f>
        <v>82</v>
      </c>
      <c r="B84" s="39">
        <v>83.4782608695654</v>
      </c>
      <c r="C84" s="34">
        <v>3.06666666666665</v>
      </c>
      <c r="D84" s="25">
        <f>ROW(D82)</f>
        <v>82</v>
      </c>
      <c r="E84" s="44">
        <v>114.285714285714</v>
      </c>
      <c r="F84" s="34">
        <v>2.26666666666666</v>
      </c>
      <c r="G84" s="36">
        <f>SUM(B84,-E84)</f>
        <v>-30.8074534161486</v>
      </c>
      <c r="H84" s="37">
        <f>SUM(C84,-F84)</f>
        <v>0.7999999999999901</v>
      </c>
      <c r="I84" s="38"/>
      <c r="J84" s="41"/>
      <c r="K84" s="40">
        <f>(G84-$I$3)^2</f>
        <v>101.960104755450</v>
      </c>
      <c r="L84" s="41"/>
      <c r="M84" s="42">
        <f>(H84-$J$3)^2</f>
        <v>0.000920111111111515</v>
      </c>
      <c r="N84" s="41"/>
      <c r="O84" s="41"/>
      <c r="P84" s="41"/>
    </row>
    <row r="85" ht="15" customHeight="1">
      <c r="A85" s="22">
        <f>ROW(A83)</f>
        <v>83</v>
      </c>
      <c r="B85" s="39">
        <v>85.71428571428589</v>
      </c>
      <c r="C85" s="34">
        <v>3.13333333333332</v>
      </c>
      <c r="D85" s="25">
        <f>ROW(D83)</f>
        <v>83</v>
      </c>
      <c r="E85" s="44">
        <v>115.662650602409</v>
      </c>
      <c r="F85" s="34">
        <v>2.39999999999999</v>
      </c>
      <c r="G85" s="36">
        <f>SUM(B85,-E85)</f>
        <v>-29.9483648881231</v>
      </c>
      <c r="H85" s="37">
        <f>SUM(C85,-F85)</f>
        <v>0.73333333333333</v>
      </c>
      <c r="I85" s="38"/>
      <c r="J85" s="41"/>
      <c r="K85" s="40">
        <f>(G85-$I$3)^2</f>
        <v>85.34879411059239</v>
      </c>
      <c r="L85" s="41"/>
      <c r="M85" s="42">
        <f>(H85-$J$3)^2</f>
        <v>0.009409000000000001</v>
      </c>
      <c r="N85" s="41"/>
      <c r="O85" s="41"/>
      <c r="P85" s="41"/>
    </row>
    <row r="86" ht="15" customHeight="1">
      <c r="A86" s="22">
        <f>ROW(A84)</f>
        <v>84</v>
      </c>
      <c r="B86" s="39">
        <v>80.0000000000002</v>
      </c>
      <c r="C86" s="34">
        <v>3.19999999999999</v>
      </c>
      <c r="D86" s="25">
        <f>ROW(D84)</f>
        <v>84</v>
      </c>
      <c r="E86" s="44">
        <v>110.344827586207</v>
      </c>
      <c r="F86" s="34">
        <v>2.29999999999999</v>
      </c>
      <c r="G86" s="36">
        <f>SUM(B86,-E86)</f>
        <v>-30.3448275862068</v>
      </c>
      <c r="H86" s="37">
        <f>SUM(C86,-F86)</f>
        <v>0.9</v>
      </c>
      <c r="I86" s="38"/>
      <c r="J86" s="41"/>
      <c r="K86" s="40">
        <f>(G86-$I$3)^2</f>
        <v>92.831371357292</v>
      </c>
      <c r="L86" s="41"/>
      <c r="M86" s="42">
        <f>(H86-$J$3)^2</f>
        <v>0.00485344444444491</v>
      </c>
      <c r="N86" s="41"/>
      <c r="O86" s="41"/>
      <c r="P86" s="41"/>
    </row>
    <row r="87" ht="15" customHeight="1">
      <c r="A87" s="22">
        <f>ROW(A85)</f>
        <v>85</v>
      </c>
      <c r="B87" s="39">
        <v>86.4864864864867</v>
      </c>
      <c r="C87" s="34">
        <v>3.03333333333332</v>
      </c>
      <c r="D87" s="25">
        <f>ROW(D85)</f>
        <v>85</v>
      </c>
      <c r="E87" s="44">
        <v>101.052631578947</v>
      </c>
      <c r="F87" s="34">
        <v>2.33333333333332</v>
      </c>
      <c r="G87" s="36">
        <f>SUM(B87,-E87)</f>
        <v>-14.5661450924603</v>
      </c>
      <c r="H87" s="37">
        <f>SUM(C87,-F87)</f>
        <v>0.7</v>
      </c>
      <c r="I87" s="38"/>
      <c r="J87" s="41"/>
      <c r="K87" s="40">
        <f>(G87-$I$3)^2</f>
        <v>37.7460165599151</v>
      </c>
      <c r="L87" s="41"/>
      <c r="M87" s="42">
        <f>(H87-$J$3)^2</f>
        <v>0.0169867777777769</v>
      </c>
      <c r="N87" s="41"/>
      <c r="O87" s="41"/>
      <c r="P87" s="41"/>
    </row>
    <row r="88" ht="15" customHeight="1">
      <c r="A88" s="22">
        <f>ROW(A86)</f>
        <v>86</v>
      </c>
      <c r="B88" s="39">
        <v>84.21052631578971</v>
      </c>
      <c r="C88" s="34">
        <v>3.16666666666665</v>
      </c>
      <c r="D88" s="25">
        <f>ROW(D86)</f>
        <v>86</v>
      </c>
      <c r="E88" s="44">
        <v>106.666666666666</v>
      </c>
      <c r="F88" s="34">
        <v>2.39999999999999</v>
      </c>
      <c r="G88" s="36">
        <f>SUM(B88,-E88)</f>
        <v>-22.4561403508763</v>
      </c>
      <c r="H88" s="37">
        <f>SUM(C88,-F88)</f>
        <v>0.7666666666666599</v>
      </c>
      <c r="I88" s="38"/>
      <c r="J88" s="41"/>
      <c r="K88" s="40">
        <f>(G88-$I$3)^2</f>
        <v>3.04927231284408</v>
      </c>
      <c r="L88" s="41"/>
      <c r="M88" s="42">
        <f>(H88-$J$3)^2</f>
        <v>0.00405344444444487</v>
      </c>
      <c r="N88" s="41"/>
      <c r="O88" s="41"/>
      <c r="P88" s="41"/>
    </row>
    <row r="89" ht="15" customHeight="1">
      <c r="A89" s="22">
        <f>ROW(A87)</f>
        <v>87</v>
      </c>
      <c r="B89" s="39">
        <v>82.0512820512822</v>
      </c>
      <c r="C89" s="34">
        <v>3.13333333333332</v>
      </c>
      <c r="D89" s="25">
        <f>ROW(D87)</f>
        <v>87</v>
      </c>
      <c r="E89" s="44">
        <v>105.494505494505</v>
      </c>
      <c r="F89" s="34">
        <v>2.36666666666666</v>
      </c>
      <c r="G89" s="36">
        <f>SUM(B89,-E89)</f>
        <v>-23.4432234432228</v>
      </c>
      <c r="H89" s="37">
        <f>SUM(C89,-F89)</f>
        <v>0.7666666666666599</v>
      </c>
      <c r="I89" s="38"/>
      <c r="J89" s="41"/>
      <c r="K89" s="40">
        <f>(G89-$I$3)^2</f>
        <v>7.4709270496643</v>
      </c>
      <c r="L89" s="41"/>
      <c r="M89" s="42">
        <f>(H89-$J$3)^2</f>
        <v>0.00405344444444487</v>
      </c>
      <c r="N89" s="41"/>
      <c r="O89" s="41"/>
      <c r="P89" s="41"/>
    </row>
    <row r="90" ht="15" customHeight="1">
      <c r="A90" s="22">
        <f>ROW(A88)</f>
        <v>88</v>
      </c>
      <c r="B90" s="39">
        <v>84.21052631578971</v>
      </c>
      <c r="C90" s="34">
        <v>3.13333333333332</v>
      </c>
      <c r="D90" s="25">
        <f>ROW(D88)</f>
        <v>88</v>
      </c>
      <c r="E90" s="44">
        <v>118.518518518518</v>
      </c>
      <c r="F90" s="34">
        <v>2.23333333333332</v>
      </c>
      <c r="G90" s="36">
        <f>SUM(B90,-E90)</f>
        <v>-34.3079922027283</v>
      </c>
      <c r="H90" s="37">
        <f>SUM(C90,-F90)</f>
        <v>0.9</v>
      </c>
      <c r="I90" s="38"/>
      <c r="J90" s="41"/>
      <c r="K90" s="40">
        <f>(G90-$I$3)^2</f>
        <v>184.907464832635</v>
      </c>
      <c r="L90" s="41"/>
      <c r="M90" s="42">
        <f>(H90-$J$3)^2</f>
        <v>0.00485344444444491</v>
      </c>
      <c r="N90" s="41"/>
      <c r="O90" s="41"/>
      <c r="P90" s="41"/>
    </row>
    <row r="91" ht="15" customHeight="1">
      <c r="A91" s="22">
        <f>ROW(A89)</f>
        <v>89</v>
      </c>
      <c r="B91" s="39">
        <v>83.4782608695654</v>
      </c>
      <c r="C91" s="34">
        <v>3.13333333333332</v>
      </c>
      <c r="D91" s="25">
        <f>ROW(D89)</f>
        <v>89</v>
      </c>
      <c r="E91" s="44">
        <v>109.090909090909</v>
      </c>
      <c r="F91" s="34">
        <v>2.39999999999999</v>
      </c>
      <c r="G91" s="36">
        <f>SUM(B91,-E91)</f>
        <v>-25.6126482213436</v>
      </c>
      <c r="H91" s="37">
        <f>SUM(C91,-F91)</f>
        <v>0.73333333333333</v>
      </c>
      <c r="I91" s="38"/>
      <c r="J91" s="41"/>
      <c r="K91" s="40">
        <f>(G91-$I$3)^2</f>
        <v>24.0367069489863</v>
      </c>
      <c r="L91" s="41"/>
      <c r="M91" s="42">
        <f>(H91-$J$3)^2</f>
        <v>0.009409000000000001</v>
      </c>
      <c r="N91" s="41"/>
      <c r="O91" s="41"/>
      <c r="P91" s="41"/>
    </row>
    <row r="92" ht="15" customHeight="1">
      <c r="A92" s="22">
        <f>ROW(A90)</f>
        <v>90</v>
      </c>
      <c r="B92" s="39">
        <v>80.67226890756319</v>
      </c>
      <c r="C92" s="34">
        <v>3.26666666666665</v>
      </c>
      <c r="D92" s="25">
        <f>ROW(D90)</f>
        <v>90</v>
      </c>
      <c r="E92" s="44">
        <v>110.344827586207</v>
      </c>
      <c r="F92" s="34">
        <v>2.43333333333332</v>
      </c>
      <c r="G92" s="36">
        <f>SUM(B92,-E92)</f>
        <v>-29.6725586786438</v>
      </c>
      <c r="H92" s="37">
        <f>SUM(C92,-F92)</f>
        <v>0.83333333333333</v>
      </c>
      <c r="I92" s="38"/>
      <c r="J92" s="41"/>
      <c r="K92" s="40">
        <f>(G92-$I$3)^2</f>
        <v>80.32882432865171</v>
      </c>
      <c r="L92" s="41"/>
      <c r="M92" s="42">
        <f>(H92-$J$3)^2</f>
        <v>9e-06</v>
      </c>
      <c r="N92" s="41"/>
      <c r="O92" s="41"/>
      <c r="P92" s="41"/>
    </row>
    <row r="93" ht="15" customHeight="1">
      <c r="A93" s="22">
        <f>ROW(A91)</f>
        <v>91</v>
      </c>
      <c r="B93" s="39">
        <v>84.21052631578971</v>
      </c>
      <c r="C93" s="34">
        <v>3.13333333333332</v>
      </c>
      <c r="D93" s="25">
        <f>ROW(D91)</f>
        <v>91</v>
      </c>
      <c r="E93" s="44">
        <v>103.225806451613</v>
      </c>
      <c r="F93" s="34">
        <v>2.46666666666666</v>
      </c>
      <c r="G93" s="36">
        <f>SUM(B93,-E93)</f>
        <v>-19.0152801358233</v>
      </c>
      <c r="H93" s="37">
        <f>SUM(C93,-F93)</f>
        <v>0.66666666666666</v>
      </c>
      <c r="I93" s="38"/>
      <c r="J93" s="41"/>
      <c r="K93" s="40">
        <f>(G93-$I$3)^2</f>
        <v>2.87181708032042</v>
      </c>
      <c r="L93" s="41"/>
      <c r="M93" s="42">
        <f>(H93-$J$3)^2</f>
        <v>0.0267867777777789</v>
      </c>
      <c r="N93" s="41"/>
      <c r="O93" s="41"/>
      <c r="P93" s="41"/>
    </row>
    <row r="94" ht="15" customHeight="1">
      <c r="A94" s="22">
        <f>ROW(A92)</f>
        <v>92</v>
      </c>
      <c r="B94" s="39">
        <v>82.7586206896554</v>
      </c>
      <c r="C94" s="34">
        <v>3.09999999999999</v>
      </c>
      <c r="D94" s="25">
        <f>ROW(D92)</f>
        <v>92</v>
      </c>
      <c r="E94" s="44">
        <v>111.627906976744</v>
      </c>
      <c r="F94" s="34">
        <v>2.33333333333332</v>
      </c>
      <c r="G94" s="36">
        <f>SUM(B94,-E94)</f>
        <v>-28.8692862870886</v>
      </c>
      <c r="H94" s="37">
        <f>SUM(C94,-F94)</f>
        <v>0.76666666666667</v>
      </c>
      <c r="I94" s="38"/>
      <c r="J94" s="41"/>
      <c r="K94" s="40">
        <f>(G94-$I$3)^2</f>
        <v>66.5751965241442</v>
      </c>
      <c r="L94" s="41"/>
      <c r="M94" s="42">
        <f>(H94-$J$3)^2</f>
        <v>0.0040534444444436</v>
      </c>
      <c r="N94" s="41"/>
      <c r="O94" s="41"/>
      <c r="P94" s="41"/>
    </row>
    <row r="95" ht="15" customHeight="1">
      <c r="A95" s="22">
        <f>ROW(A93)</f>
        <v>93</v>
      </c>
      <c r="B95" s="39">
        <v>84.21052631578971</v>
      </c>
      <c r="C95" s="34">
        <v>3.09999999999999</v>
      </c>
      <c r="D95" s="25">
        <f>ROW(D93)</f>
        <v>93</v>
      </c>
      <c r="E95" s="44">
        <v>106.666666666666</v>
      </c>
      <c r="F95" s="34">
        <v>2.29999999999999</v>
      </c>
      <c r="G95" s="36">
        <f>SUM(B95,-E95)</f>
        <v>-22.4561403508763</v>
      </c>
      <c r="H95" s="37">
        <f>SUM(C95,-F95)</f>
        <v>0.8</v>
      </c>
      <c r="I95" s="38"/>
      <c r="J95" s="41"/>
      <c r="K95" s="40">
        <f>(G95-$I$3)^2</f>
        <v>3.04927231284408</v>
      </c>
      <c r="L95" s="41"/>
      <c r="M95" s="42">
        <f>(H95-$J$3)^2</f>
        <v>0.000920111111110909</v>
      </c>
      <c r="N95" s="41"/>
      <c r="O95" s="41"/>
      <c r="P95" s="41"/>
    </row>
    <row r="96" ht="15" customHeight="1">
      <c r="A96" s="22">
        <f>ROW(A94)</f>
        <v>94</v>
      </c>
      <c r="B96" s="39">
        <v>82.0512820512822</v>
      </c>
      <c r="C96" s="34">
        <v>3.19999999999999</v>
      </c>
      <c r="D96" s="25">
        <f>ROW(D94)</f>
        <v>94</v>
      </c>
      <c r="E96" s="44">
        <v>105.494505494505</v>
      </c>
      <c r="F96" s="34">
        <v>2.29999999999999</v>
      </c>
      <c r="G96" s="36">
        <f>SUM(B96,-E96)</f>
        <v>-23.4432234432228</v>
      </c>
      <c r="H96" s="37">
        <f>SUM(C96,-F96)</f>
        <v>0.9</v>
      </c>
      <c r="I96" s="38"/>
      <c r="J96" s="41"/>
      <c r="K96" s="40">
        <f>(G96-$I$3)^2</f>
        <v>7.4709270496643</v>
      </c>
      <c r="L96" s="41"/>
      <c r="M96" s="42">
        <f>(H96-$J$3)^2</f>
        <v>0.00485344444444491</v>
      </c>
      <c r="N96" s="41"/>
      <c r="O96" s="41"/>
      <c r="P96" s="41"/>
    </row>
    <row r="97" ht="15" customHeight="1">
      <c r="A97" s="22">
        <f>ROW(A95)</f>
        <v>95</v>
      </c>
      <c r="B97" s="39">
        <v>83.4782608695654</v>
      </c>
      <c r="C97" s="34">
        <v>3.19999999999999</v>
      </c>
      <c r="D97" s="25">
        <f>ROW(D95)</f>
        <v>95</v>
      </c>
      <c r="E97" s="44">
        <v>107.865168539326</v>
      </c>
      <c r="F97" s="34">
        <v>2.39999999999999</v>
      </c>
      <c r="G97" s="36">
        <f>SUM(B97,-E97)</f>
        <v>-24.3869076697606</v>
      </c>
      <c r="H97" s="37">
        <f>SUM(C97,-F97)</f>
        <v>0.8</v>
      </c>
      <c r="I97" s="38"/>
      <c r="J97" s="41"/>
      <c r="K97" s="40">
        <f>(G97-$I$3)^2</f>
        <v>13.5202105264878</v>
      </c>
      <c r="L97" s="41"/>
      <c r="M97" s="42">
        <f>(H97-$J$3)^2</f>
        <v>0.000920111111110909</v>
      </c>
      <c r="N97" s="41"/>
      <c r="O97" s="41"/>
      <c r="P97" s="41"/>
    </row>
    <row r="98" ht="15" customHeight="1">
      <c r="A98" s="22">
        <f>ROW(A96)</f>
        <v>96</v>
      </c>
      <c r="B98" s="39">
        <v>82.0512820512822</v>
      </c>
      <c r="C98" s="34">
        <v>3.19999999999999</v>
      </c>
      <c r="D98" s="25">
        <f>ROW(D96)</f>
        <v>96</v>
      </c>
      <c r="E98" s="44">
        <v>115.662650602409</v>
      </c>
      <c r="F98" s="34">
        <v>2.36666666666666</v>
      </c>
      <c r="G98" s="36">
        <f>SUM(B98,-E98)</f>
        <v>-33.6113685511268</v>
      </c>
      <c r="H98" s="37">
        <f>SUM(C98,-F98)</f>
        <v>0.83333333333333</v>
      </c>
      <c r="I98" s="38"/>
      <c r="J98" s="41"/>
      <c r="K98" s="40">
        <f>(G98-$I$3)^2</f>
        <v>166.447277185694</v>
      </c>
      <c r="L98" s="41"/>
      <c r="M98" s="42">
        <f>(H98-$J$3)^2</f>
        <v>9e-06</v>
      </c>
      <c r="N98" s="41"/>
      <c r="O98" s="41"/>
      <c r="P98" s="41"/>
    </row>
    <row r="99" ht="15" customHeight="1">
      <c r="A99" s="22">
        <f>ROW(A97)</f>
        <v>97</v>
      </c>
      <c r="B99" s="39">
        <v>80.67226890756319</v>
      </c>
      <c r="C99" s="34">
        <v>3.26666666666665</v>
      </c>
      <c r="D99" s="25">
        <f>ROW(D97)</f>
        <v>97</v>
      </c>
      <c r="E99" s="44">
        <v>102.127659574468</v>
      </c>
      <c r="F99" s="34">
        <v>2.36666666666666</v>
      </c>
      <c r="G99" s="36">
        <f>SUM(B99,-E99)</f>
        <v>-21.4553906669048</v>
      </c>
      <c r="H99" s="37">
        <f>SUM(C99,-F99)</f>
        <v>0.89999999999999</v>
      </c>
      <c r="I99" s="38"/>
      <c r="J99" s="41"/>
      <c r="K99" s="40">
        <f>(G99-$I$3)^2</f>
        <v>0.555720879659839</v>
      </c>
      <c r="L99" s="41"/>
      <c r="M99" s="42">
        <f>(H99-$J$3)^2</f>
        <v>0.00485344444444351</v>
      </c>
      <c r="N99" s="41"/>
      <c r="O99" s="41"/>
      <c r="P99" s="41"/>
    </row>
    <row r="100" ht="15" customHeight="1">
      <c r="A100" s="22">
        <f>ROW(A98)</f>
        <v>98</v>
      </c>
      <c r="B100" s="39">
        <v>82.0512820512822</v>
      </c>
      <c r="C100" s="34">
        <v>3.26666666666665</v>
      </c>
      <c r="D100" s="25">
        <f>ROW(D98)</f>
        <v>98</v>
      </c>
      <c r="E100" s="44">
        <v>105.494505494505</v>
      </c>
      <c r="F100" s="34">
        <v>2.39999999999999</v>
      </c>
      <c r="G100" s="36">
        <f>SUM(B100,-E100)</f>
        <v>-23.4432234432228</v>
      </c>
      <c r="H100" s="37">
        <f>SUM(C100,-F100)</f>
        <v>0.86666666666666</v>
      </c>
      <c r="I100" s="38"/>
      <c r="J100" s="41"/>
      <c r="K100" s="40">
        <f>(G100-$I$3)^2</f>
        <v>7.4709270496643</v>
      </c>
      <c r="L100" s="41"/>
      <c r="M100" s="42">
        <f>(H100-$J$3)^2</f>
        <v>0.00132011111111087</v>
      </c>
      <c r="N100" s="41"/>
      <c r="O100" s="41"/>
      <c r="P100" s="41"/>
    </row>
    <row r="101" ht="15" customHeight="1">
      <c r="A101" s="22">
        <f>ROW(A99)</f>
        <v>99</v>
      </c>
      <c r="B101" s="39">
        <v>83.4782608695654</v>
      </c>
      <c r="C101" s="34">
        <v>3.16666666666665</v>
      </c>
      <c r="D101" s="25">
        <f>ROW(D99)</f>
        <v>99</v>
      </c>
      <c r="E101" s="35">
        <v>79.75</v>
      </c>
      <c r="F101" s="34">
        <v>2.39999999999999</v>
      </c>
      <c r="G101" s="36">
        <f>SUM(B101,-E101)</f>
        <v>3.7282608695654</v>
      </c>
      <c r="H101" s="37">
        <f>SUM(C101,-F101)</f>
        <v>0.7666666666666599</v>
      </c>
      <c r="I101" s="38"/>
      <c r="J101" s="41"/>
      <c r="K101" s="40">
        <f>(G101-$I$3)^2</f>
        <v>597.224868960081</v>
      </c>
      <c r="L101" s="41"/>
      <c r="M101" s="42">
        <f>(H101-$J$3)^2</f>
        <v>0.00405344444444487</v>
      </c>
      <c r="N101" s="41"/>
      <c r="O101" s="41"/>
      <c r="P101" s="41"/>
    </row>
    <row r="102" ht="15" customHeight="1">
      <c r="A102" s="22">
        <f>ROW(A100)</f>
        <v>100</v>
      </c>
      <c r="B102" s="39">
        <v>82.7586206896554</v>
      </c>
      <c r="C102" s="34">
        <v>3.16666666666665</v>
      </c>
      <c r="D102" s="25">
        <f>ROW(D100)</f>
        <v>100</v>
      </c>
      <c r="E102" s="44">
        <v>107.865168539326</v>
      </c>
      <c r="F102" s="34">
        <v>2.33333333333332</v>
      </c>
      <c r="G102" s="36">
        <f>SUM(B102,-E102)</f>
        <v>-25.1065478496706</v>
      </c>
      <c r="H102" s="37">
        <f>SUM(C102,-F102)</f>
        <v>0.83333333333333</v>
      </c>
      <c r="I102" s="38"/>
      <c r="J102" s="41"/>
      <c r="K102" s="40">
        <f>(G102-$I$3)^2</f>
        <v>19.3303032111175</v>
      </c>
      <c r="L102" s="41"/>
      <c r="M102" s="42">
        <f>(H102-$J$3)^2</f>
        <v>9e-06</v>
      </c>
      <c r="N102" s="41"/>
      <c r="O102" s="41"/>
      <c r="P102" s="41"/>
    </row>
    <row r="103" ht="15" customHeight="1">
      <c r="A103" s="47"/>
      <c r="B103" s="48"/>
      <c r="C103" s="49"/>
      <c r="D103" s="47"/>
      <c r="E103" s="38"/>
      <c r="F103" s="38"/>
      <c r="G103" s="38"/>
      <c r="H103" s="38"/>
      <c r="I103" s="38"/>
      <c r="J103" s="41"/>
      <c r="K103" s="40"/>
      <c r="L103" s="41"/>
      <c r="M103" s="42"/>
      <c r="N103" s="41"/>
      <c r="O103" s="41"/>
      <c r="P103" s="41"/>
    </row>
    <row r="104" ht="15" customHeight="1">
      <c r="A104" s="47"/>
      <c r="B104" s="48"/>
      <c r="C104" s="49"/>
      <c r="D104" s="47"/>
      <c r="E104" s="44"/>
      <c r="F104" s="50"/>
      <c r="G104" s="38"/>
      <c r="H104" s="38"/>
      <c r="I104" s="38"/>
      <c r="J104" s="41"/>
      <c r="K104" s="41"/>
      <c r="L104" s="41"/>
      <c r="M104" s="42"/>
      <c r="N104" s="41"/>
      <c r="O104" s="41"/>
      <c r="P104" s="41"/>
    </row>
    <row r="105" ht="30" customHeight="1">
      <c r="A105" s="47"/>
      <c r="B105" s="33">
        <f>SUM(B3:B102)</f>
        <v>8248.345800618699</v>
      </c>
      <c r="C105" s="34">
        <f>SUM(C3:C102)</f>
        <v>318.266666666665</v>
      </c>
      <c r="D105" s="47"/>
      <c r="E105" s="44">
        <f>SUM(E3:E102)</f>
        <v>10319.3381786061</v>
      </c>
      <c r="F105" s="50">
        <f>SUM(F3:F102)</f>
        <v>235.233333333332</v>
      </c>
      <c r="G105" s="36">
        <f>SUM(G3:G102)</f>
        <v>-2070.992377987370</v>
      </c>
      <c r="H105" s="37">
        <f>SUM(H3:H102)</f>
        <v>83.033333333333</v>
      </c>
      <c r="I105" s="38"/>
      <c r="J105" s="41"/>
      <c r="K105" s="51">
        <f>SUM(K3:K102)</f>
        <v>13671.6260939443</v>
      </c>
      <c r="L105" s="41"/>
      <c r="M105" s="52">
        <f>SUM(M3:M102)</f>
        <v>0.6757666666666809</v>
      </c>
      <c r="N105" s="41"/>
      <c r="O105" s="41"/>
      <c r="P105" s="41"/>
    </row>
    <row r="106" ht="15" customHeight="1">
      <c r="A106" s="47"/>
      <c r="B106" s="48"/>
      <c r="C106" s="49"/>
      <c r="D106" s="47"/>
      <c r="E106" s="44"/>
      <c r="F106" s="50"/>
      <c r="G106" s="38"/>
      <c r="H106" s="38"/>
      <c r="I106" s="38"/>
      <c r="J106" s="41"/>
      <c r="K106" s="41"/>
      <c r="L106" s="41"/>
      <c r="M106" s="41"/>
      <c r="N106" s="41"/>
      <c r="O106" s="41"/>
      <c r="P106" s="41"/>
    </row>
    <row r="107" ht="15" customHeight="1">
      <c r="A107" s="47"/>
      <c r="B107" s="48"/>
      <c r="C107" s="49"/>
      <c r="D107" s="47"/>
      <c r="E107" s="38"/>
      <c r="F107" s="38"/>
      <c r="G107" s="38"/>
      <c r="H107" s="38"/>
      <c r="I107" s="38"/>
      <c r="J107" s="41"/>
      <c r="K107" s="41"/>
      <c r="L107" s="41"/>
      <c r="M107" s="41"/>
      <c r="N107" s="41"/>
      <c r="O107" s="41"/>
      <c r="P107" s="4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