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4º ANO/4º ANO - 1º SEMESTRE/COMPETENCIAS TRANSFERIVEIS 1/FINANCAS_EMPRESARIAIS/"/>
    </mc:Choice>
  </mc:AlternateContent>
  <xr:revisionPtr revIDLastSave="147" documentId="13_ncr:1_{8017A169-EFD8-4EF8-B5C4-6E19018FF1E2}" xr6:coauthVersionLast="47" xr6:coauthVersionMax="47" xr10:uidLastSave="{F8577765-C287-49DA-B7D7-E4E2E7E36C6F}"/>
  <bookViews>
    <workbookView xWindow="-108" yWindow="-108" windowWidth="23256" windowHeight="12576" activeTab="1" xr2:uid="{CF003AE2-8D89-4511-945E-0BC88DA03E2D}"/>
  </bookViews>
  <sheets>
    <sheet name="ex1" sheetId="2" r:id="rId1"/>
    <sheet name="ex2" sheetId="1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D28" i="2"/>
  <c r="H33" i="3"/>
  <c r="D33" i="3"/>
  <c r="H27" i="3"/>
  <c r="D27" i="3"/>
  <c r="D21" i="3"/>
  <c r="H21" i="3"/>
  <c r="C26" i="2"/>
  <c r="C25" i="2"/>
  <c r="C24" i="2"/>
  <c r="C23" i="2"/>
  <c r="C22" i="2"/>
  <c r="C21" i="2"/>
  <c r="O19" i="1" l="1"/>
  <c r="M19" i="1"/>
  <c r="L19" i="1"/>
  <c r="K19" i="1"/>
  <c r="J19" i="1"/>
  <c r="I19" i="1"/>
  <c r="K22" i="1"/>
  <c r="L22" i="1" s="1"/>
  <c r="M22" i="1" s="1"/>
  <c r="J22" i="1"/>
  <c r="I22" i="1"/>
  <c r="K17" i="1"/>
  <c r="L18" i="1"/>
  <c r="K18" i="1"/>
  <c r="J18" i="1"/>
  <c r="I18" i="1"/>
  <c r="M18" i="1"/>
  <c r="H18" i="1"/>
  <c r="L17" i="1"/>
  <c r="O17" i="1"/>
  <c r="M17" i="1"/>
  <c r="J17" i="1"/>
  <c r="I17" i="1"/>
  <c r="H17" i="1"/>
  <c r="O18" i="1" l="1"/>
</calcChain>
</file>

<file path=xl/sharedStrings.xml><?xml version="1.0" encoding="utf-8"?>
<sst xmlns="http://schemas.openxmlformats.org/spreadsheetml/2006/main" count="39" uniqueCount="30">
  <si>
    <t>Ano</t>
  </si>
  <si>
    <t>Série A</t>
  </si>
  <si>
    <t>Anos</t>
  </si>
  <si>
    <t>Valor Atual</t>
  </si>
  <si>
    <t>Taxa de juro (composto)</t>
  </si>
  <si>
    <t xml:space="preserve">= </t>
  </si>
  <si>
    <t>Valor Futuro</t>
  </si>
  <si>
    <t>=</t>
  </si>
  <si>
    <t>VF - RB »»»</t>
  </si>
  <si>
    <t>Cash Flows</t>
  </si>
  <si>
    <t>C0</t>
  </si>
  <si>
    <t>C1</t>
  </si>
  <si>
    <t>C2</t>
  </si>
  <si>
    <t>C3</t>
  </si>
  <si>
    <t>C4</t>
  </si>
  <si>
    <t>C5</t>
  </si>
  <si>
    <t>Taxa de atualização</t>
  </si>
  <si>
    <t>a)</t>
  </si>
  <si>
    <t>capitalização trimestral  -&gt;</t>
  </si>
  <si>
    <t>m=</t>
  </si>
  <si>
    <r>
      <t>i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</t>
    </r>
  </si>
  <si>
    <t>taxa de juro anual nominal</t>
  </si>
  <si>
    <t>Taxa de juro anual efetiva</t>
  </si>
  <si>
    <t>Taxa efetiva trimestral</t>
  </si>
  <si>
    <t>b)</t>
  </si>
  <si>
    <t>capitalização mensal -&gt;</t>
  </si>
  <si>
    <t>Taxa efetiva mensal</t>
  </si>
  <si>
    <t>c)</t>
  </si>
  <si>
    <t xml:space="preserve">capitalização diária -&gt; </t>
  </si>
  <si>
    <t>Taxa efetiva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</si>
</sst>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%"/>
    <numFmt numFmtId="165" formatCode="0.00000%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4" xfId="0" applyFill="1" applyBorder="1"/>
    <xf numFmtId="0" fontId="0" fillId="3" borderId="1" xfId="0" applyFill="1" applyBorder="1"/>
    <xf numFmtId="0" fontId="1" fillId="0" borderId="0" xfId="0" applyFont="1"/>
    <xf numFmtId="0" fontId="2" fillId="0" borderId="0" xfId="0" applyFont="1"/>
    <xf numFmtId="2" fontId="2" fillId="4" borderId="0" xfId="0" applyNumberFormat="1" applyFont="1" applyFill="1"/>
    <xf numFmtId="44" fontId="0" fillId="0" borderId="0" xfId="1" applyFont="1"/>
    <xf numFmtId="44" fontId="0" fillId="0" borderId="0" xfId="0" applyNumberFormat="1"/>
    <xf numFmtId="44" fontId="0" fillId="5" borderId="0" xfId="0" applyNumberFormat="1" applyFill="1"/>
    <xf numFmtId="164" fontId="0" fillId="0" borderId="0" xfId="2" applyNumberFormat="1" applyFont="1"/>
    <xf numFmtId="0" fontId="0" fillId="0" borderId="0" xfId="0" applyFont="1"/>
    <xf numFmtId="10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93883</xdr:colOff>
      <xdr:row>9</xdr:row>
      <xdr:rowOff>15240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348B8E-B43C-4132-B287-A0AF5A14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0975"/>
          <a:ext cx="5431692" cy="145732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0</xdr:rowOff>
    </xdr:from>
    <xdr:to>
      <xdr:col>19</xdr:col>
      <xdr:colOff>171451</xdr:colOff>
      <xdr:row>17</xdr:row>
      <xdr:rowOff>149175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326B56-8C4C-4212-A32D-4B29D7297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1" y="180975"/>
          <a:ext cx="5048250" cy="3044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168095</xdr:colOff>
      <xdr:row>12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FA6CBB-D7E6-4EFA-B763-DB48CECE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424115" cy="217932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</xdr:row>
      <xdr:rowOff>0</xdr:rowOff>
    </xdr:from>
    <xdr:to>
      <xdr:col>16</xdr:col>
      <xdr:colOff>228601</xdr:colOff>
      <xdr:row>6</xdr:row>
      <xdr:rowOff>685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03B1BD-C177-4A90-8E17-72CA61EFF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1" y="365760"/>
          <a:ext cx="2667000" cy="732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514350</xdr:colOff>
      <xdr:row>6</xdr:row>
      <xdr:rowOff>168557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5E982E-64EF-42C9-B071-506E0837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5381625" cy="1069622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8</xdr:row>
      <xdr:rowOff>0</xdr:rowOff>
    </xdr:from>
    <xdr:to>
      <xdr:col>13</xdr:col>
      <xdr:colOff>475275</xdr:colOff>
      <xdr:row>16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3DDA67-F740-477B-A475-5EB7D3B16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1447800"/>
          <a:ext cx="7803811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C939-0D5B-4C5F-835F-0DA706EB35B2}">
  <dimension ref="B12:G28"/>
  <sheetViews>
    <sheetView workbookViewId="0">
      <selection activeCell="H26" sqref="H26"/>
    </sheetView>
  </sheetViews>
  <sheetFormatPr defaultRowHeight="14.4" x14ac:dyDescent="0.3"/>
  <cols>
    <col min="3" max="3" width="12.6640625" bestFit="1" customWidth="1"/>
    <col min="4" max="4" width="11.6640625" bestFit="1" customWidth="1"/>
  </cols>
  <sheetData>
    <row r="12" spans="2:7" x14ac:dyDescent="0.3">
      <c r="B12" s="2" t="s">
        <v>0</v>
      </c>
      <c r="C12" s="3" t="s">
        <v>9</v>
      </c>
      <c r="E12" t="s">
        <v>16</v>
      </c>
      <c r="G12" s="5">
        <v>0.1</v>
      </c>
    </row>
    <row r="13" spans="2:7" x14ac:dyDescent="0.3">
      <c r="B13" s="1">
        <v>0</v>
      </c>
      <c r="C13" s="13">
        <v>-100000</v>
      </c>
    </row>
    <row r="14" spans="2:7" x14ac:dyDescent="0.3">
      <c r="B14" s="1">
        <v>1</v>
      </c>
      <c r="C14" s="13">
        <v>30000</v>
      </c>
    </row>
    <row r="15" spans="2:7" x14ac:dyDescent="0.3">
      <c r="B15" s="1">
        <v>2</v>
      </c>
      <c r="C15" s="13">
        <v>30000</v>
      </c>
    </row>
    <row r="16" spans="2:7" x14ac:dyDescent="0.3">
      <c r="B16" s="1">
        <v>3</v>
      </c>
      <c r="C16" s="13">
        <v>30000</v>
      </c>
    </row>
    <row r="17" spans="2:4" x14ac:dyDescent="0.3">
      <c r="B17" s="1">
        <v>4</v>
      </c>
      <c r="C17" s="13">
        <v>30000</v>
      </c>
    </row>
    <row r="18" spans="2:4" x14ac:dyDescent="0.3">
      <c r="B18" s="1">
        <v>5</v>
      </c>
      <c r="C18" s="13">
        <v>30000</v>
      </c>
    </row>
    <row r="21" spans="2:4" x14ac:dyDescent="0.3">
      <c r="B21" s="1" t="s">
        <v>10</v>
      </c>
      <c r="C21" s="13">
        <f>C13</f>
        <v>-100000</v>
      </c>
    </row>
    <row r="22" spans="2:4" x14ac:dyDescent="0.3">
      <c r="B22" s="1" t="s">
        <v>11</v>
      </c>
      <c r="C22" s="13">
        <f>C14/((1+G12)^B14)</f>
        <v>27272.727272727272</v>
      </c>
    </row>
    <row r="23" spans="2:4" x14ac:dyDescent="0.3">
      <c r="B23" s="1" t="s">
        <v>12</v>
      </c>
      <c r="C23" s="14">
        <f>C15/((1+G12)^B15)</f>
        <v>24793.388429752064</v>
      </c>
    </row>
    <row r="24" spans="2:4" x14ac:dyDescent="0.3">
      <c r="B24" s="1" t="s">
        <v>13</v>
      </c>
      <c r="C24" s="14">
        <f>C16/((1+G12)^B16)</f>
        <v>22539.444027047324</v>
      </c>
    </row>
    <row r="25" spans="2:4" x14ac:dyDescent="0.3">
      <c r="B25" s="1" t="s">
        <v>14</v>
      </c>
      <c r="C25" s="14">
        <f>C17/((1+G12)^B17)</f>
        <v>20490.403660952114</v>
      </c>
    </row>
    <row r="26" spans="2:4" x14ac:dyDescent="0.3">
      <c r="B26" s="1" t="s">
        <v>15</v>
      </c>
      <c r="C26" s="14">
        <f>C18/((1+G12)^B18)</f>
        <v>18627.63969177465</v>
      </c>
    </row>
    <row r="28" spans="2:4" x14ac:dyDescent="0.3">
      <c r="B28" s="20" t="s">
        <v>3</v>
      </c>
      <c r="C28" s="20"/>
      <c r="D28" s="15">
        <f>SUM(C21:C26)</f>
        <v>13723.603082253416</v>
      </c>
    </row>
  </sheetData>
  <mergeCells count="1">
    <mergeCell ref="B28:C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94C2-F04F-4D04-8AEE-A1563F329BA0}">
  <dimension ref="B15:P23"/>
  <sheetViews>
    <sheetView tabSelected="1" workbookViewId="0">
      <selection activeCell="H25" sqref="H25"/>
    </sheetView>
  </sheetViews>
  <sheetFormatPr defaultRowHeight="14.4" x14ac:dyDescent="0.3"/>
  <cols>
    <col min="7" max="7" width="11.109375" bestFit="1" customWidth="1"/>
  </cols>
  <sheetData>
    <row r="15" spans="2:15" x14ac:dyDescent="0.3">
      <c r="B15" s="2" t="s">
        <v>0</v>
      </c>
      <c r="C15" s="3" t="s">
        <v>1</v>
      </c>
      <c r="H15" s="20" t="s">
        <v>2</v>
      </c>
      <c r="I15" s="20"/>
      <c r="J15" s="20"/>
      <c r="K15" s="20"/>
      <c r="L15" s="20"/>
      <c r="M15" s="20"/>
    </row>
    <row r="16" spans="2:15" x14ac:dyDescent="0.3">
      <c r="B16" s="1">
        <v>0</v>
      </c>
      <c r="C16">
        <v>100</v>
      </c>
      <c r="G16" s="2"/>
      <c r="H16" s="3">
        <v>0</v>
      </c>
      <c r="I16" s="3">
        <v>1</v>
      </c>
      <c r="J16" s="3">
        <v>2</v>
      </c>
      <c r="K16" s="3">
        <v>3</v>
      </c>
      <c r="L16" s="3">
        <v>4</v>
      </c>
      <c r="M16" s="3">
        <v>5</v>
      </c>
      <c r="N16" s="3"/>
      <c r="O16" s="3"/>
    </row>
    <row r="17" spans="2:16" x14ac:dyDescent="0.3">
      <c r="B17" s="1">
        <v>1</v>
      </c>
      <c r="C17">
        <v>200</v>
      </c>
      <c r="G17" s="8" t="s">
        <v>3</v>
      </c>
      <c r="H17">
        <f>C16</f>
        <v>100</v>
      </c>
      <c r="I17" s="6">
        <f>C17/((1+$E$23)^I16)</f>
        <v>185.18518518518516</v>
      </c>
      <c r="J17" s="6">
        <f>C18/((1+E23)^J16)</f>
        <v>257.20164609053495</v>
      </c>
      <c r="K17">
        <f>C19/((1+E23)^K16)</f>
        <v>238.14967230605089</v>
      </c>
      <c r="L17">
        <f>C20/((1+E23)^L16)</f>
        <v>294.01194111858132</v>
      </c>
      <c r="M17">
        <f>C21</f>
        <v>0</v>
      </c>
      <c r="N17" s="4" t="s">
        <v>5</v>
      </c>
      <c r="O17" s="7">
        <f>SUM(H17:M17)</f>
        <v>1074.5484447003523</v>
      </c>
    </row>
    <row r="18" spans="2:16" x14ac:dyDescent="0.3">
      <c r="B18" s="1">
        <v>2</v>
      </c>
      <c r="C18">
        <v>300</v>
      </c>
      <c r="G18" s="9" t="s">
        <v>6</v>
      </c>
      <c r="H18">
        <f>C16</f>
        <v>100</v>
      </c>
      <c r="I18">
        <f>C17*(1+E23)^I16</f>
        <v>216</v>
      </c>
      <c r="J18">
        <f>C18*(1+E23)^J16</f>
        <v>349.92</v>
      </c>
      <c r="K18">
        <f>C19*(1+E23)^K16</f>
        <v>377.91360000000003</v>
      </c>
      <c r="L18">
        <f>C20*(1+E23)^L16</f>
        <v>544.19558400000017</v>
      </c>
      <c r="M18">
        <f>C21*(1+E23)^M16</f>
        <v>0</v>
      </c>
      <c r="N18" s="4" t="s">
        <v>7</v>
      </c>
      <c r="O18" s="6">
        <f>SUM(H18:M18)</f>
        <v>1588.0291840000004</v>
      </c>
    </row>
    <row r="19" spans="2:16" x14ac:dyDescent="0.3">
      <c r="B19" s="1">
        <v>3</v>
      </c>
      <c r="C19">
        <v>300</v>
      </c>
      <c r="G19" s="11" t="s">
        <v>8</v>
      </c>
      <c r="H19" s="11">
        <f>+H21*(1+$E$23)^H22</f>
        <v>146.93280768000002</v>
      </c>
      <c r="I19" s="11">
        <f t="shared" ref="I19:M19" si="0">+I21*(1+$E$23)^I22</f>
        <v>272.09779200000008</v>
      </c>
      <c r="J19" s="11">
        <f t="shared" si="0"/>
        <v>377.91360000000003</v>
      </c>
      <c r="K19" s="11">
        <f t="shared" si="0"/>
        <v>349.92</v>
      </c>
      <c r="L19" s="11">
        <f t="shared" si="0"/>
        <v>432</v>
      </c>
      <c r="M19" s="11">
        <f t="shared" si="0"/>
        <v>0</v>
      </c>
      <c r="N19" s="4" t="s">
        <v>7</v>
      </c>
      <c r="O19" s="12">
        <f>SUM(H19:M19)</f>
        <v>1578.8641996800002</v>
      </c>
      <c r="P19" s="11"/>
    </row>
    <row r="20" spans="2:16" x14ac:dyDescent="0.3">
      <c r="B20" s="1">
        <v>4</v>
      </c>
      <c r="C20">
        <v>400</v>
      </c>
    </row>
    <row r="21" spans="2:16" x14ac:dyDescent="0.3">
      <c r="B21" s="1">
        <v>5</v>
      </c>
      <c r="C21">
        <v>0</v>
      </c>
      <c r="H21" s="10">
        <v>100</v>
      </c>
      <c r="I21">
        <v>200</v>
      </c>
      <c r="J21">
        <v>300</v>
      </c>
      <c r="K21">
        <v>300</v>
      </c>
      <c r="L21">
        <v>400</v>
      </c>
      <c r="M21">
        <v>0</v>
      </c>
    </row>
    <row r="22" spans="2:16" x14ac:dyDescent="0.3">
      <c r="H22">
        <v>5</v>
      </c>
      <c r="I22">
        <f>+H22-1</f>
        <v>4</v>
      </c>
      <c r="J22">
        <f t="shared" ref="J22:M22" si="1">+I22-1</f>
        <v>3</v>
      </c>
      <c r="K22">
        <f t="shared" si="1"/>
        <v>2</v>
      </c>
      <c r="L22">
        <f t="shared" si="1"/>
        <v>1</v>
      </c>
      <c r="M22">
        <f t="shared" si="1"/>
        <v>0</v>
      </c>
    </row>
    <row r="23" spans="2:16" x14ac:dyDescent="0.3">
      <c r="B23" s="4" t="s">
        <v>4</v>
      </c>
      <c r="E23" s="5">
        <v>0.08</v>
      </c>
    </row>
  </sheetData>
  <mergeCells count="1">
    <mergeCell ref="H15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FD4-D347-4333-96B8-0732628FBC20}">
  <dimension ref="B2:N33"/>
  <sheetViews>
    <sheetView workbookViewId="0">
      <selection activeCell="H34" sqref="H34"/>
    </sheetView>
  </sheetViews>
  <sheetFormatPr defaultRowHeight="14.4" x14ac:dyDescent="0.3"/>
  <sheetData>
    <row r="2" spans="11:14" x14ac:dyDescent="0.3">
      <c r="K2" t="s">
        <v>21</v>
      </c>
      <c r="N2" s="5">
        <v>0.06</v>
      </c>
    </row>
    <row r="18" spans="2:10" x14ac:dyDescent="0.3">
      <c r="B18" t="s">
        <v>17</v>
      </c>
      <c r="C18" s="20" t="s">
        <v>18</v>
      </c>
      <c r="D18" s="20"/>
      <c r="E18" s="20"/>
      <c r="F18" t="s">
        <v>19</v>
      </c>
      <c r="G18">
        <v>4</v>
      </c>
    </row>
    <row r="20" spans="2:10" x14ac:dyDescent="0.3">
      <c r="C20" s="20" t="s">
        <v>22</v>
      </c>
      <c r="D20" s="20"/>
      <c r="E20" s="20"/>
      <c r="H20" s="20" t="s">
        <v>23</v>
      </c>
      <c r="I20" s="20"/>
      <c r="J20" s="20"/>
    </row>
    <row r="21" spans="2:10" x14ac:dyDescent="0.3">
      <c r="C21" s="4" t="s">
        <v>20</v>
      </c>
      <c r="D21" s="18">
        <f>((1+(N2/G18))^G18-1)</f>
        <v>6.136355062499943E-2</v>
      </c>
      <c r="H21" s="16">
        <f xml:space="preserve"> N2/G18</f>
        <v>1.4999999999999999E-2</v>
      </c>
    </row>
    <row r="24" spans="2:10" x14ac:dyDescent="0.3">
      <c r="B24" s="17" t="s">
        <v>24</v>
      </c>
      <c r="C24" s="20" t="s">
        <v>25</v>
      </c>
      <c r="D24" s="20"/>
      <c r="E24" s="20"/>
      <c r="F24" t="s">
        <v>19</v>
      </c>
      <c r="G24">
        <v>12</v>
      </c>
    </row>
    <row r="26" spans="2:10" x14ac:dyDescent="0.3">
      <c r="C26" s="20" t="s">
        <v>22</v>
      </c>
      <c r="D26" s="20"/>
      <c r="E26" s="20"/>
      <c r="H26" s="20" t="s">
        <v>26</v>
      </c>
      <c r="I26" s="20"/>
    </row>
    <row r="27" spans="2:10" x14ac:dyDescent="0.3">
      <c r="C27" s="4" t="s">
        <v>20</v>
      </c>
      <c r="D27" s="18">
        <f>(1+(N2/G24))^12-1</f>
        <v>6.1677811864497611E-2</v>
      </c>
      <c r="H27" s="16">
        <f>N2/G24</f>
        <v>5.0000000000000001E-3</v>
      </c>
    </row>
    <row r="30" spans="2:10" x14ac:dyDescent="0.3">
      <c r="B30" t="s">
        <v>27</v>
      </c>
      <c r="C30" s="20" t="s">
        <v>28</v>
      </c>
      <c r="D30" s="20"/>
      <c r="E30" s="20"/>
      <c r="F30" t="s">
        <v>19</v>
      </c>
      <c r="G30">
        <v>365</v>
      </c>
    </row>
    <row r="32" spans="2:10" x14ac:dyDescent="0.3">
      <c r="C32" s="20" t="s">
        <v>22</v>
      </c>
      <c r="D32" s="20"/>
      <c r="E32" s="20"/>
      <c r="H32" s="20" t="s">
        <v>29</v>
      </c>
      <c r="I32" s="20"/>
    </row>
    <row r="33" spans="3:8" x14ac:dyDescent="0.3">
      <c r="C33" s="4" t="s">
        <v>20</v>
      </c>
      <c r="D33" s="18">
        <f>(1+(N2/G30))^G30-1</f>
        <v>6.1831310677866957E-2</v>
      </c>
      <c r="H33" s="19">
        <f>N2/G30</f>
        <v>1.6438356164383562E-4</v>
      </c>
    </row>
  </sheetData>
  <mergeCells count="9">
    <mergeCell ref="C30:E30"/>
    <mergeCell ref="C32:E32"/>
    <mergeCell ref="H32:I32"/>
    <mergeCell ref="C18:E18"/>
    <mergeCell ref="C24:E24"/>
    <mergeCell ref="C26:E26"/>
    <mergeCell ref="H20:J20"/>
    <mergeCell ref="C20:E20"/>
    <mergeCell ref="H26:I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Matos</dc:creator>
  <cp:lastModifiedBy>Lara Matos</cp:lastModifiedBy>
  <dcterms:created xsi:type="dcterms:W3CDTF">2021-12-14T11:35:08Z</dcterms:created>
  <dcterms:modified xsi:type="dcterms:W3CDTF">2021-12-16T15:09:21Z</dcterms:modified>
</cp:coreProperties>
</file>